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X23" i="12"/>
  <c r="X19" i="12"/>
  <c r="Y17" i="7"/>
  <c r="Y15" i="7"/>
  <c r="X15" i="7"/>
  <c r="X11" i="12"/>
  <c r="X7" i="12"/>
  <c r="X4" i="7"/>
  <c r="Y30" i="12"/>
  <c r="X29" i="12"/>
  <c r="Y27" i="8"/>
  <c r="Y26" i="12"/>
  <c r="X25" i="12"/>
  <c r="Y22" i="12"/>
  <c r="X21" i="12"/>
  <c r="Y18" i="10"/>
  <c r="X17" i="8"/>
  <c r="Y15" i="8"/>
  <c r="X15" i="8"/>
  <c r="Y11" i="12"/>
  <c r="Y7" i="12"/>
  <c r="Y32" i="13"/>
  <c r="X30" i="10"/>
  <c r="Y27" i="9"/>
  <c r="X27" i="9"/>
  <c r="X25" i="13"/>
  <c r="Y24" i="13"/>
  <c r="X23" i="13"/>
  <c r="X21" i="13"/>
  <c r="Y20" i="13"/>
  <c r="X20" i="10"/>
  <c r="X19" i="13"/>
  <c r="Y17" i="9"/>
  <c r="Y15" i="9"/>
  <c r="X15" i="9"/>
  <c r="Y14" i="10"/>
  <c r="X13" i="13"/>
  <c r="Y12" i="13"/>
  <c r="Y11" i="10"/>
  <c r="X11" i="13"/>
  <c r="Y10" i="10"/>
  <c r="X9" i="13"/>
  <c r="Y8" i="13"/>
  <c r="X8" i="10"/>
  <c r="X7" i="13"/>
  <c r="X32" i="10"/>
  <c r="Y30" i="10"/>
  <c r="X29" i="10"/>
  <c r="X28" i="10"/>
  <c r="Y26" i="10"/>
  <c r="X26" i="10"/>
  <c r="X24" i="10"/>
  <c r="Y22" i="10"/>
  <c r="X22" i="10"/>
  <c r="X21" i="10"/>
  <c r="Y19" i="10"/>
  <c r="X18" i="10"/>
  <c r="X16" i="10"/>
  <c r="X14" i="10"/>
  <c r="X13" i="10"/>
  <c r="X12" i="10"/>
  <c r="X10" i="10"/>
  <c r="X9" i="10"/>
  <c r="Y7" i="10"/>
  <c r="Y6" i="10"/>
  <c r="X6" i="10"/>
  <c r="X5" i="10"/>
  <c r="X24" i="14"/>
  <c r="X24" i="17" s="1"/>
  <c r="Y22" i="14"/>
  <c r="Y22" i="17" s="1"/>
  <c r="X20" i="14"/>
  <c r="Y15" i="11"/>
  <c r="X15" i="11"/>
  <c r="Y10" i="14"/>
  <c r="Y10" i="17" s="1"/>
  <c r="Y9" i="14"/>
  <c r="Y9" i="17" s="1"/>
  <c r="Y6" i="14"/>
  <c r="X4" i="11"/>
  <c r="Y32" i="12"/>
  <c r="X32" i="12"/>
  <c r="X30" i="12"/>
  <c r="Y28" i="12"/>
  <c r="X28" i="12"/>
  <c r="X26" i="12"/>
  <c r="Y24" i="12"/>
  <c r="X24" i="12"/>
  <c r="X22" i="12"/>
  <c r="Y20" i="12"/>
  <c r="X20" i="12"/>
  <c r="X18" i="12"/>
  <c r="Y12" i="12"/>
  <c r="X12" i="12"/>
  <c r="X10" i="12"/>
  <c r="Y8" i="12"/>
  <c r="X8" i="12"/>
  <c r="X6" i="12"/>
  <c r="X32" i="13"/>
  <c r="Y31" i="13"/>
  <c r="Y30" i="13"/>
  <c r="X30" i="13"/>
  <c r="X29" i="13"/>
  <c r="X28" i="13"/>
  <c r="Y26" i="13"/>
  <c r="X26" i="13"/>
  <c r="X24" i="13"/>
  <c r="Y23" i="13"/>
  <c r="Y22" i="13"/>
  <c r="X22" i="13"/>
  <c r="X20" i="13"/>
  <c r="Y19" i="13"/>
  <c r="Y18" i="13"/>
  <c r="X18" i="13"/>
  <c r="X12" i="13"/>
  <c r="Y11" i="13"/>
  <c r="Y10" i="13"/>
  <c r="X10" i="13"/>
  <c r="X8" i="13"/>
  <c r="Y7" i="13"/>
  <c r="Y6" i="13"/>
  <c r="X6" i="13"/>
  <c r="Y32" i="14"/>
  <c r="Y32" i="17" s="1"/>
  <c r="X32" i="14"/>
  <c r="X32" i="17" s="1"/>
  <c r="Y31" i="14"/>
  <c r="Y31" i="17" s="1"/>
  <c r="X31" i="14"/>
  <c r="X31" i="17" s="1"/>
  <c r="Y30" i="14"/>
  <c r="X30" i="14"/>
  <c r="X29" i="14"/>
  <c r="Y28" i="14"/>
  <c r="X28" i="14"/>
  <c r="Y26" i="14"/>
  <c r="Y26" i="17" s="1"/>
  <c r="X26" i="14"/>
  <c r="X26" i="17" s="1"/>
  <c r="Y25" i="14"/>
  <c r="Y25" i="17" s="1"/>
  <c r="X25" i="14"/>
  <c r="Y24" i="14"/>
  <c r="Y24" i="17" s="1"/>
  <c r="Y23" i="14"/>
  <c r="Y23" i="17" s="1"/>
  <c r="X23" i="14"/>
  <c r="X23" i="17" s="1"/>
  <c r="X22" i="14"/>
  <c r="X22" i="17" s="1"/>
  <c r="X21" i="14"/>
  <c r="Y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9" i="17" s="1"/>
  <c r="Y8" i="14"/>
  <c r="X8" i="14"/>
  <c r="Y7" i="14"/>
  <c r="X6" i="14"/>
  <c r="X5" i="14"/>
  <c r="X25" i="17"/>
  <c r="X27" i="18"/>
  <c r="Y15" i="18"/>
  <c r="X15" i="18"/>
  <c r="Y4" i="18"/>
  <c r="Y3" i="18" s="1"/>
  <c r="X4" i="18"/>
  <c r="X3" i="18" s="1"/>
  <c r="X30" i="23"/>
  <c r="Y26" i="23"/>
  <c r="X26" i="23"/>
  <c r="X24" i="23"/>
  <c r="Y22" i="23"/>
  <c r="X22" i="23"/>
  <c r="X20" i="23"/>
  <c r="Y15" i="19"/>
  <c r="X15" i="19"/>
  <c r="X13" i="21"/>
  <c r="Y10" i="23"/>
  <c r="X10" i="23"/>
  <c r="X9" i="21"/>
  <c r="Y6" i="23"/>
  <c r="X5" i="23"/>
  <c r="Y30" i="21"/>
  <c r="X30" i="24"/>
  <c r="Y29" i="21"/>
  <c r="X29" i="24"/>
  <c r="X26" i="24"/>
  <c r="Y25" i="21"/>
  <c r="X22" i="24"/>
  <c r="Y21" i="21"/>
  <c r="Y17" i="20"/>
  <c r="Y13" i="21"/>
  <c r="Y10" i="21"/>
  <c r="X10" i="24"/>
  <c r="Y9" i="21"/>
  <c r="Y6" i="24"/>
  <c r="X6" i="24"/>
  <c r="Y5" i="21"/>
  <c r="Y31" i="21"/>
  <c r="X31" i="21"/>
  <c r="X30" i="21"/>
  <c r="X26" i="21"/>
  <c r="X25" i="21"/>
  <c r="Y23" i="21"/>
  <c r="X23" i="21"/>
  <c r="X22" i="21"/>
  <c r="X21" i="21"/>
  <c r="Y19" i="21"/>
  <c r="X19" i="21"/>
  <c r="Y11" i="21"/>
  <c r="X11" i="21"/>
  <c r="Y7" i="21"/>
  <c r="X7" i="21"/>
  <c r="X31" i="25"/>
  <c r="X31" i="28" s="1"/>
  <c r="Y29" i="25"/>
  <c r="X27" i="22"/>
  <c r="Y24" i="25"/>
  <c r="Y24" i="28" s="1"/>
  <c r="X23" i="25"/>
  <c r="X23" i="28" s="1"/>
  <c r="Y22" i="25"/>
  <c r="Y22" i="28" s="1"/>
  <c r="Y21" i="25"/>
  <c r="X21" i="25"/>
  <c r="Y20" i="25"/>
  <c r="Y18" i="25"/>
  <c r="X17" i="22"/>
  <c r="Y15" i="22"/>
  <c r="X15" i="22"/>
  <c r="Y10" i="25"/>
  <c r="Y10" i="28" s="1"/>
  <c r="Y9" i="25"/>
  <c r="Y9" i="28" s="1"/>
  <c r="Y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Y31" i="24"/>
  <c r="X31" i="24"/>
  <c r="Y30" i="24"/>
  <c r="Y29" i="24"/>
  <c r="Y26" i="24"/>
  <c r="X25" i="24"/>
  <c r="Y23" i="24"/>
  <c r="X23" i="24"/>
  <c r="Y22" i="24"/>
  <c r="X21" i="24"/>
  <c r="Y19" i="24"/>
  <c r="X19" i="24"/>
  <c r="Y18" i="24"/>
  <c r="Y13" i="24"/>
  <c r="X13" i="24"/>
  <c r="Y11" i="24"/>
  <c r="X11" i="24"/>
  <c r="Y9" i="24"/>
  <c r="X9" i="24"/>
  <c r="Y7" i="24"/>
  <c r="X7" i="24"/>
  <c r="Y5" i="24"/>
  <c r="X5" i="24"/>
  <c r="Y32" i="25"/>
  <c r="Y32" i="28" s="1"/>
  <c r="X32" i="25"/>
  <c r="Y31" i="25"/>
  <c r="Y31" i="28" s="1"/>
  <c r="Y30" i="25"/>
  <c r="X30" i="25"/>
  <c r="X29" i="25"/>
  <c r="Y28" i="25"/>
  <c r="Y26" i="25"/>
  <c r="Y26" i="28" s="1"/>
  <c r="X26" i="25"/>
  <c r="X26" i="28" s="1"/>
  <c r="Y25" i="25"/>
  <c r="Y25" i="28" s="1"/>
  <c r="X25" i="25"/>
  <c r="X25" i="28" s="1"/>
  <c r="X24" i="25"/>
  <c r="X24" i="28" s="1"/>
  <c r="Y23" i="25"/>
  <c r="Y23" i="28" s="1"/>
  <c r="X22" i="25"/>
  <c r="X22" i="28" s="1"/>
  <c r="Y19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Y7" i="25"/>
  <c r="X7" i="25"/>
  <c r="X6" i="25"/>
  <c r="X32" i="28"/>
  <c r="Y23" i="29"/>
  <c r="Y10" i="29" s="1"/>
  <c r="X23" i="29"/>
  <c r="Y19" i="29"/>
  <c r="X19" i="29"/>
  <c r="X6" i="29" s="1"/>
  <c r="Y18" i="29"/>
  <c r="Y5" i="29" s="1"/>
  <c r="X18" i="29"/>
  <c r="Y27" i="29"/>
  <c r="Y14" i="29" s="1"/>
  <c r="X27" i="29"/>
  <c r="Y26" i="29"/>
  <c r="Y25" i="29" s="1"/>
  <c r="X26" i="29"/>
  <c r="X13" i="29" s="1"/>
  <c r="X24" i="29"/>
  <c r="X11" i="29" s="1"/>
  <c r="Y21" i="29"/>
  <c r="Y8" i="29" s="1"/>
  <c r="X21" i="29"/>
  <c r="X8" i="29" s="1"/>
  <c r="X20" i="29"/>
  <c r="X7" i="29" s="1"/>
  <c r="X5" i="30"/>
  <c r="X3" i="30" s="1"/>
  <c r="Y5" i="30"/>
  <c r="Y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X171" i="42"/>
  <c r="X153" i="42"/>
  <c r="X135" i="42"/>
  <c r="X116" i="42"/>
  <c r="X97" i="42"/>
  <c r="X89" i="42"/>
  <c r="X70" i="42"/>
  <c r="X51" i="42"/>
  <c r="X32" i="42"/>
  <c r="X15" i="42"/>
  <c r="X172" i="42"/>
  <c r="Y168" i="42"/>
  <c r="X154" i="42"/>
  <c r="Y150" i="42"/>
  <c r="X136" i="42"/>
  <c r="Y132" i="42"/>
  <c r="X117" i="42"/>
  <c r="Y113" i="42"/>
  <c r="Y96" i="42"/>
  <c r="X92" i="42"/>
  <c r="Y88" i="42"/>
  <c r="X73" i="42"/>
  <c r="Y69" i="42"/>
  <c r="X54" i="42"/>
  <c r="Y50" i="42"/>
  <c r="X35" i="42"/>
  <c r="X16" i="42"/>
  <c r="Y12" i="42"/>
  <c r="X10" i="42"/>
  <c r="Y171" i="42"/>
  <c r="Y170" i="42"/>
  <c r="X170" i="42"/>
  <c r="Y169" i="42"/>
  <c r="X169" i="42"/>
  <c r="X168" i="42"/>
  <c r="X167" i="42"/>
  <c r="Y153" i="42"/>
  <c r="Y152" i="42"/>
  <c r="X152" i="42"/>
  <c r="Y151" i="42"/>
  <c r="X151" i="42"/>
  <c r="X150" i="42"/>
  <c r="X149" i="42"/>
  <c r="Y135" i="42"/>
  <c r="Y134" i="42"/>
  <c r="X134" i="42"/>
  <c r="Y133" i="42"/>
  <c r="X133" i="42"/>
  <c r="X132" i="42"/>
  <c r="X131" i="42"/>
  <c r="Y117" i="42"/>
  <c r="Y116" i="42"/>
  <c r="Y115" i="42"/>
  <c r="X115" i="42"/>
  <c r="Y114" i="42"/>
  <c r="X114" i="42"/>
  <c r="X113" i="42"/>
  <c r="X112" i="42"/>
  <c r="Y97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X88" i="42"/>
  <c r="X74" i="42"/>
  <c r="Y72" i="42"/>
  <c r="X72" i="42"/>
  <c r="Y71" i="42"/>
  <c r="X71" i="42"/>
  <c r="Y70" i="42"/>
  <c r="X69" i="42"/>
  <c r="X55" i="42"/>
  <c r="Y53" i="42"/>
  <c r="X53" i="42"/>
  <c r="Y52" i="42"/>
  <c r="X52" i="42"/>
  <c r="Y51" i="42"/>
  <c r="X50" i="42"/>
  <c r="X36" i="42"/>
  <c r="Y34" i="42"/>
  <c r="X34" i="42"/>
  <c r="Y33" i="42"/>
  <c r="X33" i="42"/>
  <c r="Y32" i="42"/>
  <c r="Y31" i="42"/>
  <c r="X31" i="42"/>
  <c r="Y15" i="42"/>
  <c r="Y14" i="42"/>
  <c r="X14" i="42"/>
  <c r="Y13" i="42"/>
  <c r="X13" i="42"/>
  <c r="X12" i="42"/>
  <c r="X11" i="42"/>
  <c r="Y164" i="44"/>
  <c r="X164" i="44"/>
  <c r="X162" i="44"/>
  <c r="X146" i="44"/>
  <c r="Y146" i="44"/>
  <c r="Y144" i="44"/>
  <c r="X134" i="46"/>
  <c r="Y128" i="44"/>
  <c r="X128" i="44"/>
  <c r="X125" i="44"/>
  <c r="Y125" i="44"/>
  <c r="X109" i="44"/>
  <c r="Y109" i="44"/>
  <c r="Y106" i="44"/>
  <c r="X106" i="44"/>
  <c r="Y85" i="44"/>
  <c r="X85" i="44"/>
  <c r="X82" i="44"/>
  <c r="X77" i="46"/>
  <c r="X73" i="46"/>
  <c r="X69" i="46"/>
  <c r="Y66" i="44"/>
  <c r="X66" i="44"/>
  <c r="X63" i="44"/>
  <c r="Y63" i="44"/>
  <c r="Y47" i="44"/>
  <c r="X47" i="44"/>
  <c r="Y44" i="44"/>
  <c r="X44" i="44"/>
  <c r="Y28" i="44"/>
  <c r="X28" i="44"/>
  <c r="Y25" i="44"/>
  <c r="Y12" i="46"/>
  <c r="Y7" i="44"/>
  <c r="X7" i="44"/>
  <c r="X4" i="44"/>
  <c r="X177" i="46"/>
  <c r="X173" i="46"/>
  <c r="Y170" i="46"/>
  <c r="X169" i="46"/>
  <c r="Y166" i="46"/>
  <c r="Y164" i="45"/>
  <c r="Y164" i="46" s="1"/>
  <c r="Y162" i="45"/>
  <c r="X162" i="45"/>
  <c r="Y159" i="46"/>
  <c r="X159" i="46"/>
  <c r="Y157" i="46"/>
  <c r="Y155" i="46"/>
  <c r="X155" i="46"/>
  <c r="Y153" i="46"/>
  <c r="Y151" i="46"/>
  <c r="X151" i="46"/>
  <c r="Y149" i="46"/>
  <c r="Y146" i="45"/>
  <c r="X146" i="45"/>
  <c r="X144" i="45"/>
  <c r="X141" i="46"/>
  <c r="Y140" i="46"/>
  <c r="X140" i="46"/>
  <c r="X139" i="46"/>
  <c r="X137" i="46"/>
  <c r="Y136" i="46"/>
  <c r="X135" i="46"/>
  <c r="X133" i="46"/>
  <c r="Y132" i="46"/>
  <c r="X131" i="46"/>
  <c r="Y130" i="46"/>
  <c r="X128" i="45"/>
  <c r="Y128" i="45"/>
  <c r="Y127" i="46"/>
  <c r="Y126" i="46"/>
  <c r="X122" i="46"/>
  <c r="Y118" i="46"/>
  <c r="X118" i="46"/>
  <c r="Y116" i="46"/>
  <c r="X116" i="46"/>
  <c r="X114" i="46"/>
  <c r="Y113" i="46"/>
  <c r="X112" i="46"/>
  <c r="Y109" i="45"/>
  <c r="Y109" i="46" s="1"/>
  <c r="X109" i="45"/>
  <c r="X109" i="46" s="1"/>
  <c r="Y108" i="46"/>
  <c r="Y106" i="45"/>
  <c r="X106" i="45"/>
  <c r="Y103" i="46"/>
  <c r="X102" i="46"/>
  <c r="Y101" i="46"/>
  <c r="Y99" i="46"/>
  <c r="X98" i="46"/>
  <c r="Y97" i="46"/>
  <c r="Y95" i="46"/>
  <c r="X94" i="46"/>
  <c r="Y93" i="46"/>
  <c r="Y91" i="46"/>
  <c r="X90" i="46"/>
  <c r="Y89" i="46"/>
  <c r="Y87" i="46"/>
  <c r="Y85" i="45"/>
  <c r="X86" i="46"/>
  <c r="X85" i="45"/>
  <c r="X82" i="45"/>
  <c r="Y82" i="45"/>
  <c r="Y78" i="46"/>
  <c r="X78" i="46"/>
  <c r="Y77" i="46"/>
  <c r="Y73" i="46"/>
  <c r="Y72" i="46"/>
  <c r="X72" i="46"/>
  <c r="Y70" i="46"/>
  <c r="X70" i="46"/>
  <c r="Y69" i="46"/>
  <c r="Y67" i="46"/>
  <c r="X67" i="46"/>
  <c r="Y66" i="45"/>
  <c r="X66" i="45"/>
  <c r="Y64" i="46"/>
  <c r="X63" i="45"/>
  <c r="Y59" i="46"/>
  <c r="X59" i="46"/>
  <c r="Y57" i="46"/>
  <c r="X57" i="46"/>
  <c r="X55" i="46"/>
  <c r="X53" i="46"/>
  <c r="Y47" i="45"/>
  <c r="X47" i="45"/>
  <c r="X44" i="45"/>
  <c r="Y44" i="45"/>
  <c r="X41" i="46"/>
  <c r="Y40" i="46"/>
  <c r="Y39" i="46"/>
  <c r="X38" i="46"/>
  <c r="Y37" i="46"/>
  <c r="Y35" i="46"/>
  <c r="Y34" i="46"/>
  <c r="X33" i="46"/>
  <c r="Y32" i="46"/>
  <c r="Y31" i="46"/>
  <c r="X28" i="45"/>
  <c r="Y28" i="45"/>
  <c r="Y27" i="46"/>
  <c r="Y26" i="46"/>
  <c r="Y21" i="46"/>
  <c r="X21" i="46"/>
  <c r="X19" i="46"/>
  <c r="Y18" i="46"/>
  <c r="X17" i="46"/>
  <c r="X16" i="46"/>
  <c r="Y15" i="46"/>
  <c r="Y13" i="46"/>
  <c r="X13" i="46"/>
  <c r="X9" i="46"/>
  <c r="X7" i="45"/>
  <c r="X7" i="46" s="1"/>
  <c r="Y7" i="45"/>
  <c r="Y7" i="46" s="1"/>
  <c r="X6" i="46"/>
  <c r="Y5" i="46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X158" i="46"/>
  <c r="Y156" i="46"/>
  <c r="X154" i="46"/>
  <c r="Y152" i="46"/>
  <c r="X150" i="46"/>
  <c r="Y148" i="46"/>
  <c r="Y139" i="46"/>
  <c r="Y138" i="46"/>
  <c r="X138" i="46"/>
  <c r="Y135" i="46"/>
  <c r="Y134" i="46"/>
  <c r="X132" i="46"/>
  <c r="Y131" i="46"/>
  <c r="X130" i="46"/>
  <c r="Y129" i="46"/>
  <c r="X129" i="46"/>
  <c r="X126" i="46"/>
  <c r="Y122" i="46"/>
  <c r="Y121" i="46"/>
  <c r="X121" i="46"/>
  <c r="X120" i="46"/>
  <c r="Y119" i="46"/>
  <c r="X119" i="46"/>
  <c r="Y117" i="46"/>
  <c r="X117" i="46"/>
  <c r="Y115" i="46"/>
  <c r="Y114" i="46"/>
  <c r="X113" i="46"/>
  <c r="Y112" i="46"/>
  <c r="Y111" i="46"/>
  <c r="Y110" i="46"/>
  <c r="X110" i="46"/>
  <c r="X108" i="46"/>
  <c r="Y107" i="46"/>
  <c r="X103" i="46"/>
  <c r="Y102" i="46"/>
  <c r="X101" i="46"/>
  <c r="Y100" i="46"/>
  <c r="X100" i="46"/>
  <c r="X99" i="46"/>
  <c r="Y98" i="46"/>
  <c r="X97" i="46"/>
  <c r="Y96" i="46"/>
  <c r="X96" i="46"/>
  <c r="X95" i="46"/>
  <c r="Y94" i="46"/>
  <c r="X93" i="46"/>
  <c r="Y92" i="46"/>
  <c r="X92" i="46"/>
  <c r="X91" i="46"/>
  <c r="Y90" i="46"/>
  <c r="X89" i="46"/>
  <c r="Y88" i="46"/>
  <c r="X88" i="46"/>
  <c r="X87" i="46"/>
  <c r="Y86" i="46"/>
  <c r="Y84" i="46"/>
  <c r="X84" i="46"/>
  <c r="Y79" i="46"/>
  <c r="X79" i="46"/>
  <c r="Y76" i="46"/>
  <c r="X76" i="46"/>
  <c r="Y75" i="46"/>
  <c r="X75" i="46"/>
  <c r="Y74" i="46"/>
  <c r="X74" i="46"/>
  <c r="Y71" i="46"/>
  <c r="X71" i="46"/>
  <c r="Y68" i="46"/>
  <c r="X68" i="46"/>
  <c r="X65" i="46"/>
  <c r="X60" i="46"/>
  <c r="Y58" i="46"/>
  <c r="X58" i="46"/>
  <c r="X56" i="46"/>
  <c r="Y55" i="46"/>
  <c r="Y54" i="46"/>
  <c r="X54" i="46"/>
  <c r="Y53" i="46"/>
  <c r="X52" i="46"/>
  <c r="Y51" i="46"/>
  <c r="X51" i="46"/>
  <c r="Y50" i="46"/>
  <c r="X50" i="46"/>
  <c r="Y49" i="46"/>
  <c r="X49" i="46"/>
  <c r="X48" i="46"/>
  <c r="Y46" i="46"/>
  <c r="X46" i="46"/>
  <c r="Y41" i="46"/>
  <c r="X40" i="46"/>
  <c r="Y38" i="46"/>
  <c r="X37" i="46"/>
  <c r="Y36" i="46"/>
  <c r="X36" i="46"/>
  <c r="X34" i="46"/>
  <c r="Y33" i="46"/>
  <c r="X32" i="46"/>
  <c r="Y30" i="46"/>
  <c r="X30" i="46"/>
  <c r="X29" i="46"/>
  <c r="X26" i="46"/>
  <c r="Y22" i="46"/>
  <c r="Y20" i="46"/>
  <c r="X20" i="46"/>
  <c r="Y19" i="46"/>
  <c r="Y17" i="46"/>
  <c r="Y16" i="46"/>
  <c r="X15" i="46"/>
  <c r="Y14" i="46"/>
  <c r="X12" i="46"/>
  <c r="Y11" i="46"/>
  <c r="X11" i="46"/>
  <c r="Y10" i="46"/>
  <c r="Y9" i="46"/>
  <c r="Y8" i="46"/>
  <c r="Y6" i="46"/>
  <c r="Y164" i="47"/>
  <c r="X164" i="47"/>
  <c r="Y162" i="47"/>
  <c r="X162" i="47"/>
  <c r="Y146" i="47"/>
  <c r="X146" i="47"/>
  <c r="Y144" i="47"/>
  <c r="X144" i="47"/>
  <c r="Y128" i="47"/>
  <c r="X128" i="47"/>
  <c r="Y109" i="47"/>
  <c r="X109" i="47"/>
  <c r="Y85" i="47"/>
  <c r="X85" i="47"/>
  <c r="Y66" i="47"/>
  <c r="X66" i="47"/>
  <c r="Y47" i="47"/>
  <c r="X47" i="47"/>
  <c r="Y28" i="47"/>
  <c r="X28" i="47"/>
  <c r="Y25" i="47"/>
  <c r="Y24" i="47" s="1"/>
  <c r="X25" i="47"/>
  <c r="X24" i="47" s="1"/>
  <c r="Y7" i="47"/>
  <c r="X7" i="47"/>
  <c r="Y4" i="47"/>
  <c r="X4" i="47"/>
  <c r="X3" i="47" s="1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10" i="48"/>
  <c r="Y109" i="48" s="1"/>
  <c r="X110" i="48"/>
  <c r="X109" i="48" s="1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X144" i="50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X177" i="56"/>
  <c r="Y176" i="56"/>
  <c r="X164" i="54"/>
  <c r="Y164" i="54"/>
  <c r="X162" i="54"/>
  <c r="Y162" i="54"/>
  <c r="Y158" i="56"/>
  <c r="Y152" i="56"/>
  <c r="Y150" i="56"/>
  <c r="Y146" i="54"/>
  <c r="X147" i="58"/>
  <c r="X146" i="58" s="1"/>
  <c r="Y144" i="54"/>
  <c r="X144" i="54"/>
  <c r="Y141" i="56"/>
  <c r="Y139" i="56"/>
  <c r="Y135" i="56"/>
  <c r="Y133" i="56"/>
  <c r="Y131" i="56"/>
  <c r="Y128" i="54"/>
  <c r="X128" i="54"/>
  <c r="X127" i="56"/>
  <c r="Y118" i="56"/>
  <c r="Y116" i="56"/>
  <c r="Y112" i="56"/>
  <c r="Y109" i="54"/>
  <c r="X109" i="54"/>
  <c r="X101" i="56"/>
  <c r="X97" i="56"/>
  <c r="X89" i="56"/>
  <c r="Y85" i="54"/>
  <c r="X85" i="54"/>
  <c r="Y82" i="54"/>
  <c r="X82" i="54"/>
  <c r="Y66" i="54"/>
  <c r="X66" i="54"/>
  <c r="Y63" i="54"/>
  <c r="X64" i="56"/>
  <c r="Y47" i="54"/>
  <c r="X47" i="54"/>
  <c r="X44" i="54"/>
  <c r="Y28" i="54"/>
  <c r="X28" i="54"/>
  <c r="X25" i="54"/>
  <c r="Y7" i="54"/>
  <c r="X7" i="54"/>
  <c r="Y6" i="56"/>
  <c r="X4" i="54"/>
  <c r="Y4" i="54"/>
  <c r="X175" i="56"/>
  <c r="Y174" i="56"/>
  <c r="Y172" i="56"/>
  <c r="X171" i="56"/>
  <c r="Y170" i="56"/>
  <c r="X167" i="56"/>
  <c r="Y166" i="56"/>
  <c r="X164" i="55"/>
  <c r="Y164" i="55"/>
  <c r="Y162" i="55"/>
  <c r="Y159" i="56"/>
  <c r="X158" i="56"/>
  <c r="Y157" i="56"/>
  <c r="Y155" i="56"/>
  <c r="X154" i="56"/>
  <c r="X153" i="56"/>
  <c r="Y151" i="56"/>
  <c r="X150" i="56"/>
  <c r="Y149" i="56"/>
  <c r="X146" i="55"/>
  <c r="Y144" i="55"/>
  <c r="X144" i="55"/>
  <c r="X141" i="56"/>
  <c r="Y140" i="56"/>
  <c r="X139" i="56"/>
  <c r="Y138" i="56"/>
  <c r="X137" i="56"/>
  <c r="Y136" i="56"/>
  <c r="X133" i="56"/>
  <c r="Y132" i="56"/>
  <c r="X131" i="56"/>
  <c r="Y130" i="56"/>
  <c r="Y128" i="55"/>
  <c r="X129" i="59"/>
  <c r="X125" i="55"/>
  <c r="X122" i="56"/>
  <c r="Y121" i="56"/>
  <c r="X118" i="56"/>
  <c r="Y117" i="56"/>
  <c r="Y115" i="56"/>
  <c r="X114" i="56"/>
  <c r="Y113" i="56"/>
  <c r="X109" i="55"/>
  <c r="X109" i="56" s="1"/>
  <c r="Y109" i="55"/>
  <c r="Y109" i="56" s="1"/>
  <c r="Y106" i="55"/>
  <c r="Y98" i="56"/>
  <c r="Y96" i="56"/>
  <c r="Y94" i="56"/>
  <c r="X94" i="56"/>
  <c r="Y90" i="56"/>
  <c r="X90" i="56"/>
  <c r="Y88" i="56"/>
  <c r="Y85" i="55"/>
  <c r="X84" i="56"/>
  <c r="Y79" i="56"/>
  <c r="X78" i="56"/>
  <c r="Y77" i="56"/>
  <c r="X74" i="56"/>
  <c r="Y73" i="56"/>
  <c r="X73" i="56"/>
  <c r="X71" i="56"/>
  <c r="X70" i="56"/>
  <c r="X69" i="56"/>
  <c r="Y60" i="56"/>
  <c r="X58" i="56"/>
  <c r="Y56" i="56"/>
  <c r="X54" i="56"/>
  <c r="Y52" i="56"/>
  <c r="X50" i="56"/>
  <c r="X46" i="56"/>
  <c r="Y44" i="55"/>
  <c r="X41" i="56"/>
  <c r="X39" i="56"/>
  <c r="X37" i="56"/>
  <c r="X35" i="56"/>
  <c r="X33" i="56"/>
  <c r="X31" i="56"/>
  <c r="Y28" i="55"/>
  <c r="Y28" i="56" s="1"/>
  <c r="X27" i="56"/>
  <c r="Y25" i="55"/>
  <c r="X22" i="56"/>
  <c r="Y21" i="56"/>
  <c r="X20" i="56"/>
  <c r="X18" i="56"/>
  <c r="Y17" i="56"/>
  <c r="X16" i="56"/>
  <c r="X14" i="56"/>
  <c r="X12" i="56"/>
  <c r="X10" i="56"/>
  <c r="Y9" i="56"/>
  <c r="X8" i="56"/>
  <c r="Y7" i="55"/>
  <c r="Y7" i="56" s="1"/>
  <c r="X6" i="56"/>
  <c r="Y4" i="55"/>
  <c r="Y177" i="56"/>
  <c r="Y175" i="56"/>
  <c r="X174" i="56"/>
  <c r="Y173" i="56"/>
  <c r="Y171" i="56"/>
  <c r="X170" i="56"/>
  <c r="Y169" i="56"/>
  <c r="X169" i="56"/>
  <c r="Y168" i="56"/>
  <c r="Y167" i="56"/>
  <c r="X166" i="56"/>
  <c r="Y165" i="56"/>
  <c r="Y163" i="56"/>
  <c r="X157" i="56"/>
  <c r="Y156" i="56"/>
  <c r="X156" i="56"/>
  <c r="Y154" i="56"/>
  <c r="Y153" i="56"/>
  <c r="X152" i="56"/>
  <c r="X149" i="56"/>
  <c r="Y148" i="56"/>
  <c r="X148" i="56"/>
  <c r="X145" i="56"/>
  <c r="X140" i="56"/>
  <c r="Y137" i="56"/>
  <c r="X136" i="56"/>
  <c r="X135" i="56"/>
  <c r="Y134" i="56"/>
  <c r="X132" i="56"/>
  <c r="Y129" i="56"/>
  <c r="Y126" i="56"/>
  <c r="Y122" i="56"/>
  <c r="Y120" i="56"/>
  <c r="Y119" i="56"/>
  <c r="X119" i="56"/>
  <c r="X115" i="56"/>
  <c r="Y114" i="56"/>
  <c r="Y111" i="56"/>
  <c r="X111" i="56"/>
  <c r="X107" i="56"/>
  <c r="Y103" i="56"/>
  <c r="Y102" i="56"/>
  <c r="X102" i="56"/>
  <c r="Y101" i="56"/>
  <c r="Y100" i="56"/>
  <c r="X100" i="56"/>
  <c r="Y99" i="56"/>
  <c r="X98" i="56"/>
  <c r="Y97" i="56"/>
  <c r="Y95" i="56"/>
  <c r="Y93" i="56"/>
  <c r="X93" i="56"/>
  <c r="Y92" i="56"/>
  <c r="Y91" i="56"/>
  <c r="Y89" i="56"/>
  <c r="Y87" i="56"/>
  <c r="Y84" i="56"/>
  <c r="Y83" i="56"/>
  <c r="X79" i="56"/>
  <c r="Y78" i="56"/>
  <c r="X77" i="56"/>
  <c r="Y76" i="56"/>
  <c r="X76" i="56"/>
  <c r="X75" i="56"/>
  <c r="Y74" i="56"/>
  <c r="Y72" i="56"/>
  <c r="X72" i="56"/>
  <c r="Y70" i="56"/>
  <c r="Y69" i="56"/>
  <c r="Y68" i="56"/>
  <c r="X68" i="56"/>
  <c r="Y65" i="56"/>
  <c r="X65" i="56"/>
  <c r="Y59" i="56"/>
  <c r="X59" i="56"/>
  <c r="Y58" i="56"/>
  <c r="Y57" i="56"/>
  <c r="X57" i="56"/>
  <c r="Y55" i="56"/>
  <c r="X55" i="56"/>
  <c r="Y54" i="56"/>
  <c r="Y53" i="56"/>
  <c r="X53" i="56"/>
  <c r="Y51" i="56"/>
  <c r="X51" i="56"/>
  <c r="Y50" i="56"/>
  <c r="Y49" i="56"/>
  <c r="X49" i="56"/>
  <c r="Y46" i="56"/>
  <c r="X45" i="56"/>
  <c r="Y41" i="56"/>
  <c r="Y40" i="56"/>
  <c r="X40" i="56"/>
  <c r="Y39" i="56"/>
  <c r="Y38" i="56"/>
  <c r="X38" i="56"/>
  <c r="Y37" i="56"/>
  <c r="Y36" i="56"/>
  <c r="X36" i="56"/>
  <c r="Y35" i="56"/>
  <c r="Y34" i="56"/>
  <c r="X34" i="56"/>
  <c r="Y33" i="56"/>
  <c r="Y32" i="56"/>
  <c r="X32" i="56"/>
  <c r="Y31" i="56"/>
  <c r="Y30" i="56"/>
  <c r="X30" i="56"/>
  <c r="Y29" i="56"/>
  <c r="Y26" i="56"/>
  <c r="X26" i="56"/>
  <c r="Y22" i="56"/>
  <c r="X21" i="56"/>
  <c r="Y20" i="56"/>
  <c r="Y19" i="56"/>
  <c r="X19" i="56"/>
  <c r="Y18" i="56"/>
  <c r="X17" i="56"/>
  <c r="Y16" i="56"/>
  <c r="Y15" i="56"/>
  <c r="X15" i="56"/>
  <c r="Y14" i="56"/>
  <c r="Y13" i="56"/>
  <c r="X13" i="56"/>
  <c r="Y12" i="56"/>
  <c r="Y11" i="56"/>
  <c r="X11" i="56"/>
  <c r="Y10" i="56"/>
  <c r="X9" i="56"/>
  <c r="Y8" i="56"/>
  <c r="X5" i="56"/>
  <c r="Y164" i="57"/>
  <c r="X164" i="57"/>
  <c r="Y162" i="57"/>
  <c r="Y161" i="57" s="1"/>
  <c r="X162" i="57"/>
  <c r="X161" i="57" s="1"/>
  <c r="Y146" i="57"/>
  <c r="X146" i="57"/>
  <c r="Y144" i="57"/>
  <c r="X144" i="57"/>
  <c r="X143" i="57" s="1"/>
  <c r="Y128" i="57"/>
  <c r="X128" i="57"/>
  <c r="X125" i="57"/>
  <c r="Y109" i="57"/>
  <c r="X109" i="57"/>
  <c r="Y106" i="57"/>
  <c r="Y105" i="57" s="1"/>
  <c r="Y85" i="57"/>
  <c r="X85" i="57"/>
  <c r="Y82" i="57"/>
  <c r="Y81" i="57" s="1"/>
  <c r="X82" i="57"/>
  <c r="X81" i="57" s="1"/>
  <c r="Y66" i="57"/>
  <c r="X66" i="57"/>
  <c r="X63" i="57"/>
  <c r="Y47" i="57"/>
  <c r="X47" i="57"/>
  <c r="Y44" i="57"/>
  <c r="Y43" i="57" s="1"/>
  <c r="Y28" i="57"/>
  <c r="X28" i="57"/>
  <c r="Y25" i="57"/>
  <c r="Y7" i="57"/>
  <c r="X7" i="57"/>
  <c r="Y4" i="57"/>
  <c r="Y3" i="57" s="1"/>
  <c r="Y165" i="58"/>
  <c r="Y164" i="58" s="1"/>
  <c r="X165" i="58"/>
  <c r="X164" i="58" s="1"/>
  <c r="Y162" i="58"/>
  <c r="X162" i="58"/>
  <c r="Y147" i="58"/>
  <c r="Y146" i="58" s="1"/>
  <c r="Y144" i="58"/>
  <c r="X144" i="58"/>
  <c r="Y129" i="58"/>
  <c r="Y128" i="58" s="1"/>
  <c r="X129" i="58"/>
  <c r="X128" i="58" s="1"/>
  <c r="Y110" i="58"/>
  <c r="Y109" i="58" s="1"/>
  <c r="X110" i="58"/>
  <c r="X109" i="58" s="1"/>
  <c r="X106" i="58"/>
  <c r="Y106" i="58"/>
  <c r="X86" i="58"/>
  <c r="X85" i="58" s="1"/>
  <c r="Y82" i="58"/>
  <c r="X82" i="58"/>
  <c r="X67" i="58"/>
  <c r="X66" i="58" s="1"/>
  <c r="X63" i="58"/>
  <c r="Y48" i="58"/>
  <c r="Y47" i="58" s="1"/>
  <c r="X44" i="58"/>
  <c r="Y44" i="58"/>
  <c r="Y29" i="58"/>
  <c r="Y28" i="58" s="1"/>
  <c r="X29" i="58"/>
  <c r="X28" i="58" s="1"/>
  <c r="X25" i="58"/>
  <c r="Y8" i="58"/>
  <c r="Y7" i="58" s="1"/>
  <c r="X8" i="58"/>
  <c r="X4" i="58"/>
  <c r="Y4" i="58"/>
  <c r="Y165" i="59"/>
  <c r="Y164" i="59" s="1"/>
  <c r="X165" i="59"/>
  <c r="X164" i="59" s="1"/>
  <c r="X162" i="59"/>
  <c r="Y162" i="59"/>
  <c r="X147" i="59"/>
  <c r="X146" i="59" s="1"/>
  <c r="Y144" i="59"/>
  <c r="X144" i="59"/>
  <c r="Y129" i="59"/>
  <c r="Y128" i="59" s="1"/>
  <c r="Y125" i="59"/>
  <c r="X125" i="59"/>
  <c r="Y110" i="59"/>
  <c r="Y109" i="59" s="1"/>
  <c r="Y106" i="59"/>
  <c r="Y86" i="59"/>
  <c r="Y85" i="59" s="1"/>
  <c r="X86" i="59"/>
  <c r="X85" i="59" s="1"/>
  <c r="Y82" i="59"/>
  <c r="X82" i="59"/>
  <c r="Y67" i="59"/>
  <c r="Y66" i="59" s="1"/>
  <c r="X67" i="59"/>
  <c r="X66" i="59" s="1"/>
  <c r="X63" i="59"/>
  <c r="Y63" i="59"/>
  <c r="Y48" i="59"/>
  <c r="Y390" i="66" s="1"/>
  <c r="Y389" i="66" s="1"/>
  <c r="X48" i="59"/>
  <c r="X47" i="59" s="1"/>
  <c r="Y29" i="59"/>
  <c r="Y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X144" i="60"/>
  <c r="X143" i="60" s="1"/>
  <c r="Y144" i="60"/>
  <c r="Y128" i="60"/>
  <c r="X128" i="60"/>
  <c r="X125" i="60"/>
  <c r="Y109" i="60"/>
  <c r="X109" i="60"/>
  <c r="Y106" i="60"/>
  <c r="Y105" i="60" s="1"/>
  <c r="Y85" i="60"/>
  <c r="X85" i="60"/>
  <c r="Y82" i="60"/>
  <c r="Y81" i="60" s="1"/>
  <c r="Y66" i="60"/>
  <c r="X66" i="60"/>
  <c r="X63" i="60"/>
  <c r="X62" i="60" s="1"/>
  <c r="Y63" i="60"/>
  <c r="Y62" i="60" s="1"/>
  <c r="Y47" i="60"/>
  <c r="X47" i="60"/>
  <c r="Y44" i="60"/>
  <c r="Y43" i="60" s="1"/>
  <c r="Y28" i="60"/>
  <c r="X28" i="60"/>
  <c r="Y25" i="60"/>
  <c r="Y24" i="60" s="1"/>
  <c r="Y7" i="60"/>
  <c r="X7" i="60"/>
  <c r="Y4" i="60"/>
  <c r="Y3" i="60" s="1"/>
  <c r="X4" i="60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X428" i="64"/>
  <c r="Y407" i="64"/>
  <c r="Y389" i="64"/>
  <c r="X389" i="64"/>
  <c r="X386" i="64"/>
  <c r="X385" i="64" s="1"/>
  <c r="X383" i="64"/>
  <c r="Y370" i="64"/>
  <c r="Y383" i="64"/>
  <c r="X381" i="64"/>
  <c r="Y379" i="64"/>
  <c r="Y378" i="64"/>
  <c r="X377" i="64"/>
  <c r="Y375" i="64"/>
  <c r="X375" i="64"/>
  <c r="X373" i="64"/>
  <c r="Y371" i="64"/>
  <c r="X371" i="64"/>
  <c r="X369" i="64"/>
  <c r="Y347" i="64"/>
  <c r="X367" i="64"/>
  <c r="Y344" i="64"/>
  <c r="X380" i="64"/>
  <c r="X374" i="64"/>
  <c r="Y369" i="64"/>
  <c r="X326" i="64"/>
  <c r="X323" i="64"/>
  <c r="Y323" i="64"/>
  <c r="Y303" i="64"/>
  <c r="X303" i="64"/>
  <c r="Y240" i="64"/>
  <c r="X240" i="64"/>
  <c r="X237" i="64"/>
  <c r="X216" i="64"/>
  <c r="Y216" i="64"/>
  <c r="Y199" i="64"/>
  <c r="Y198" i="64" s="1"/>
  <c r="X195" i="64"/>
  <c r="Y177" i="64"/>
  <c r="X177" i="64"/>
  <c r="Y174" i="64"/>
  <c r="Y173" i="64" s="1"/>
  <c r="Y170" i="64"/>
  <c r="Y169" i="64"/>
  <c r="X169" i="64"/>
  <c r="X168" i="64"/>
  <c r="Y166" i="64"/>
  <c r="Y165" i="64"/>
  <c r="X165" i="64"/>
  <c r="X164" i="64"/>
  <c r="Y162" i="64"/>
  <c r="Y161" i="64"/>
  <c r="X161" i="64"/>
  <c r="X160" i="64"/>
  <c r="Y158" i="64"/>
  <c r="Y135" i="64"/>
  <c r="Y156" i="64" s="1"/>
  <c r="X157" i="64"/>
  <c r="Y154" i="64"/>
  <c r="X154" i="64"/>
  <c r="X114" i="64"/>
  <c r="Y114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X79" i="64"/>
  <c r="Y77" i="64"/>
  <c r="Y76" i="64"/>
  <c r="X76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X348" i="65"/>
  <c r="X347" i="65" s="1"/>
  <c r="Y348" i="65"/>
  <c r="Y347" i="65" s="1"/>
  <c r="Y313" i="65"/>
  <c r="X313" i="65"/>
  <c r="X331" i="65"/>
  <c r="X310" i="65"/>
  <c r="Y310" i="65"/>
  <c r="Y294" i="65"/>
  <c r="X294" i="65"/>
  <c r="Y291" i="65"/>
  <c r="Y273" i="65"/>
  <c r="X273" i="65"/>
  <c r="Y216" i="65"/>
  <c r="X216" i="65"/>
  <c r="Y213" i="65"/>
  <c r="Y212" i="65" s="1"/>
  <c r="X213" i="65"/>
  <c r="X212" i="65" s="1"/>
  <c r="Y179" i="65"/>
  <c r="Y178" i="65" s="1"/>
  <c r="X179" i="65"/>
  <c r="X178" i="65" s="1"/>
  <c r="Y175" i="65"/>
  <c r="X175" i="65"/>
  <c r="Y159" i="65"/>
  <c r="X159" i="65"/>
  <c r="X156" i="65"/>
  <c r="X155" i="65" s="1"/>
  <c r="Y156" i="65"/>
  <c r="Y155" i="65" s="1"/>
  <c r="Y121" i="65"/>
  <c r="X121" i="65"/>
  <c r="X118" i="65"/>
  <c r="Y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X405" i="66"/>
  <c r="X404" i="66" s="1"/>
  <c r="Y405" i="66"/>
  <c r="Y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3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91" i="66"/>
  <c r="X291" i="66"/>
  <c r="Y273" i="66"/>
  <c r="X273" i="66"/>
  <c r="Y216" i="66"/>
  <c r="X216" i="66"/>
  <c r="X213" i="66"/>
  <c r="X212" i="66" s="1"/>
  <c r="Y213" i="66"/>
  <c r="Y212" i="66" s="1"/>
  <c r="X194" i="66"/>
  <c r="Y179" i="66"/>
  <c r="Y178" i="66" s="1"/>
  <c r="X179" i="66"/>
  <c r="X178" i="66" s="1"/>
  <c r="Y175" i="66"/>
  <c r="Y159" i="66"/>
  <c r="X159" i="66"/>
  <c r="Y156" i="66"/>
  <c r="Y155" i="66" s="1"/>
  <c r="X156" i="66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Y367" i="67"/>
  <c r="X367" i="67"/>
  <c r="Y351" i="67"/>
  <c r="X351" i="67"/>
  <c r="Y348" i="67"/>
  <c r="Y347" i="67" s="1"/>
  <c r="X348" i="67"/>
  <c r="X313" i="67"/>
  <c r="Y313" i="67"/>
  <c r="Y331" i="67"/>
  <c r="X310" i="67"/>
  <c r="Y345" i="67"/>
  <c r="Y344" i="67"/>
  <c r="Y341" i="67"/>
  <c r="Y340" i="67"/>
  <c r="Y337" i="67"/>
  <c r="Y336" i="67"/>
  <c r="Y333" i="67"/>
  <c r="Y294" i="67"/>
  <c r="X291" i="67"/>
  <c r="Y291" i="67"/>
  <c r="Y273" i="67"/>
  <c r="X273" i="67"/>
  <c r="Y216" i="67"/>
  <c r="X216" i="67"/>
  <c r="Y213" i="67"/>
  <c r="X213" i="67"/>
  <c r="X212" i="67" s="1"/>
  <c r="Y198" i="67"/>
  <c r="Y197" i="67" s="1"/>
  <c r="Y194" i="67"/>
  <c r="X194" i="67"/>
  <c r="Y175" i="67"/>
  <c r="X175" i="67"/>
  <c r="Y159" i="67"/>
  <c r="X159" i="67"/>
  <c r="Y156" i="67"/>
  <c r="Y155" i="67" s="1"/>
  <c r="X156" i="67"/>
  <c r="X155" i="67" s="1"/>
  <c r="Y121" i="67"/>
  <c r="X121" i="67"/>
  <c r="Y139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57" i="68"/>
  <c r="X457" i="68"/>
  <c r="Y436" i="68"/>
  <c r="X436" i="68"/>
  <c r="Y433" i="68"/>
  <c r="Y432" i="68" s="1"/>
  <c r="X433" i="68"/>
  <c r="X430" i="68"/>
  <c r="X426" i="68"/>
  <c r="X422" i="68"/>
  <c r="X418" i="68"/>
  <c r="X414" i="68"/>
  <c r="X410" i="68"/>
  <c r="Y385" i="68"/>
  <c r="X385" i="68"/>
  <c r="Y364" i="68"/>
  <c r="X364" i="68"/>
  <c r="Y361" i="68"/>
  <c r="Y338" i="68"/>
  <c r="X338" i="68"/>
  <c r="Y266" i="68"/>
  <c r="X266" i="68"/>
  <c r="Y263" i="68"/>
  <c r="Y262" i="68" s="1"/>
  <c r="X263" i="68"/>
  <c r="X262" i="68" s="1"/>
  <c r="X243" i="68"/>
  <c r="X242" i="68" s="1"/>
  <c r="Y239" i="68"/>
  <c r="Y215" i="68"/>
  <c r="X215" i="68"/>
  <c r="Y194" i="68"/>
  <c r="X194" i="68"/>
  <c r="X191" i="68"/>
  <c r="X190" i="68" s="1"/>
  <c r="Y191" i="68"/>
  <c r="Y190" i="68" s="1"/>
  <c r="X186" i="68"/>
  <c r="X185" i="68"/>
  <c r="X182" i="68"/>
  <c r="X181" i="68"/>
  <c r="X178" i="68"/>
  <c r="X177" i="68"/>
  <c r="X174" i="68"/>
  <c r="X173" i="68"/>
  <c r="X146" i="68"/>
  <c r="Y169" i="68"/>
  <c r="X122" i="68"/>
  <c r="Y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Y82" i="68"/>
  <c r="X82" i="68"/>
  <c r="Y81" i="68"/>
  <c r="X81" i="68"/>
  <c r="Y80" i="68"/>
  <c r="X80" i="68"/>
  <c r="Y79" i="68"/>
  <c r="Y465" i="69"/>
  <c r="X465" i="69"/>
  <c r="Y408" i="69"/>
  <c r="X408" i="69"/>
  <c r="Y405" i="69"/>
  <c r="Y404" i="69" s="1"/>
  <c r="X405" i="69"/>
  <c r="X404" i="69" s="1"/>
  <c r="X386" i="69"/>
  <c r="Y367" i="69"/>
  <c r="X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X333" i="69"/>
  <c r="Y291" i="69"/>
  <c r="X330" i="69"/>
  <c r="Y273" i="69"/>
  <c r="X273" i="69"/>
  <c r="Y216" i="69"/>
  <c r="X216" i="69"/>
  <c r="X213" i="69"/>
  <c r="X212" i="69" s="1"/>
  <c r="Y213" i="69"/>
  <c r="Y212" i="69" s="1"/>
  <c r="Y194" i="69"/>
  <c r="X194" i="69"/>
  <c r="X175" i="69"/>
  <c r="Y159" i="69"/>
  <c r="X159" i="69"/>
  <c r="X156" i="69"/>
  <c r="X155" i="69" s="1"/>
  <c r="Y151" i="69"/>
  <c r="Y147" i="69"/>
  <c r="Y143" i="69"/>
  <c r="Y121" i="69"/>
  <c r="X121" i="69"/>
  <c r="Y139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386" i="70"/>
  <c r="X386" i="70"/>
  <c r="Y367" i="70"/>
  <c r="X367" i="70"/>
  <c r="Y351" i="70"/>
  <c r="X351" i="70"/>
  <c r="X348" i="70"/>
  <c r="X347" i="70" s="1"/>
  <c r="Y348" i="70"/>
  <c r="Y342" i="70"/>
  <c r="Y338" i="70"/>
  <c r="Y334" i="70"/>
  <c r="Y313" i="70"/>
  <c r="X313" i="70"/>
  <c r="Y310" i="70"/>
  <c r="X342" i="70"/>
  <c r="X338" i="70"/>
  <c r="X334" i="70"/>
  <c r="X294" i="70"/>
  <c r="Y291" i="70"/>
  <c r="X330" i="70"/>
  <c r="Y273" i="70"/>
  <c r="X273" i="70"/>
  <c r="Y216" i="70"/>
  <c r="X216" i="70"/>
  <c r="X213" i="70"/>
  <c r="X212" i="70" s="1"/>
  <c r="X194" i="70"/>
  <c r="Y194" i="70"/>
  <c r="Y175" i="70"/>
  <c r="Y159" i="70"/>
  <c r="X159" i="70"/>
  <c r="Y156" i="70"/>
  <c r="X156" i="70"/>
  <c r="X155" i="70" s="1"/>
  <c r="Y153" i="70"/>
  <c r="X152" i="70"/>
  <c r="X150" i="70"/>
  <c r="Y149" i="70"/>
  <c r="X148" i="70"/>
  <c r="X146" i="70"/>
  <c r="Y145" i="70"/>
  <c r="X144" i="70"/>
  <c r="X142" i="70"/>
  <c r="Y141" i="70"/>
  <c r="X121" i="70"/>
  <c r="X138" i="70"/>
  <c r="Y118" i="70"/>
  <c r="X151" i="70"/>
  <c r="X147" i="70"/>
  <c r="X143" i="70"/>
  <c r="X102" i="70"/>
  <c r="Y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Y334" i="71"/>
  <c r="Y333" i="71" s="1"/>
  <c r="X334" i="71"/>
  <c r="X322" i="71"/>
  <c r="Y321" i="71"/>
  <c r="Y330" i="71"/>
  <c r="X330" i="71"/>
  <c r="X329" i="71"/>
  <c r="Y326" i="71"/>
  <c r="X326" i="71"/>
  <c r="Y325" i="71"/>
  <c r="X325" i="71"/>
  <c r="Y322" i="71"/>
  <c r="X321" i="71"/>
  <c r="X300" i="71"/>
  <c r="Y300" i="71"/>
  <c r="Y317" i="71"/>
  <c r="Y298" i="71"/>
  <c r="X298" i="71"/>
  <c r="Y329" i="71"/>
  <c r="Y282" i="71"/>
  <c r="X282" i="71"/>
  <c r="Y280" i="71"/>
  <c r="X280" i="71"/>
  <c r="Y262" i="71"/>
  <c r="X262" i="71"/>
  <c r="Y208" i="71"/>
  <c r="X208" i="71"/>
  <c r="Y206" i="71"/>
  <c r="X206" i="71"/>
  <c r="Y188" i="71"/>
  <c r="X188" i="71"/>
  <c r="Y170" i="71"/>
  <c r="X170" i="71"/>
  <c r="Y154" i="71"/>
  <c r="X154" i="71"/>
  <c r="Y152" i="71"/>
  <c r="X152" i="71"/>
  <c r="Y148" i="71"/>
  <c r="X148" i="71"/>
  <c r="Y147" i="71"/>
  <c r="Y146" i="71"/>
  <c r="Y144" i="71"/>
  <c r="X144" i="71"/>
  <c r="Y143" i="71"/>
  <c r="Y142" i="71"/>
  <c r="Y140" i="71"/>
  <c r="X140" i="71"/>
  <c r="Y139" i="71"/>
  <c r="X139" i="71"/>
  <c r="Y138" i="71"/>
  <c r="X118" i="71"/>
  <c r="Y116" i="71"/>
  <c r="X116" i="71"/>
  <c r="Y100" i="71"/>
  <c r="X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Y370" i="72"/>
  <c r="X370" i="72"/>
  <c r="Y352" i="72"/>
  <c r="X352" i="72"/>
  <c r="Y336" i="72"/>
  <c r="X336" i="72"/>
  <c r="Y334" i="72"/>
  <c r="Y333" i="72" s="1"/>
  <c r="X334" i="72"/>
  <c r="X333" i="72" s="1"/>
  <c r="Y331" i="72"/>
  <c r="X331" i="72"/>
  <c r="Y328" i="72"/>
  <c r="X328" i="72"/>
  <c r="Y327" i="72"/>
  <c r="X327" i="72"/>
  <c r="Y324" i="72"/>
  <c r="X324" i="72"/>
  <c r="Y323" i="72"/>
  <c r="X323" i="72"/>
  <c r="X320" i="72"/>
  <c r="Y300" i="72"/>
  <c r="X300" i="72"/>
  <c r="X282" i="72"/>
  <c r="Y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3" i="72"/>
  <c r="Y172" i="72" s="1"/>
  <c r="Y170" i="72"/>
  <c r="X170" i="72"/>
  <c r="Y154" i="72"/>
  <c r="X154" i="72"/>
  <c r="Y152" i="72"/>
  <c r="Y151" i="72" s="1"/>
  <c r="X152" i="72"/>
  <c r="X151" i="72" s="1"/>
  <c r="Y118" i="72"/>
  <c r="X118" i="72"/>
  <c r="X116" i="72"/>
  <c r="Y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Y34" i="6"/>
  <c r="Y21" i="6"/>
  <c r="X21" i="6"/>
  <c r="Y17" i="6"/>
  <c r="Y159" i="6" s="1"/>
  <c r="X17" i="6"/>
  <c r="X160" i="6" s="1"/>
  <c r="X12" i="6"/>
  <c r="Y12" i="6"/>
  <c r="Y13" i="6" s="1"/>
  <c r="X199" i="64" l="1"/>
  <c r="X198" i="64" s="1"/>
  <c r="X173" i="72"/>
  <c r="X172" i="72" s="1"/>
  <c r="Y191" i="72"/>
  <c r="Y190" i="72" s="1"/>
  <c r="Y173" i="71"/>
  <c r="Y172" i="71" s="1"/>
  <c r="X143" i="55"/>
  <c r="X25" i="29"/>
  <c r="X117" i="65"/>
  <c r="Y243" i="68"/>
  <c r="Y242" i="68" s="1"/>
  <c r="Y179" i="67"/>
  <c r="Y178" i="67" s="1"/>
  <c r="Y318" i="72"/>
  <c r="Y28" i="46"/>
  <c r="X161" i="49"/>
  <c r="X279" i="71"/>
  <c r="X355" i="71"/>
  <c r="X354" i="71" s="1"/>
  <c r="Y485" i="68"/>
  <c r="Y484" i="68" s="1"/>
  <c r="X198" i="69"/>
  <c r="X197" i="69" s="1"/>
  <c r="X193" i="69" s="1"/>
  <c r="X371" i="69"/>
  <c r="X370" i="69" s="1"/>
  <c r="X366" i="69" s="1"/>
  <c r="Y371" i="66"/>
  <c r="Y370" i="66" s="1"/>
  <c r="Y366" i="66" s="1"/>
  <c r="X371" i="67"/>
  <c r="X370" i="67" s="1"/>
  <c r="X485" i="68"/>
  <c r="X484" i="68" s="1"/>
  <c r="X219" i="68"/>
  <c r="X218" i="68" s="1"/>
  <c r="X143" i="59"/>
  <c r="Y164" i="56"/>
  <c r="Y219" i="68"/>
  <c r="Y218" i="68" s="1"/>
  <c r="Y214" i="68" s="1"/>
  <c r="X179" i="70"/>
  <c r="X178" i="70" s="1"/>
  <c r="X371" i="70"/>
  <c r="X370" i="70" s="1"/>
  <c r="Y371" i="70"/>
  <c r="Y370" i="70" s="1"/>
  <c r="Y366" i="70" s="1"/>
  <c r="X191" i="72"/>
  <c r="X190" i="72" s="1"/>
  <c r="X187" i="72" s="1"/>
  <c r="Y390" i="65"/>
  <c r="Y389" i="65" s="1"/>
  <c r="X322" i="64"/>
  <c r="X146" i="46"/>
  <c r="X47" i="46"/>
  <c r="X198" i="70"/>
  <c r="X197" i="70" s="1"/>
  <c r="Y198" i="70"/>
  <c r="Y197" i="70" s="1"/>
  <c r="Y146" i="46"/>
  <c r="X62" i="48"/>
  <c r="Y371" i="69"/>
  <c r="Y370" i="69" s="1"/>
  <c r="Y198" i="65"/>
  <c r="Y197" i="65" s="1"/>
  <c r="X373" i="71"/>
  <c r="X372" i="71" s="1"/>
  <c r="X369" i="71" s="1"/>
  <c r="X355" i="72"/>
  <c r="X354" i="72" s="1"/>
  <c r="X351" i="72" s="1"/>
  <c r="Y355" i="71"/>
  <c r="Y354" i="71" s="1"/>
  <c r="Y355" i="72"/>
  <c r="Y354" i="72" s="1"/>
  <c r="X198" i="65"/>
  <c r="X197" i="65" s="1"/>
  <c r="Y13" i="29"/>
  <c r="Y12" i="29" s="1"/>
  <c r="Y373" i="72"/>
  <c r="Y372" i="72" s="1"/>
  <c r="Y369" i="72" s="1"/>
  <c r="X179" i="67"/>
  <c r="X178" i="67" s="1"/>
  <c r="X81" i="45"/>
  <c r="Y161" i="48"/>
  <c r="Y62" i="48"/>
  <c r="Y332" i="67"/>
  <c r="X390" i="66"/>
  <c r="X389" i="66" s="1"/>
  <c r="Y411" i="64"/>
  <c r="Y410" i="64" s="1"/>
  <c r="X161" i="58"/>
  <c r="X97" i="71"/>
  <c r="X173" i="71"/>
  <c r="X172" i="71" s="1"/>
  <c r="X169" i="71" s="1"/>
  <c r="X174" i="65"/>
  <c r="X63" i="46"/>
  <c r="Y136" i="72"/>
  <c r="Y24" i="49"/>
  <c r="X62" i="49"/>
  <c r="X198" i="67"/>
  <c r="X197" i="67" s="1"/>
  <c r="X193" i="67" s="1"/>
  <c r="X62" i="45"/>
  <c r="Y390" i="70"/>
  <c r="Y389" i="70" s="1"/>
  <c r="X162" i="46"/>
  <c r="X198" i="66"/>
  <c r="X197" i="66" s="1"/>
  <c r="X193" i="66" s="1"/>
  <c r="X279" i="72"/>
  <c r="Y198" i="66"/>
  <c r="Y197" i="66" s="1"/>
  <c r="Y309" i="66"/>
  <c r="X371" i="65"/>
  <c r="X370" i="65" s="1"/>
  <c r="X43" i="45"/>
  <c r="Y81" i="45"/>
  <c r="Y62" i="44"/>
  <c r="Y105" i="44"/>
  <c r="Y279" i="72"/>
  <c r="X191" i="71"/>
  <c r="X190" i="71" s="1"/>
  <c r="X390" i="67"/>
  <c r="X389" i="67" s="1"/>
  <c r="X220" i="64"/>
  <c r="X219" i="64" s="1"/>
  <c r="Y85" i="56"/>
  <c r="Y16" i="28"/>
  <c r="Y174" i="65"/>
  <c r="Y191" i="71"/>
  <c r="Y190" i="71" s="1"/>
  <c r="Y187" i="71" s="1"/>
  <c r="X179" i="69"/>
  <c r="X178" i="69" s="1"/>
  <c r="X174" i="69" s="1"/>
  <c r="X214" i="68"/>
  <c r="X461" i="68"/>
  <c r="X460" i="68" s="1"/>
  <c r="Y390" i="67"/>
  <c r="Y389" i="67" s="1"/>
  <c r="Y220" i="64"/>
  <c r="Y219" i="64" s="1"/>
  <c r="Y215" i="64" s="1"/>
  <c r="Y161" i="49"/>
  <c r="Y43" i="48"/>
  <c r="X85" i="46"/>
  <c r="X128" i="46"/>
  <c r="X373" i="72"/>
  <c r="X372" i="72" s="1"/>
  <c r="Y179" i="69"/>
  <c r="Y178" i="69" s="1"/>
  <c r="Y390" i="69"/>
  <c r="Y389" i="69" s="1"/>
  <c r="Y174" i="67"/>
  <c r="X3" i="59"/>
  <c r="X3" i="48"/>
  <c r="Y110" i="64"/>
  <c r="Y81" i="49"/>
  <c r="Y3" i="48"/>
  <c r="X161" i="48"/>
  <c r="Y85" i="46"/>
  <c r="X442" i="72"/>
  <c r="X553" i="68"/>
  <c r="X462" i="67"/>
  <c r="X144" i="62"/>
  <c r="X162" i="62"/>
  <c r="X144" i="61"/>
  <c r="Y424" i="72"/>
  <c r="Y424" i="71"/>
  <c r="Y406" i="71"/>
  <c r="Y424" i="65"/>
  <c r="Y462" i="65"/>
  <c r="Y351" i="72"/>
  <c r="Y385" i="66"/>
  <c r="X215" i="64"/>
  <c r="Y161" i="54"/>
  <c r="X43" i="49"/>
  <c r="Y134" i="72"/>
  <c r="Y238" i="68"/>
  <c r="Y128" i="56"/>
  <c r="Y43" i="49"/>
  <c r="X143" i="49"/>
  <c r="Y66" i="46"/>
  <c r="X28" i="46"/>
  <c r="Y47" i="46"/>
  <c r="Y406" i="64"/>
  <c r="Y47" i="59"/>
  <c r="Y143" i="49"/>
  <c r="X27" i="25"/>
  <c r="X27" i="28" s="1"/>
  <c r="Y15" i="10"/>
  <c r="X193" i="70"/>
  <c r="Y118" i="68"/>
  <c r="Y385" i="67"/>
  <c r="X290" i="66"/>
  <c r="Y81" i="59"/>
  <c r="Y43" i="58"/>
  <c r="Y143" i="58"/>
  <c r="X81" i="49"/>
  <c r="X43" i="48"/>
  <c r="X44" i="46"/>
  <c r="Y24" i="44"/>
  <c r="X27" i="13"/>
  <c r="Y3" i="59"/>
  <c r="X105" i="58"/>
  <c r="X13" i="6"/>
  <c r="X23" i="6"/>
  <c r="X99" i="6"/>
  <c r="X120" i="6" s="1"/>
  <c r="Y145" i="72"/>
  <c r="Y149" i="72"/>
  <c r="X317" i="72"/>
  <c r="X322" i="72"/>
  <c r="X326" i="72"/>
  <c r="X330" i="72"/>
  <c r="Y97" i="71"/>
  <c r="Y137" i="71"/>
  <c r="Y141" i="71"/>
  <c r="Y145" i="71"/>
  <c r="Y149" i="71"/>
  <c r="Y151" i="71"/>
  <c r="Y205" i="71"/>
  <c r="Y323" i="71"/>
  <c r="Y327" i="71"/>
  <c r="Y331" i="71"/>
  <c r="X140" i="70"/>
  <c r="X145" i="70"/>
  <c r="X149" i="70"/>
  <c r="X153" i="70"/>
  <c r="Y156" i="69"/>
  <c r="Y155" i="69" s="1"/>
  <c r="Y333" i="69"/>
  <c r="Y294" i="69"/>
  <c r="Y332" i="69" s="1"/>
  <c r="Y168" i="68"/>
  <c r="Y143" i="68"/>
  <c r="Y167" i="68" s="1"/>
  <c r="Y481" i="68"/>
  <c r="Y480" i="68" s="1"/>
  <c r="Y505" i="68"/>
  <c r="Y504" i="68" s="1"/>
  <c r="Y143" i="67"/>
  <c r="Y147" i="67"/>
  <c r="Y151" i="67"/>
  <c r="Y22" i="6"/>
  <c r="Y23" i="6"/>
  <c r="Y99" i="6"/>
  <c r="Y120" i="6" s="1"/>
  <c r="Y115" i="6"/>
  <c r="Y169" i="6" s="1"/>
  <c r="X142" i="72"/>
  <c r="X146" i="72"/>
  <c r="Y320" i="72"/>
  <c r="Y317" i="72"/>
  <c r="Y322" i="72"/>
  <c r="Y326" i="72"/>
  <c r="Y330" i="72"/>
  <c r="X138" i="71"/>
  <c r="X142" i="71"/>
  <c r="X146" i="71"/>
  <c r="X135" i="71"/>
  <c r="X320" i="71"/>
  <c r="X324" i="71"/>
  <c r="X328" i="71"/>
  <c r="X333" i="71"/>
  <c r="Y142" i="70"/>
  <c r="Y146" i="70"/>
  <c r="Y150" i="70"/>
  <c r="X118" i="70"/>
  <c r="X117" i="70" s="1"/>
  <c r="X175" i="70"/>
  <c r="X174" i="70" s="1"/>
  <c r="Y144" i="69"/>
  <c r="Y148" i="69"/>
  <c r="Y152" i="69"/>
  <c r="Y334" i="69"/>
  <c r="Y338" i="69"/>
  <c r="Y342" i="69"/>
  <c r="X128" i="59"/>
  <c r="X124" i="59" s="1"/>
  <c r="X390" i="70"/>
  <c r="X389" i="70" s="1"/>
  <c r="X385" i="70" s="1"/>
  <c r="X100" i="6"/>
  <c r="X154" i="6" s="1"/>
  <c r="Y138" i="72"/>
  <c r="Y142" i="72"/>
  <c r="Y146" i="72"/>
  <c r="X318" i="72"/>
  <c r="X316" i="71"/>
  <c r="Y320" i="71"/>
  <c r="Y324" i="71"/>
  <c r="Y328" i="71"/>
  <c r="X291" i="69"/>
  <c r="Y100" i="6"/>
  <c r="Y121" i="6" s="1"/>
  <c r="X147" i="72"/>
  <c r="X101" i="6"/>
  <c r="X155" i="6" s="1"/>
  <c r="Y143" i="72"/>
  <c r="Y147" i="72"/>
  <c r="X317" i="71"/>
  <c r="Y333" i="70"/>
  <c r="Y337" i="70"/>
  <c r="Y341" i="70"/>
  <c r="Y345" i="70"/>
  <c r="Y193" i="69"/>
  <c r="X239" i="68"/>
  <c r="X238" i="68" s="1"/>
  <c r="Y365" i="64"/>
  <c r="Y343" i="64"/>
  <c r="Y101" i="6"/>
  <c r="Y155" i="6" s="1"/>
  <c r="Y112" i="6"/>
  <c r="X97" i="72"/>
  <c r="X140" i="72"/>
  <c r="X144" i="72"/>
  <c r="X148" i="72"/>
  <c r="X369" i="72"/>
  <c r="X187" i="71"/>
  <c r="Y351" i="71"/>
  <c r="Y143" i="70"/>
  <c r="Y147" i="70"/>
  <c r="Y151" i="70"/>
  <c r="Y347" i="70"/>
  <c r="X415" i="68"/>
  <c r="X419" i="68"/>
  <c r="X423" i="68"/>
  <c r="X427" i="68"/>
  <c r="X432" i="68"/>
  <c r="X456" i="68"/>
  <c r="X194" i="64"/>
  <c r="Y30" i="6"/>
  <c r="Y28" i="6" s="1"/>
  <c r="X34" i="6"/>
  <c r="X98" i="6"/>
  <c r="X119" i="6" s="1"/>
  <c r="X102" i="6"/>
  <c r="X156" i="6" s="1"/>
  <c r="Y104" i="6"/>
  <c r="Y158" i="6" s="1"/>
  <c r="Y97" i="72"/>
  <c r="Y140" i="72"/>
  <c r="Y144" i="72"/>
  <c r="Y148" i="72"/>
  <c r="X169" i="72"/>
  <c r="X321" i="72"/>
  <c r="X325" i="72"/>
  <c r="X329" i="72"/>
  <c r="X143" i="71"/>
  <c r="X147" i="71"/>
  <c r="X151" i="71"/>
  <c r="X351" i="71"/>
  <c r="Y139" i="70"/>
  <c r="Y155" i="70"/>
  <c r="Y19" i="6"/>
  <c r="Y136" i="6" s="1"/>
  <c r="X30" i="6"/>
  <c r="Y98" i="6"/>
  <c r="Y119" i="6" s="1"/>
  <c r="Y102" i="6"/>
  <c r="Y156" i="6" s="1"/>
  <c r="Y113" i="6"/>
  <c r="Y143" i="6" s="1"/>
  <c r="X141" i="72"/>
  <c r="X145" i="72"/>
  <c r="X149" i="72"/>
  <c r="Y169" i="72"/>
  <c r="Y321" i="72"/>
  <c r="Y325" i="72"/>
  <c r="Y329" i="72"/>
  <c r="X137" i="71"/>
  <c r="X141" i="71"/>
  <c r="X145" i="71"/>
  <c r="X149" i="71"/>
  <c r="X205" i="71"/>
  <c r="X323" i="71"/>
  <c r="X327" i="71"/>
  <c r="X331" i="71"/>
  <c r="Y121" i="70"/>
  <c r="Y140" i="70" s="1"/>
  <c r="Y144" i="70"/>
  <c r="Y148" i="70"/>
  <c r="Y152" i="70"/>
  <c r="X366" i="65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360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379" i="64"/>
  <c r="Y432" i="64"/>
  <c r="Y431" i="64" s="1"/>
  <c r="Y62" i="59"/>
  <c r="X81" i="59"/>
  <c r="Y3" i="58"/>
  <c r="X29" i="56"/>
  <c r="X28" i="55"/>
  <c r="Y125" i="55"/>
  <c r="Y124" i="55" s="1"/>
  <c r="Y127" i="56"/>
  <c r="Y140" i="65"/>
  <c r="Y145" i="65"/>
  <c r="Y149" i="65"/>
  <c r="Y153" i="65"/>
  <c r="Y332" i="65"/>
  <c r="Y337" i="65"/>
  <c r="Y341" i="65"/>
  <c r="Y345" i="65"/>
  <c r="Y3" i="55"/>
  <c r="Y4" i="56"/>
  <c r="Y193" i="70"/>
  <c r="Y385" i="70"/>
  <c r="X140" i="69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6" i="67"/>
  <c r="X340" i="67"/>
  <c r="X344" i="67"/>
  <c r="Y102" i="66"/>
  <c r="Y140" i="66" s="1"/>
  <c r="X332" i="66"/>
  <c r="X337" i="66"/>
  <c r="X341" i="66"/>
  <c r="X345" i="66"/>
  <c r="X142" i="65"/>
  <c r="X146" i="65"/>
  <c r="X150" i="65"/>
  <c r="X291" i="65"/>
  <c r="X290" i="65" s="1"/>
  <c r="X334" i="65"/>
  <c r="X338" i="65"/>
  <c r="X342" i="65"/>
  <c r="X77" i="64"/>
  <c r="Y132" i="64"/>
  <c r="Y131" i="64" s="1"/>
  <c r="Y152" i="64" s="1"/>
  <c r="X158" i="64"/>
  <c r="X162" i="64"/>
  <c r="X166" i="64"/>
  <c r="X170" i="64"/>
  <c r="Y367" i="64"/>
  <c r="X372" i="64"/>
  <c r="X376" i="64"/>
  <c r="Y366" i="64"/>
  <c r="Y428" i="64"/>
  <c r="Y44" i="59"/>
  <c r="X48" i="58"/>
  <c r="X48" i="61" s="1"/>
  <c r="Y67" i="58"/>
  <c r="Y67" i="61" s="1"/>
  <c r="Y86" i="58"/>
  <c r="Y86" i="61" s="1"/>
  <c r="Y24" i="57"/>
  <c r="Y86" i="56"/>
  <c r="X85" i="55"/>
  <c r="X85" i="56" s="1"/>
  <c r="X86" i="56"/>
  <c r="X173" i="56"/>
  <c r="Y25" i="54"/>
  <c r="Y24" i="54" s="1"/>
  <c r="Y27" i="56"/>
  <c r="X161" i="54"/>
  <c r="Y144" i="67"/>
  <c r="Y148" i="67"/>
  <c r="Y152" i="67"/>
  <c r="Y332" i="66"/>
  <c r="Y337" i="66"/>
  <c r="Y341" i="66"/>
  <c r="Y345" i="66"/>
  <c r="Y142" i="65"/>
  <c r="Y146" i="65"/>
  <c r="Y150" i="65"/>
  <c r="Y290" i="65"/>
  <c r="Y334" i="65"/>
  <c r="Y338" i="65"/>
  <c r="Y342" i="65"/>
  <c r="X236" i="64"/>
  <c r="X62" i="59"/>
  <c r="Y124" i="59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X174" i="67"/>
  <c r="Y193" i="67"/>
  <c r="Y290" i="67"/>
  <c r="X333" i="67"/>
  <c r="X337" i="67"/>
  <c r="X341" i="67"/>
  <c r="X345" i="67"/>
  <c r="X175" i="66"/>
  <c r="X174" i="66" s="1"/>
  <c r="X310" i="66"/>
  <c r="X309" i="66" s="1"/>
  <c r="X334" i="66"/>
  <c r="X338" i="66"/>
  <c r="X342" i="66"/>
  <c r="X98" i="65"/>
  <c r="X136" i="65" s="1"/>
  <c r="X138" i="65"/>
  <c r="X335" i="65"/>
  <c r="X339" i="65"/>
  <c r="X343" i="65"/>
  <c r="X78" i="64"/>
  <c r="X159" i="64"/>
  <c r="X163" i="64"/>
  <c r="X167" i="64"/>
  <c r="X171" i="64"/>
  <c r="Y195" i="64"/>
  <c r="Y194" i="64" s="1"/>
  <c r="Y237" i="64"/>
  <c r="Y236" i="64" s="1"/>
  <c r="Y25" i="58"/>
  <c r="Y24" i="58" s="1"/>
  <c r="X62" i="58"/>
  <c r="Y143" i="57"/>
  <c r="X66" i="55"/>
  <c r="X66" i="56" s="1"/>
  <c r="X67" i="56"/>
  <c r="Y62" i="54"/>
  <c r="Y106" i="54"/>
  <c r="Y108" i="56"/>
  <c r="Y213" i="70"/>
  <c r="Y212" i="70" s="1"/>
  <c r="Y331" i="70"/>
  <c r="Y335" i="70"/>
  <c r="Y339" i="70"/>
  <c r="Y343" i="70"/>
  <c r="X118" i="69"/>
  <c r="X117" i="69" s="1"/>
  <c r="Y331" i="69"/>
  <c r="Y335" i="69"/>
  <c r="Y339" i="69"/>
  <c r="Y343" i="69"/>
  <c r="Y386" i="69"/>
  <c r="X79" i="68"/>
  <c r="X83" i="68"/>
  <c r="X118" i="68"/>
  <c r="X171" i="68"/>
  <c r="X175" i="68"/>
  <c r="X179" i="68"/>
  <c r="X183" i="68"/>
  <c r="X187" i="68"/>
  <c r="X411" i="68"/>
  <c r="X416" i="68"/>
  <c r="X420" i="68"/>
  <c r="X424" i="68"/>
  <c r="X428" i="68"/>
  <c r="Y212" i="67"/>
  <c r="X334" i="67"/>
  <c r="X338" i="67"/>
  <c r="X342" i="67"/>
  <c r="X347" i="67"/>
  <c r="X386" i="67"/>
  <c r="X385" i="67" s="1"/>
  <c r="X142" i="66"/>
  <c r="X146" i="66"/>
  <c r="X150" i="66"/>
  <c r="X155" i="66"/>
  <c r="Y194" i="66"/>
  <c r="Y193" i="66" s="1"/>
  <c r="Y334" i="66"/>
  <c r="Y338" i="66"/>
  <c r="Y342" i="66"/>
  <c r="Y99" i="65"/>
  <c r="Y98" i="65" s="1"/>
  <c r="Y138" i="65"/>
  <c r="Y339" i="65"/>
  <c r="Y343" i="65"/>
  <c r="Y371" i="65"/>
  <c r="Y370" i="65" s="1"/>
  <c r="Y366" i="65" s="1"/>
  <c r="Y78" i="64"/>
  <c r="X155" i="64"/>
  <c r="Y159" i="64"/>
  <c r="Y163" i="64"/>
  <c r="Y167" i="64"/>
  <c r="Y171" i="64"/>
  <c r="Y373" i="64"/>
  <c r="Y377" i="64"/>
  <c r="Y381" i="64"/>
  <c r="X3" i="60"/>
  <c r="Y143" i="60"/>
  <c r="X29" i="59"/>
  <c r="X29" i="62" s="1"/>
  <c r="Y161" i="59"/>
  <c r="X110" i="56"/>
  <c r="Y67" i="56"/>
  <c r="Y66" i="55"/>
  <c r="Y66" i="56" s="1"/>
  <c r="Y71" i="56"/>
  <c r="Y75" i="56"/>
  <c r="X332" i="70"/>
  <c r="X336" i="70"/>
  <c r="X340" i="70"/>
  <c r="X344" i="70"/>
  <c r="X336" i="69"/>
  <c r="X340" i="69"/>
  <c r="X344" i="69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194" i="65"/>
  <c r="X193" i="65" s="1"/>
  <c r="X336" i="65"/>
  <c r="X340" i="65"/>
  <c r="X344" i="65"/>
  <c r="X386" i="65"/>
  <c r="X111" i="64"/>
  <c r="X110" i="64" s="1"/>
  <c r="Y155" i="64"/>
  <c r="Y326" i="64"/>
  <c r="Y322" i="64" s="1"/>
  <c r="X370" i="64"/>
  <c r="X378" i="64"/>
  <c r="X382" i="64"/>
  <c r="X449" i="64"/>
  <c r="X448" i="64" s="1"/>
  <c r="X44" i="60"/>
  <c r="X43" i="60" s="1"/>
  <c r="X106" i="60"/>
  <c r="X105" i="60" s="1"/>
  <c r="Y125" i="60"/>
  <c r="Y124" i="60" s="1"/>
  <c r="Y63" i="58"/>
  <c r="Y5" i="56"/>
  <c r="X48" i="56"/>
  <c r="X47" i="55"/>
  <c r="X47" i="56" s="1"/>
  <c r="X52" i="56"/>
  <c r="X56" i="56"/>
  <c r="X60" i="56"/>
  <c r="Y147" i="56"/>
  <c r="Y146" i="55"/>
  <c r="Y146" i="56" s="1"/>
  <c r="Y336" i="70"/>
  <c r="Y340" i="70"/>
  <c r="Y344" i="70"/>
  <c r="Y405" i="70"/>
  <c r="Y404" i="70" s="1"/>
  <c r="Y175" i="69"/>
  <c r="X172" i="68"/>
  <c r="X176" i="68"/>
  <c r="X180" i="68"/>
  <c r="X184" i="68"/>
  <c r="X188" i="68"/>
  <c r="X361" i="68"/>
  <c r="X360" i="68" s="1"/>
  <c r="X413" i="68"/>
  <c r="X417" i="68"/>
  <c r="X421" i="68"/>
  <c r="X425" i="68"/>
  <c r="X429" i="68"/>
  <c r="Y310" i="67"/>
  <c r="Y309" i="67" s="1"/>
  <c r="X335" i="67"/>
  <c r="X339" i="67"/>
  <c r="X343" i="67"/>
  <c r="X139" i="66"/>
  <c r="X143" i="66"/>
  <c r="X147" i="66"/>
  <c r="X151" i="66"/>
  <c r="Y290" i="66"/>
  <c r="Y328" i="66" s="1"/>
  <c r="Y330" i="66"/>
  <c r="Y194" i="65"/>
  <c r="Y193" i="65" s="1"/>
  <c r="Y331" i="65"/>
  <c r="Y336" i="65"/>
  <c r="Y340" i="65"/>
  <c r="Y344" i="65"/>
  <c r="Y386" i="65"/>
  <c r="Y75" i="64"/>
  <c r="Y79" i="64"/>
  <c r="X135" i="64"/>
  <c r="X156" i="64" s="1"/>
  <c r="Y160" i="64"/>
  <c r="Y164" i="64"/>
  <c r="Y168" i="64"/>
  <c r="X174" i="64"/>
  <c r="X173" i="64" s="1"/>
  <c r="X366" i="64"/>
  <c r="Y374" i="64"/>
  <c r="Y382" i="64"/>
  <c r="Y386" i="64"/>
  <c r="Y385" i="64" s="1"/>
  <c r="X432" i="64"/>
  <c r="X431" i="64" s="1"/>
  <c r="X427" i="64" s="1"/>
  <c r="Y449" i="64"/>
  <c r="Y448" i="64" s="1"/>
  <c r="X25" i="60"/>
  <c r="X24" i="60" s="1"/>
  <c r="X82" i="60"/>
  <c r="X81" i="60" s="1"/>
  <c r="X44" i="59"/>
  <c r="X43" i="59" s="1"/>
  <c r="X110" i="59"/>
  <c r="X110" i="62" s="1"/>
  <c r="Y147" i="59"/>
  <c r="Y147" i="62" s="1"/>
  <c r="X81" i="58"/>
  <c r="Y47" i="55"/>
  <c r="Y47" i="56" s="1"/>
  <c r="Y48" i="56"/>
  <c r="X143" i="58"/>
  <c r="X151" i="56"/>
  <c r="X155" i="56"/>
  <c r="X159" i="56"/>
  <c r="Y125" i="58"/>
  <c r="Y124" i="58" s="1"/>
  <c r="X25" i="57"/>
  <c r="X24" i="57" s="1"/>
  <c r="Y64" i="56"/>
  <c r="X4" i="55"/>
  <c r="Y125" i="54"/>
  <c r="Y124" i="54" s="1"/>
  <c r="X144" i="56"/>
  <c r="X168" i="56"/>
  <c r="X172" i="56"/>
  <c r="X176" i="56"/>
  <c r="X25" i="49"/>
  <c r="X24" i="49" s="1"/>
  <c r="Y106" i="48"/>
  <c r="Y105" i="48" s="1"/>
  <c r="Y125" i="48"/>
  <c r="Y82" i="47"/>
  <c r="Y81" i="47" s="1"/>
  <c r="Y106" i="47"/>
  <c r="Y105" i="47" s="1"/>
  <c r="Y125" i="47"/>
  <c r="Y124" i="47" s="1"/>
  <c r="Y161" i="47"/>
  <c r="X8" i="46"/>
  <c r="Y125" i="45"/>
  <c r="Y124" i="45" s="1"/>
  <c r="X124" i="44"/>
  <c r="Y105" i="45"/>
  <c r="Y105" i="46" s="1"/>
  <c r="X31" i="46"/>
  <c r="X35" i="46"/>
  <c r="X39" i="46"/>
  <c r="Y43" i="44"/>
  <c r="Y16" i="23"/>
  <c r="Y15" i="23" s="1"/>
  <c r="Y15" i="26" s="1"/>
  <c r="Y161" i="58"/>
  <c r="Y110" i="56"/>
  <c r="X63" i="55"/>
  <c r="X87" i="56"/>
  <c r="X91" i="56"/>
  <c r="X95" i="56"/>
  <c r="X99" i="56"/>
  <c r="X103" i="56"/>
  <c r="X63" i="54"/>
  <c r="X62" i="54" s="1"/>
  <c r="X113" i="56"/>
  <c r="X117" i="56"/>
  <c r="X121" i="56"/>
  <c r="X25" i="48"/>
  <c r="X24" i="48" s="1"/>
  <c r="X44" i="47"/>
  <c r="X43" i="47" s="1"/>
  <c r="X63" i="47"/>
  <c r="X62" i="47" s="1"/>
  <c r="X143" i="47"/>
  <c r="Y29" i="46"/>
  <c r="X64" i="46"/>
  <c r="X83" i="46"/>
  <c r="X147" i="46"/>
  <c r="X4" i="57"/>
  <c r="X3" i="57" s="1"/>
  <c r="X44" i="57"/>
  <c r="X43" i="57" s="1"/>
  <c r="Y63" i="57"/>
  <c r="Y62" i="57" s="1"/>
  <c r="X106" i="57"/>
  <c r="X105" i="57" s="1"/>
  <c r="Y125" i="57"/>
  <c r="Y124" i="57" s="1"/>
  <c r="X165" i="56"/>
  <c r="X7" i="55"/>
  <c r="X7" i="56" s="1"/>
  <c r="X25" i="55"/>
  <c r="X25" i="56" s="1"/>
  <c r="X44" i="55"/>
  <c r="X44" i="56" s="1"/>
  <c r="Y63" i="55"/>
  <c r="Y63" i="56" s="1"/>
  <c r="Y82" i="55"/>
  <c r="Y81" i="55" s="1"/>
  <c r="X88" i="56"/>
  <c r="X92" i="56"/>
  <c r="X96" i="56"/>
  <c r="Y3" i="50"/>
  <c r="Y25" i="48"/>
  <c r="Y24" i="48" s="1"/>
  <c r="Y44" i="47"/>
  <c r="Y43" i="47" s="1"/>
  <c r="Y63" i="47"/>
  <c r="Y62" i="47" s="1"/>
  <c r="Y143" i="47"/>
  <c r="Y106" i="46"/>
  <c r="Y147" i="46"/>
  <c r="X25" i="45"/>
  <c r="X24" i="45" s="1"/>
  <c r="Y52" i="46"/>
  <c r="Y56" i="46"/>
  <c r="Y60" i="46"/>
  <c r="X143" i="50"/>
  <c r="X143" i="48"/>
  <c r="Y145" i="56"/>
  <c r="Y105" i="55"/>
  <c r="X112" i="56"/>
  <c r="X116" i="56"/>
  <c r="X120" i="56"/>
  <c r="X164" i="56"/>
  <c r="Y81" i="54"/>
  <c r="Y143" i="50"/>
  <c r="Y3" i="49"/>
  <c r="Y3" i="47"/>
  <c r="X125" i="58"/>
  <c r="X124" i="58" s="1"/>
  <c r="Y45" i="56"/>
  <c r="Y107" i="56"/>
  <c r="Y44" i="54"/>
  <c r="Y43" i="54" s="1"/>
  <c r="X106" i="54"/>
  <c r="X105" i="54" s="1"/>
  <c r="X130" i="56"/>
  <c r="X134" i="56"/>
  <c r="X138" i="56"/>
  <c r="X4" i="50"/>
  <c r="X3" i="50" s="1"/>
  <c r="X106" i="48"/>
  <c r="X105" i="48" s="1"/>
  <c r="X125" i="48"/>
  <c r="X124" i="48" s="1"/>
  <c r="X82" i="47"/>
  <c r="X81" i="47" s="1"/>
  <c r="X106" i="47"/>
  <c r="X105" i="47" s="1"/>
  <c r="X125" i="47"/>
  <c r="X124" i="47" s="1"/>
  <c r="X161" i="47"/>
  <c r="X45" i="46"/>
  <c r="X148" i="46"/>
  <c r="X152" i="46"/>
  <c r="X156" i="46"/>
  <c r="Y4" i="44"/>
  <c r="Y3" i="44" s="1"/>
  <c r="Y120" i="46"/>
  <c r="Y150" i="46"/>
  <c r="Y154" i="46"/>
  <c r="Y158" i="46"/>
  <c r="X16" i="28"/>
  <c r="X4" i="22"/>
  <c r="X4" i="25" s="1"/>
  <c r="X4" i="28" s="1"/>
  <c r="X5" i="21"/>
  <c r="X20" i="25"/>
  <c r="X20" i="28" s="1"/>
  <c r="X27" i="11"/>
  <c r="X27" i="14" s="1"/>
  <c r="X31" i="13"/>
  <c r="Y19" i="12"/>
  <c r="Y23" i="12"/>
  <c r="Y23" i="15" s="1"/>
  <c r="X10" i="46"/>
  <c r="X14" i="46"/>
  <c r="X18" i="46"/>
  <c r="X22" i="46"/>
  <c r="Y11" i="42"/>
  <c r="Y36" i="42"/>
  <c r="Y55" i="42"/>
  <c r="Y74" i="42"/>
  <c r="Y93" i="42"/>
  <c r="Y112" i="42"/>
  <c r="Y131" i="42"/>
  <c r="Y149" i="42"/>
  <c r="Y167" i="42"/>
  <c r="Y10" i="42"/>
  <c r="Y16" i="42"/>
  <c r="Y35" i="42"/>
  <c r="Y54" i="42"/>
  <c r="Y73" i="42"/>
  <c r="Y136" i="42"/>
  <c r="Y154" i="42"/>
  <c r="Y172" i="42"/>
  <c r="Y27" i="22"/>
  <c r="Y6" i="21"/>
  <c r="Y14" i="21"/>
  <c r="X8" i="23"/>
  <c r="X8" i="26" s="1"/>
  <c r="X12" i="23"/>
  <c r="X12" i="26" s="1"/>
  <c r="Y14" i="18"/>
  <c r="Y14" i="24" s="1"/>
  <c r="Y14" i="27" s="1"/>
  <c r="Y17" i="18"/>
  <c r="Y17" i="24" s="1"/>
  <c r="Y17" i="27" s="1"/>
  <c r="Y27" i="11"/>
  <c r="X31" i="12"/>
  <c r="X3" i="44"/>
  <c r="X66" i="46"/>
  <c r="X136" i="46"/>
  <c r="X166" i="46"/>
  <c r="X170" i="46"/>
  <c r="X174" i="46"/>
  <c r="Y10" i="24"/>
  <c r="Y10" i="27" s="1"/>
  <c r="Y25" i="24"/>
  <c r="Y25" i="27" s="1"/>
  <c r="X29" i="21"/>
  <c r="X14" i="18"/>
  <c r="X14" i="23" s="1"/>
  <c r="X14" i="26" s="1"/>
  <c r="X16" i="17"/>
  <c r="X17" i="11"/>
  <c r="X15" i="10"/>
  <c r="Y27" i="10"/>
  <c r="Y9" i="12"/>
  <c r="Y13" i="12"/>
  <c r="X27" i="19"/>
  <c r="X27" i="23" s="1"/>
  <c r="X27" i="26" s="1"/>
  <c r="X32" i="23"/>
  <c r="X32" i="26" s="1"/>
  <c r="X17" i="18"/>
  <c r="X17" i="25" s="1"/>
  <c r="X17" i="28" s="1"/>
  <c r="X4" i="8"/>
  <c r="X9" i="12"/>
  <c r="X13" i="12"/>
  <c r="X105" i="44"/>
  <c r="X111" i="46"/>
  <c r="X115" i="46"/>
  <c r="Y133" i="46"/>
  <c r="Y137" i="46"/>
  <c r="Y141" i="46"/>
  <c r="X149" i="46"/>
  <c r="X153" i="46"/>
  <c r="X157" i="46"/>
  <c r="Y167" i="46"/>
  <c r="Y171" i="46"/>
  <c r="Y175" i="46"/>
  <c r="Y21" i="24"/>
  <c r="Y21" i="27" s="1"/>
  <c r="X8" i="25"/>
  <c r="X8" i="28" s="1"/>
  <c r="Y174" i="46"/>
  <c r="X14" i="29"/>
  <c r="X12" i="29" s="1"/>
  <c r="X4" i="20"/>
  <c r="X4" i="24" s="1"/>
  <c r="X4" i="27" s="1"/>
  <c r="Y27" i="18"/>
  <c r="X25" i="10"/>
  <c r="X4" i="9"/>
  <c r="Y6" i="12"/>
  <c r="Y10" i="12"/>
  <c r="Y10" i="15" s="1"/>
  <c r="Y31" i="12"/>
  <c r="Y21" i="12"/>
  <c r="Y25" i="12"/>
  <c r="Y6" i="26"/>
  <c r="Y29" i="28"/>
  <c r="Y7" i="28"/>
  <c r="Y5" i="26"/>
  <c r="Y30" i="27"/>
  <c r="Y19" i="27"/>
  <c r="Y20" i="28"/>
  <c r="Y10" i="26"/>
  <c r="Y29" i="27"/>
  <c r="Y13" i="27"/>
  <c r="Y28" i="28"/>
  <c r="Y19" i="28"/>
  <c r="Y6" i="28"/>
  <c r="Y25" i="26"/>
  <c r="Y9" i="26"/>
  <c r="Y23" i="27"/>
  <c r="Y18" i="27"/>
  <c r="Y7" i="27"/>
  <c r="Y18" i="28"/>
  <c r="Y8" i="26"/>
  <c r="Y22" i="27"/>
  <c r="Y11" i="27"/>
  <c r="Y6" i="27"/>
  <c r="Y31" i="27"/>
  <c r="Y30" i="28"/>
  <c r="Y8" i="28"/>
  <c r="Y26" i="27"/>
  <c r="Y21" i="28"/>
  <c r="Y29" i="26"/>
  <c r="Y21" i="26"/>
  <c r="Y13" i="26"/>
  <c r="Y162" i="61"/>
  <c r="Y129" i="61"/>
  <c r="Y144" i="62"/>
  <c r="Y144" i="61"/>
  <c r="Y48" i="61"/>
  <c r="Y165" i="62"/>
  <c r="Y165" i="61"/>
  <c r="Y110" i="61"/>
  <c r="Y147" i="61"/>
  <c r="Y125" i="61"/>
  <c r="Y29" i="61"/>
  <c r="Y8" i="61"/>
  <c r="Y162" i="62"/>
  <c r="Y129" i="62"/>
  <c r="Y110" i="62"/>
  <c r="Y67" i="62"/>
  <c r="Y29" i="62"/>
  <c r="Y8" i="62"/>
  <c r="Y86" i="62"/>
  <c r="Y48" i="62"/>
  <c r="Y144" i="63"/>
  <c r="Y63" i="62"/>
  <c r="Y162" i="63"/>
  <c r="Y4" i="62"/>
  <c r="Y106" i="63"/>
  <c r="Y443" i="66"/>
  <c r="Y553" i="68"/>
  <c r="Y406" i="72"/>
  <c r="Y424" i="69"/>
  <c r="Y442" i="71"/>
  <c r="Y441" i="71" s="1"/>
  <c r="Y442" i="72"/>
  <c r="Y20" i="6"/>
  <c r="Y23" i="16"/>
  <c r="Y11" i="16"/>
  <c r="Y24" i="1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62" i="61"/>
  <c r="X129" i="61"/>
  <c r="X86" i="61"/>
  <c r="X165" i="62"/>
  <c r="X165" i="61"/>
  <c r="X110" i="61"/>
  <c r="X25" i="61"/>
  <c r="X147" i="62"/>
  <c r="X67" i="62"/>
  <c r="X8" i="62"/>
  <c r="X44" i="62"/>
  <c r="X106" i="63"/>
  <c r="X4" i="63"/>
  <c r="X67" i="61"/>
  <c r="X86" i="62"/>
  <c r="X48" i="62"/>
  <c r="X125" i="61"/>
  <c r="X144" i="63"/>
  <c r="X162" i="63"/>
  <c r="X424" i="65"/>
  <c r="X147" i="61"/>
  <c r="X25" i="62"/>
  <c r="X82" i="63"/>
  <c r="X424" i="67"/>
  <c r="X462" i="69"/>
  <c r="X461" i="69" s="1"/>
  <c r="X442" i="71"/>
  <c r="X424" i="71"/>
  <c r="X424" i="72"/>
  <c r="X406" i="71"/>
  <c r="X406" i="72"/>
  <c r="X20" i="6"/>
  <c r="Y114" i="6"/>
  <c r="Y160" i="6"/>
  <c r="X135" i="72"/>
  <c r="X139" i="72"/>
  <c r="X143" i="72"/>
  <c r="Y316" i="71"/>
  <c r="X45" i="6"/>
  <c r="X79" i="6"/>
  <c r="X115" i="6"/>
  <c r="X161" i="6"/>
  <c r="Y135" i="72"/>
  <c r="Y139" i="72"/>
  <c r="X134" i="71"/>
  <c r="X115" i="71"/>
  <c r="X133" i="71" s="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8" i="6"/>
  <c r="X22" i="6"/>
  <c r="X112" i="6"/>
  <c r="X116" i="6"/>
  <c r="X162" i="6"/>
  <c r="X136" i="71"/>
  <c r="Y318" i="71"/>
  <c r="Y16" i="31"/>
  <c r="Y16" i="35"/>
  <c r="Y17" i="35" s="1"/>
  <c r="Y16" i="36"/>
  <c r="Y17" i="36" s="1"/>
  <c r="Y16" i="34"/>
  <c r="Y17" i="34" s="1"/>
  <c r="Y16" i="30"/>
  <c r="Y17" i="30" s="1"/>
  <c r="Y18" i="6"/>
  <c r="Y116" i="6"/>
  <c r="Y162" i="6"/>
  <c r="X137" i="72"/>
  <c r="Y279" i="71"/>
  <c r="X318" i="71"/>
  <c r="X297" i="71"/>
  <c r="X315" i="71" s="1"/>
  <c r="X19" i="6"/>
  <c r="X29" i="15" s="1"/>
  <c r="X104" i="6"/>
  <c r="X113" i="6"/>
  <c r="X159" i="6"/>
  <c r="X168" i="6"/>
  <c r="Y137" i="72"/>
  <c r="Y141" i="72"/>
  <c r="Y329" i="70"/>
  <c r="Y309" i="70"/>
  <c r="Y309" i="69"/>
  <c r="Y328" i="69" s="1"/>
  <c r="Y329" i="69"/>
  <c r="X134" i="72"/>
  <c r="X138" i="72"/>
  <c r="Y118" i="71"/>
  <c r="Y136" i="71" s="1"/>
  <c r="Y135" i="71"/>
  <c r="Y297" i="71"/>
  <c r="Y330" i="70"/>
  <c r="X309" i="67"/>
  <c r="X329" i="67"/>
  <c r="Y117" i="66"/>
  <c r="Y137" i="66"/>
  <c r="X115" i="72"/>
  <c r="X298" i="72"/>
  <c r="X319" i="72"/>
  <c r="X319" i="71"/>
  <c r="X310" i="70"/>
  <c r="Y115" i="72"/>
  <c r="Y298" i="72"/>
  <c r="Y319" i="72"/>
  <c r="Y319" i="71"/>
  <c r="Y118" i="69"/>
  <c r="Y330" i="69"/>
  <c r="X99" i="70"/>
  <c r="X98" i="70" s="1"/>
  <c r="X141" i="70"/>
  <c r="X310" i="69"/>
  <c r="Y99" i="70"/>
  <c r="Y98" i="70" s="1"/>
  <c r="Y294" i="70"/>
  <c r="Y290" i="70" s="1"/>
  <c r="Y102" i="69"/>
  <c r="Y98" i="69" s="1"/>
  <c r="Y409" i="68"/>
  <c r="X140" i="67"/>
  <c r="X291" i="70"/>
  <c r="X290" i="70" s="1"/>
  <c r="X99" i="69"/>
  <c r="X98" i="69" s="1"/>
  <c r="X294" i="69"/>
  <c r="Y140" i="67"/>
  <c r="X366" i="67"/>
  <c r="Y174" i="66"/>
  <c r="Y117" i="65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18" i="67"/>
  <c r="Y330" i="67"/>
  <c r="Y138" i="66"/>
  <c r="Y329" i="66"/>
  <c r="Y333" i="66"/>
  <c r="Y141" i="65"/>
  <c r="Y309" i="65"/>
  <c r="Y328" i="65" s="1"/>
  <c r="X330" i="65"/>
  <c r="Y330" i="65"/>
  <c r="Y335" i="65"/>
  <c r="X333" i="65"/>
  <c r="X132" i="64"/>
  <c r="X347" i="64"/>
  <c r="X368" i="64" s="1"/>
  <c r="Y329" i="65"/>
  <c r="Y333" i="65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161" i="55"/>
  <c r="Y161" i="56" s="1"/>
  <c r="Y162" i="56"/>
  <c r="X24" i="54"/>
  <c r="X62" i="57"/>
  <c r="X124" i="57"/>
  <c r="Y24" i="55"/>
  <c r="Y24" i="56" s="1"/>
  <c r="Y25" i="56"/>
  <c r="Y24" i="59"/>
  <c r="X124" i="60"/>
  <c r="Y105" i="59"/>
  <c r="X161" i="59"/>
  <c r="Y105" i="58"/>
  <c r="X129" i="62"/>
  <c r="X106" i="59"/>
  <c r="X24" i="58"/>
  <c r="Y143" i="54"/>
  <c r="X81" i="54"/>
  <c r="Y144" i="56"/>
  <c r="X43" i="54"/>
  <c r="X106" i="55"/>
  <c r="X108" i="56"/>
  <c r="X125" i="54"/>
  <c r="X124" i="54" s="1"/>
  <c r="X126" i="56"/>
  <c r="X3" i="54"/>
  <c r="Y3" i="54"/>
  <c r="X128" i="55"/>
  <c r="X128" i="56" s="1"/>
  <c r="X129" i="56"/>
  <c r="X82" i="55"/>
  <c r="X83" i="56"/>
  <c r="X162" i="55"/>
  <c r="X163" i="56"/>
  <c r="X146" i="54"/>
  <c r="X143" i="54" s="1"/>
  <c r="X143" i="56" s="1"/>
  <c r="X147" i="56"/>
  <c r="X30" i="26"/>
  <c r="Y109" i="49"/>
  <c r="Y105" i="49" s="1"/>
  <c r="Y62" i="49"/>
  <c r="X138" i="29"/>
  <c r="X3" i="49"/>
  <c r="X105" i="49"/>
  <c r="Y9" i="27"/>
  <c r="X5" i="26"/>
  <c r="Y11" i="26"/>
  <c r="X125" i="50"/>
  <c r="X124" i="50" s="1"/>
  <c r="X124" i="49"/>
  <c r="X81" i="48"/>
  <c r="Y125" i="50"/>
  <c r="Y124" i="50" s="1"/>
  <c r="Y124" i="49"/>
  <c r="Y81" i="48"/>
  <c r="Y82" i="44"/>
  <c r="Y83" i="46"/>
  <c r="Y124" i="44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X62" i="44"/>
  <c r="X62" i="46" s="1"/>
  <c r="Y143" i="44"/>
  <c r="Y16" i="33"/>
  <c r="Y17" i="33" s="1"/>
  <c r="Y138" i="29"/>
  <c r="Y6" i="29"/>
  <c r="Y115" i="29"/>
  <c r="Y128" i="29" s="1"/>
  <c r="X21" i="26"/>
  <c r="Y17" i="13"/>
  <c r="Y21" i="13"/>
  <c r="Y21" i="10"/>
  <c r="Y25" i="13"/>
  <c r="Y25" i="10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Y130" i="29" s="1"/>
  <c r="X29" i="28"/>
  <c r="Y5" i="27"/>
  <c r="X29" i="27"/>
  <c r="Y7" i="26"/>
  <c r="X23" i="26"/>
  <c r="Y22" i="26"/>
  <c r="Y26" i="26"/>
  <c r="Y45" i="46"/>
  <c r="X125" i="45"/>
  <c r="X127" i="46"/>
  <c r="Y18" i="36"/>
  <c r="X18" i="34"/>
  <c r="Y18" i="30"/>
  <c r="X112" i="29"/>
  <c r="X118" i="29"/>
  <c r="X131" i="29" s="1"/>
  <c r="X7" i="28"/>
  <c r="Y25" i="45"/>
  <c r="Y43" i="45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81" i="46" s="1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Y109" i="29"/>
  <c r="Y122" i="29" s="1"/>
  <c r="Y114" i="29"/>
  <c r="Y127" i="29" s="1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Y30" i="23"/>
  <c r="Y30" i="26" s="1"/>
  <c r="Y27" i="19"/>
  <c r="Y4" i="11"/>
  <c r="Y17" i="11"/>
  <c r="Y17" i="14" s="1"/>
  <c r="Y18" i="14"/>
  <c r="Y18" i="17" s="1"/>
  <c r="Y17" i="8"/>
  <c r="Y17" i="12" s="1"/>
  <c r="Y29" i="12"/>
  <c r="Y29" i="14"/>
  <c r="X110" i="29"/>
  <c r="X123" i="29" s="1"/>
  <c r="Y20" i="26"/>
  <c r="Y22" i="21"/>
  <c r="X6" i="27"/>
  <c r="X10" i="27"/>
  <c r="Y27" i="20"/>
  <c r="Y28" i="24"/>
  <c r="Y28" i="27" s="1"/>
  <c r="Y28" i="21"/>
  <c r="Y32" i="24"/>
  <c r="Y32" i="27" s="1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0"/>
  <c r="Y13" i="13"/>
  <c r="Y13" i="10"/>
  <c r="Y110" i="29"/>
  <c r="Y123" i="29" s="1"/>
  <c r="X20" i="24"/>
  <c r="X20" i="27" s="1"/>
  <c r="X20" i="21"/>
  <c r="X24" i="24"/>
  <c r="X24" i="27" s="1"/>
  <c r="X24" i="21"/>
  <c r="Y17" i="19"/>
  <c r="Y18" i="23"/>
  <c r="Y18" i="26" s="1"/>
  <c r="Y28" i="15"/>
  <c r="X23" i="16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Y18" i="16"/>
  <c r="Y11" i="15"/>
  <c r="Y18" i="21"/>
  <c r="Y15" i="20"/>
  <c r="Y15" i="21" s="1"/>
  <c r="Y16" i="24"/>
  <c r="Y16" i="21"/>
  <c r="X30" i="27"/>
  <c r="X6" i="23"/>
  <c r="X6" i="26" s="1"/>
  <c r="X4" i="19"/>
  <c r="X10" i="26"/>
  <c r="Y23" i="10"/>
  <c r="X3" i="7"/>
  <c r="X4" i="14"/>
  <c r="X23" i="15"/>
  <c r="X5" i="25"/>
  <c r="X5" i="28" s="1"/>
  <c r="Y23" i="26"/>
  <c r="X8" i="24"/>
  <c r="X8" i="27" s="1"/>
  <c r="X8" i="21"/>
  <c r="X12" i="24"/>
  <c r="X12" i="27" s="1"/>
  <c r="X12" i="21"/>
  <c r="X20" i="26"/>
  <c r="X24" i="26"/>
  <c r="Y4" i="7"/>
  <c r="Y3" i="7" s="1"/>
  <c r="Y16" i="13" s="1"/>
  <c r="Y14" i="7"/>
  <c r="Y14" i="13" s="1"/>
  <c r="Y5" i="12"/>
  <c r="Y5" i="15" s="1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10" i="16"/>
  <c r="Y21" i="14"/>
  <c r="Y31" i="10"/>
  <c r="Y29" i="13"/>
  <c r="Y29" i="10"/>
  <c r="Y27" i="7"/>
  <c r="Y27" i="13" s="1"/>
  <c r="X7" i="10"/>
  <c r="X11" i="10"/>
  <c r="X19" i="10"/>
  <c r="X23" i="10"/>
  <c r="X31" i="10"/>
  <c r="X17" i="9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5" i="15" s="1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5" i="16" s="1"/>
  <c r="Y43" i="59" l="1"/>
  <c r="Y26" i="15"/>
  <c r="X153" i="6"/>
  <c r="Y577" i="68"/>
  <c r="X125" i="62"/>
  <c r="X529" i="68"/>
  <c r="X82" i="62"/>
  <c r="Y385" i="65"/>
  <c r="X11" i="15"/>
  <c r="X24" i="46"/>
  <c r="X19" i="15"/>
  <c r="Y443" i="67"/>
  <c r="X25" i="63"/>
  <c r="Y174" i="69"/>
  <c r="X121" i="6"/>
  <c r="Y25" i="62"/>
  <c r="X63" i="62"/>
  <c r="X152" i="6"/>
  <c r="Y364" i="64"/>
  <c r="X328" i="66"/>
  <c r="Y27" i="16"/>
  <c r="Y31" i="15"/>
  <c r="X443" i="66"/>
  <c r="Y19" i="15"/>
  <c r="Y26" i="16"/>
  <c r="Y152" i="6"/>
  <c r="Y6" i="17"/>
  <c r="X17" i="33"/>
  <c r="Y328" i="67"/>
  <c r="X443" i="67"/>
  <c r="X122" i="6"/>
  <c r="X25" i="15"/>
  <c r="X4" i="21"/>
  <c r="Y125" i="56"/>
  <c r="Y143" i="55"/>
  <c r="Y165" i="52"/>
  <c r="Y164" i="52" s="1"/>
  <c r="Y12" i="15"/>
  <c r="Y30" i="16"/>
  <c r="Y124" i="56"/>
  <c r="X290" i="69"/>
  <c r="X28" i="6"/>
  <c r="X577" i="68"/>
  <c r="X9" i="15"/>
  <c r="Y86" i="52"/>
  <c r="X11" i="16"/>
  <c r="Y48" i="52"/>
  <c r="X4" i="10"/>
  <c r="Y21" i="17"/>
  <c r="Y14" i="16"/>
  <c r="Y29" i="17"/>
  <c r="Y17" i="17"/>
  <c r="Y12" i="16"/>
  <c r="Y30" i="15"/>
  <c r="X328" i="65"/>
  <c r="Y29" i="52"/>
  <c r="Y28" i="52" s="1"/>
  <c r="Y67" i="52"/>
  <c r="Y20" i="16"/>
  <c r="X3" i="11"/>
  <c r="Y7" i="15"/>
  <c r="Y13" i="16"/>
  <c r="Y29" i="15"/>
  <c r="Y32" i="16"/>
  <c r="Y8" i="16"/>
  <c r="Y135" i="6"/>
  <c r="Y129" i="52"/>
  <c r="Y147" i="52"/>
  <c r="Y245" i="71" s="1"/>
  <c r="Y244" i="71" s="1"/>
  <c r="Y22" i="15"/>
  <c r="Y31" i="16"/>
  <c r="Y21" i="15"/>
  <c r="X13" i="15"/>
  <c r="X31" i="15"/>
  <c r="X31" i="16"/>
  <c r="Y142" i="6"/>
  <c r="X4" i="17"/>
  <c r="Y22" i="16"/>
  <c r="Y145" i="6"/>
  <c r="X3" i="9"/>
  <c r="Y32" i="15"/>
  <c r="X19" i="16"/>
  <c r="Y17" i="15"/>
  <c r="Y25" i="16"/>
  <c r="Y110" i="52"/>
  <c r="Y109" i="52" s="1"/>
  <c r="X329" i="65"/>
  <c r="Y132" i="6"/>
  <c r="Y67" i="51"/>
  <c r="Y66" i="51" s="1"/>
  <c r="Y147" i="51"/>
  <c r="Y19" i="17"/>
  <c r="Y166" i="6"/>
  <c r="Y6" i="15"/>
  <c r="X21" i="15"/>
  <c r="Y48" i="51"/>
  <c r="Y236" i="66" s="1"/>
  <c r="Y235" i="66" s="1"/>
  <c r="Y131" i="6"/>
  <c r="Y8" i="15"/>
  <c r="Y385" i="69"/>
  <c r="X27" i="15"/>
  <c r="Y7" i="17"/>
  <c r="X13" i="16"/>
  <c r="Y110" i="51"/>
  <c r="Y109" i="51" s="1"/>
  <c r="X21" i="16"/>
  <c r="Y9" i="15"/>
  <c r="Y20" i="17"/>
  <c r="Y17" i="25"/>
  <c r="Y17" i="28" s="1"/>
  <c r="Y6" i="16"/>
  <c r="X4" i="13"/>
  <c r="X4" i="16" s="1"/>
  <c r="X144" i="29"/>
  <c r="Y21" i="16"/>
  <c r="Y153" i="64"/>
  <c r="Y122" i="6"/>
  <c r="X161" i="63"/>
  <c r="Y8" i="51"/>
  <c r="Y29" i="51"/>
  <c r="Y28" i="51" s="1"/>
  <c r="Y165" i="51"/>
  <c r="Y137" i="6"/>
  <c r="Y9" i="16"/>
  <c r="X7" i="15"/>
  <c r="Y29" i="16"/>
  <c r="Y7" i="16"/>
  <c r="X19" i="17"/>
  <c r="Y8" i="17"/>
  <c r="Y20" i="15"/>
  <c r="Y25" i="15"/>
  <c r="Y17" i="16"/>
  <c r="Y167" i="6"/>
  <c r="Y8" i="52"/>
  <c r="Y86" i="51"/>
  <c r="Y85" i="51" s="1"/>
  <c r="Y30" i="17"/>
  <c r="Y19" i="16"/>
  <c r="Y130" i="6"/>
  <c r="Y13" i="15"/>
  <c r="Y290" i="69"/>
  <c r="X7" i="16"/>
  <c r="X27" i="16"/>
  <c r="X9" i="16"/>
  <c r="Y125" i="46"/>
  <c r="X329" i="66"/>
  <c r="Y154" i="6"/>
  <c r="Y43" i="55"/>
  <c r="Y43" i="56" s="1"/>
  <c r="X17" i="15"/>
  <c r="X144" i="46"/>
  <c r="X7" i="17"/>
  <c r="X25" i="16"/>
  <c r="X16" i="29"/>
  <c r="Y44" i="56"/>
  <c r="Y14" i="23"/>
  <c r="Y14" i="26" s="1"/>
  <c r="Y81" i="56"/>
  <c r="X128" i="29"/>
  <c r="Y17" i="31"/>
  <c r="X260" i="72"/>
  <c r="X242" i="72"/>
  <c r="X260" i="71"/>
  <c r="X242" i="71"/>
  <c r="X335" i="68"/>
  <c r="X162" i="52"/>
  <c r="X162" i="51"/>
  <c r="X125" i="29"/>
  <c r="Y129" i="6"/>
  <c r="X27" i="17"/>
  <c r="Y138" i="6"/>
  <c r="Y260" i="72"/>
  <c r="Y242" i="72"/>
  <c r="Y224" i="72"/>
  <c r="Y260" i="71"/>
  <c r="Y224" i="71"/>
  <c r="Y242" i="71"/>
  <c r="Y232" i="70"/>
  <c r="Y270" i="67"/>
  <c r="Y232" i="67"/>
  <c r="Y162" i="53"/>
  <c r="Y144" i="53"/>
  <c r="Y162" i="52"/>
  <c r="Y144" i="52"/>
  <c r="Y63" i="52"/>
  <c r="Y25" i="52"/>
  <c r="Y162" i="51"/>
  <c r="Y144" i="51"/>
  <c r="Y106" i="51"/>
  <c r="X406" i="64"/>
  <c r="Y124" i="46"/>
  <c r="Y82" i="56"/>
  <c r="X17" i="23"/>
  <c r="X17" i="26" s="1"/>
  <c r="Y16" i="26"/>
  <c r="X43" i="55"/>
  <c r="X43" i="56" s="1"/>
  <c r="Y153" i="6"/>
  <c r="X3" i="20"/>
  <c r="Y27" i="23"/>
  <c r="Y27" i="26" s="1"/>
  <c r="Y62" i="55"/>
  <c r="Y62" i="56" s="1"/>
  <c r="Y137" i="65"/>
  <c r="X136" i="70"/>
  <c r="Y329" i="67"/>
  <c r="X133" i="72"/>
  <c r="X130" i="6"/>
  <c r="X63" i="56"/>
  <c r="X4" i="12"/>
  <c r="X4" i="15" s="1"/>
  <c r="X409" i="68"/>
  <c r="Y17" i="23"/>
  <c r="Y17" i="26" s="1"/>
  <c r="Y315" i="71"/>
  <c r="Y128" i="6"/>
  <c r="X3" i="22"/>
  <c r="X3" i="25" s="1"/>
  <c r="Y136" i="65"/>
  <c r="Y133" i="72"/>
  <c r="Y427" i="64"/>
  <c r="Y43" i="46"/>
  <c r="X62" i="55"/>
  <c r="X62" i="56" s="1"/>
  <c r="Y14" i="12"/>
  <c r="Y14" i="15" s="1"/>
  <c r="Y137" i="29"/>
  <c r="Y18" i="37"/>
  <c r="X491" i="64"/>
  <c r="Y44" i="52"/>
  <c r="Y462" i="67"/>
  <c r="Y461" i="67" s="1"/>
  <c r="Y105" i="63"/>
  <c r="Y443" i="65"/>
  <c r="Y106" i="62"/>
  <c r="X18" i="31"/>
  <c r="X28" i="59"/>
  <c r="X24" i="59" s="1"/>
  <c r="X390" i="65"/>
  <c r="X389" i="65" s="1"/>
  <c r="X385" i="65" s="1"/>
  <c r="Y134" i="6"/>
  <c r="Y16" i="12"/>
  <c r="Y16" i="15" s="1"/>
  <c r="Y131" i="29"/>
  <c r="Y142" i="68"/>
  <c r="X137" i="70"/>
  <c r="X332" i="69"/>
  <c r="X424" i="66"/>
  <c r="X44" i="63"/>
  <c r="X43" i="63" s="1"/>
  <c r="Y279" i="64"/>
  <c r="Y529" i="68"/>
  <c r="X14" i="24"/>
  <c r="X14" i="27" s="1"/>
  <c r="X3" i="55"/>
  <c r="X3" i="56" s="1"/>
  <c r="X4" i="56"/>
  <c r="X18" i="36"/>
  <c r="X18" i="37"/>
  <c r="Y63" i="61"/>
  <c r="Y105" i="54"/>
  <c r="Y106" i="56"/>
  <c r="X124" i="55"/>
  <c r="X124" i="56" s="1"/>
  <c r="Y82" i="63"/>
  <c r="Y81" i="63" s="1"/>
  <c r="Y125" i="62"/>
  <c r="Y25" i="61"/>
  <c r="Y17" i="21"/>
  <c r="X18" i="35"/>
  <c r="Y162" i="46"/>
  <c r="X136" i="69"/>
  <c r="Y140" i="69"/>
  <c r="X576" i="68"/>
  <c r="X105" i="63"/>
  <c r="X512" i="64"/>
  <c r="X511" i="64" s="1"/>
  <c r="X63" i="63"/>
  <c r="X62" i="63" s="1"/>
  <c r="Y443" i="70"/>
  <c r="Y576" i="68"/>
  <c r="Y146" i="59"/>
  <c r="Y143" i="59" s="1"/>
  <c r="Y373" i="71"/>
  <c r="Y372" i="71" s="1"/>
  <c r="Y369" i="71" s="1"/>
  <c r="Y85" i="58"/>
  <c r="Y81" i="58" s="1"/>
  <c r="Y461" i="68"/>
  <c r="Y460" i="68" s="1"/>
  <c r="Y456" i="68" s="1"/>
  <c r="Y98" i="66"/>
  <c r="Y136" i="66" s="1"/>
  <c r="Y18" i="32"/>
  <c r="Y27" i="25"/>
  <c r="Y27" i="28" s="1"/>
  <c r="Y105" i="56"/>
  <c r="X109" i="59"/>
  <c r="X105" i="59" s="1"/>
  <c r="X390" i="69"/>
  <c r="X389" i="69" s="1"/>
  <c r="X385" i="69" s="1"/>
  <c r="Y66" i="58"/>
  <c r="Y62" i="58" s="1"/>
  <c r="Y371" i="67"/>
  <c r="Y370" i="67" s="1"/>
  <c r="Y366" i="67" s="1"/>
  <c r="X24" i="55"/>
  <c r="X24" i="56" s="1"/>
  <c r="X28" i="56"/>
  <c r="Y142" i="29"/>
  <c r="X143" i="46"/>
  <c r="Y3" i="56"/>
  <c r="Y115" i="71"/>
  <c r="X462" i="65"/>
  <c r="X461" i="65" s="1"/>
  <c r="Y82" i="51"/>
  <c r="Y4" i="63"/>
  <c r="Y3" i="63" s="1"/>
  <c r="X371" i="66"/>
  <c r="X370" i="66" s="1"/>
  <c r="X366" i="66" s="1"/>
  <c r="X47" i="58"/>
  <c r="X43" i="58" s="1"/>
  <c r="Y117" i="70"/>
  <c r="Y136" i="70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7" i="52"/>
  <c r="Y283" i="64"/>
  <c r="Y282" i="64" s="1"/>
  <c r="Y82" i="53"/>
  <c r="Y81" i="53" s="1"/>
  <c r="Y4" i="52"/>
  <c r="Y441" i="72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125" i="63"/>
  <c r="X124" i="63" s="1"/>
  <c r="X164" i="61"/>
  <c r="X161" i="61" s="1"/>
  <c r="X409" i="72"/>
  <c r="X408" i="72" s="1"/>
  <c r="X405" i="72" s="1"/>
  <c r="X82" i="61"/>
  <c r="X135" i="6"/>
  <c r="Y146" i="51"/>
  <c r="Y227" i="71"/>
  <c r="Y226" i="71" s="1"/>
  <c r="Y82" i="61"/>
  <c r="X3" i="8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66" i="52"/>
  <c r="Y255" i="67"/>
  <c r="Y254" i="67" s="1"/>
  <c r="Y146" i="52"/>
  <c r="Y143" i="52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125" i="56"/>
  <c r="X131" i="64"/>
  <c r="X152" i="64" s="1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47" i="51"/>
  <c r="Y461" i="65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42" i="67" s="1"/>
  <c r="Y4" i="61"/>
  <c r="Y128" i="61"/>
  <c r="Y124" i="61" s="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9" i="51"/>
  <c r="X48" i="51"/>
  <c r="X165" i="52"/>
  <c r="X110" i="52"/>
  <c r="X162" i="53"/>
  <c r="X161" i="53" s="1"/>
  <c r="X63" i="51"/>
  <c r="X147" i="52"/>
  <c r="X67" i="52"/>
  <c r="X29" i="52"/>
  <c r="X8" i="52"/>
  <c r="X67" i="51"/>
  <c r="X29" i="51"/>
  <c r="X8" i="51"/>
  <c r="X129" i="52"/>
  <c r="X48" i="52"/>
  <c r="X86" i="51"/>
  <c r="X144" i="52"/>
  <c r="X144" i="53"/>
  <c r="X144" i="51"/>
  <c r="X86" i="52"/>
  <c r="X311" i="68"/>
  <c r="X232" i="70"/>
  <c r="X224" i="71"/>
  <c r="X224" i="72"/>
  <c r="X146" i="6"/>
  <c r="X170" i="6"/>
  <c r="X144" i="6"/>
  <c r="Y236" i="69"/>
  <c r="Y235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70" i="65"/>
  <c r="Y7" i="51"/>
  <c r="Y262" i="64"/>
  <c r="Y261" i="64" s="1"/>
  <c r="Y106" i="52"/>
  <c r="Y47" i="52"/>
  <c r="Y255" i="66"/>
  <c r="Y254" i="66" s="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63" i="61"/>
  <c r="X109" i="61"/>
  <c r="X428" i="69"/>
  <c r="X427" i="69" s="1"/>
  <c r="Y232" i="65"/>
  <c r="Y128" i="52"/>
  <c r="Y255" i="70"/>
  <c r="Y254" i="70" s="1"/>
  <c r="Y85" i="52"/>
  <c r="Y315" i="68"/>
  <c r="Y314" i="68" s="1"/>
  <c r="Y44" i="51"/>
  <c r="X137" i="6"/>
  <c r="Y424" i="70"/>
  <c r="Y424" i="66"/>
  <c r="Y143" i="63"/>
  <c r="Y470" i="64"/>
  <c r="Y28" i="61"/>
  <c r="Y428" i="65"/>
  <c r="Y427" i="65" s="1"/>
  <c r="Y423" i="65" s="1"/>
  <c r="Y66" i="6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490" i="64"/>
  <c r="X28" i="62"/>
  <c r="X24" i="62" s="1"/>
  <c r="X447" i="65"/>
  <c r="X446" i="65" s="1"/>
  <c r="X66" i="62"/>
  <c r="X62" i="62" s="1"/>
  <c r="X447" i="67"/>
  <c r="X446" i="67" s="1"/>
  <c r="X442" i="67" s="1"/>
  <c r="X136" i="6"/>
  <c r="Y164" i="51"/>
  <c r="Y227" i="72"/>
  <c r="Y226" i="72" s="1"/>
  <c r="Y443" i="69"/>
  <c r="Y47" i="62"/>
  <c r="Y447" i="66"/>
  <c r="Y446" i="66" s="1"/>
  <c r="Y442" i="66" s="1"/>
  <c r="Y85" i="62"/>
  <c r="Y557" i="68"/>
  <c r="Y556" i="68" s="1"/>
  <c r="Y552" i="68" s="1"/>
  <c r="Y7" i="62"/>
  <c r="Y3" i="62" s="1"/>
  <c r="Y495" i="64"/>
  <c r="Y494" i="64" s="1"/>
  <c r="Y128" i="62"/>
  <c r="Y447" i="70"/>
  <c r="Y446" i="70" s="1"/>
  <c r="Y109" i="61"/>
  <c r="Y428" i="69"/>
  <c r="Y427" i="69" s="1"/>
  <c r="Y423" i="69" s="1"/>
  <c r="Y125" i="51" l="1"/>
  <c r="Y251" i="67"/>
  <c r="X4" i="53"/>
  <c r="X259" i="71"/>
  <c r="Y25" i="51"/>
  <c r="Y63" i="51"/>
  <c r="Y161" i="52"/>
  <c r="Y236" i="67"/>
  <c r="Y235" i="67" s="1"/>
  <c r="Y231" i="67" s="1"/>
  <c r="Y223" i="71"/>
  <c r="Y105" i="62"/>
  <c r="Y125" i="53"/>
  <c r="Y124" i="53" s="1"/>
  <c r="Y335" i="68"/>
  <c r="Y334" i="68" s="1"/>
  <c r="Y528" i="68"/>
  <c r="Y245" i="72"/>
  <c r="Y244" i="72" s="1"/>
  <c r="Y241" i="72" s="1"/>
  <c r="X3" i="24"/>
  <c r="X3" i="27" s="1"/>
  <c r="Y287" i="68"/>
  <c r="Y270" i="69"/>
  <c r="Y269" i="69" s="1"/>
  <c r="Y251" i="70"/>
  <c r="Y161" i="53"/>
  <c r="X251" i="65"/>
  <c r="Y291" i="68"/>
  <c r="Y290" i="68" s="1"/>
  <c r="Y286" i="68" s="1"/>
  <c r="X3" i="21"/>
  <c r="Y300" i="64"/>
  <c r="Y299" i="64" s="1"/>
  <c r="Y259" i="71"/>
  <c r="Y258" i="64"/>
  <c r="Y257" i="64" s="1"/>
  <c r="X44" i="51"/>
  <c r="X82" i="52"/>
  <c r="Y143" i="53"/>
  <c r="X423" i="70"/>
  <c r="Y278" i="64"/>
  <c r="Y269" i="67"/>
  <c r="X251" i="70"/>
  <c r="Y82" i="52"/>
  <c r="Y81" i="52" s="1"/>
  <c r="Y270" i="70"/>
  <c r="Y269" i="70" s="1"/>
  <c r="Y259" i="72"/>
  <c r="X25" i="52"/>
  <c r="X334" i="68"/>
  <c r="Y423" i="70"/>
  <c r="Y236" i="65"/>
  <c r="Y235" i="65" s="1"/>
  <c r="Y231" i="65" s="1"/>
  <c r="Y105" i="51"/>
  <c r="Y241" i="71"/>
  <c r="X3" i="62"/>
  <c r="Y125" i="52"/>
  <c r="Y124" i="52" s="1"/>
  <c r="Y25" i="53"/>
  <c r="Y24" i="53" s="1"/>
  <c r="X106" i="52"/>
  <c r="Y143" i="51"/>
  <c r="Y43" i="52"/>
  <c r="Y43" i="51"/>
  <c r="Y442" i="70"/>
  <c r="Y105" i="52"/>
  <c r="Y223" i="72"/>
  <c r="Y250" i="70"/>
  <c r="Y255" i="69"/>
  <c r="Y254" i="69" s="1"/>
  <c r="X3" i="14"/>
  <c r="Y255" i="65"/>
  <c r="Y254" i="65" s="1"/>
  <c r="Y161" i="51"/>
  <c r="Y269" i="65"/>
  <c r="Y251" i="66"/>
  <c r="Y250" i="66"/>
  <c r="Y232" i="66"/>
  <c r="Y231" i="66" s="1"/>
  <c r="Y469" i="64"/>
  <c r="Y106" i="53"/>
  <c r="Y105" i="53" s="1"/>
  <c r="Y423" i="66"/>
  <c r="X3" i="29"/>
  <c r="Y81" i="51"/>
  <c r="Y250" i="67"/>
  <c r="Y63" i="53"/>
  <c r="Y62" i="53" s="1"/>
  <c r="Y251" i="65"/>
  <c r="Y44" i="53"/>
  <c r="Y43" i="53" s="1"/>
  <c r="Y251" i="69"/>
  <c r="Y442" i="65"/>
  <c r="Y4" i="51"/>
  <c r="Y3" i="51" s="1"/>
  <c r="Y4" i="53"/>
  <c r="Y3" i="53" s="1"/>
  <c r="Y232" i="69"/>
  <c r="Y231" i="69" s="1"/>
  <c r="Y270" i="66"/>
  <c r="Y269" i="66" s="1"/>
  <c r="Y62" i="52"/>
  <c r="Y62" i="61"/>
  <c r="Y311" i="68"/>
  <c r="Y310" i="68" s="1"/>
  <c r="X423" i="66"/>
  <c r="X442" i="69"/>
  <c r="Y124" i="62"/>
  <c r="Y442" i="69"/>
  <c r="Y24" i="51"/>
  <c r="Y3" i="61"/>
  <c r="Y15" i="12"/>
  <c r="Y15" i="15" s="1"/>
  <c r="Y24" i="61"/>
  <c r="Y24" i="52"/>
  <c r="X62" i="61"/>
  <c r="Y3" i="12"/>
  <c r="X251" i="69"/>
  <c r="X44" i="52"/>
  <c r="X106" i="51"/>
  <c r="Y3" i="23"/>
  <c r="Y133" i="71"/>
  <c r="Y423" i="67"/>
  <c r="X134" i="29"/>
  <c r="Y3" i="14"/>
  <c r="X3" i="12"/>
  <c r="X136" i="66"/>
  <c r="X270" i="67"/>
  <c r="X269" i="67" s="1"/>
  <c r="X125" i="52"/>
  <c r="X25" i="51"/>
  <c r="X3" i="61"/>
  <c r="X118" i="6"/>
  <c r="X3" i="23"/>
  <c r="X232" i="67"/>
  <c r="X270" i="66"/>
  <c r="X269" i="66" s="1"/>
  <c r="X3" i="46"/>
  <c r="X3" i="10"/>
  <c r="Y166" i="68"/>
  <c r="X139" i="29"/>
  <c r="X3" i="16"/>
  <c r="Y3" i="25"/>
  <c r="X259" i="72"/>
  <c r="X270" i="69"/>
  <c r="X269" i="69" s="1"/>
  <c r="X232" i="65"/>
  <c r="X4" i="51"/>
  <c r="X63" i="52"/>
  <c r="X125" i="51"/>
  <c r="Y3" i="46"/>
  <c r="X3" i="28"/>
  <c r="X3" i="53"/>
  <c r="Y134" i="29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X469" i="64"/>
  <c r="Y3" i="52"/>
  <c r="Y87" i="6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51" i="67"/>
  <c r="X47" i="52"/>
  <c r="X255" i="66"/>
  <c r="X254" i="66" s="1"/>
  <c r="X7" i="5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255" i="69"/>
  <c r="X254" i="69" s="1"/>
  <c r="X47" i="51"/>
  <c r="X236" i="66"/>
  <c r="X235" i="66" s="1"/>
  <c r="X128" i="5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3" i="17" l="1"/>
  <c r="X105" i="51"/>
  <c r="X250" i="70"/>
  <c r="X24" i="52"/>
  <c r="X124" i="51"/>
  <c r="X81" i="52"/>
  <c r="Y250" i="69"/>
  <c r="X43" i="51"/>
  <c r="X43" i="52"/>
  <c r="X105" i="52"/>
  <c r="Y250" i="65"/>
  <c r="X250" i="69"/>
  <c r="X124" i="52"/>
  <c r="X24" i="51"/>
  <c r="X250" i="66"/>
  <c r="X231" i="67"/>
  <c r="X62" i="52"/>
  <c r="X3" i="51"/>
  <c r="Y3" i="15"/>
  <c r="Y3" i="27"/>
  <c r="Y3" i="17"/>
  <c r="Y139" i="29"/>
  <c r="Y133" i="29" s="1"/>
  <c r="X3" i="26"/>
  <c r="X133" i="29"/>
  <c r="Y3" i="26"/>
  <c r="Y3" i="16"/>
  <c r="X3" i="52"/>
  <c r="X231" i="65"/>
  <c r="Y3" i="28"/>
  <c r="X3" i="15"/>
  <c r="X231" i="66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L28" i="6"/>
  <c r="N28" i="6"/>
  <c r="B28" i="6"/>
  <c r="T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74" i="69" l="1"/>
  <c r="W153" i="64"/>
  <c r="W17" i="12"/>
  <c r="W81" i="54"/>
  <c r="W214" i="68"/>
  <c r="W164" i="49"/>
  <c r="W161" i="49" s="1"/>
  <c r="W424" i="72"/>
  <c r="W442" i="71"/>
  <c r="W406" i="71"/>
  <c r="W144" i="63"/>
  <c r="W162" i="63"/>
  <c r="W162" i="61"/>
  <c r="W162" i="62"/>
  <c r="W144" i="61"/>
  <c r="W260" i="72"/>
  <c r="W224" i="72"/>
  <c r="W242" i="72"/>
  <c r="W260" i="71"/>
  <c r="W242" i="71"/>
  <c r="W224" i="71"/>
  <c r="W162" i="53"/>
  <c r="W144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06" i="72"/>
  <c r="W442" i="72"/>
  <c r="W424" i="71"/>
  <c r="W144" i="62"/>
  <c r="W12" i="15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8" i="4"/>
  <c r="B33" i="4"/>
  <c r="B58" i="4"/>
  <c r="B80" i="4"/>
  <c r="B36" i="4"/>
  <c r="B68" i="4"/>
  <c r="B69" i="4"/>
  <c r="B65" i="4"/>
  <c r="B40" i="4"/>
  <c r="B79" i="4"/>
  <c r="B7" i="4"/>
  <c r="B22" i="4"/>
  <c r="B45" i="4"/>
  <c r="B67" i="4"/>
  <c r="B44" i="4"/>
  <c r="B76" i="4"/>
  <c r="B41" i="4"/>
  <c r="B82" i="4"/>
  <c r="B59" i="4"/>
  <c r="B9" i="4"/>
  <c r="B4" i="4"/>
  <c r="B78" i="4"/>
  <c r="B24" i="4"/>
  <c r="B20" i="4"/>
  <c r="B17" i="4"/>
  <c r="B30" i="4"/>
  <c r="B29" i="4"/>
  <c r="B72" i="4"/>
  <c r="B46" i="4"/>
  <c r="B56" i="4"/>
  <c r="B16" i="4"/>
  <c r="B53" i="4"/>
  <c r="B54" i="4"/>
  <c r="B25" i="4"/>
  <c r="B81" i="4"/>
  <c r="B34" i="4"/>
  <c r="B77" i="4"/>
  <c r="B23" i="4"/>
  <c r="B13" i="4"/>
  <c r="B73" i="4"/>
  <c r="B14" i="4"/>
  <c r="B12" i="4"/>
  <c r="B47" i="4"/>
  <c r="B27" i="4"/>
  <c r="B49" i="4"/>
  <c r="B39" i="4"/>
  <c r="B11" i="4"/>
  <c r="B84" i="4"/>
  <c r="B26" i="4"/>
  <c r="B48" i="4"/>
  <c r="B70" i="4"/>
  <c r="B28" i="4"/>
  <c r="B64" i="4"/>
  <c r="B83" i="4"/>
  <c r="B10" i="4"/>
  <c r="B52" i="4"/>
  <c r="B37" i="4"/>
  <c r="B55" i="4"/>
  <c r="B21" i="4"/>
  <c r="B60" i="4"/>
  <c r="B15" i="4"/>
  <c r="B8" i="4"/>
  <c r="B71" i="4"/>
  <c r="B66" i="4"/>
  <c r="B57" i="4"/>
  <c r="B61" i="4"/>
  <c r="B35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O3" i="16" s="1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<sst xmlns="http://schemas.openxmlformats.org/spreadsheetml/2006/main" count="18216" uniqueCount="4948">
  <si>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</si>
  <si>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</si>
  <si>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</si>
  <si>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</si>
  <si>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</si>
  <si>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</si>
  <si>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</si>
  <si>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</si>
  <si>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</si>
  <si>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</si>
  <si>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</si>
  <si>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</si>
  <si>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</si>
  <si>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</si>
  <si>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</si>
  <si>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</si>
  <si>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</si>
  <si>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</si>
  <si>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</si>
  <si>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</si>
  <si>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</si>
  <si>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</si>
  <si>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</si>
  <si>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</si>
  <si>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</si>
  <si>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</si>
  <si>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</si>
  <si>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</si>
  <si>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</si>
  <si>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</si>
  <si>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</si>
  <si>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</si>
  <si>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</si>
  <si>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</si>
  <si>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</si>
  <si>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</si>
  <si>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</si>
  <si>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</si>
  <si>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</si>
  <si>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</si>
  <si>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</si>
  <si>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</si>
  <si>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</si>
  <si>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</si>
  <si>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</si>
  <si>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</si>
  <si>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</si>
  <si>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</si>
  <si>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</si>
  <si>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</si>
  <si>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</si>
  <si>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</si>
  <si>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</si>
  <si>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</si>
  <si>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</si>
  <si>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</si>
  <si>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</si>
  <si>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</si>
  <si>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</si>
  <si>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</si>
  <si>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</si>
  <si>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</si>
  <si>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</si>
  <si>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</si>
  <si>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</si>
  <si>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</si>
  <si>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</si>
  <si>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</si>
  <si>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</si>
  <si>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</si>
  <si>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</si>
  <si>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</si>
  <si>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</si>
  <si>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</si>
  <si>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</si>
  <si>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</si>
  <si>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</si>
  <si>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</si>
  <si>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</si>
  <si>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</si>
  <si>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</si>
  <si>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</si>
  <si>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</si>
  <si>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</si>
  <si>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</si>
  <si>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</si>
  <si>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</si>
  <si>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</si>
  <si>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</si>
  <si>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</si>
  <si>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</si>
  <si>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</si>
  <si>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</si>
  <si>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</si>
  <si>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</si>
  <si>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</si>
  <si>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</si>
  <si>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</si>
  <si>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</si>
  <si>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</si>
  <si>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</si>
  <si>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</si>
  <si>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</si>
  <si>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</si>
  <si>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</si>
  <si>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</si>
  <si>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</si>
  <si>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</si>
  <si>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</si>
  <si>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</si>
  <si>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</si>
  <si>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</si>
  <si>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</si>
  <si>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</si>
  <si>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</si>
  <si>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</si>
  <si>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</si>
  <si>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</si>
  <si>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</si>
  <si>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</si>
  <si>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</si>
  <si>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</si>
  <si>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</si>
  <si>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</si>
  <si>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</si>
  <si>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</si>
  <si>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</si>
  <si>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</si>
  <si>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</si>
  <si>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</si>
  <si>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</si>
  <si>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</si>
  <si>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</si>
  <si>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</si>
  <si>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</si>
  <si>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</si>
  <si>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</si>
  <si>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</si>
  <si>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</si>
  <si>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</si>
  <si>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</si>
  <si>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</si>
  <si>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</si>
  <si>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</si>
  <si>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</si>
  <si>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</si>
  <si>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</si>
  <si>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</si>
  <si>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</si>
  <si>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</si>
  <si>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</si>
  <si>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</si>
  <si>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</si>
  <si>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</si>
  <si>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</si>
  <si>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</si>
  <si>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</si>
  <si>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</si>
  <si>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</si>
  <si>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</si>
  <si>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</si>
  <si>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</si>
  <si>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</si>
  <si>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</si>
  <si>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</si>
  <si>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</si>
  <si>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</si>
  <si>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</si>
  <si>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</si>
  <si>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</si>
  <si>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</si>
  <si>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</si>
  <si>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</si>
  <si>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</si>
  <si>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</si>
  <si>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</si>
  <si>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</si>
  <si>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</si>
  <si>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</si>
  <si>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</si>
  <si>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</si>
  <si>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</si>
  <si>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</si>
  <si>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</si>
  <si>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</si>
  <si>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</si>
  <si>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</si>
  <si>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</si>
  <si>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</si>
  <si>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</si>
  <si>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</si>
  <si>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</si>
  <si>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</si>
  <si>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</si>
  <si>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</si>
  <si>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</si>
  <si>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</si>
  <si>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</si>
  <si>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</si>
  <si>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</si>
  <si>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</si>
  <si>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</si>
  <si>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</si>
  <si>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</si>
  <si>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</si>
  <si>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</si>
  <si>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</si>
  <si>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</si>
  <si>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</si>
  <si>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</si>
  <si>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</si>
  <si>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</si>
  <si>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</si>
  <si>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</si>
  <si>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</si>
  <si>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</si>
  <si>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PT</t>
  </si>
  <si>
    <t>Portugal</t>
  </si>
  <si>
    <t>Household consumption expenditure (M€2023)</t>
  </si>
  <si>
    <t>Household consumption expenditure per capita (€2023)</t>
  </si>
  <si>
    <t>Household consumption expenditure per household (€2023)</t>
  </si>
  <si>
    <t>PT - Residential sector summary</t>
  </si>
  <si>
    <t>Macro.Meuro2015.PT.ConsumptionExpenditure</t>
  </si>
  <si>
    <t>Macro.number.PT.Population</t>
  </si>
  <si>
    <t>NUM.number.PT.Res.HH</t>
  </si>
  <si>
    <t>SurfaceArea.ksqm.PT.Res.HH</t>
  </si>
  <si>
    <t>NUM.number.PT.Res.HHnew</t>
  </si>
  <si>
    <t>SurfaceArea.ksqm.PT.Res.HHnew</t>
  </si>
  <si>
    <t>HDD.Celsius.PT.Actual</t>
  </si>
  <si>
    <t>HDD.Celsius.PT.Mean</t>
  </si>
  <si>
    <t>HDD.ratio.PT.Relative</t>
  </si>
  <si>
    <t>FEC.ktoe.PT.ES.Res</t>
  </si>
  <si>
    <t>FEC.ktoe.PT.ES.Res.Solids</t>
  </si>
  <si>
    <t>FEC.ktoe.PT.ES.Res.LPG</t>
  </si>
  <si>
    <t>FEC.ktoe.PT.ES.Res.Oil</t>
  </si>
  <si>
    <t>FEC.ktoe.PT.ES.Res.NG</t>
  </si>
  <si>
    <t>FEC.ktoe.PT.ES.Res.Biomass_Waste</t>
  </si>
  <si>
    <t>FEC.ktoe.PT.ES.Res.Biogas</t>
  </si>
  <si>
    <t>FEC.ktoe.PT.ES.Res.LiqBio</t>
  </si>
  <si>
    <t>FEC.ktoe.PT.ES.Res.Solar</t>
  </si>
  <si>
    <t>FEC.ktoe.PT.ES.Res.Geo</t>
  </si>
  <si>
    <t>FEC.ktoe.PT.ES.Res.Ambient</t>
  </si>
  <si>
    <t>FEC.ktoe.PT.ES.Res.Steam_Distr</t>
  </si>
  <si>
    <t>FEC.ktoe.PT.ES.Res.Elec</t>
  </si>
  <si>
    <t>FEC.ktoe.PT.Res.HH</t>
  </si>
  <si>
    <t>FEC.ktoe.PT.Res.HH.Thermal</t>
  </si>
  <si>
    <t>FEC.ktoe.PT.Res.HH.Thermal.SH</t>
  </si>
  <si>
    <t>FEC.ktoe.PT.Res.HH.Thermal.SC</t>
  </si>
  <si>
    <t>FEC.ktoe.PT.Res.HH.Thermal.WH</t>
  </si>
  <si>
    <t>FEC.ktoe.PT.Res.HH.Thermal.CO</t>
  </si>
  <si>
    <t>FEC.ktoe.PT.Res.HH.Appl</t>
  </si>
  <si>
    <t>EMI.ktCO2.PT.ES.Res</t>
  </si>
  <si>
    <t>EMI.ktCO2.PT.ES.Res.Solids</t>
  </si>
  <si>
    <t>EMI.ktCO2.PT.ES.Res.LPG</t>
  </si>
  <si>
    <t>EMI.ktCO2.PT.ES.Res.Oil</t>
  </si>
  <si>
    <t>EMI.ktCO2.PT.ES.Res.NG</t>
  </si>
  <si>
    <t>EMI.ktCO2.PT.ES.Res.Biomass_Waste</t>
  </si>
  <si>
    <t>EMI.ktCO2.PT.ES.Res.Biogas</t>
  </si>
  <si>
    <t>EMI.ktCO2.PT.ES.Res.LiqBio</t>
  </si>
  <si>
    <t>EMI.ktCO2.PT.ES.Res.Solar</t>
  </si>
  <si>
    <t>EMI.ktCO2.PT.ES.Res.Geo</t>
  </si>
  <si>
    <t>EMI.ktCO2.PT.ES.Res.Ambient</t>
  </si>
  <si>
    <t>EMI.ktCO2.PT.ES.Res.Steam_Distr</t>
  </si>
  <si>
    <t>EMI.ktCO2.PT.ES.Res.Elec</t>
  </si>
  <si>
    <t>EMI.ktCO2.PT.Res.HH</t>
  </si>
  <si>
    <t>EMI.ktCO2.PT.Res.HH.Thermal</t>
  </si>
  <si>
    <t>EMI.ktCO2.PT.Res.HH.Thermal.SH</t>
  </si>
  <si>
    <t>EMI.ktCO2.PT.Res.HH.Thermal.SC</t>
  </si>
  <si>
    <t>EMI.ktCO2.PT.Res.HH.Thermal.WH</t>
  </si>
  <si>
    <t>EMI.ktCO2.PT.Res.HH.Thermal.CO</t>
  </si>
  <si>
    <t>EMI.ktCO2.PT.Res.HH.Appl</t>
  </si>
  <si>
    <t>FEC_per_household.kWh.PT.Res.HH</t>
  </si>
  <si>
    <t>FEC_per_household.kWh.PT.Res.HH.Thermal</t>
  </si>
  <si>
    <t>FEC_per_household.kWh.PT.Res.HH.Thermal.SH</t>
  </si>
  <si>
    <t>FEC_per_household.kWh.PT.Res.HH.Thermal.SC</t>
  </si>
  <si>
    <t>FEC_per_household.kWh.PT.Res.HH.Thermal.WH</t>
  </si>
  <si>
    <t>FEC_per_household.kWh.PT.Res.HH.Thermal.CO</t>
  </si>
  <si>
    <t>FEC_per_household.kWh.PT.Res.HH.Appl</t>
  </si>
  <si>
    <t>TES_per_household.kWh.PT.Res.HH.Thermal</t>
  </si>
  <si>
    <t>TES_per_household.kWh.PT.Res.HH.Thermal.SH</t>
  </si>
  <si>
    <t>TES_per_household.kWh.PT.Res.HH.Thermal.SC</t>
  </si>
  <si>
    <t>TES_per_household.kWh.PT.Res.HH.Thermal.WH</t>
  </si>
  <si>
    <t>TES_per_household.kWh.PT.Res.HH.Thermal.CO</t>
  </si>
  <si>
    <t>EMI_per_household.kgCO2.PT.Res.HH</t>
  </si>
  <si>
    <t>EMI_per_household.kgCO2.PT.Res.HH.Thermal</t>
  </si>
  <si>
    <t>EMI_per_household.kgCO2.PT.Res.HH.Thermal.SH</t>
  </si>
  <si>
    <t>EMI_per_household.kgCO2.PT.Res.HH.Thermal.SC</t>
  </si>
  <si>
    <t>EMI_per_household.kgCO2.PT.Res.HH.Thermal.WH</t>
  </si>
  <si>
    <t>EMI_per_household.kgCO2.PT.Res.HH.Thermal.CO</t>
  </si>
  <si>
    <t>EMI_per_household.kgCO2.PT.Res.HH.Appl</t>
  </si>
  <si>
    <t>Eff.ratio.PT.Res.HH.Thermal</t>
  </si>
  <si>
    <t>Eff.ratio.PT.Res.HH.Thermal.SH</t>
  </si>
  <si>
    <t>Eff.ratio.PT.Res.HH.Thermal.SC</t>
  </si>
  <si>
    <t>Eff.ratio.PT.Res.HH.Thermal.WH</t>
  </si>
  <si>
    <t>Eff.ratio.PT.Res.HH.Thermal.CO</t>
  </si>
  <si>
    <t>FEC_per_sqm.kWh.PT.Res.HH</t>
  </si>
  <si>
    <t>FEC_per_sqm.kWh.PT.Res.HH.Thermal</t>
  </si>
  <si>
    <t>FEC_per_sqm.kWh.PT.Res.HH.Thermal.SH</t>
  </si>
  <si>
    <t>FEC_per_sqm.kWh.PT.Res.HH.Thermal.SC</t>
  </si>
  <si>
    <t>FEC_per_sqm.kWh.PT.Res.HH.Thermal.WH</t>
  </si>
  <si>
    <t>FEC_per_sqm.kWh.PT.Res.HH.Thermal.CO</t>
  </si>
  <si>
    <t>FEC_per_sqm.kWh.PT.Res.HH.Appl</t>
  </si>
  <si>
    <t>TES_per_sqm.kWh.PT.Res.HH.Thermal</t>
  </si>
  <si>
    <t>TES_per_sqm.kWh.PT.Res.HH.Thermal.SH</t>
  </si>
  <si>
    <t>TES_per_sqm.kWh.PT.Res.HH.Thermal.SC</t>
  </si>
  <si>
    <t>TES_per_sqm.kWh.PT.Res.HH.Thermal.WH</t>
  </si>
  <si>
    <t>TES_per_sqm.kWh.PT.Res.HH.Thermal.CO</t>
  </si>
  <si>
    <t>EMI_per_sqm.kgCO2.PT.Res.HH</t>
  </si>
  <si>
    <t>EMI_per_sqm.kgCO2.PT.Res.HH.Thermal</t>
  </si>
  <si>
    <t>EMI_per_sqm.kgCO2.PT.Res.HH.Thermal.SH</t>
  </si>
  <si>
    <t>EMI_per_sqm.kgCO2.PT.Res.HH.Thermal.SC</t>
  </si>
  <si>
    <t>EMI_per_sqm.kgCO2.PT.Res.HH.Thermal.WH</t>
  </si>
  <si>
    <t>EMI_per_sqm.kgCO2.PT.Res.HH.Thermal.CO</t>
  </si>
  <si>
    <t>EMI_per_sqm.kgCO2.PT.Res.HH.Appl</t>
  </si>
  <si>
    <t>FEC_per_capita.kWh.PT.Res.HH</t>
  </si>
  <si>
    <t>FEC_per_capita.kWh.PT.Res.HH.Thermal</t>
  </si>
  <si>
    <t>FEC_per_capita.kWh.PT.Res.HH.Thermal.SH</t>
  </si>
  <si>
    <t>FEC_per_capita.kWh.PT.Res.HH.Thermal.SC</t>
  </si>
  <si>
    <t>FEC_per_capita.kWh.PT.Res.HH.Thermal.WH</t>
  </si>
  <si>
    <t>FEC_per_capita.kWh.PT.Res.HH.Thermal.CO</t>
  </si>
  <si>
    <t>FEC_per_capita.kWh.PT.Res.HH.Appl</t>
  </si>
  <si>
    <t>TES_per_capita.kWh.PT.Res.HH.Thermal</t>
  </si>
  <si>
    <t>TES_per_capita.kWh.PT.Res.HH.Thermal.SH</t>
  </si>
  <si>
    <t>TES_per_capita.kWh.PT.Res.HH.Thermal.SC</t>
  </si>
  <si>
    <t>TES_per_capita.kWh.PT.Res.HH.Thermal.WH</t>
  </si>
  <si>
    <t>TES_per_capita.kWh.PT.Res.HH.Thermal.CO</t>
  </si>
  <si>
    <t>EMI_per_capita.kgCO2.PT.Res.HH</t>
  </si>
  <si>
    <t>EMI_per_capita.kgCO2.PT.Res.HH.Thermal</t>
  </si>
  <si>
    <t>EMI_per_capita.kgCO2.PT.Res.HH.Thermal.SH</t>
  </si>
  <si>
    <t>EMI_per_capita.kgCO2.PT.Res.HH.Thermal.SC</t>
  </si>
  <si>
    <t>EMI_per_capita.kgCO2.PT.Res.HH.Thermal.WH</t>
  </si>
  <si>
    <t>EMI_per_capita.kgCO2.PT.Res.HH.Thermal.CO</t>
  </si>
  <si>
    <t>EMI_per_capita.kgCO2.PT.Res.HH.Appl</t>
  </si>
  <si>
    <t>PT - Number of households</t>
  </si>
  <si>
    <t>NUM.number.PT.Res.HH.Thermal</t>
  </si>
  <si>
    <t>NUM.number.PT.Res.HH.Thermal.SH</t>
  </si>
  <si>
    <t>NUM.number.PT.Res.HH.Thermal.SH.Solids</t>
  </si>
  <si>
    <t>NUM.number.PT.Res.HH.Thermal.SH.LPG</t>
  </si>
  <si>
    <t>NUM.number.PT.Res.HH.Thermal.SH.Oil</t>
  </si>
  <si>
    <t>NUM.number.PT.Res.HH.Thermal.SH.Gas</t>
  </si>
  <si>
    <t>NUM.number.PT.Res.HH.Thermal.SH.Biomass</t>
  </si>
  <si>
    <t>NUM.number.PT.Res.HH.Thermal.SH.Geo</t>
  </si>
  <si>
    <t>NUM.number.PT.Res.HH.Thermal.SH.DistrHeat</t>
  </si>
  <si>
    <t>NUM.number.PT.Res.HH.Thermal.SH.AdvElc</t>
  </si>
  <si>
    <t>NUM.number.PT.Res.HH.Thermal.SH.ConvElc</t>
  </si>
  <si>
    <t>NUM.number.PT.Res.HH.Thermal.SC</t>
  </si>
  <si>
    <t>NUM.number.PT.Res.HH.Thermal.SC.AC</t>
  </si>
  <si>
    <t>NUM.number.PT.Res.HH.Thermal.WH</t>
  </si>
  <si>
    <t>NUM.number.PT.Res.HH.Thermal.WH.Solids</t>
  </si>
  <si>
    <t>NUM.number.PT.Res.HH.Thermal.WH.LPG</t>
  </si>
  <si>
    <t>NUM.number.PT.Res.HH.Thermal.WH.Oil</t>
  </si>
  <si>
    <t>NUM.number.PT.Res.HH.Thermal.WH.Gas</t>
  </si>
  <si>
    <t>NUM.number.PT.Res.HH.Thermal.WH.Biomass</t>
  </si>
  <si>
    <t>NUM.number.PT.Res.HH.Thermal.WH.Geo</t>
  </si>
  <si>
    <t>NUM.number.PT.Res.HH.Thermal.WH.DistrHeat</t>
  </si>
  <si>
    <t>NUM.number.PT.Res.HH.Thermal.WH.Elc</t>
  </si>
  <si>
    <t>NUM.number.PT.Res.HH.Thermal.WH.Solar</t>
  </si>
  <si>
    <t>NUM.number.PT.Res.HH.Thermal.CO</t>
  </si>
  <si>
    <t>NUM.number.PT.Res.HH.Thermal.CO.Solids</t>
  </si>
  <si>
    <t>NUM.number.PT.Res.HH.Thermal.CO.LPG</t>
  </si>
  <si>
    <t>NUM.number.PT.Res.HH.Thermal.CO.Gas</t>
  </si>
  <si>
    <t>NUM.number.PT.Res.HH.Thermal.CO.Biomass</t>
  </si>
  <si>
    <t>NUM.number.PT.Res.HH.Thermal.CO.Elc</t>
  </si>
  <si>
    <t>PT - Final energy consumption</t>
  </si>
  <si>
    <t>FEC.ktoe.PT.Res.HH.Thermal.SH.Solids.Solids</t>
  </si>
  <si>
    <t>FEC.ktoe.PT.Res.HH.Thermal.SH.LPG.LPG</t>
  </si>
  <si>
    <t>FEC.ktoe.PT.Res.HH.Thermal.SH.Oil.Oil_LiqBio</t>
  </si>
  <si>
    <t>FEC.ktoe.PT.Res.HH.Thermal.SH.Gas.NG_Biogas</t>
  </si>
  <si>
    <t>FEC.ktoe.PT.Res.HH.Thermal.SH.Biomass.Biomass_Waste</t>
  </si>
  <si>
    <t>FEC.ktoe.PT.Res.HH.Thermal.SH.Geo.Geo</t>
  </si>
  <si>
    <t>FEC.ktoe.PT.Res.HH.Thermal.SH.DistrHeat.Steam_Distr</t>
  </si>
  <si>
    <t>FEC.ktoe.PT.Res.HH.Thermal.SH.AdvElc.Elec</t>
  </si>
  <si>
    <t>FEC.ktoe.PT.Res.HH.Thermal.SH.ConvElc.Elec</t>
  </si>
  <si>
    <t>FEC.ktoe.PT.Res.HH.Thermal.SH.TotalCirculation.Elec</t>
  </si>
  <si>
    <t>FEC.ktoe.PT.Res.HH.Thermal.SC.AC.Elec</t>
  </si>
  <si>
    <t>FEC.ktoe.PT.Res.HH.Thermal.WH.Solids.Solids</t>
  </si>
  <si>
    <t>FEC.ktoe.PT.Res.HH.Thermal.WH.LPG.LPG</t>
  </si>
  <si>
    <t>FEC.ktoe.PT.Res.HH.Thermal.WH.Oil.Oil_LiqBio</t>
  </si>
  <si>
    <t>FEC.ktoe.PT.Res.HH.Thermal.WH.Gas.NG_Biogas</t>
  </si>
  <si>
    <t>FEC.ktoe.PT.Res.HH.Thermal.WH.Biomass.Biomass_Waste</t>
  </si>
  <si>
    <t>FEC.ktoe.PT.Res.HH.Thermal.WH.Geo.Geo</t>
  </si>
  <si>
    <t>FEC.ktoe.PT.Res.HH.Thermal.WH.DistrHeat.Steam_Distr</t>
  </si>
  <si>
    <t>FEC.ktoe.PT.Res.HH.Thermal.WH.Elc.Elec</t>
  </si>
  <si>
    <t>FEC.ktoe.PT.Res.HH.Thermal.WH.TotalSolar.Solar</t>
  </si>
  <si>
    <t>FEC.ktoe.PT.Res.HH.Thermal.CO.Solids.Solids</t>
  </si>
  <si>
    <t>FEC.ktoe.PT.Res.HH.Thermal.CO.LPG.LPG</t>
  </si>
  <si>
    <t>FEC.ktoe.PT.Res.HH.Thermal.CO.Gas.NG_Biogas</t>
  </si>
  <si>
    <t>FEC.ktoe.PT.Res.HH.Thermal.CO.Biomass.Biomass_Waste</t>
  </si>
  <si>
    <t>FEC.ktoe.PT.Res.HH.Thermal.CO.Elc.Elec</t>
  </si>
  <si>
    <t>PT - Thermal energy service</t>
  </si>
  <si>
    <t>TES.ktoe.PT.Res.HH.Thermal</t>
  </si>
  <si>
    <t>TES.ktoe.PT.Res.HH.Thermal.SH</t>
  </si>
  <si>
    <t>TES.ktoe.PT.Res.HH.Thermal.SH.Solids.Solids</t>
  </si>
  <si>
    <t>TES.ktoe.PT.Res.HH.Thermal.SH.LPG.LPG</t>
  </si>
  <si>
    <t>TES.ktoe.PT.Res.HH.Thermal.SH.Oil.Oil_LiqBio</t>
  </si>
  <si>
    <t>TES.ktoe.PT.Res.HH.Thermal.SH.Gas.NG_Biogas</t>
  </si>
  <si>
    <t>TES.ktoe.PT.Res.HH.Thermal.SH.Biomass.Biomass_Waste</t>
  </si>
  <si>
    <t>TES.ktoe.PT.Res.HH.Thermal.SH.Geo.Geo</t>
  </si>
  <si>
    <t>TES.ktoe.PT.Res.HH.Thermal.SH.DistrHeat.Steam_Distr</t>
  </si>
  <si>
    <t>TES.ktoe.PT.Res.HH.Thermal.SH.AdvElc.Elec</t>
  </si>
  <si>
    <t>TES.ktoe.PT.Res.HH.Thermal.SH.ConvElc.Elec</t>
  </si>
  <si>
    <t>TES.ktoe.PT.Res.HH.Thermal.SH.TotalCirculation.Elec</t>
  </si>
  <si>
    <t>TES.ktoe.PT.Res.HH.Thermal.SC</t>
  </si>
  <si>
    <t>TES.ktoe.PT.Res.HH.Thermal.SC.AC.Elec</t>
  </si>
  <si>
    <t>TES.ktoe.PT.Res.HH.Thermal.WH</t>
  </si>
  <si>
    <t>TES.ktoe.PT.Res.HH.Thermal.WH.Solids.Solids</t>
  </si>
  <si>
    <t>TES.ktoe.PT.Res.HH.Thermal.WH.LPG.LPG</t>
  </si>
  <si>
    <t>TES.ktoe.PT.Res.HH.Thermal.WH.Oil.Oil_LiqBio</t>
  </si>
  <si>
    <t>TES.ktoe.PT.Res.HH.Thermal.WH.Gas.NG_Biogas</t>
  </si>
  <si>
    <t>TES.ktoe.PT.Res.HH.Thermal.WH.Biomass.Biomass_Waste</t>
  </si>
  <si>
    <t>TES.ktoe.PT.Res.HH.Thermal.WH.Geo.Geo</t>
  </si>
  <si>
    <t>TES.ktoe.PT.Res.HH.Thermal.WH.DistrHeat.Steam_Distr</t>
  </si>
  <si>
    <t>TES.ktoe.PT.Res.HH.Thermal.WH.Elc.Elec</t>
  </si>
  <si>
    <t>TES.ktoe.PT.Res.HH.Thermal.WH.TotalSolar.Solar</t>
  </si>
  <si>
    <t>TES.ktoe.PT.Res.HH.Thermal.CO</t>
  </si>
  <si>
    <t>TES.ktoe.PT.Res.HH.Thermal.CO.Solids.Solids</t>
  </si>
  <si>
    <t>TES.ktoe.PT.Res.HH.Thermal.CO.LPG.LPG</t>
  </si>
  <si>
    <t>TES.ktoe.PT.Res.HH.Thermal.CO.Gas.NG_Biogas</t>
  </si>
  <si>
    <t>TES.ktoe.PT.Res.HH.Thermal.CO.Biomass.Biomass_Waste</t>
  </si>
  <si>
    <t>TES.ktoe.PT.Res.HH.Thermal.CO.Elc.Elec</t>
  </si>
  <si>
    <t>PT - System efficiency indicator of total stock</t>
  </si>
  <si>
    <t>Eff.ratio.PT.Res.HH.Thermal.SH.Solids.Solids</t>
  </si>
  <si>
    <t>Eff.ratio.PT.Res.HH.Thermal.SH.LPG.LPG</t>
  </si>
  <si>
    <t>Eff.ratio.PT.Res.HH.Thermal.SH.Oil.Oil_LiqBio</t>
  </si>
  <si>
    <t>Eff.ratio.PT.Res.HH.Thermal.SH.Gas.NG_Biogas</t>
  </si>
  <si>
    <t>Eff.ratio.PT.Res.HH.Thermal.SH.Biomass.Biomass_Waste</t>
  </si>
  <si>
    <t>Eff.ratio.PT.Res.HH.Thermal.SH.Geo.Geo</t>
  </si>
  <si>
    <t>Eff.ratio.PT.Res.HH.Thermal.SH.DistrHeat.Steam_Distr</t>
  </si>
  <si>
    <t>Eff.ratio.PT.Res.HH.Thermal.SH.AdvElc.Elec</t>
  </si>
  <si>
    <t>Eff.ratio.PT.Res.HH.Thermal.SH.ConvElc.Elec</t>
  </si>
  <si>
    <t>Eff.ratio.PT.Res.HH.Thermal.SH.TotalCirculation.Elec</t>
  </si>
  <si>
    <t>Eff.ratio.PT.Res.HH.Thermal.SC.AC.Elec</t>
  </si>
  <si>
    <t>Eff.ratio.PT.Res.HH.Thermal.WH.Solids.Solids</t>
  </si>
  <si>
    <t>Eff.ratio.PT.Res.HH.Thermal.WH.LPG.LPG</t>
  </si>
  <si>
    <t>Eff.ratio.PT.Res.HH.Thermal.WH.Oil.Oil_LiqBio</t>
  </si>
  <si>
    <t>Eff.ratio.PT.Res.HH.Thermal.WH.Gas.NG_Biogas</t>
  </si>
  <si>
    <t>Eff.ratio.PT.Res.HH.Thermal.WH.Biomass.Biomass_Waste</t>
  </si>
  <si>
    <t>Eff.ratio.PT.Res.HH.Thermal.WH.Geo.Geo</t>
  </si>
  <si>
    <t>Eff.ratio.PT.Res.HH.Thermal.WH.DistrHeat.Steam_Distr</t>
  </si>
  <si>
    <t>Eff.ratio.PT.Res.HH.Thermal.WH.Elc.Elec</t>
  </si>
  <si>
    <t>Eff.ratio.PT.Res.HH.Thermal.WH.TotalSolar.Solar</t>
  </si>
  <si>
    <t>Eff.ratio.PT.Res.HH.Thermal.CO.Solids.Solids</t>
  </si>
  <si>
    <t>Eff.ratio.PT.Res.HH.Thermal.CO.LPG.LPG</t>
  </si>
  <si>
    <t>Eff.ratio.PT.Res.HH.Thermal.CO.Gas.NG_Biogas</t>
  </si>
  <si>
    <t>Eff.ratio.PT.Res.HH.Thermal.CO.Biomass.Biomass_Waste</t>
  </si>
  <si>
    <t>Eff.ratio.PT.Res.HH.Thermal.CO.Elc.Elec</t>
  </si>
  <si>
    <t>PT - CO2 emissions</t>
  </si>
  <si>
    <t>EMI.ktCO2.PT.Res.HH.Thermal.SH.Solids.Solids</t>
  </si>
  <si>
    <t>EMI.ktCO2.PT.Res.HH.Thermal.SH.LPG.LPG</t>
  </si>
  <si>
    <t>EMI.ktCO2.PT.Res.HH.Thermal.SH.Oil.Oil_LiqBio</t>
  </si>
  <si>
    <t>EMI.ktCO2.PT.Res.HH.Thermal.SH.Gas.NG_Biogas</t>
  </si>
  <si>
    <t>EMI.ktCO2.PT.Res.HH.Thermal.SH.Biomass.Biomass_Waste</t>
  </si>
  <si>
    <t>EMI.ktCO2.PT.Res.HH.Thermal.SH.Geo.Geo</t>
  </si>
  <si>
    <t>EMI.ktCO2.PT.Res.HH.Thermal.SH.DistrHeat.Steam_Distr</t>
  </si>
  <si>
    <t>EMI.ktCO2.PT.Res.HH.Thermal.SH.AdvElc.Elec</t>
  </si>
  <si>
    <t>EMI.ktCO2.PT.Res.HH.Thermal.SH.ConvElc.Elec</t>
  </si>
  <si>
    <t>EMI.ktCO2.PT.Res.HH.Thermal.SH.TotalCirculation.Elec</t>
  </si>
  <si>
    <t>EMI.ktCO2.PT.Res.HH.Thermal.SC.AC.Elec</t>
  </si>
  <si>
    <t>EMI.ktCO2.PT.Res.HH.Thermal.WH.Solids.Solids</t>
  </si>
  <si>
    <t>EMI.ktCO2.PT.Res.HH.Thermal.WH.LPG.LPG</t>
  </si>
  <si>
    <t>EMI.ktCO2.PT.Res.HH.Thermal.WH.Oil.Oil_LiqBio</t>
  </si>
  <si>
    <t>EMI.ktCO2.PT.Res.HH.Thermal.WH.Gas.NG_Biogas</t>
  </si>
  <si>
    <t>EMI.ktCO2.PT.Res.HH.Thermal.WH.Biomass.Biomass_Waste</t>
  </si>
  <si>
    <t>EMI.ktCO2.PT.Res.HH.Thermal.WH.Geo.Geo</t>
  </si>
  <si>
    <t>EMI.ktCO2.PT.Res.HH.Thermal.WH.DistrHeat.Steam_Distr</t>
  </si>
  <si>
    <t>EMI.ktCO2.PT.Res.HH.Thermal.WH.Elc.Elec</t>
  </si>
  <si>
    <t>EMI.ktCO2.PT.Res.HH.Thermal.WH.TotalSolar.Solar</t>
  </si>
  <si>
    <t>EMI.ktCO2.PT.Res.HH.Thermal.CO.Solids.Solids</t>
  </si>
  <si>
    <t>EMI.ktCO2.PT.Res.HH.Thermal.CO.LPG.LPG</t>
  </si>
  <si>
    <t>EMI.ktCO2.PT.Res.HH.Thermal.CO.Gas.NG_Biogas</t>
  </si>
  <si>
    <t>EMI.ktCO2.PT.Res.HH.Thermal.CO.Biomass.Biomass_Waste</t>
  </si>
  <si>
    <t>EMI.ktCO2.PT.Res.HH.Thermal.CO.Elc.Elec</t>
  </si>
  <si>
    <t>PT - Final energy consumption per household</t>
  </si>
  <si>
    <t>FEC_per_household.kWh.PT.Res.HH.Thermal.SH.Solids.Solids</t>
  </si>
  <si>
    <t>FEC_per_household.kWh.PT.Res.HH.Thermal.SH.LPG.LPG</t>
  </si>
  <si>
    <t>FEC_per_household.kWh.PT.Res.HH.Thermal.SH.Oil.Oil_LiqBio</t>
  </si>
  <si>
    <t>FEC_per_household.kWh.PT.Res.HH.Thermal.SH.Gas.NG_Biogas</t>
  </si>
  <si>
    <t>FEC_per_household.kWh.PT.Res.HH.Thermal.SH.Biomass.Biomass_Waste</t>
  </si>
  <si>
    <t>FEC_per_household.kWh.PT.Res.HH.Thermal.SH.Geo.Geo</t>
  </si>
  <si>
    <t>FEC_per_household.kWh.PT.Res.HH.Thermal.SH.DistrHeat.Steam_Distr</t>
  </si>
  <si>
    <t>FEC_per_household.kWh.PT.Res.HH.Thermal.SH.AdvElc.Elec</t>
  </si>
  <si>
    <t>FEC_per_household.kWh.PT.Res.HH.Thermal.SH.ConvElc.Elec</t>
  </si>
  <si>
    <t>FEC_per_household.kWh.PT.Res.HH.Thermal.SH.TotalCirculation.Elec</t>
  </si>
  <si>
    <t>FEC_per_household.kWh.PT.Res.HH.Thermal.SC.AC.Elec</t>
  </si>
  <si>
    <t>FEC_per_household.kWh.PT.Res.HH.Thermal.WH.Solids.Solids</t>
  </si>
  <si>
    <t>FEC_per_household.kWh.PT.Res.HH.Thermal.WH.LPG.LPG</t>
  </si>
  <si>
    <t>FEC_per_household.kWh.PT.Res.HH.Thermal.WH.Oil.Oil_LiqBio</t>
  </si>
  <si>
    <t>FEC_per_household.kWh.PT.Res.HH.Thermal.WH.Gas.NG_Biogas</t>
  </si>
  <si>
    <t>FEC_per_household.kWh.PT.Res.HH.Thermal.WH.Biomass.Biomass_Waste</t>
  </si>
  <si>
    <t>FEC_per_household.kWh.PT.Res.HH.Thermal.WH.Geo.Geo</t>
  </si>
  <si>
    <t>FEC_per_household.kWh.PT.Res.HH.Thermal.WH.DistrHeat.Steam_Distr</t>
  </si>
  <si>
    <t>FEC_per_household.kWh.PT.Res.HH.Thermal.WH.Elc.Elec</t>
  </si>
  <si>
    <t>FEC_per_household.kWh.PT.Res.HH.Thermal.WH.TotalSolar.Solar</t>
  </si>
  <si>
    <t>FEC_per_household.kWh.PT.Res.HH.Thermal.CO.Solids.Solids</t>
  </si>
  <si>
    <t>FEC_per_household.kWh.PT.Res.HH.Thermal.CO.LPG.LPG</t>
  </si>
  <si>
    <t>FEC_per_household.kWh.PT.Res.HH.Thermal.CO.Gas.NG_Biogas</t>
  </si>
  <si>
    <t>FEC_per_household.kWh.PT.Res.HH.Thermal.CO.Biomass.Biomass_Waste</t>
  </si>
  <si>
    <t>FEC_per_household.kWh.PT.Res.HH.Thermal.CO.Elc.Elec</t>
  </si>
  <si>
    <t>PT - Thermal energy service per household</t>
  </si>
  <si>
    <t>TES_per_household.kWh.PT.Res.HH.Thermal.SH.Solids.Solids</t>
  </si>
  <si>
    <t>TES_per_household.kWh.PT.Res.HH.Thermal.SH.LPG.LPG</t>
  </si>
  <si>
    <t>TES_per_household.kWh.PT.Res.HH.Thermal.SH.Oil.Oil_LiqBio</t>
  </si>
  <si>
    <t>TES_per_household.kWh.PT.Res.HH.Thermal.SH.Gas.NG_Biogas</t>
  </si>
  <si>
    <t>TES_per_household.kWh.PT.Res.HH.Thermal.SH.Biomass.Biomass_Waste</t>
  </si>
  <si>
    <t>TES_per_household.kWh.PT.Res.HH.Thermal.SH.Geo.Geo</t>
  </si>
  <si>
    <t>TES_per_household.kWh.PT.Res.HH.Thermal.SH.DistrHeat.Steam_Distr</t>
  </si>
  <si>
    <t>TES_per_household.kWh.PT.Res.HH.Thermal.SH.AdvElc.Elec</t>
  </si>
  <si>
    <t>TES_per_household.kWh.PT.Res.HH.Thermal.SH.ConvElc.Elec</t>
  </si>
  <si>
    <t>TES_per_household.kWh.PT.Res.HH.Thermal.SH.TotalCirculation.Elec</t>
  </si>
  <si>
    <t>TES_per_household.kWh.PT.Res.HH.Thermal.SC.AC.Elec</t>
  </si>
  <si>
    <t>TES_per_household.kWh.PT.Res.HH.Thermal.WH.Solids.Solids</t>
  </si>
  <si>
    <t>TES_per_household.kWh.PT.Res.HH.Thermal.WH.LPG.LPG</t>
  </si>
  <si>
    <t>TES_per_household.kWh.PT.Res.HH.Thermal.WH.Oil.Oil_LiqBio</t>
  </si>
  <si>
    <t>TES_per_household.kWh.PT.Res.HH.Thermal.WH.Gas.NG_Biogas</t>
  </si>
  <si>
    <t>TES_per_household.kWh.PT.Res.HH.Thermal.WH.Biomass.Biomass_Waste</t>
  </si>
  <si>
    <t>TES_per_household.kWh.PT.Res.HH.Thermal.WH.Geo.Geo</t>
  </si>
  <si>
    <t>TES_per_household.kWh.PT.Res.HH.Thermal.WH.DistrHeat.Steam_Distr</t>
  </si>
  <si>
    <t>TES_per_household.kWh.PT.Res.HH.Thermal.WH.Elc.Elec</t>
  </si>
  <si>
    <t>TES_per_household.kWh.PT.Res.HH.Thermal.WH.TotalSolar.Solar</t>
  </si>
  <si>
    <t>TES_per_household.kWh.PT.Res.HH.Thermal.CO.Solids.Solids</t>
  </si>
  <si>
    <t>TES_per_household.kWh.PT.Res.HH.Thermal.CO.LPG.LPG</t>
  </si>
  <si>
    <t>TES_per_household.kWh.PT.Res.HH.Thermal.CO.Gas.NG_Biogas</t>
  </si>
  <si>
    <t>TES_per_household.kWh.PT.Res.HH.Thermal.CO.Biomass.Biomass_Waste</t>
  </si>
  <si>
    <t>TES_per_household.kWh.PT.Res.HH.Thermal.CO.Elc.Elec</t>
  </si>
  <si>
    <t>PT - CO2 emissions per household</t>
  </si>
  <si>
    <t>EMI_per_household.kgCO2.PT.Res.HH.Thermal.SH.Solids.Solids</t>
  </si>
  <si>
    <t>EMI_per_household.kgCO2.PT.Res.HH.Thermal.SH.LPG.LPG</t>
  </si>
  <si>
    <t>EMI_per_household.kgCO2.PT.Res.HH.Thermal.SH.Oil.Oil_LiqBio</t>
  </si>
  <si>
    <t>EMI_per_household.kgCO2.PT.Res.HH.Thermal.SH.Gas.NG_Biogas</t>
  </si>
  <si>
    <t>EMI_per_household.kgCO2.PT.Res.HH.Thermal.SH.Biomass.Biomass_Waste</t>
  </si>
  <si>
    <t>EMI_per_household.kgCO2.PT.Res.HH.Thermal.SH.Geo.Geo</t>
  </si>
  <si>
    <t>EMI_per_household.kgCO2.PT.Res.HH.Thermal.SH.DistrHeat.Steam_Distr</t>
  </si>
  <si>
    <t>EMI_per_household.kgCO2.PT.Res.HH.Thermal.SH.AdvElc.Elec</t>
  </si>
  <si>
    <t>EMI_per_household.kgCO2.PT.Res.HH.Thermal.SH.ConvElc.Elec</t>
  </si>
  <si>
    <t>EMI_per_household.kgCO2.PT.Res.HH.Thermal.SH.TotalCirculation.Elec</t>
  </si>
  <si>
    <t>EMI_per_household.kgCO2.PT.Res.HH.Thermal.SC.AC.Elec</t>
  </si>
  <si>
    <t>EMI_per_household.kgCO2.PT.Res.HH.Thermal.WH.Solids.Solids</t>
  </si>
  <si>
    <t>EMI_per_household.kgCO2.PT.Res.HH.Thermal.WH.LPG.LPG</t>
  </si>
  <si>
    <t>EMI_per_household.kgCO2.PT.Res.HH.Thermal.WH.Oil.Oil_LiqBio</t>
  </si>
  <si>
    <t>EMI_per_household.kgCO2.PT.Res.HH.Thermal.WH.Gas.NG_Biogas</t>
  </si>
  <si>
    <t>EMI_per_household.kgCO2.PT.Res.HH.Thermal.WH.Biomass.Biomass_Waste</t>
  </si>
  <si>
    <t>EMI_per_household.kgCO2.PT.Res.HH.Thermal.WH.Geo.Geo</t>
  </si>
  <si>
    <t>EMI_per_household.kgCO2.PT.Res.HH.Thermal.WH.DistrHeat.Steam_Distr</t>
  </si>
  <si>
    <t>EMI_per_household.kgCO2.PT.Res.HH.Thermal.WH.Elc.Elec</t>
  </si>
  <si>
    <t>EMI_per_household.kgCO2.PT.Res.HH.Thermal.WH.TotalSolar.Solar</t>
  </si>
  <si>
    <t>EMI_per_household.kgCO2.PT.Res.HH.Thermal.CO.Solids.Solids</t>
  </si>
  <si>
    <t>EMI_per_household.kgCO2.PT.Res.HH.Thermal.CO.LPG.LPG</t>
  </si>
  <si>
    <t>EMI_per_household.kgCO2.PT.Res.HH.Thermal.CO.Gas.NG_Biogas</t>
  </si>
  <si>
    <t>EMI_per_household.kgCO2.PT.Res.HH.Thermal.CO.Biomass.Biomass_Waste</t>
  </si>
  <si>
    <t>EMI_per_household.kgCO2.PT.Res.HH.Thermal.CO.Elc.Elec</t>
  </si>
  <si>
    <t>PT - Final energy consumption per surface area</t>
  </si>
  <si>
    <t>FEC_per_sqm.kWh.PT.Res.HH.Thermal.SH.Solids.Solids</t>
  </si>
  <si>
    <t>FEC_per_sqm.kWh.PT.Res.HH.Thermal.SH.LPG.LPG</t>
  </si>
  <si>
    <t>FEC_per_sqm.kWh.PT.Res.HH.Thermal.SH.Oil.Oil_LiqBio</t>
  </si>
  <si>
    <t>FEC_per_sqm.kWh.PT.Res.HH.Thermal.SH.Gas.NG_Biogas</t>
  </si>
  <si>
    <t>FEC_per_sqm.kWh.PT.Res.HH.Thermal.SH.Biomass.Biomass_Waste</t>
  </si>
  <si>
    <t>FEC_per_sqm.kWh.PT.Res.HH.Thermal.SH.Geo.Geo</t>
  </si>
  <si>
    <t>FEC_per_sqm.kWh.PT.Res.HH.Thermal.SH.DistrHeat.Steam_Distr</t>
  </si>
  <si>
    <t>FEC_per_sqm.kWh.PT.Res.HH.Thermal.SH.AdvElc.Elec</t>
  </si>
  <si>
    <t>FEC_per_sqm.kWh.PT.Res.HH.Thermal.SH.ConvElc.Elec</t>
  </si>
  <si>
    <t>FEC_per_sqm.kWh.PT.Res.HH.Thermal.SH.TotalCirculation.Elec</t>
  </si>
  <si>
    <t>FEC_per_sqm.kWh.PT.Res.HH.Thermal.SC.AC.Elec</t>
  </si>
  <si>
    <t>FEC_per_sqm.kWh.PT.Res.HH.Thermal.WH.Solids.Solids</t>
  </si>
  <si>
    <t>FEC_per_sqm.kWh.PT.Res.HH.Thermal.WH.LPG.LPG</t>
  </si>
  <si>
    <t>FEC_per_sqm.kWh.PT.Res.HH.Thermal.WH.Oil.Oil_LiqBio</t>
  </si>
  <si>
    <t>FEC_per_sqm.kWh.PT.Res.HH.Thermal.WH.Gas.NG_Biogas</t>
  </si>
  <si>
    <t>FEC_per_sqm.kWh.PT.Res.HH.Thermal.WH.Biomass.Biomass_Waste</t>
  </si>
  <si>
    <t>FEC_per_sqm.kWh.PT.Res.HH.Thermal.WH.Geo.Geo</t>
  </si>
  <si>
    <t>FEC_per_sqm.kWh.PT.Res.HH.Thermal.WH.DistrHeat.Steam_Distr</t>
  </si>
  <si>
    <t>FEC_per_sqm.kWh.PT.Res.HH.Thermal.WH.Elc.Elec</t>
  </si>
  <si>
    <t>FEC_per_sqm.kWh.PT.Res.HH.Thermal.WH.TotalSolar.Solar</t>
  </si>
  <si>
    <t>FEC_per_sqm.kWh.PT.Res.HH.Thermal.CO.Solids.Solids</t>
  </si>
  <si>
    <t>FEC_per_sqm.kWh.PT.Res.HH.Thermal.CO.LPG.LPG</t>
  </si>
  <si>
    <t>FEC_per_sqm.kWh.PT.Res.HH.Thermal.CO.Gas.NG_Biogas</t>
  </si>
  <si>
    <t>FEC_per_sqm.kWh.PT.Res.HH.Thermal.CO.Biomass.Biomass_Waste</t>
  </si>
  <si>
    <t>FEC_per_sqm.kWh.PT.Res.HH.Thermal.CO.Elc.Elec</t>
  </si>
  <si>
    <t>PT - Thermal energy service per surface area</t>
  </si>
  <si>
    <t>TES_per_sqm.kWh.PT.Res.HH.Thermal.SH.Solids.Solids</t>
  </si>
  <si>
    <t>TES_per_sqm.kWh.PT.Res.HH.Thermal.SH.LPG.LPG</t>
  </si>
  <si>
    <t>TES_per_sqm.kWh.PT.Res.HH.Thermal.SH.Oil.Oil_LiqBio</t>
  </si>
  <si>
    <t>TES_per_sqm.kWh.PT.Res.HH.Thermal.SH.Gas.NG_Biogas</t>
  </si>
  <si>
    <t>TES_per_sqm.kWh.PT.Res.HH.Thermal.SH.Biomass.Biomass_Waste</t>
  </si>
  <si>
    <t>TES_per_sqm.kWh.PT.Res.HH.Thermal.SH.Geo.Geo</t>
  </si>
  <si>
    <t>TES_per_sqm.kWh.PT.Res.HH.Thermal.SH.DistrHeat.Steam_Distr</t>
  </si>
  <si>
    <t>TES_per_sqm.kWh.PT.Res.HH.Thermal.SH.AdvElc.Elec</t>
  </si>
  <si>
    <t>TES_per_sqm.kWh.PT.Res.HH.Thermal.SH.ConvElc.Elec</t>
  </si>
  <si>
    <t>TES_per_sqm.kWh.PT.Res.HH.Thermal.SH.TotalCirculation.Elec</t>
  </si>
  <si>
    <t>TES_per_sqm.kWh.PT.Res.HH.Thermal.SC.AC.Elec</t>
  </si>
  <si>
    <t>TES_per_sqm.kWh.PT.Res.HH.Thermal.WH.Solids.Solids</t>
  </si>
  <si>
    <t>TES_per_sqm.kWh.PT.Res.HH.Thermal.WH.LPG.LPG</t>
  </si>
  <si>
    <t>TES_per_sqm.kWh.PT.Res.HH.Thermal.WH.Oil.Oil_LiqBio</t>
  </si>
  <si>
    <t>TES_per_sqm.kWh.PT.Res.HH.Thermal.WH.Gas.NG_Biogas</t>
  </si>
  <si>
    <t>TES_per_sqm.kWh.PT.Res.HH.Thermal.WH.Biomass.Biomass_Waste</t>
  </si>
  <si>
    <t>TES_per_sqm.kWh.PT.Res.HH.Thermal.WH.Geo.Geo</t>
  </si>
  <si>
    <t>TES_per_sqm.kWh.PT.Res.HH.Thermal.WH.DistrHeat.Steam_Distr</t>
  </si>
  <si>
    <t>TES_per_sqm.kWh.PT.Res.HH.Thermal.WH.Elc.Elec</t>
  </si>
  <si>
    <t>TES_per_sqm.kWh.PT.Res.HH.Thermal.WH.TotalSolar.Solar</t>
  </si>
  <si>
    <t>TES_per_sqm.kWh.PT.Res.HH.Thermal.CO.Solids.Solids</t>
  </si>
  <si>
    <t>TES_per_sqm.kWh.PT.Res.HH.Thermal.CO.LPG.LPG</t>
  </si>
  <si>
    <t>TES_per_sqm.kWh.PT.Res.HH.Thermal.CO.Gas.NG_Biogas</t>
  </si>
  <si>
    <t>TES_per_sqm.kWh.PT.Res.HH.Thermal.CO.Biomass.Biomass_Waste</t>
  </si>
  <si>
    <t>TES_per_sqm.kWh.PT.Res.HH.Thermal.CO.Elc.Elec</t>
  </si>
  <si>
    <t>PT - CO2 emissions per surface area</t>
  </si>
  <si>
    <t>EMI_per_sqm.kgCO2.PT.Res.HH.Thermal.SH.Solids.Solids</t>
  </si>
  <si>
    <t>EMI_per_sqm.kgCO2.PT.Res.HH.Thermal.SH.LPG.LPG</t>
  </si>
  <si>
    <t>EMI_per_sqm.kgCO2.PT.Res.HH.Thermal.SH.Oil.Oil_LiqBio</t>
  </si>
  <si>
    <t>EMI_per_sqm.kgCO2.PT.Res.HH.Thermal.SH.Gas.NG_Biogas</t>
  </si>
  <si>
    <t>EMI_per_sqm.kgCO2.PT.Res.HH.Thermal.SH.Biomass.Biomass_Waste</t>
  </si>
  <si>
    <t>EMI_per_sqm.kgCO2.PT.Res.HH.Thermal.SH.Geo.Geo</t>
  </si>
  <si>
    <t>EMI_per_sqm.kgCO2.PT.Res.HH.Thermal.SH.DistrHeat.Steam_Distr</t>
  </si>
  <si>
    <t>EMI_per_sqm.kgCO2.PT.Res.HH.Thermal.SH.AdvElc.Elec</t>
  </si>
  <si>
    <t>EMI_per_sqm.kgCO2.PT.Res.HH.Thermal.SH.ConvElc.Elec</t>
  </si>
  <si>
    <t>EMI_per_sqm.kgCO2.PT.Res.HH.Thermal.SH.TotalCirculation.Elec</t>
  </si>
  <si>
    <t>EMI_per_sqm.kgCO2.PT.Res.HH.Thermal.SC.AC.Elec</t>
  </si>
  <si>
    <t>EMI_per_sqm.kgCO2.PT.Res.HH.Thermal.WH.Solids.Solids</t>
  </si>
  <si>
    <t>EMI_per_sqm.kgCO2.PT.Res.HH.Thermal.WH.LPG.LPG</t>
  </si>
  <si>
    <t>EMI_per_sqm.kgCO2.PT.Res.HH.Thermal.WH.Oil.Oil_LiqBio</t>
  </si>
  <si>
    <t>EMI_per_sqm.kgCO2.PT.Res.HH.Thermal.WH.Gas.NG_Biogas</t>
  </si>
  <si>
    <t>EMI_per_sqm.kgCO2.PT.Res.HH.Thermal.WH.Biomass.Biomass_Waste</t>
  </si>
  <si>
    <t>EMI_per_sqm.kgCO2.PT.Res.HH.Thermal.WH.Geo.Geo</t>
  </si>
  <si>
    <t>EMI_per_sqm.kgCO2.PT.Res.HH.Thermal.WH.DistrHeat.Steam_Distr</t>
  </si>
  <si>
    <t>EMI_per_sqm.kgCO2.PT.Res.HH.Thermal.WH.Elc.Elec</t>
  </si>
  <si>
    <t>EMI_per_sqm.kgCO2.PT.Res.HH.Thermal.WH.TotalSolar.Solar</t>
  </si>
  <si>
    <t>EMI_per_sqm.kgCO2.PT.Res.HH.Thermal.CO.Solids.Solids</t>
  </si>
  <si>
    <t>EMI_per_sqm.kgCO2.PT.Res.HH.Thermal.CO.LPG.LPG</t>
  </si>
  <si>
    <t>EMI_per_sqm.kgCO2.PT.Res.HH.Thermal.CO.Gas.NG_Biogas</t>
  </si>
  <si>
    <t>EMI_per_sqm.kgCO2.PT.Res.HH.Thermal.CO.Biomass.Biomass_Waste</t>
  </si>
  <si>
    <t>EMI_per_sqm.kgCO2.PT.Res.HH.Thermal.CO.Elc.Elec</t>
  </si>
  <si>
    <t>PT - Number of new and renovated households</t>
  </si>
  <si>
    <t>NUM.number.PT.Res.HHnew.Thermal</t>
  </si>
  <si>
    <t>NUM.number.PT.Res.HHnew.Thermal.SH</t>
  </si>
  <si>
    <t>NUM.number.PT.Res.HHnew.Thermal.SH.Solids</t>
  </si>
  <si>
    <t>NUM.number.PT.Res.HHnew.Thermal.SH.LPG</t>
  </si>
  <si>
    <t>NUM.number.PT.Res.HHnew.Thermal.SH.Oil</t>
  </si>
  <si>
    <t>NUM.number.PT.Res.HHnew.Thermal.SH.Gas</t>
  </si>
  <si>
    <t>NUM.number.PT.Res.HHnew.Thermal.SH.Biomass</t>
  </si>
  <si>
    <t>NUM.number.PT.Res.HHnew.Thermal.SH.Geo</t>
  </si>
  <si>
    <t>NUM.number.PT.Res.HHnew.Thermal.SH.DistrHeat</t>
  </si>
  <si>
    <t>NUM.number.PT.Res.HHnew.Thermal.SH.AdvElc</t>
  </si>
  <si>
    <t>NUM.number.PT.Res.HHnew.Thermal.SH.ConvElc</t>
  </si>
  <si>
    <t>NUM.number.PT.Res.HHnew.Thermal.SC</t>
  </si>
  <si>
    <t>NUM.number.PT.Res.HHnew.Thermal.SC.AC</t>
  </si>
  <si>
    <t>NUM.number.PT.Res.HHnew.Thermal.WH</t>
  </si>
  <si>
    <t>NUM.number.PT.Res.HHnew.Thermal.WH.Solids</t>
  </si>
  <si>
    <t>NUM.number.PT.Res.HHnew.Thermal.WH.LPG</t>
  </si>
  <si>
    <t>NUM.number.PT.Res.HHnew.Thermal.WH.Oil</t>
  </si>
  <si>
    <t>NUM.number.PT.Res.HHnew.Thermal.WH.Gas</t>
  </si>
  <si>
    <t>NUM.number.PT.Res.HHnew.Thermal.WH.Biomass</t>
  </si>
  <si>
    <t>NUM.number.PT.Res.HHnew.Thermal.WH.Geo</t>
  </si>
  <si>
    <t>NUM.number.PT.Res.HHnew.Thermal.WH.DistrHeat</t>
  </si>
  <si>
    <t>NUM.number.PT.Res.HHnew.Thermal.WH.Elc</t>
  </si>
  <si>
    <t>NUM.number.PT.Res.HHnew.Thermal.WH.Solar</t>
  </si>
  <si>
    <t>NUM.number.PT.Res.HHnew.Thermal.CO</t>
  </si>
  <si>
    <t>NUM.number.PT.Res.HHnew.Thermal.CO.Solids</t>
  </si>
  <si>
    <t>NUM.number.PT.Res.HHnew.Thermal.CO.LPG</t>
  </si>
  <si>
    <t>NUM.number.PT.Res.HHnew.Thermal.CO.Gas</t>
  </si>
  <si>
    <t>NUM.number.PT.Res.HHnew.Thermal.CO.Biomass</t>
  </si>
  <si>
    <t>NUM.number.PT.Res.HHnew.Thermal.CO.Elc</t>
  </si>
  <si>
    <t>PT - Final energy consumption in new and renovated households</t>
  </si>
  <si>
    <t>FEC.ktoe.PT.Res.HHnew.Thermal</t>
  </si>
  <si>
    <t>FEC.ktoe.PT.Res.HHnew.Thermal.SH</t>
  </si>
  <si>
    <t>FEC.ktoe.PT.Res.HHnew.Thermal.SH.Solids.Solids</t>
  </si>
  <si>
    <t>FEC.ktoe.PT.Res.HHnew.Thermal.SH.LPG.LPG</t>
  </si>
  <si>
    <t>FEC.ktoe.PT.Res.HHnew.Thermal.SH.Oil.Oil_LiqBio</t>
  </si>
  <si>
    <t>FEC.ktoe.PT.Res.HHnew.Thermal.SH.Gas.NG_Biogas</t>
  </si>
  <si>
    <t>FEC.ktoe.PT.Res.HHnew.Thermal.SH.Biomass.Biomass_Waste</t>
  </si>
  <si>
    <t>FEC.ktoe.PT.Res.HHnew.Thermal.SH.Geo.Geo</t>
  </si>
  <si>
    <t>FEC.ktoe.PT.Res.HHnew.Thermal.SH.DistrHeat.Steam_Distr</t>
  </si>
  <si>
    <t>FEC.ktoe.PT.Res.HHnew.Thermal.SH.AdvElc.Elec</t>
  </si>
  <si>
    <t>FEC.ktoe.PT.Res.HHnew.Thermal.SH.ConvElc.Elec</t>
  </si>
  <si>
    <t>FEC.ktoe.PT.Res.HHnew.Thermal.SH.TotalCirculation.Elec</t>
  </si>
  <si>
    <t>FEC.ktoe.PT.Res.HHnew.Thermal.SC</t>
  </si>
  <si>
    <t>FEC.ktoe.PT.Res.HHnew.Thermal.SC.AC.Elec</t>
  </si>
  <si>
    <t>FEC.ktoe.PT.Res.HHnew.Thermal.WH</t>
  </si>
  <si>
    <t>FEC.ktoe.PT.Res.HHnew.Thermal.WH.Solids.Solids</t>
  </si>
  <si>
    <t>FEC.ktoe.PT.Res.HHnew.Thermal.WH.LPG.LPG</t>
  </si>
  <si>
    <t>FEC.ktoe.PT.Res.HHnew.Thermal.WH.Oil.Oil_LiqBio</t>
  </si>
  <si>
    <t>FEC.ktoe.PT.Res.HHnew.Thermal.WH.Gas.NG_Biogas</t>
  </si>
  <si>
    <t>FEC.ktoe.PT.Res.HHnew.Thermal.WH.Biomass.Biomass_Waste</t>
  </si>
  <si>
    <t>FEC.ktoe.PT.Res.HHnew.Thermal.WH.Geo.Geo</t>
  </si>
  <si>
    <t>FEC.ktoe.PT.Res.HHnew.Thermal.WH.DistrHeat.Steam_Distr</t>
  </si>
  <si>
    <t>FEC.ktoe.PT.Res.HHnew.Thermal.WH.Elc.Elec</t>
  </si>
  <si>
    <t>FEC.ktoe.PT.Res.HHnew.Thermal.WH.TotalSolar.Solar</t>
  </si>
  <si>
    <t>FEC.ktoe.PT.Res.HHnew.Thermal.CO</t>
  </si>
  <si>
    <t>FEC.ktoe.PT.Res.HHnew.Thermal.CO.Solids.Solids</t>
  </si>
  <si>
    <t>FEC.ktoe.PT.Res.HHnew.Thermal.CO.LPG.LPG</t>
  </si>
  <si>
    <t>FEC.ktoe.PT.Res.HHnew.Thermal.CO.Gas.NG_Biogas</t>
  </si>
  <si>
    <t>FEC.ktoe.PT.Res.HHnew.Thermal.CO.Biomass.Biomass_Waste</t>
  </si>
  <si>
    <t>FEC.ktoe.PT.Res.HHnew.Thermal.CO.Elc.Elec</t>
  </si>
  <si>
    <t>PT - Thermal energy service in new and renovated households</t>
  </si>
  <si>
    <t>TES.ktoe.PT.Res.HHnew.Thermal</t>
  </si>
  <si>
    <t>TES.ktoe.PT.Res.HHnew.Thermal.SH</t>
  </si>
  <si>
    <t>TES.ktoe.PT.Res.HHnew.Thermal.SH.Solids.Solids</t>
  </si>
  <si>
    <t>TES.ktoe.PT.Res.HHnew.Thermal.SH.LPG.LPG</t>
  </si>
  <si>
    <t>TES.ktoe.PT.Res.HHnew.Thermal.SH.Oil.Oil_LiqBio</t>
  </si>
  <si>
    <t>TES.ktoe.PT.Res.HHnew.Thermal.SH.Gas.NG_Biogas</t>
  </si>
  <si>
    <t>TES.ktoe.PT.Res.HHnew.Thermal.SH.Biomass.Biomass_Waste</t>
  </si>
  <si>
    <t>TES.ktoe.PT.Res.HHnew.Thermal.SH.Geo.Geo</t>
  </si>
  <si>
    <t>TES.ktoe.PT.Res.HHnew.Thermal.SH.DistrHeat.Steam_Distr</t>
  </si>
  <si>
    <t>TES.ktoe.PT.Res.HHnew.Thermal.SH.AdvElc.Elec</t>
  </si>
  <si>
    <t>TES.ktoe.PT.Res.HHnew.Thermal.SH.ConvElc.Elec</t>
  </si>
  <si>
    <t>TES.ktoe.PT.Res.HHnew.Thermal.SH.TotalCirculation.Elec</t>
  </si>
  <si>
    <t>TES.ktoe.PT.Res.HHnew.Thermal.SC</t>
  </si>
  <si>
    <t>TES.ktoe.PT.Res.HHnew.Thermal.SC.AC.Elec</t>
  </si>
  <si>
    <t>TES.ktoe.PT.Res.HHnew.Thermal.WH</t>
  </si>
  <si>
    <t>TES.ktoe.PT.Res.HHnew.Thermal.WH.Solids.Solids</t>
  </si>
  <si>
    <t>TES.ktoe.PT.Res.HHnew.Thermal.WH.LPG.LPG</t>
  </si>
  <si>
    <t>TES.ktoe.PT.Res.HHnew.Thermal.WH.Oil.Oil_LiqBio</t>
  </si>
  <si>
    <t>TES.ktoe.PT.Res.HHnew.Thermal.WH.Gas.NG_Biogas</t>
  </si>
  <si>
    <t>TES.ktoe.PT.Res.HHnew.Thermal.WH.Biomass.Biomass_Waste</t>
  </si>
  <si>
    <t>TES.ktoe.PT.Res.HHnew.Thermal.WH.Geo.Geo</t>
  </si>
  <si>
    <t>TES.ktoe.PT.Res.HHnew.Thermal.WH.DistrHeat.Steam_Distr</t>
  </si>
  <si>
    <t>TES.ktoe.PT.Res.HHnew.Thermal.WH.Elc.Elec</t>
  </si>
  <si>
    <t>TES.ktoe.PT.Res.HHnew.Thermal.WH.TotalSolar.Solar</t>
  </si>
  <si>
    <t>TES.ktoe.PT.Res.HHnew.Thermal.CO</t>
  </si>
  <si>
    <t>TES.ktoe.PT.Res.HHnew.Thermal.CO.Solids.Solids</t>
  </si>
  <si>
    <t>TES.ktoe.PT.Res.HHnew.Thermal.CO.LPG.LPG</t>
  </si>
  <si>
    <t>TES.ktoe.PT.Res.HHnew.Thermal.CO.Gas.NG_Biogas</t>
  </si>
  <si>
    <t>TES.ktoe.PT.Res.HHnew.Thermal.CO.Biomass.Biomass_Waste</t>
  </si>
  <si>
    <t>TES.ktoe.PT.Res.HHnew.Thermal.CO.Elc.Elec</t>
  </si>
  <si>
    <t>PT - System efficiency indicator of new and renovated households</t>
  </si>
  <si>
    <t>Eff.ratio.PT.Res.HHnew.Thermal</t>
  </si>
  <si>
    <t>Eff.ratio.PT.Res.HHnew.Thermal.SH</t>
  </si>
  <si>
    <t>Eff.ratio.PT.Res.HHnew.Thermal.SH.Solids.Solids</t>
  </si>
  <si>
    <t>Eff.ratio.PT.Res.HHnew.Thermal.SH.LPG.LPG</t>
  </si>
  <si>
    <t>Eff.ratio.PT.Res.HHnew.Thermal.SH.Oil.Oil_LiqBio</t>
  </si>
  <si>
    <t>Eff.ratio.PT.Res.HHnew.Thermal.SH.Gas.NG_Biogas</t>
  </si>
  <si>
    <t>Eff.ratio.PT.Res.HHnew.Thermal.SH.Biomass.Biomass_Waste</t>
  </si>
  <si>
    <t>Eff.ratio.PT.Res.HHnew.Thermal.SH.Geo.Geo</t>
  </si>
  <si>
    <t>Eff.ratio.PT.Res.HHnew.Thermal.SH.DistrHeat.Steam_Distr</t>
  </si>
  <si>
    <t>Eff.ratio.PT.Res.HHnew.Thermal.SH.AdvElc.Elec</t>
  </si>
  <si>
    <t>Eff.ratio.PT.Res.HHnew.Thermal.SH.ConvElc.Elec</t>
  </si>
  <si>
    <t>Eff.ratio.PT.Res.HHnew.Thermal.SH.TotalCirculation.Elec</t>
  </si>
  <si>
    <t>Eff.ratio.PT.Res.HHnew.Thermal.SC</t>
  </si>
  <si>
    <t>Eff.ratio.PT.Res.HHnew.Thermal.SC.AC.Elec</t>
  </si>
  <si>
    <t>Eff.ratio.PT.Res.HHnew.Thermal.WH</t>
  </si>
  <si>
    <t>Eff.ratio.PT.Res.HHnew.Thermal.WH.Solids.Solids</t>
  </si>
  <si>
    <t>Eff.ratio.PT.Res.HHnew.Thermal.WH.LPG.LPG</t>
  </si>
  <si>
    <t>Eff.ratio.PT.Res.HHnew.Thermal.WH.Oil.Oil_LiqBio</t>
  </si>
  <si>
    <t>Eff.ratio.PT.Res.HHnew.Thermal.WH.Gas.NG_Biogas</t>
  </si>
  <si>
    <t>Eff.ratio.PT.Res.HHnew.Thermal.WH.Biomass.Biomass_Waste</t>
  </si>
  <si>
    <t>Eff.ratio.PT.Res.HHnew.Thermal.WH.Geo.Geo</t>
  </si>
  <si>
    <t>Eff.ratio.PT.Res.HHnew.Thermal.WH.DistrHeat.Steam_Distr</t>
  </si>
  <si>
    <t>Eff.ratio.PT.Res.HHnew.Thermal.WH.Elc.Elec</t>
  </si>
  <si>
    <t>Eff.ratio.PT.Res.HHnew.Thermal.WH.TotalSolar.Solar</t>
  </si>
  <si>
    <t>Eff.ratio.PT.Res.HHnew.Thermal.CO</t>
  </si>
  <si>
    <t>Eff.ratio.PT.Res.HHnew.Thermal.CO.Solids.Solids</t>
  </si>
  <si>
    <t>Eff.ratio.PT.Res.HHnew.Thermal.CO.LPG.LPG</t>
  </si>
  <si>
    <t>Eff.ratio.PT.Res.HHnew.Thermal.CO.Gas.NG_Biogas</t>
  </si>
  <si>
    <t>Eff.ratio.PT.Res.HHnew.Thermal.CO.Biomass.Biomass_Waste</t>
  </si>
  <si>
    <t>Eff.ratio.PT.Res.HHnew.Thermal.CO.Elc.Elec</t>
  </si>
  <si>
    <t>PT - CO2 emissions in new and renovated households</t>
  </si>
  <si>
    <t>EMI.ktCO2.PT.Res.HHnew.Thermal</t>
  </si>
  <si>
    <t>EMI.ktCO2.PT.Res.HHnew.Thermal.SH</t>
  </si>
  <si>
    <t>EMI.ktCO2.PT.Res.HHnew.Thermal.SH.Solids.Solids</t>
  </si>
  <si>
    <t>EMI.ktCO2.PT.Res.HHnew.Thermal.SH.LPG.LPG</t>
  </si>
  <si>
    <t>EMI.ktCO2.PT.Res.HHnew.Thermal.SH.Oil.Oil_LiqBio</t>
  </si>
  <si>
    <t>EMI.ktCO2.PT.Res.HHnew.Thermal.SH.Gas.NG_Biogas</t>
  </si>
  <si>
    <t>EMI.ktCO2.PT.Res.HHnew.Thermal.SH.Biomass.Biomass_Waste</t>
  </si>
  <si>
    <t>EMI.ktCO2.PT.Res.HHnew.Thermal.SH.Geo.Geo</t>
  </si>
  <si>
    <t>EMI.ktCO2.PT.Res.HHnew.Thermal.SH.DistrHeat.Steam_Distr</t>
  </si>
  <si>
    <t>EMI.ktCO2.PT.Res.HHnew.Thermal.SH.AdvElc.Elec</t>
  </si>
  <si>
    <t>EMI.ktCO2.PT.Res.HHnew.Thermal.SH.ConvElc.Elec</t>
  </si>
  <si>
    <t>EMI.ktCO2.PT.Res.HHnew.Thermal.SH.TotalCirculation.Elec</t>
  </si>
  <si>
    <t>EMI.ktCO2.PT.Res.HHnew.Thermal.SC</t>
  </si>
  <si>
    <t>EMI.ktCO2.PT.Res.HHnew.Thermal.SC.AC.Elec</t>
  </si>
  <si>
    <t>EMI.ktCO2.PT.Res.HHnew.Thermal.WH</t>
  </si>
  <si>
    <t>EMI.ktCO2.PT.Res.HHnew.Thermal.WH.Solids.Solids</t>
  </si>
  <si>
    <t>EMI.ktCO2.PT.Res.HHnew.Thermal.WH.LPG.LPG</t>
  </si>
  <si>
    <t>EMI.ktCO2.PT.Res.HHnew.Thermal.WH.Oil.Oil_LiqBio</t>
  </si>
  <si>
    <t>EMI.ktCO2.PT.Res.HHnew.Thermal.WH.Gas.NG_Biogas</t>
  </si>
  <si>
    <t>EMI.ktCO2.PT.Res.HHnew.Thermal.WH.Biomass.Biomass_Waste</t>
  </si>
  <si>
    <t>EMI.ktCO2.PT.Res.HHnew.Thermal.WH.Geo.Geo</t>
  </si>
  <si>
    <t>EMI.ktCO2.PT.Res.HHnew.Thermal.WH.DistrHeat.Steam_Distr</t>
  </si>
  <si>
    <t>EMI.ktCO2.PT.Res.HHnew.Thermal.WH.Elc.Elec</t>
  </si>
  <si>
    <t>EMI.ktCO2.PT.Res.HHnew.Thermal.WH.TotalSolar.Solar</t>
  </si>
  <si>
    <t>EMI.ktCO2.PT.Res.HHnew.Thermal.CO</t>
  </si>
  <si>
    <t>EMI.ktCO2.PT.Res.HHnew.Thermal.CO.Solids.Solids</t>
  </si>
  <si>
    <t>EMI.ktCO2.PT.Res.HHnew.Thermal.CO.LPG.LPG</t>
  </si>
  <si>
    <t>EMI.ktCO2.PT.Res.HHnew.Thermal.CO.Gas.NG_Biogas</t>
  </si>
  <si>
    <t>EMI.ktCO2.PT.Res.HHnew.Thermal.CO.Biomass.Biomass_Waste</t>
  </si>
  <si>
    <t>EMI.ktCO2.PT.Res.HHnew.Thermal.CO.Elc.Elec</t>
  </si>
  <si>
    <t>PT - Final energy consumption of new and renovated households (per household)</t>
  </si>
  <si>
    <t>FEC_per_household.kWh.PT.Res.HHnew.Thermal</t>
  </si>
  <si>
    <t>FEC_per_household.kWh.PT.Res.HHnew.Thermal.SH</t>
  </si>
  <si>
    <t>FEC_per_household.kWh.PT.Res.HHnew.Thermal.SH.Solids.Solids</t>
  </si>
  <si>
    <t>FEC_per_household.kWh.PT.Res.HHnew.Thermal.SH.LPG.LPG</t>
  </si>
  <si>
    <t>FEC_per_household.kWh.PT.Res.HHnew.Thermal.SH.Oil.Oil_LiqBio</t>
  </si>
  <si>
    <t>FEC_per_household.kWh.PT.Res.HHnew.Thermal.SH.Gas.NG_Biogas</t>
  </si>
  <si>
    <t>FEC_per_household.kWh.PT.Res.HHnew.Thermal.SH.Biomass.Biomass_Waste</t>
  </si>
  <si>
    <t>FEC_per_household.kWh.PT.Res.HHnew.Thermal.SH.Geo.Geo</t>
  </si>
  <si>
    <t>FEC_per_household.kWh.PT.Res.HHnew.Thermal.SH.DistrHeat.Steam_Distr</t>
  </si>
  <si>
    <t>FEC_per_household.kWh.PT.Res.HHnew.Thermal.SH.AdvElc.Elec</t>
  </si>
  <si>
    <t>FEC_per_household.kWh.PT.Res.HHnew.Thermal.SH.ConvElc.Elec</t>
  </si>
  <si>
    <t>FEC_per_household.kWh.PT.Res.HHnew.Thermal.SH.TotalCirculation.Elec</t>
  </si>
  <si>
    <t>FEC_per_household.kWh.PT.Res.HHnew.Thermal.SC</t>
  </si>
  <si>
    <t>FEC_per_household.kWh.PT.Res.HHnew.Thermal.SC.AC.Elec</t>
  </si>
  <si>
    <t>FEC_per_household.kWh.PT.Res.HHnew.Thermal.WH</t>
  </si>
  <si>
    <t>FEC_per_household.kWh.PT.Res.HHnew.Thermal.WH.Solids.Solids</t>
  </si>
  <si>
    <t>FEC_per_household.kWh.PT.Res.HHnew.Thermal.WH.LPG.LPG</t>
  </si>
  <si>
    <t>FEC_per_household.kWh.PT.Res.HHnew.Thermal.WH.Oil.Oil_LiqBio</t>
  </si>
  <si>
    <t>FEC_per_household.kWh.PT.Res.HHnew.Thermal.WH.Gas.NG_Biogas</t>
  </si>
  <si>
    <t>FEC_per_household.kWh.PT.Res.HHnew.Thermal.WH.Biomass.Biomass_Waste</t>
  </si>
  <si>
    <t>FEC_per_household.kWh.PT.Res.HHnew.Thermal.WH.Geo.Geo</t>
  </si>
  <si>
    <t>FEC_per_household.kWh.PT.Res.HHnew.Thermal.WH.DistrHeat.Steam_Distr</t>
  </si>
  <si>
    <t>FEC_per_household.kWh.PT.Res.HHnew.Thermal.WH.Elc.Elec</t>
  </si>
  <si>
    <t>FEC_per_household.kWh.PT.Res.HHnew.Thermal.WH.TotalSolar.Solar</t>
  </si>
  <si>
    <t>FEC_per_household.kWh.PT.Res.HHnew.Thermal.CO</t>
  </si>
  <si>
    <t>FEC_per_household.kWh.PT.Res.HHnew.Thermal.CO.Solids.Solids</t>
  </si>
  <si>
    <t>FEC_per_household.kWh.PT.Res.HHnew.Thermal.CO.LPG.LPG</t>
  </si>
  <si>
    <t>FEC_per_household.kWh.PT.Res.HHnew.Thermal.CO.Gas.NG_Biogas</t>
  </si>
  <si>
    <t>FEC_per_household.kWh.PT.Res.HHnew.Thermal.CO.Biomass.Biomass_Waste</t>
  </si>
  <si>
    <t>FEC_per_household.kWh.PT.Res.HHnew.Thermal.CO.Elc.Elec</t>
  </si>
  <si>
    <t>PT - Thermal energy service of new and renovated households (per household)</t>
  </si>
  <si>
    <t>TES_per_household.kWh.PT.Res.HHnew.Thermal</t>
  </si>
  <si>
    <t>TES_per_household.kWh.PT.Res.HHnew.Thermal.SH</t>
  </si>
  <si>
    <t>TES_per_household.kWh.PT.Res.HHnew.Thermal.SH.Solids.Solids</t>
  </si>
  <si>
    <t>TES_per_household.kWh.PT.Res.HHnew.Thermal.SH.LPG.LPG</t>
  </si>
  <si>
    <t>TES_per_household.kWh.PT.Res.HHnew.Thermal.SH.Oil.Oil_LiqBio</t>
  </si>
  <si>
    <t>TES_per_household.kWh.PT.Res.HHnew.Thermal.SH.Gas.NG_Biogas</t>
  </si>
  <si>
    <t>TES_per_household.kWh.PT.Res.HHnew.Thermal.SH.Biomass.Biomass_Waste</t>
  </si>
  <si>
    <t>TES_per_household.kWh.PT.Res.HHnew.Thermal.SH.Geo.Geo</t>
  </si>
  <si>
    <t>TES_per_household.kWh.PT.Res.HHnew.Thermal.SH.DistrHeat.Steam_Distr</t>
  </si>
  <si>
    <t>TES_per_household.kWh.PT.Res.HHnew.Thermal.SH.AdvElc.Elec</t>
  </si>
  <si>
    <t>TES_per_household.kWh.PT.Res.HHnew.Thermal.SH.ConvElc.Elec</t>
  </si>
  <si>
    <t>TES_per_household.kWh.PT.Res.HHnew.Thermal.SH.TotalCirculation.Elec</t>
  </si>
  <si>
    <t>TES_per_household.kWh.PT.Res.HHnew.Thermal.SC</t>
  </si>
  <si>
    <t>TES_per_household.kWh.PT.Res.HHnew.Thermal.SC.AC.Elec</t>
  </si>
  <si>
    <t>TES_per_household.kWh.PT.Res.HHnew.Thermal.WH</t>
  </si>
  <si>
    <t>TES_per_household.kWh.PT.Res.HHnew.Thermal.WH.Solids.Solids</t>
  </si>
  <si>
    <t>TES_per_household.kWh.PT.Res.HHnew.Thermal.WH.LPG.LPG</t>
  </si>
  <si>
    <t>TES_per_household.kWh.PT.Res.HHnew.Thermal.WH.Oil.Oil_LiqBio</t>
  </si>
  <si>
    <t>TES_per_household.kWh.PT.Res.HHnew.Thermal.WH.Gas.NG_Biogas</t>
  </si>
  <si>
    <t>TES_per_household.kWh.PT.Res.HHnew.Thermal.WH.Biomass.Biomass_Waste</t>
  </si>
  <si>
    <t>TES_per_household.kWh.PT.Res.HHnew.Thermal.WH.Geo.Geo</t>
  </si>
  <si>
    <t>TES_per_household.kWh.PT.Res.HHnew.Thermal.WH.DistrHeat.Steam_Distr</t>
  </si>
  <si>
    <t>TES_per_household.kWh.PT.Res.HHnew.Thermal.WH.Elc.Elec</t>
  </si>
  <si>
    <t>TES_per_household.kWh.PT.Res.HHnew.Thermal.WH.TotalSolar.Solar</t>
  </si>
  <si>
    <t>TES_per_household.kWh.PT.Res.HHnew.Thermal.CO</t>
  </si>
  <si>
    <t>TES_per_household.kWh.PT.Res.HHnew.Thermal.CO.Solids.Solids</t>
  </si>
  <si>
    <t>TES_per_household.kWh.PT.Res.HHnew.Thermal.CO.LPG.LPG</t>
  </si>
  <si>
    <t>TES_per_household.kWh.PT.Res.HHnew.Thermal.CO.Gas.NG_Biogas</t>
  </si>
  <si>
    <t>TES_per_household.kWh.PT.Res.HHnew.Thermal.CO.Biomass.Biomass_Waste</t>
  </si>
  <si>
    <t>TES_per_household.kWh.PT.Res.HHnew.Thermal.CO.Elc.Elec</t>
  </si>
  <si>
    <t>PT - CO2 emissions in new and renovated households (per household)</t>
  </si>
  <si>
    <t>EMI_per_household.kgCO2.PT.Res.HHnew.Thermal</t>
  </si>
  <si>
    <t>EMI_per_household.kgCO2.PT.Res.HHnew.Thermal.SH</t>
  </si>
  <si>
    <t>EMI_per_household.kgCO2.PT.Res.HHnew.Thermal.SH.Solids.Solids</t>
  </si>
  <si>
    <t>EMI_per_household.kgCO2.PT.Res.HHnew.Thermal.SH.LPG.LPG</t>
  </si>
  <si>
    <t>EMI_per_household.kgCO2.PT.Res.HHnew.Thermal.SH.Oil.Oil_LiqBio</t>
  </si>
  <si>
    <t>EMI_per_household.kgCO2.PT.Res.HHnew.Thermal.SH.Gas.NG_Biogas</t>
  </si>
  <si>
    <t>EMI_per_household.kgCO2.PT.Res.HHnew.Thermal.SH.Biomass.Biomass_Waste</t>
  </si>
  <si>
    <t>EMI_per_household.kgCO2.PT.Res.HHnew.Thermal.SH.Geo.Geo</t>
  </si>
  <si>
    <t>EMI_per_household.kgCO2.PT.Res.HHnew.Thermal.SH.DistrHeat.Steam_Distr</t>
  </si>
  <si>
    <t>EMI_per_household.kgCO2.PT.Res.HHnew.Thermal.SH.AdvElc.Elec</t>
  </si>
  <si>
    <t>EMI_per_household.kgCO2.PT.Res.HHnew.Thermal.SH.ConvElc.Elec</t>
  </si>
  <si>
    <t>EMI_per_household.kgCO2.PT.Res.HHnew.Thermal.SH.TotalCirculation.Elec</t>
  </si>
  <si>
    <t>EMI_per_household.kgCO2.PT.Res.HHnew.Thermal.SC</t>
  </si>
  <si>
    <t>EMI_per_household.kgCO2.PT.Res.HHnew.Thermal.SC.AC.Elec</t>
  </si>
  <si>
    <t>EMI_per_household.kgCO2.PT.Res.HHnew.Thermal.WH</t>
  </si>
  <si>
    <t>EMI_per_household.kgCO2.PT.Res.HHnew.Thermal.WH.Solids.Solids</t>
  </si>
  <si>
    <t>EMI_per_household.kgCO2.PT.Res.HHnew.Thermal.WH.LPG.LPG</t>
  </si>
  <si>
    <t>EMI_per_household.kgCO2.PT.Res.HHnew.Thermal.WH.Oil.Oil_LiqBio</t>
  </si>
  <si>
    <t>EMI_per_household.kgCO2.PT.Res.HHnew.Thermal.WH.Gas.NG_Biogas</t>
  </si>
  <si>
    <t>EMI_per_household.kgCO2.PT.Res.HHnew.Thermal.WH.Biomass.Biomass_Waste</t>
  </si>
  <si>
    <t>EMI_per_household.kgCO2.PT.Res.HHnew.Thermal.WH.Geo.Geo</t>
  </si>
  <si>
    <t>EMI_per_household.kgCO2.PT.Res.HHnew.Thermal.WH.DistrHeat.Steam_Distr</t>
  </si>
  <si>
    <t>EMI_per_household.kgCO2.PT.Res.HHnew.Thermal.WH.Elc.Elec</t>
  </si>
  <si>
    <t>EMI_per_household.kgCO2.PT.Res.HHnew.Thermal.WH.TotalSolar.Solar</t>
  </si>
  <si>
    <t>EMI_per_household.kgCO2.PT.Res.HHnew.Thermal.CO</t>
  </si>
  <si>
    <t>EMI_per_household.kgCO2.PT.Res.HHnew.Thermal.CO.Solids.Solids</t>
  </si>
  <si>
    <t>EMI_per_household.kgCO2.PT.Res.HHnew.Thermal.CO.LPG.LPG</t>
  </si>
  <si>
    <t>EMI_per_household.kgCO2.PT.Res.HHnew.Thermal.CO.Gas.NG_Biogas</t>
  </si>
  <si>
    <t>EMI_per_household.kgCO2.PT.Res.HHnew.Thermal.CO.Biomass.Biomass_Waste</t>
  </si>
  <si>
    <t>EMI_per_household.kgCO2.PT.Res.HHnew.Thermal.CO.Elc.Elec</t>
  </si>
  <si>
    <t>PT - Final energy consumption in new and renovated households per surface area</t>
  </si>
  <si>
    <t>FEC_per_sqm.kWh.PT.Res.HHnew.Thermal</t>
  </si>
  <si>
    <t>FEC_per_sqm.kWh.PT.Res.HHnew.Thermal.SH</t>
  </si>
  <si>
    <t>FEC_per_sqm.kWh.PT.Res.HHnew.Thermal.SH.Solids.Solids</t>
  </si>
  <si>
    <t>FEC_per_sqm.kWh.PT.Res.HHnew.Thermal.SH.LPG.LPG</t>
  </si>
  <si>
    <t>FEC_per_sqm.kWh.PT.Res.HHnew.Thermal.SH.Oil.Oil_LiqBio</t>
  </si>
  <si>
    <t>FEC_per_sqm.kWh.PT.Res.HHnew.Thermal.SH.Gas.NG_Biogas</t>
  </si>
  <si>
    <t>FEC_per_sqm.kWh.PT.Res.HHnew.Thermal.SH.Biomass.Biomass_Waste</t>
  </si>
  <si>
    <t>FEC_per_sqm.kWh.PT.Res.HHnew.Thermal.SH.Geo.Geo</t>
  </si>
  <si>
    <t>FEC_per_sqm.kWh.PT.Res.HHnew.Thermal.SH.DistrHeat.Steam_Distr</t>
  </si>
  <si>
    <t>FEC_per_sqm.kWh.PT.Res.HHnew.Thermal.SH.AdvElc.Elec</t>
  </si>
  <si>
    <t>FEC_per_sqm.kWh.PT.Res.HHnew.Thermal.SH.ConvElc.Elec</t>
  </si>
  <si>
    <t>FEC_per_sqm.kWh.PT.Res.HHnew.Thermal.SH.TotalCirculation.Elec</t>
  </si>
  <si>
    <t>FEC_per_sqm.kWh.PT.Res.HHnew.Thermal.SC</t>
  </si>
  <si>
    <t>FEC_per_sqm.kWh.PT.Res.HHnew.Thermal.SC.AC.Elec</t>
  </si>
  <si>
    <t>FEC_per_sqm.kWh.PT.Res.HHnew.Thermal.WH</t>
  </si>
  <si>
    <t>FEC_per_sqm.kWh.PT.Res.HHnew.Thermal.WH.Solids.Solids</t>
  </si>
  <si>
    <t>FEC_per_sqm.kWh.PT.Res.HHnew.Thermal.WH.LPG.LPG</t>
  </si>
  <si>
    <t>FEC_per_sqm.kWh.PT.Res.HHnew.Thermal.WH.Oil.Oil_LiqBio</t>
  </si>
  <si>
    <t>FEC_per_sqm.kWh.PT.Res.HHnew.Thermal.WH.Gas.NG_Biogas</t>
  </si>
  <si>
    <t>FEC_per_sqm.kWh.PT.Res.HHnew.Thermal.WH.Biomass.Biomass_Waste</t>
  </si>
  <si>
    <t>FEC_per_sqm.kWh.PT.Res.HHnew.Thermal.WH.Geo.Geo</t>
  </si>
  <si>
    <t>FEC_per_sqm.kWh.PT.Res.HHnew.Thermal.WH.DistrHeat.Steam_Distr</t>
  </si>
  <si>
    <t>FEC_per_sqm.kWh.PT.Res.HHnew.Thermal.WH.Elc.Elec</t>
  </si>
  <si>
    <t>FEC_per_sqm.kWh.PT.Res.HHnew.Thermal.WH.TotalSolar.Solar</t>
  </si>
  <si>
    <t>FEC_per_sqm.kWh.PT.Res.HHnew.Thermal.CO</t>
  </si>
  <si>
    <t>FEC_per_sqm.kWh.PT.Res.HHnew.Thermal.CO.Solids.Solids</t>
  </si>
  <si>
    <t>FEC_per_sqm.kWh.PT.Res.HHnew.Thermal.CO.LPG.LPG</t>
  </si>
  <si>
    <t>FEC_per_sqm.kWh.PT.Res.HHnew.Thermal.CO.Gas.NG_Biogas</t>
  </si>
  <si>
    <t>FEC_per_sqm.kWh.PT.Res.HHnew.Thermal.CO.Biomass.Biomass_Waste</t>
  </si>
  <si>
    <t>FEC_per_sqm.kWh.PT.Res.HHnew.Thermal.CO.Elc.Elec</t>
  </si>
  <si>
    <t>PT - Thermal energy service in new and renovated households per surface area</t>
  </si>
  <si>
    <t>TES_per_sqm.kWh.PT.Res.HHnew.Thermal</t>
  </si>
  <si>
    <t>TES_per_sqm.kWh.PT.Res.HHnew.Thermal.SH</t>
  </si>
  <si>
    <t>TES_per_sqm.kWh.PT.Res.HHnew.Thermal.SH.Solids.Solids</t>
  </si>
  <si>
    <t>TES_per_sqm.kWh.PT.Res.HHnew.Thermal.SH.LPG.LPG</t>
  </si>
  <si>
    <t>TES_per_sqm.kWh.PT.Res.HHnew.Thermal.SH.Oil.Oil_LiqBio</t>
  </si>
  <si>
    <t>TES_per_sqm.kWh.PT.Res.HHnew.Thermal.SH.Gas.NG_Biogas</t>
  </si>
  <si>
    <t>TES_per_sqm.kWh.PT.Res.HHnew.Thermal.SH.Biomass.Biomass_Waste</t>
  </si>
  <si>
    <t>TES_per_sqm.kWh.PT.Res.HHnew.Thermal.SH.Geo.Geo</t>
  </si>
  <si>
    <t>TES_per_sqm.kWh.PT.Res.HHnew.Thermal.SH.DistrHeat.Steam_Distr</t>
  </si>
  <si>
    <t>TES_per_sqm.kWh.PT.Res.HHnew.Thermal.SH.AdvElc.Elec</t>
  </si>
  <si>
    <t>TES_per_sqm.kWh.PT.Res.HHnew.Thermal.SH.ConvElc.Elec</t>
  </si>
  <si>
    <t>TES_per_sqm.kWh.PT.Res.HHnew.Thermal.SH.TotalCirculation.Elec</t>
  </si>
  <si>
    <t>TES_per_sqm.kWh.PT.Res.HHnew.Thermal.SC</t>
  </si>
  <si>
    <t>TES_per_sqm.kWh.PT.Res.HHnew.Thermal.SC.AC.Elec</t>
  </si>
  <si>
    <t>TES_per_sqm.kWh.PT.Res.HHnew.Thermal.WH</t>
  </si>
  <si>
    <t>TES_per_sqm.kWh.PT.Res.HHnew.Thermal.WH.Solids.Solids</t>
  </si>
  <si>
    <t>TES_per_sqm.kWh.PT.Res.HHnew.Thermal.WH.LPG.LPG</t>
  </si>
  <si>
    <t>TES_per_sqm.kWh.PT.Res.HHnew.Thermal.WH.Oil.Oil_LiqBio</t>
  </si>
  <si>
    <t>TES_per_sqm.kWh.PT.Res.HHnew.Thermal.WH.Gas.NG_Biogas</t>
  </si>
  <si>
    <t>TES_per_sqm.kWh.PT.Res.HHnew.Thermal.WH.Biomass.Biomass_Waste</t>
  </si>
  <si>
    <t>TES_per_sqm.kWh.PT.Res.HHnew.Thermal.WH.Geo.Geo</t>
  </si>
  <si>
    <t>TES_per_sqm.kWh.PT.Res.HHnew.Thermal.WH.DistrHeat.Steam_Distr</t>
  </si>
  <si>
    <t>TES_per_sqm.kWh.PT.Res.HHnew.Thermal.WH.Elc.Elec</t>
  </si>
  <si>
    <t>TES_per_sqm.kWh.PT.Res.HHnew.Thermal.WH.TotalSolar.Solar</t>
  </si>
  <si>
    <t>TES_per_sqm.kWh.PT.Res.HHnew.Thermal.CO</t>
  </si>
  <si>
    <t>TES_per_sqm.kWh.PT.Res.HHnew.Thermal.CO.Solids.Solids</t>
  </si>
  <si>
    <t>TES_per_sqm.kWh.PT.Res.HHnew.Thermal.CO.LPG.LPG</t>
  </si>
  <si>
    <t>TES_per_sqm.kWh.PT.Res.HHnew.Thermal.CO.Gas.NG_Biogas</t>
  </si>
  <si>
    <t>TES_per_sqm.kWh.PT.Res.HHnew.Thermal.CO.Biomass.Biomass_Waste</t>
  </si>
  <si>
    <t>TES_per_sqm.kWh.PT.Res.HHnew.Thermal.CO.Elc.Elec</t>
  </si>
  <si>
    <t>PT - CO2 emissions in new and renovated households per surface area</t>
  </si>
  <si>
    <t>EMI_per_sqm.kgCO2.PT.Res.HHnew.Thermal</t>
  </si>
  <si>
    <t>EMI_per_sqm.kgCO2.PT.Res.HHnew.Thermal.SH</t>
  </si>
  <si>
    <t>EMI_per_sqm.kgCO2.PT.Res.HHnew.Thermal.SH.Solids.Solids</t>
  </si>
  <si>
    <t>EMI_per_sqm.kgCO2.PT.Res.HHnew.Thermal.SH.LPG.LPG</t>
  </si>
  <si>
    <t>EMI_per_sqm.kgCO2.PT.Res.HHnew.Thermal.SH.Oil.Oil_LiqBio</t>
  </si>
  <si>
    <t>EMI_per_sqm.kgCO2.PT.Res.HHnew.Thermal.SH.Gas.NG_Biogas</t>
  </si>
  <si>
    <t>EMI_per_sqm.kgCO2.PT.Res.HHnew.Thermal.SH.Biomass.Biomass_Waste</t>
  </si>
  <si>
    <t>EMI_per_sqm.kgCO2.PT.Res.HHnew.Thermal.SH.Geo.Geo</t>
  </si>
  <si>
    <t>EMI_per_sqm.kgCO2.PT.Res.HHnew.Thermal.SH.DistrHeat.Steam_Distr</t>
  </si>
  <si>
    <t>EMI_per_sqm.kgCO2.PT.Res.HHnew.Thermal.SH.AdvElc.Elec</t>
  </si>
  <si>
    <t>EMI_per_sqm.kgCO2.PT.Res.HHnew.Thermal.SH.ConvElc.Elec</t>
  </si>
  <si>
    <t>EMI_per_sqm.kgCO2.PT.Res.HHnew.Thermal.SH.TotalCirculation.Elec</t>
  </si>
  <si>
    <t>EMI_per_sqm.kgCO2.PT.Res.HHnew.Thermal.SC</t>
  </si>
  <si>
    <t>EMI_per_sqm.kgCO2.PT.Res.HHnew.Thermal.SC.AC.Elec</t>
  </si>
  <si>
    <t>EMI_per_sqm.kgCO2.PT.Res.HHnew.Thermal.WH</t>
  </si>
  <si>
    <t>EMI_per_sqm.kgCO2.PT.Res.HHnew.Thermal.WH.Solids.Solids</t>
  </si>
  <si>
    <t>EMI_per_sqm.kgCO2.PT.Res.HHnew.Thermal.WH.LPG.LPG</t>
  </si>
  <si>
    <t>EMI_per_sqm.kgCO2.PT.Res.HHnew.Thermal.WH.Oil.Oil_LiqBio</t>
  </si>
  <si>
    <t>EMI_per_sqm.kgCO2.PT.Res.HHnew.Thermal.WH.Gas.NG_Biogas</t>
  </si>
  <si>
    <t>EMI_per_sqm.kgCO2.PT.Res.HHnew.Thermal.WH.Biomass.Biomass_Waste</t>
  </si>
  <si>
    <t>EMI_per_sqm.kgCO2.PT.Res.HHnew.Thermal.WH.Geo.Geo</t>
  </si>
  <si>
    <t>EMI_per_sqm.kgCO2.PT.Res.HHnew.Thermal.WH.DistrHeat.Steam_Distr</t>
  </si>
  <si>
    <t>EMI_per_sqm.kgCO2.PT.Res.HHnew.Thermal.WH.Elc.Elec</t>
  </si>
  <si>
    <t>EMI_per_sqm.kgCO2.PT.Res.HHnew.Thermal.WH.TotalSolar.Solar</t>
  </si>
  <si>
    <t>EMI_per_sqm.kgCO2.PT.Res.HHnew.Thermal.CO</t>
  </si>
  <si>
    <t>EMI_per_sqm.kgCO2.PT.Res.HHnew.Thermal.CO.Solids.Solids</t>
  </si>
  <si>
    <t>EMI_per_sqm.kgCO2.PT.Res.HHnew.Thermal.CO.LPG.LPG</t>
  </si>
  <si>
    <t>EMI_per_sqm.kgCO2.PT.Res.HHnew.Thermal.CO.Gas.NG_Biogas</t>
  </si>
  <si>
    <t>EMI_per_sqm.kgCO2.PT.Res.HHnew.Thermal.CO.Biomass.Biomass_Waste</t>
  </si>
  <si>
    <t>EMI_per_sqm.kgCO2.PT.Res.HHnew.Thermal.CO.Elc.Elec</t>
  </si>
  <si>
    <t>FEC.ktoe.PT.Res.HH.Appl.RF</t>
  </si>
  <si>
    <t>FEC.ktoe.PT.Res.HH.Appl.WM</t>
  </si>
  <si>
    <t>FEC.ktoe.PT.Res.HH.Appl.DR</t>
  </si>
  <si>
    <t>FEC.ktoe.PT.Res.HH.Appl.DW</t>
  </si>
  <si>
    <t>FEC.ktoe.PT.Res.HH.Appl.TV</t>
  </si>
  <si>
    <t>FEC.ktoe.PT.Res.HH.Appl.IT</t>
  </si>
  <si>
    <t>FEC.ktoe.PT.Res.HH.Appl.LI</t>
  </si>
  <si>
    <t>FEC.ktoe.PT.Res.HH.Appl.OA</t>
  </si>
  <si>
    <t>Size.MW.PT.Res.HH.Appl</t>
  </si>
  <si>
    <t>Size.MW.PT.Res.HH.Appl.RF</t>
  </si>
  <si>
    <t>Size.MW.PT.Res.HH.Appl.WM</t>
  </si>
  <si>
    <t>Size.MW.PT.Res.HH.Appl.DR</t>
  </si>
  <si>
    <t>Size.MW.PT.Res.HH.Appl.DW</t>
  </si>
  <si>
    <t>Size.MW.PT.Res.HH.Appl.TV</t>
  </si>
  <si>
    <t>Size.MW.PT.Res.HH.Appl.IT</t>
  </si>
  <si>
    <t>Size.MW.PT.Res.HH.Appl.LI</t>
  </si>
  <si>
    <t>Size.MW.PT.Res.HH.Appl.OA</t>
  </si>
  <si>
    <t>NUM.number.PT.Res.HH.Appl.RF</t>
  </si>
  <si>
    <t>NUM.number.PT.Res.HH.Appl.WM</t>
  </si>
  <si>
    <t>NUM.number.PT.Res.HH.Appl.DR</t>
  </si>
  <si>
    <t>NUM.number.PT.Res.HH.Appl.DW</t>
  </si>
  <si>
    <t>NUM.number.PT.Res.HH.Appl.TV</t>
  </si>
  <si>
    <t>NUM.number.PT.Res.HH.Appl.IT</t>
  </si>
  <si>
    <t>NUM.number.PT.Res.HH.Appl.LI</t>
  </si>
  <si>
    <t>NUM.number.PT.Res.HH.Appl.OA</t>
  </si>
  <si>
    <t>NUM.number.PT.Res.HH.Applnew.RF</t>
  </si>
  <si>
    <t>NUM.number.PT.Res.HH.Applnew.WM</t>
  </si>
  <si>
    <t>NUM.number.PT.Res.HH.Applnew.DR</t>
  </si>
  <si>
    <t>NUM.number.PT.Res.HH.Applnew.DW</t>
  </si>
  <si>
    <t>NUM.number.PT.Res.HH.Applnew.TV</t>
  </si>
  <si>
    <t>NUM.number.PT.Res.HH.Applnew.IT</t>
  </si>
  <si>
    <t>NUM.number.PT.Res.HH.Applnew.LI</t>
  </si>
  <si>
    <t>NUM.number.PT.Res.HH.Applnew.OA</t>
  </si>
  <si>
    <t>NUM.number.PT.Res.HH.Applrepl.RF</t>
  </si>
  <si>
    <t>NUM.number.PT.Res.HH.Applrepl.WM</t>
  </si>
  <si>
    <t>NUM.number.PT.Res.HH.Applrepl.DR</t>
  </si>
  <si>
    <t>NUM.number.PT.Res.HH.Applrepl.DW</t>
  </si>
  <si>
    <t>NUM.number.PT.Res.HH.Applrepl.TV</t>
  </si>
  <si>
    <t>NUM.number.PT.Res.HH.Applrepl.IT</t>
  </si>
  <si>
    <t>NUM.number.PT.Res.HH.Applrepl.LI</t>
  </si>
  <si>
    <t>NUM.number.PT.Res.HH.Applrepl.OA</t>
  </si>
  <si>
    <t>Op.hours.PT.Res.HH.Appl.RF</t>
  </si>
  <si>
    <t>Op.hours.PT.Res.HH.Appl.WM</t>
  </si>
  <si>
    <t>Op.hours.PT.Res.HH.Appl.DR</t>
  </si>
  <si>
    <t>Op.hours.PT.Res.HH.Appl.DW</t>
  </si>
  <si>
    <t>Op.hours.PT.Res.HH.Appl.TV</t>
  </si>
  <si>
    <t>Op.hours.PT.Res.HH.Appl.IT</t>
  </si>
  <si>
    <t>Op.hours.PT.Res.HH.Appl.LI</t>
  </si>
  <si>
    <t>Op.hours.PT.Res.HH.Appl.OA</t>
  </si>
  <si>
    <t>Size_per_appl.W.PT.Res.HH.Appl.RF</t>
  </si>
  <si>
    <t>Size_per_appl.W.PT.Res.HH.Appl.WM</t>
  </si>
  <si>
    <t>Size_per_appl.W.PT.Res.HH.Appl.DR</t>
  </si>
  <si>
    <t>Size_per_appl.W.PT.Res.HH.Appl.DW</t>
  </si>
  <si>
    <t>Size_per_appl.W.PT.Res.HH.Appl.TV</t>
  </si>
  <si>
    <t>Size_per_appl.W.PT.Res.HH.Appl.IT</t>
  </si>
  <si>
    <t>Size_per_appl.W.PT.Res.HH.Appl.LI</t>
  </si>
  <si>
    <t>Size_per_appl.W.PT.Res.HH.Appl.OA</t>
  </si>
  <si>
    <t>Size_per_appl.W.PT.Res.HH.Applnew.RF</t>
  </si>
  <si>
    <t>Size_per_appl.W.PT.Res.HH.Applnew.WM</t>
  </si>
  <si>
    <t>Size_per_appl.W.PT.Res.HH.Applnew.DR</t>
  </si>
  <si>
    <t>Size_per_appl.W.PT.Res.HH.Applnew.DW</t>
  </si>
  <si>
    <t>Size_per_appl.W.PT.Res.HH.Applnew.TV</t>
  </si>
  <si>
    <t>Size_per_appl.W.PT.Res.HH.Applnew.IT</t>
  </si>
  <si>
    <t>Size_per_appl.W.PT.Res.HH.Applnew.LI</t>
  </si>
  <si>
    <t>Size_per_appl.W.PT.Res.HH.Applnew.OA</t>
  </si>
  <si>
    <t>NUM.number_per_household.PT.Res.HH.Appl.RF</t>
  </si>
  <si>
    <t>NUM.number_per_household.PT.Res.HH.Appl.WM</t>
  </si>
  <si>
    <t>NUM.number_per_household.PT.Res.HH.Appl.DR</t>
  </si>
  <si>
    <t>NUM.number_per_household.PT.Res.HH.Appl.DW</t>
  </si>
  <si>
    <t>NUM.number_per_household.PT.Res.HH.Appl.TV</t>
  </si>
  <si>
    <t>NUM.number_per_household.PT.Res.HH.Appl.IT</t>
  </si>
  <si>
    <t>NUM.number_per_household.PT.Res.HH.Appl.LI</t>
  </si>
  <si>
    <t>NUM.number_per_household.PT.Res.HH.Appl.OA</t>
  </si>
  <si>
    <t>Size_per_household.W.PT.Res.HH.Appl.RF</t>
  </si>
  <si>
    <t>Size_per_household.W.PT.Res.HH.Appl.WM</t>
  </si>
  <si>
    <t>Size_per_household.W.PT.Res.HH.Appl.DR</t>
  </si>
  <si>
    <t>Size_per_household.W.PT.Res.HH.Appl.DW</t>
  </si>
  <si>
    <t>Size_per_household.W.PT.Res.HH.Appl.TV</t>
  </si>
  <si>
    <t>Size_per_household.W.PT.Res.HH.Appl.IT</t>
  </si>
  <si>
    <t>Size_per_household.W.PT.Res.HH.Appl.LI</t>
  </si>
  <si>
    <t>Size_per_household.W.PT.Res.HH.Appl.OA</t>
  </si>
  <si>
    <t>FEC_per_household.kWh.PT.Res.HH.Appl.RF</t>
  </si>
  <si>
    <t>FEC_per_household.kWh.PT.Res.HH.Appl.WM</t>
  </si>
  <si>
    <t>FEC_per_household.kWh.PT.Res.HH.Appl.DR</t>
  </si>
  <si>
    <t>FEC_per_household.kWh.PT.Res.HH.Appl.DW</t>
  </si>
  <si>
    <t>FEC_per_household.kWh.PT.Res.HH.Appl.TV</t>
  </si>
  <si>
    <t>FEC_per_household.kWh.PT.Res.HH.Appl.IT</t>
  </si>
  <si>
    <t>FEC_per_household.kWh.PT.Res.HH.Appl.LI</t>
  </si>
  <si>
    <t>FEC_per_household.kWh.PT.Res.HH.Appl.OA</t>
  </si>
  <si>
    <t>Lumens_per_household.lumen.PT.Res.HH.Appl.LI</t>
  </si>
  <si>
    <t>PT - Number of households (detailed structure)</t>
  </si>
  <si>
    <t>NUM.number.PT.Res.HH.Thermal.SH.Solids.SH</t>
  </si>
  <si>
    <t>NUM.number.PT.Res.HH.Thermal.SH.Solids.SC.AC</t>
  </si>
  <si>
    <t>NUM.number.PT.Res.HH.Thermal.SH.Solids.WH.Solids.NoSolar</t>
  </si>
  <si>
    <t>NUM.number.PT.Res.HH.Thermal.SH.Solids.WH.LPG.NoSolar</t>
  </si>
  <si>
    <t>NUM.number.PT.Res.HH.Thermal.SH.Solids.WH.LPG.Solar</t>
  </si>
  <si>
    <t>NUM.number.PT.Res.HH.Thermal.SH.Solids.WH.Elc.NoSolar</t>
  </si>
  <si>
    <t>NUM.number.PT.Res.HH.Thermal.SH.Solids.WH.Elc.Solar</t>
  </si>
  <si>
    <t>NUM.number.PT.Res.HH.Thermal.SH.Solids.CO.Solids</t>
  </si>
  <si>
    <t>NUM.number.PT.Res.HH.Thermal.SH.Solids.CO.LPG</t>
  </si>
  <si>
    <t>NUM.number.PT.Res.HH.Thermal.SH.Solids.CO.Elc</t>
  </si>
  <si>
    <t>NUM.number.PT.Res.HH.Thermal.SH.LPG.SH</t>
  </si>
  <si>
    <t>NUM.number.PT.Res.HH.Thermal.SH.LPG.SC.AC</t>
  </si>
  <si>
    <t>NUM.number.PT.Res.HH.Thermal.SH.LPG.WH.LPG.NoSolar</t>
  </si>
  <si>
    <t>NUM.number.PT.Res.HH.Thermal.SH.LPG.WH.LPG.Solar</t>
  </si>
  <si>
    <t>NUM.number.PT.Res.HH.Thermal.SH.LPG.WH.Elc.NoSolar</t>
  </si>
  <si>
    <t>NUM.number.PT.Res.HH.Thermal.SH.LPG.WH.Elc.Solar</t>
  </si>
  <si>
    <t>NUM.number.PT.Res.HH.Thermal.SH.LPG.CO.LPG</t>
  </si>
  <si>
    <t>NUM.number.PT.Res.HH.Thermal.SH.LPG.CO.Elc</t>
  </si>
  <si>
    <t>NUM.number.PT.Res.HH.Thermal.SH.Oil.SH</t>
  </si>
  <si>
    <t>NUM.number.PT.Res.HH.Thermal.SH.Oil.SC.AC</t>
  </si>
  <si>
    <t>NUM.number.PT.Res.HH.Thermal.SH.Oil.WH.Oil.NoSolar</t>
  </si>
  <si>
    <t>NUM.number.PT.Res.HH.Thermal.SH.Oil.WH.Oil.Solar</t>
  </si>
  <si>
    <t>NUM.number.PT.Res.HH.Thermal.SH.Oil.WH.Elc.NoSolar</t>
  </si>
  <si>
    <t>NUM.number.PT.Res.HH.Thermal.SH.Oil.WH.Elc.Solar</t>
  </si>
  <si>
    <t>NUM.number.PT.Res.HH.Thermal.SH.Oil.CO.LPG</t>
  </si>
  <si>
    <t>NUM.number.PT.Res.HH.Thermal.SH.Oil.CO.Elc</t>
  </si>
  <si>
    <t>NUM.number.PT.Res.HH.Thermal.SH.Gas.SH</t>
  </si>
  <si>
    <t>NUM.number.PT.Res.HH.Thermal.SH.Gas.SC.AC</t>
  </si>
  <si>
    <t>NUM.number.PT.Res.HH.Thermal.SH.Gas.WH.Gas.NoSolar</t>
  </si>
  <si>
    <t>NUM.number.PT.Res.HH.Thermal.SH.Gas.WH.Gas.Solar</t>
  </si>
  <si>
    <t>NUM.number.PT.Res.HH.Thermal.SH.Gas.WH.Elc.NoSolar</t>
  </si>
  <si>
    <t>NUM.number.PT.Res.HH.Thermal.SH.Gas.WH.Elc.Solar</t>
  </si>
  <si>
    <t>NUM.number.PT.Res.HH.Thermal.SH.Gas.CO.Gas</t>
  </si>
  <si>
    <t>NUM.number.PT.Res.HH.Thermal.SH.Gas.CO.Elc</t>
  </si>
  <si>
    <t>NUM.number.PT.Res.HH.Thermal.SH.Biomass.SH</t>
  </si>
  <si>
    <t>NUM.number.PT.Res.HH.Thermal.SH.Biomass.SC.AC</t>
  </si>
  <si>
    <t>NUM.number.PT.Res.HH.Thermal.SH.Biomass.WH.Biomass.NoSolar</t>
  </si>
  <si>
    <t>NUM.number.PT.Res.HH.Thermal.SH.Biomass.WH.Biomass.Solar</t>
  </si>
  <si>
    <t>NUM.number.PT.Res.HH.Thermal.SH.Biomass.WH.LPG.NoSolar</t>
  </si>
  <si>
    <t>NUM.number.PT.Res.HH.Thermal.SH.Biomass.WH.LPG.Solar</t>
  </si>
  <si>
    <t>NUM.number.PT.Res.HH.Thermal.SH.Biomass.WH.Elc.NoSolar</t>
  </si>
  <si>
    <t>NUM.number.PT.Res.HH.Thermal.SH.Biomass.WH.Elc.Solar</t>
  </si>
  <si>
    <t>NUM.number.PT.Res.HH.Thermal.SH.Biomass.CO.Biomass</t>
  </si>
  <si>
    <t>NUM.number.PT.Res.HH.Thermal.SH.Biomass.CO.LPG</t>
  </si>
  <si>
    <t>NUM.number.PT.Res.HH.Thermal.SH.Biomass.CO.Elc</t>
  </si>
  <si>
    <t>NUM.number.PT.Res.HH.Thermal.SH.Geo.SH</t>
  </si>
  <si>
    <t>NUM.number.PT.Res.HH.Thermal.SH.Geo.SC.AC</t>
  </si>
  <si>
    <t>NUM.number.PT.Res.HH.Thermal.SH.Geo.WH.Geo.NoSolar</t>
  </si>
  <si>
    <t>NUM.number.PT.Res.HH.Thermal.SH.Geo.WH.Geo.Solar</t>
  </si>
  <si>
    <t>NUM.number.PT.Res.HH.Thermal.SH.Geo.WH.Elc.NoSolar</t>
  </si>
  <si>
    <t>NUM.number.PT.Res.HH.Thermal.SH.Geo.WH.Elc.Solar</t>
  </si>
  <si>
    <t>NUM.number.PT.Res.HH.Thermal.SH.Geo.CO.LPG</t>
  </si>
  <si>
    <t>NUM.number.PT.Res.HH.Thermal.SH.Geo.CO.Elc</t>
  </si>
  <si>
    <t>NUM.number.PT.Res.HH.Thermal.SH.DistrHeat.SH</t>
  </si>
  <si>
    <t>NUM.number.PT.Res.HH.Thermal.SH.DistrHeat.SC.AC</t>
  </si>
  <si>
    <t>NUM.number.PT.Res.HH.Thermal.SH.DistrHeat.WH.DistrHeat.NoSolar</t>
  </si>
  <si>
    <t>NUM.number.PT.Res.HH.Thermal.SH.DistrHeat.WH.DistrHeat.Solar</t>
  </si>
  <si>
    <t>NUM.number.PT.Res.HH.Thermal.SH.DistrHeat.WH.Elc.NoSolar</t>
  </si>
  <si>
    <t>NUM.number.PT.Res.HH.Thermal.SH.DistrHeat.WH.Elc.Solar</t>
  </si>
  <si>
    <t>NUM.number.PT.Res.HH.Thermal.SH.DistrHeat.CO.LPG</t>
  </si>
  <si>
    <t>NUM.number.PT.Res.HH.Thermal.SH.DistrHeat.CO.Elc</t>
  </si>
  <si>
    <t>NUM.number.PT.Res.HH.Thermal.SH.AdvElc.SH</t>
  </si>
  <si>
    <t>NUM.number.PT.Res.HH.Thermal.SH.AdvElc.SC.AC</t>
  </si>
  <si>
    <t>NUM.number.PT.Res.HH.Thermal.SH.AdvElc.WH.LPG.NoSolar</t>
  </si>
  <si>
    <t>NUM.number.PT.Res.HH.Thermal.SH.AdvElc.WH.LPG.Solar</t>
  </si>
  <si>
    <t>NUM.number.PT.Res.HH.Thermal.SH.AdvElc.WH.Elc.NoSolar</t>
  </si>
  <si>
    <t>NUM.number.PT.Res.HH.Thermal.SH.AdvElc.WH.Elc.Solar</t>
  </si>
  <si>
    <t>NUM.number.PT.Res.HH.Thermal.SH.AdvElc.CO.LPG</t>
  </si>
  <si>
    <t>NUM.number.PT.Res.HH.Thermal.SH.AdvElc.CO.Elc</t>
  </si>
  <si>
    <t>NUM.number.PT.Res.HH.Thermal.SH.ConvElc.SH</t>
  </si>
  <si>
    <t>NUM.number.PT.Res.HH.Thermal.SH.ConvElc.SC.AC</t>
  </si>
  <si>
    <t>NUM.number.PT.Res.HH.Thermal.SH.ConvElc.WH.LPG.NoSolar</t>
  </si>
  <si>
    <t>NUM.number.PT.Res.HH.Thermal.SH.ConvElc.WH.LPG.Solar</t>
  </si>
  <si>
    <t>NUM.number.PT.Res.HH.Thermal.SH.ConvElc.WH.Elc.NoSolar</t>
  </si>
  <si>
    <t>NUM.number.PT.Res.HH.Thermal.SH.ConvElc.WH.Elc.Solar</t>
  </si>
  <si>
    <t>NUM.number.PT.Res.HH.Thermal.SH.ConvElc.CO.LPG</t>
  </si>
  <si>
    <t>NUM.number.PT.Res.HH.Thermal.SH.ConvElc.CO.Elc</t>
  </si>
  <si>
    <t>PT - Retired equipment (detailed structure)</t>
  </si>
  <si>
    <t>NUM.number.PT.Res.HH.ThermalOut.SH.Solids</t>
  </si>
  <si>
    <t>NUM.number.PT.Res.HH.ThermalOut.SH.Solids.SH</t>
  </si>
  <si>
    <t>NUM.number.PT.Res.HH.ThermalOut.SH.Solids.SC.AC</t>
  </si>
  <si>
    <t>NUM.number.PT.Res.HH.ThermalOut.SH.Solids.WH.Solids.NoSolar</t>
  </si>
  <si>
    <t>NUM.number.PT.Res.HH.ThermalOut.SH.Solids.WH.LPG.NoSolar</t>
  </si>
  <si>
    <t>NUM.number.PT.Res.HH.ThermalOut.SH.Solids.WH.LPG.Solar</t>
  </si>
  <si>
    <t>NUM.number.PT.Res.HH.ThermalOut.SH.Solids.WH.Elc.NoSolar</t>
  </si>
  <si>
    <t>NUM.number.PT.Res.HH.ThermalOut.SH.Solids.WH.Elc.Solar</t>
  </si>
  <si>
    <t>NUM.number.PT.Res.HH.ThermalOut.SH.Solids.CO.Solids</t>
  </si>
  <si>
    <t>NUM.number.PT.Res.HH.ThermalOut.SH.Solids.CO.LPG</t>
  </si>
  <si>
    <t>NUM.number.PT.Res.HH.ThermalOut.SH.Solids.CO.Elc</t>
  </si>
  <si>
    <t>NUM.number.PT.Res.HH.ThermalOut.SH.LPG</t>
  </si>
  <si>
    <t>NUM.number.PT.Res.HH.ThermalOut.SH.LPG.SH</t>
  </si>
  <si>
    <t>NUM.number.PT.Res.HH.ThermalOut.SH.LPG.SC.AC</t>
  </si>
  <si>
    <t>NUM.number.PT.Res.HH.ThermalOut.SH.LPG.WH.LPG.NoSolar</t>
  </si>
  <si>
    <t>NUM.number.PT.Res.HH.ThermalOut.SH.LPG.WH.LPG.Solar</t>
  </si>
  <si>
    <t>NUM.number.PT.Res.HH.ThermalOut.SH.LPG.WH.Elc.NoSolar</t>
  </si>
  <si>
    <t>NUM.number.PT.Res.HH.ThermalOut.SH.LPG.WH.Elc.Solar</t>
  </si>
  <si>
    <t>NUM.number.PT.Res.HH.ThermalOut.SH.LPG.CO.LPG</t>
  </si>
  <si>
    <t>NUM.number.PT.Res.HH.ThermalOut.SH.LPG.CO.Elc</t>
  </si>
  <si>
    <t>NUM.number.PT.Res.HH.ThermalOut.SH.Oil</t>
  </si>
  <si>
    <t>NUM.number.PT.Res.HH.ThermalOut.SH.Oil.SH</t>
  </si>
  <si>
    <t>NUM.number.PT.Res.HH.ThermalOut.SH.Oil.SC.AC</t>
  </si>
  <si>
    <t>NUM.number.PT.Res.HH.ThermalOut.SH.Oil.WH.Oil.NoSolar</t>
  </si>
  <si>
    <t>NUM.number.PT.Res.HH.ThermalOut.SH.Oil.WH.Oil.Solar</t>
  </si>
  <si>
    <t>NUM.number.PT.Res.HH.ThermalOut.SH.Oil.WH.Elc.NoSolar</t>
  </si>
  <si>
    <t>NUM.number.PT.Res.HH.ThermalOut.SH.Oil.WH.Elc.Solar</t>
  </si>
  <si>
    <t>NUM.number.PT.Res.HH.ThermalOut.SH.Oil.CO.LPG</t>
  </si>
  <si>
    <t>NUM.number.PT.Res.HH.ThermalOut.SH.Oil.CO.Elc</t>
  </si>
  <si>
    <t>NUM.number.PT.Res.HH.ThermalOut.SH.Gas</t>
  </si>
  <si>
    <t>NUM.number.PT.Res.HH.ThermalOut.SH.Gas.SH</t>
  </si>
  <si>
    <t>NUM.number.PT.Res.HH.ThermalOut.SH.Gas.SC.AC</t>
  </si>
  <si>
    <t>NUM.number.PT.Res.HH.ThermalOut.SH.Gas.WH.Gas.NoSolar</t>
  </si>
  <si>
    <t>NUM.number.PT.Res.HH.ThermalOut.SH.Gas.WH.Gas.Solar</t>
  </si>
  <si>
    <t>NUM.number.PT.Res.HH.ThermalOut.SH.Gas.WH.Elc.NoSolar</t>
  </si>
  <si>
    <t>NUM.number.PT.Res.HH.ThermalOut.SH.Gas.WH.Elc.Solar</t>
  </si>
  <si>
    <t>NUM.number.PT.Res.HH.ThermalOut.SH.Gas.CO.Gas</t>
  </si>
  <si>
    <t>NUM.number.PT.Res.HH.ThermalOut.SH.Gas.CO.Elc</t>
  </si>
  <si>
    <t>NUM.number.PT.Res.HH.ThermalOut.SH.Biomass</t>
  </si>
  <si>
    <t>NUM.number.PT.Res.HH.ThermalOut.SH.Biomass.SH</t>
  </si>
  <si>
    <t>NUM.number.PT.Res.HH.ThermalOut.SH.Biomass.SC.AC</t>
  </si>
  <si>
    <t>NUM.number.PT.Res.HH.ThermalOut.SH.Biomass.WH.Biomass.NoSolar</t>
  </si>
  <si>
    <t>NUM.number.PT.Res.HH.ThermalOut.SH.Biomass.WH.Biomass.Solar</t>
  </si>
  <si>
    <t>NUM.number.PT.Res.HH.ThermalOut.SH.Biomass.WH.LPG.NoSolar</t>
  </si>
  <si>
    <t>NUM.number.PT.Res.HH.ThermalOut.SH.Biomass.WH.LPG.Solar</t>
  </si>
  <si>
    <t>NUM.number.PT.Res.HH.ThermalOut.SH.Biomass.WH.Elc.NoSolar</t>
  </si>
  <si>
    <t>NUM.number.PT.Res.HH.ThermalOut.SH.Biomass.WH.Elc.Solar</t>
  </si>
  <si>
    <t>NUM.number.PT.Res.HH.ThermalOut.SH.Biomass.CO.Biomass</t>
  </si>
  <si>
    <t>NUM.number.PT.Res.HH.ThermalOut.SH.Biomass.CO.LPG</t>
  </si>
  <si>
    <t>NUM.number.PT.Res.HH.ThermalOut.SH.Biomass.CO.Elc</t>
  </si>
  <si>
    <t>NUM.number.PT.Res.HH.ThermalOut.SH.Geo</t>
  </si>
  <si>
    <t>NUM.number.PT.Res.HH.ThermalOut.SH.Geo.SH</t>
  </si>
  <si>
    <t>NUM.number.PT.Res.HH.ThermalOut.SH.Geo.SC.AC</t>
  </si>
  <si>
    <t>NUM.number.PT.Res.HH.ThermalOut.SH.Geo.WH.Geo.NoSolar</t>
  </si>
  <si>
    <t>NUM.number.PT.Res.HH.ThermalOut.SH.Geo.WH.Geo.Solar</t>
  </si>
  <si>
    <t>NUM.number.PT.Res.HH.ThermalOut.SH.Geo.WH.Elc.NoSolar</t>
  </si>
  <si>
    <t>NUM.number.PT.Res.HH.ThermalOut.SH.Geo.WH.Elc.Solar</t>
  </si>
  <si>
    <t>NUM.number.PT.Res.HH.ThermalOut.SH.Geo.CO.LPG</t>
  </si>
  <si>
    <t>NUM.number.PT.Res.HH.ThermalOut.SH.Geo.CO.Elc</t>
  </si>
  <si>
    <t>NUM.number.PT.Res.HH.ThermalOut.SH.DistrHeat</t>
  </si>
  <si>
    <t>NUM.number.PT.Res.HH.ThermalOut.SH.DistrHeat.SH</t>
  </si>
  <si>
    <t>NUM.number.PT.Res.HH.ThermalOut.SH.DistrHeat.SC.AC</t>
  </si>
  <si>
    <t>NUM.number.PT.Res.HH.ThermalOut.SH.DistrHeat.WH.DistrHeat.NoSolar</t>
  </si>
  <si>
    <t>NUM.number.PT.Res.HH.ThermalOut.SH.DistrHeat.WH.DistrHeat.Solar</t>
  </si>
  <si>
    <t>NUM.number.PT.Res.HH.ThermalOut.SH.DistrHeat.WH.Elc.NoSolar</t>
  </si>
  <si>
    <t>NUM.number.PT.Res.HH.ThermalOut.SH.DistrHeat.WH.Elc.Solar</t>
  </si>
  <si>
    <t>NUM.number.PT.Res.HH.ThermalOut.SH.DistrHeat.CO.LPG</t>
  </si>
  <si>
    <t>NUM.number.PT.Res.HH.ThermalOut.SH.DistrHeat.CO.Elc</t>
  </si>
  <si>
    <t>NUM.number.PT.Res.HH.ThermalOut.SH.AdvElc</t>
  </si>
  <si>
    <t>NUM.number.PT.Res.HH.ThermalOut.SH.AdvElc.SH</t>
  </si>
  <si>
    <t>NUM.number.PT.Res.HH.ThermalOut.SH.AdvElc.SC.AC</t>
  </si>
  <si>
    <t>NUM.number.PT.Res.HH.ThermalOut.SH.AdvElc.WH.LPG.NoSolar</t>
  </si>
  <si>
    <t>NUM.number.PT.Res.HH.ThermalOut.SH.AdvElc.WH.LPG.Solar</t>
  </si>
  <si>
    <t>NUM.number.PT.Res.HH.ThermalOut.SH.AdvElc.WH.Elc.NoSolar</t>
  </si>
  <si>
    <t>NUM.number.PT.Res.HH.ThermalOut.SH.AdvElc.WH.Elc.Solar</t>
  </si>
  <si>
    <t>NUM.number.PT.Res.HH.ThermalOut.SH.AdvElc.CO.LPG</t>
  </si>
  <si>
    <t>NUM.number.PT.Res.HH.ThermalOut.SH.AdvElc.CO.Elc</t>
  </si>
  <si>
    <t>NUM.number.PT.Res.HH.ThermalOut.SH.ConvElc</t>
  </si>
  <si>
    <t>NUM.number.PT.Res.HH.ThermalOut.SH.ConvElc.SH</t>
  </si>
  <si>
    <t>NUM.number.PT.Res.HH.ThermalOut.SH.ConvElc.SC.AC</t>
  </si>
  <si>
    <t>NUM.number.PT.Res.HH.ThermalOut.SH.ConvElc.WH.LPG.NoSolar</t>
  </si>
  <si>
    <t>NUM.number.PT.Res.HH.ThermalOut.SH.ConvElc.WH.LPG.Solar</t>
  </si>
  <si>
    <t>NUM.number.PT.Res.HH.ThermalOut.SH.ConvElc.WH.Elc.NoSolar</t>
  </si>
  <si>
    <t>NUM.number.PT.Res.HH.ThermalOut.SH.ConvElc.WH.Elc.Solar</t>
  </si>
  <si>
    <t>NUM.number.PT.Res.HH.ThermalOut.SH.ConvElc.CO.LPG</t>
  </si>
  <si>
    <t>NUM.number.PT.Res.HH.ThermalOut.SH.ConvElc.CO.Elc</t>
  </si>
  <si>
    <t>PT - New equipment installations (detailed structure)</t>
  </si>
  <si>
    <t>NUM.number.PT.Res.HH.ThermalNew.SH.Solids</t>
  </si>
  <si>
    <t>NUM.number.PT.Res.HH.ThermalNew.SH.Solids.SH</t>
  </si>
  <si>
    <t>NUM.number.PT.Res.HH.ThermalNew.SH.Solids.SC.AC</t>
  </si>
  <si>
    <t>NUM.number.PT.Res.HH.ThermalNew.SH.Solids.WH.Solids.NoSolar</t>
  </si>
  <si>
    <t>NUM.number.PT.Res.HH.ThermalNew.SH.Solids.WH.LPG.NoSolar</t>
  </si>
  <si>
    <t>NUM.number.PT.Res.HH.ThermalNew.SH.Solids.WH.LPG.Solar</t>
  </si>
  <si>
    <t>NUM.number.PT.Res.HH.ThermalNew.SH.Solids.WH.Elc.NoSolar</t>
  </si>
  <si>
    <t>NUM.number.PT.Res.HH.ThermalNew.SH.Solids.WH.Elc.Solar</t>
  </si>
  <si>
    <t>NUM.number.PT.Res.HH.ThermalNew.SH.Solids.CO.Solids</t>
  </si>
  <si>
    <t>NUM.number.PT.Res.HH.ThermalNew.SH.Solids.CO.LPG</t>
  </si>
  <si>
    <t>NUM.number.PT.Res.HH.ThermalNew.SH.Solids.CO.Elc</t>
  </si>
  <si>
    <t>NUM.number.PT.Res.HH.ThermalNew.SH.LPG</t>
  </si>
  <si>
    <t>NUM.number.PT.Res.HH.ThermalNew.SH.LPG.SH</t>
  </si>
  <si>
    <t>NUM.number.PT.Res.HH.ThermalNew.SH.LPG.SC.AC</t>
  </si>
  <si>
    <t>NUM.number.PT.Res.HH.ThermalNew.SH.LPG.WH.LPG.NoSolar</t>
  </si>
  <si>
    <t>NUM.number.PT.Res.HH.ThermalNew.SH.LPG.WH.LPG.Solar</t>
  </si>
  <si>
    <t>NUM.number.PT.Res.HH.ThermalNew.SH.LPG.WH.Elc.NoSolar</t>
  </si>
  <si>
    <t>NUM.number.PT.Res.HH.ThermalNew.SH.LPG.WH.Elc.Solar</t>
  </si>
  <si>
    <t>NUM.number.PT.Res.HH.ThermalNew.SH.LPG.CO.LPG</t>
  </si>
  <si>
    <t>NUM.number.PT.Res.HH.ThermalNew.SH.LPG.CO.Elc</t>
  </si>
  <si>
    <t>NUM.number.PT.Res.HH.ThermalNew.SH.Oil</t>
  </si>
  <si>
    <t>NUM.number.PT.Res.HH.ThermalNew.SH.Oil.SH</t>
  </si>
  <si>
    <t>NUM.number.PT.Res.HH.ThermalNew.SH.Oil.SC.AC</t>
  </si>
  <si>
    <t>NUM.number.PT.Res.HH.ThermalNew.SH.Oil.WH.Oil.NoSolar</t>
  </si>
  <si>
    <t>NUM.number.PT.Res.HH.ThermalNew.SH.Oil.WH.Oil.Solar</t>
  </si>
  <si>
    <t>NUM.number.PT.Res.HH.ThermalNew.SH.Oil.WH.Elc.NoSolar</t>
  </si>
  <si>
    <t>NUM.number.PT.Res.HH.ThermalNew.SH.Oil.WH.Elc.Solar</t>
  </si>
  <si>
    <t>NUM.number.PT.Res.HH.ThermalNew.SH.Oil.CO.LPG</t>
  </si>
  <si>
    <t>NUM.number.PT.Res.HH.ThermalNew.SH.Oil.CO.Elc</t>
  </si>
  <si>
    <t>NUM.number.PT.Res.HH.ThermalNew.SH.Gas</t>
  </si>
  <si>
    <t>NUM.number.PT.Res.HH.ThermalNew.SH.Gas.SH</t>
  </si>
  <si>
    <t>NUM.number.PT.Res.HH.ThermalNew.SH.Gas.SC.AC</t>
  </si>
  <si>
    <t>NUM.number.PT.Res.HH.ThermalNew.SH.Gas.WH.Gas.NoSolar</t>
  </si>
  <si>
    <t>NUM.number.PT.Res.HH.ThermalNew.SH.Gas.WH.Gas.Solar</t>
  </si>
  <si>
    <t>NUM.number.PT.Res.HH.ThermalNew.SH.Gas.WH.Elc.NoSolar</t>
  </si>
  <si>
    <t>NUM.number.PT.Res.HH.ThermalNew.SH.Gas.WH.Elc.Solar</t>
  </si>
  <si>
    <t>NUM.number.PT.Res.HH.ThermalNew.SH.Gas.CO.Gas</t>
  </si>
  <si>
    <t>NUM.number.PT.Res.HH.ThermalNew.SH.Gas.CO.Elc</t>
  </si>
  <si>
    <t>NUM.number.PT.Res.HH.ThermalNew.SH.Biomass</t>
  </si>
  <si>
    <t>NUM.number.PT.Res.HH.ThermalNew.SH.Biomass.SH</t>
  </si>
  <si>
    <t>NUM.number.PT.Res.HH.ThermalNew.SH.Biomass.SC.AC</t>
  </si>
  <si>
    <t>NUM.number.PT.Res.HH.ThermalNew.SH.Biomass.WH.Biomass.NoSolar</t>
  </si>
  <si>
    <t>NUM.number.PT.Res.HH.ThermalNew.SH.Biomass.WH.Biomass.Solar</t>
  </si>
  <si>
    <t>NUM.number.PT.Res.HH.ThermalNew.SH.Biomass.WH.LPG.NoSolar</t>
  </si>
  <si>
    <t>NUM.number.PT.Res.HH.ThermalNew.SH.Biomass.WH.LPG.Solar</t>
  </si>
  <si>
    <t>NUM.number.PT.Res.HH.ThermalNew.SH.Biomass.WH.Elc.NoSolar</t>
  </si>
  <si>
    <t>NUM.number.PT.Res.HH.ThermalNew.SH.Biomass.WH.Elc.Solar</t>
  </si>
  <si>
    <t>NUM.number.PT.Res.HH.ThermalNew.SH.Biomass.CO.Biomass</t>
  </si>
  <si>
    <t>NUM.number.PT.Res.HH.ThermalNew.SH.Biomass.CO.LPG</t>
  </si>
  <si>
    <t>NUM.number.PT.Res.HH.ThermalNew.SH.Biomass.CO.Elc</t>
  </si>
  <si>
    <t>NUM.number.PT.Res.HH.ThermalNew.SH.Geo</t>
  </si>
  <si>
    <t>NUM.number.PT.Res.HH.ThermalNew.SH.Geo.SH</t>
  </si>
  <si>
    <t>NUM.number.PT.Res.HH.ThermalNew.SH.Geo.SC.AC</t>
  </si>
  <si>
    <t>NUM.number.PT.Res.HH.ThermalNew.SH.Geo.WH.Geo.NoSolar</t>
  </si>
  <si>
    <t>NUM.number.PT.Res.HH.ThermalNew.SH.Geo.WH.Geo.Solar</t>
  </si>
  <si>
    <t>NUM.number.PT.Res.HH.ThermalNew.SH.Geo.WH.Elc.NoSolar</t>
  </si>
  <si>
    <t>NUM.number.PT.Res.HH.ThermalNew.SH.Geo.WH.Elc.Solar</t>
  </si>
  <si>
    <t>NUM.number.PT.Res.HH.ThermalNew.SH.Geo.CO.LPG</t>
  </si>
  <si>
    <t>NUM.number.PT.Res.HH.ThermalNew.SH.Geo.CO.Elc</t>
  </si>
  <si>
    <t>NUM.number.PT.Res.HH.ThermalNew.SH.DistrHeat</t>
  </si>
  <si>
    <t>NUM.number.PT.Res.HH.ThermalNew.SH.DistrHeat.SH</t>
  </si>
  <si>
    <t>NUM.number.PT.Res.HH.ThermalNew.SH.DistrHeat.SC.AC</t>
  </si>
  <si>
    <t>NUM.number.PT.Res.HH.ThermalNew.SH.DistrHeat.WH.DistrHeat.NoSolar</t>
  </si>
  <si>
    <t>NUM.number.PT.Res.HH.ThermalNew.SH.DistrHeat.WH.DistrHeat.Solar</t>
  </si>
  <si>
    <t>NUM.number.PT.Res.HH.ThermalNew.SH.DistrHeat.WH.Elc.NoSolar</t>
  </si>
  <si>
    <t>NUM.number.PT.Res.HH.ThermalNew.SH.DistrHeat.WH.Elc.Solar</t>
  </si>
  <si>
    <t>NUM.number.PT.Res.HH.ThermalNew.SH.DistrHeat.CO.LPG</t>
  </si>
  <si>
    <t>NUM.number.PT.Res.HH.ThermalNew.SH.DistrHeat.CO.Elc</t>
  </si>
  <si>
    <t>NUM.number.PT.Res.HH.ThermalNew.SH.AdvElc</t>
  </si>
  <si>
    <t>NUM.number.PT.Res.HH.ThermalNew.SH.AdvElc.SH</t>
  </si>
  <si>
    <t>NUM.number.PT.Res.HH.ThermalNew.SH.AdvElc.SC.AC</t>
  </si>
  <si>
    <t>NUM.number.PT.Res.HH.ThermalNew.SH.AdvElc.WH.LPG.NoSolar</t>
  </si>
  <si>
    <t>NUM.number.PT.Res.HH.ThermalNew.SH.AdvElc.WH.LPG.Solar</t>
  </si>
  <si>
    <t>NUM.number.PT.Res.HH.ThermalNew.SH.AdvElc.WH.Elc.NoSolar</t>
  </si>
  <si>
    <t>NUM.number.PT.Res.HH.ThermalNew.SH.AdvElc.WH.Elc.Solar</t>
  </si>
  <si>
    <t>NUM.number.PT.Res.HH.ThermalNew.SH.AdvElc.CO.LPG</t>
  </si>
  <si>
    <t>NUM.number.PT.Res.HH.ThermalNew.SH.AdvElc.CO.Elc</t>
  </si>
  <si>
    <t>NUM.number.PT.Res.HH.ThermalNew.SH.ConvElc</t>
  </si>
  <si>
    <t>NUM.number.PT.Res.HH.ThermalNew.SH.ConvElc.SH</t>
  </si>
  <si>
    <t>NUM.number.PT.Res.HH.ThermalNew.SH.ConvElc.SC.AC</t>
  </si>
  <si>
    <t>NUM.number.PT.Res.HH.ThermalNew.SH.ConvElc.WH.LPG.NoSolar</t>
  </si>
  <si>
    <t>NUM.number.PT.Res.HH.ThermalNew.SH.ConvElc.WH.LPG.Solar</t>
  </si>
  <si>
    <t>NUM.number.PT.Res.HH.ThermalNew.SH.ConvElc.WH.Elc.NoSolar</t>
  </si>
  <si>
    <t>NUM.number.PT.Res.HH.ThermalNew.SH.ConvElc.WH.Elc.Solar</t>
  </si>
  <si>
    <t>NUM.number.PT.Res.HH.ThermalNew.SH.ConvElc.CO.LPG</t>
  </si>
  <si>
    <t>NUM.number.PT.Res.HH.ThermalNew.SH.ConvElc.CO.Elc</t>
  </si>
  <si>
    <t>PT - New equipment installations in new and renovated households (detailed structure)</t>
  </si>
  <si>
    <t>NUM.number.PT.Res.HHnew.ThermalNew.SH.Solids</t>
  </si>
  <si>
    <t>NUM.number.PT.Res.HHnew.ThermalNew.SH.Solids.SH</t>
  </si>
  <si>
    <t>NUM.number.PT.Res.HHnew.ThermalNew.SH.Solids.SC.AC</t>
  </si>
  <si>
    <t>NUM.number.PT.Res.HHnew.ThermalNew.SH.Solids.WH.Solids.NoSolar</t>
  </si>
  <si>
    <t>NUM.number.PT.Res.HHnew.ThermalNew.SH.Solids.WH.LPG.NoSolar</t>
  </si>
  <si>
    <t>NUM.number.PT.Res.HHnew.ThermalNew.SH.Solids.WH.LPG.Solar</t>
  </si>
  <si>
    <t>NUM.number.PT.Res.HHnew.ThermalNew.SH.Solids.WH.Elc.NoSolar</t>
  </si>
  <si>
    <t>NUM.number.PT.Res.HHnew.ThermalNew.SH.Solids.WH.Elc.Solar</t>
  </si>
  <si>
    <t>NUM.number.PT.Res.HHnew.ThermalNew.SH.Solids.CO.Solids</t>
  </si>
  <si>
    <t>NUM.number.PT.Res.HHnew.ThermalNew.SH.Solids.CO.LPG</t>
  </si>
  <si>
    <t>NUM.number.PT.Res.HHnew.ThermalNew.SH.Solids.CO.Elc</t>
  </si>
  <si>
    <t>NUM.number.PT.Res.HHnew.ThermalNew.SH.LPG</t>
  </si>
  <si>
    <t>NUM.number.PT.Res.HHnew.ThermalNew.SH.LPG.SH</t>
  </si>
  <si>
    <t>NUM.number.PT.Res.HHnew.ThermalNew.SH.LPG.SC.AC</t>
  </si>
  <si>
    <t>NUM.number.PT.Res.HHnew.ThermalNew.SH.LPG.WH.LPG.NoSolar</t>
  </si>
  <si>
    <t>NUM.number.PT.Res.HHnew.ThermalNew.SH.LPG.WH.LPG.Solar</t>
  </si>
  <si>
    <t>NUM.number.PT.Res.HHnew.ThermalNew.SH.LPG.WH.Elc.NoSolar</t>
  </si>
  <si>
    <t>NUM.number.PT.Res.HHnew.ThermalNew.SH.LPG.WH.Elc.Solar</t>
  </si>
  <si>
    <t>NUM.number.PT.Res.HHnew.ThermalNew.SH.LPG.CO.LPG</t>
  </si>
  <si>
    <t>NUM.number.PT.Res.HHnew.ThermalNew.SH.LPG.CO.Elc</t>
  </si>
  <si>
    <t>NUM.number.PT.Res.HHnew.ThermalNew.SH.Oil</t>
  </si>
  <si>
    <t>NUM.number.PT.Res.HHnew.ThermalNew.SH.Oil.SH</t>
  </si>
  <si>
    <t>NUM.number.PT.Res.HHnew.ThermalNew.SH.Oil.SC.AC</t>
  </si>
  <si>
    <t>NUM.number.PT.Res.HHnew.ThermalNew.SH.Oil.WH.Oil.NoSolar</t>
  </si>
  <si>
    <t>NUM.number.PT.Res.HHnew.ThermalNew.SH.Oil.WH.Oil.Solar</t>
  </si>
  <si>
    <t>NUM.number.PT.Res.HHnew.ThermalNew.SH.Oil.WH.Elc.NoSolar</t>
  </si>
  <si>
    <t>NUM.number.PT.Res.HHnew.ThermalNew.SH.Oil.WH.Elc.Solar</t>
  </si>
  <si>
    <t>NUM.number.PT.Res.HHnew.ThermalNew.SH.Oil.CO.LPG</t>
  </si>
  <si>
    <t>NUM.number.PT.Res.HHnew.ThermalNew.SH.Oil.CO.Elc</t>
  </si>
  <si>
    <t>NUM.number.PT.Res.HHnew.ThermalNew.SH.Gas</t>
  </si>
  <si>
    <t>NUM.number.PT.Res.HHnew.ThermalNew.SH.Gas.SH</t>
  </si>
  <si>
    <t>NUM.number.PT.Res.HHnew.ThermalNew.SH.Gas.SC.AC</t>
  </si>
  <si>
    <t>NUM.number.PT.Res.HHnew.ThermalNew.SH.Gas.WH.Gas.NoSolar</t>
  </si>
  <si>
    <t>NUM.number.PT.Res.HHnew.ThermalNew.SH.Gas.WH.Gas.Solar</t>
  </si>
  <si>
    <t>NUM.number.PT.Res.HHnew.ThermalNew.SH.Gas.WH.Elc.NoSolar</t>
  </si>
  <si>
    <t>NUM.number.PT.Res.HHnew.ThermalNew.SH.Gas.WH.Elc.Solar</t>
  </si>
  <si>
    <t>NUM.number.PT.Res.HHnew.ThermalNew.SH.Gas.CO.Gas</t>
  </si>
  <si>
    <t>NUM.number.PT.Res.HHnew.ThermalNew.SH.Gas.CO.Elc</t>
  </si>
  <si>
    <t>NUM.number.PT.Res.HHnew.ThermalNew.SH.Biomass</t>
  </si>
  <si>
    <t>NUM.number.PT.Res.HHnew.ThermalNew.SH.Biomass.SH</t>
  </si>
  <si>
    <t>NUM.number.PT.Res.HHnew.ThermalNew.SH.Biomass.SC.AC</t>
  </si>
  <si>
    <t>NUM.number.PT.Res.HHnew.ThermalNew.SH.Biomass.WH.Biomass.NoSolar</t>
  </si>
  <si>
    <t>NUM.number.PT.Res.HHnew.ThermalNew.SH.Biomass.WH.Biomass.Solar</t>
  </si>
  <si>
    <t>NUM.number.PT.Res.HHnew.ThermalNew.SH.Biomass.WH.LPG.NoSolar</t>
  </si>
  <si>
    <t>NUM.number.PT.Res.HHnew.ThermalNew.SH.Biomass.WH.LPG.Solar</t>
  </si>
  <si>
    <t>NUM.number.PT.Res.HHnew.ThermalNew.SH.Biomass.WH.Elc.NoSolar</t>
  </si>
  <si>
    <t>NUM.number.PT.Res.HHnew.ThermalNew.SH.Biomass.WH.Elc.Solar</t>
  </si>
  <si>
    <t>NUM.number.PT.Res.HHnew.ThermalNew.SH.Biomass.CO.Biomass</t>
  </si>
  <si>
    <t>NUM.number.PT.Res.HHnew.ThermalNew.SH.Biomass.CO.LPG</t>
  </si>
  <si>
    <t>NUM.number.PT.Res.HHnew.ThermalNew.SH.Biomass.CO.Elc</t>
  </si>
  <si>
    <t>NUM.number.PT.Res.HHnew.ThermalNew.SH.Geo</t>
  </si>
  <si>
    <t>NUM.number.PT.Res.HHnew.ThermalNew.SH.Geo.SH</t>
  </si>
  <si>
    <t>NUM.number.PT.Res.HHnew.ThermalNew.SH.Geo.SC.AC</t>
  </si>
  <si>
    <t>NUM.number.PT.Res.HHnew.ThermalNew.SH.Geo.WH.Geo.NoSolar</t>
  </si>
  <si>
    <t>NUM.number.PT.Res.HHnew.ThermalNew.SH.Geo.WH.Geo.Solar</t>
  </si>
  <si>
    <t>NUM.number.PT.Res.HHnew.ThermalNew.SH.Geo.WH.Elc.NoSolar</t>
  </si>
  <si>
    <t>NUM.number.PT.Res.HHnew.ThermalNew.SH.Geo.WH.Elc.Solar</t>
  </si>
  <si>
    <t>NUM.number.PT.Res.HHnew.ThermalNew.SH.Geo.CO.LPG</t>
  </si>
  <si>
    <t>NUM.number.PT.Res.HHnew.ThermalNew.SH.Geo.CO.Elc</t>
  </si>
  <si>
    <t>NUM.number.PT.Res.HHnew.ThermalNew.SH.DistrHeat</t>
  </si>
  <si>
    <t>NUM.number.PT.Res.HHnew.ThermalNew.SH.DistrHeat.SH</t>
  </si>
  <si>
    <t>NUM.number.PT.Res.HHnew.ThermalNew.SH.DistrHeat.SC.AC</t>
  </si>
  <si>
    <t>NUM.number.PT.Res.HHnew.ThermalNew.SH.DistrHeat.WH.DistrHeat.NoSolar</t>
  </si>
  <si>
    <t>NUM.number.PT.Res.HHnew.ThermalNew.SH.DistrHeat.WH.DistrHeat.Solar</t>
  </si>
  <si>
    <t>NUM.number.PT.Res.HHnew.ThermalNew.SH.DistrHeat.WH.Elc.NoSolar</t>
  </si>
  <si>
    <t>NUM.number.PT.Res.HHnew.ThermalNew.SH.DistrHeat.WH.Elc.Solar</t>
  </si>
  <si>
    <t>NUM.number.PT.Res.HHnew.ThermalNew.SH.DistrHeat.CO.LPG</t>
  </si>
  <si>
    <t>NUM.number.PT.Res.HHnew.ThermalNew.SH.DistrHeat.CO.Elc</t>
  </si>
  <si>
    <t>NUM.number.PT.Res.HHnew.ThermalNew.SH.AdvElc</t>
  </si>
  <si>
    <t>NUM.number.PT.Res.HHnew.ThermalNew.SH.AdvElc.SH</t>
  </si>
  <si>
    <t>NUM.number.PT.Res.HHnew.ThermalNew.SH.AdvElc.SC.AC</t>
  </si>
  <si>
    <t>NUM.number.PT.Res.HHnew.ThermalNew.SH.AdvElc.WH.LPG.NoSolar</t>
  </si>
  <si>
    <t>NUM.number.PT.Res.HHnew.ThermalNew.SH.AdvElc.WH.LPG.Solar</t>
  </si>
  <si>
    <t>NUM.number.PT.Res.HHnew.ThermalNew.SH.AdvElc.WH.Elc.NoSolar</t>
  </si>
  <si>
    <t>NUM.number.PT.Res.HHnew.ThermalNew.SH.AdvElc.WH.Elc.Solar</t>
  </si>
  <si>
    <t>NUM.number.PT.Res.HHnew.ThermalNew.SH.AdvElc.CO.LPG</t>
  </si>
  <si>
    <t>NUM.number.PT.Res.HHnew.ThermalNew.SH.AdvElc.CO.Elc</t>
  </si>
  <si>
    <t>NUM.number.PT.Res.HHnew.ThermalNew.SH.ConvElc</t>
  </si>
  <si>
    <t>NUM.number.PT.Res.HHnew.ThermalNew.SH.ConvElc.SH</t>
  </si>
  <si>
    <t>NUM.number.PT.Res.HHnew.ThermalNew.SH.ConvElc.SC.AC</t>
  </si>
  <si>
    <t>NUM.number.PT.Res.HHnew.ThermalNew.SH.ConvElc.WH.LPG.NoSolar</t>
  </si>
  <si>
    <t>NUM.number.PT.Res.HHnew.ThermalNew.SH.ConvElc.WH.LPG.Solar</t>
  </si>
  <si>
    <t>NUM.number.PT.Res.HHnew.ThermalNew.SH.ConvElc.WH.Elc.NoSolar</t>
  </si>
  <si>
    <t>NUM.number.PT.Res.HHnew.ThermalNew.SH.ConvElc.WH.Elc.Solar</t>
  </si>
  <si>
    <t>NUM.number.PT.Res.HHnew.ThermalNew.SH.ConvElc.CO.LPG</t>
  </si>
  <si>
    <t>NUM.number.PT.Res.HHnew.ThermalNew.SH.ConvElc.CO.Elc</t>
  </si>
  <si>
    <t>PT - New equipment installations via replacement (detailed structure)</t>
  </si>
  <si>
    <t>NUM.number.PT.Res.HH.ThermalRepl.SH.Solids</t>
  </si>
  <si>
    <t>NUM.number.PT.Res.HH.ThermalRepl.SH.Solids.SH</t>
  </si>
  <si>
    <t>NUM.number.PT.Res.HH.ThermalRepl.SH.Solids.SC.AC</t>
  </si>
  <si>
    <t>NUM.number.PT.Res.HH.ThermalRepl.SH.Solids.WH.Solids.NoSolar</t>
  </si>
  <si>
    <t>NUM.number.PT.Res.HH.ThermalRepl.SH.Solids.WH.LPG.NoSolar</t>
  </si>
  <si>
    <t>NUM.number.PT.Res.HH.ThermalRepl.SH.Solids.WH.LPG.Solar</t>
  </si>
  <si>
    <t>NUM.number.PT.Res.HH.ThermalRepl.SH.Solids.WH.Elc.NoSolar</t>
  </si>
  <si>
    <t>NUM.number.PT.Res.HH.ThermalRepl.SH.Solids.WH.Elc.Solar</t>
  </si>
  <si>
    <t>NUM.number.PT.Res.HH.ThermalRepl.SH.Solids.CO.Solids</t>
  </si>
  <si>
    <t>NUM.number.PT.Res.HH.ThermalRepl.SH.Solids.CO.LPG</t>
  </si>
  <si>
    <t>NUM.number.PT.Res.HH.ThermalRepl.SH.Solids.CO.Elc</t>
  </si>
  <si>
    <t>NUM.number.PT.Res.HH.ThermalRepl.SH.LPG</t>
  </si>
  <si>
    <t>NUM.number.PT.Res.HH.ThermalRepl.SH.LPG.SH</t>
  </si>
  <si>
    <t>NUM.number.PT.Res.HH.ThermalRepl.SH.LPG.SC.AC</t>
  </si>
  <si>
    <t>NUM.number.PT.Res.HH.ThermalRepl.SH.LPG.WH.LPG.NoSolar</t>
  </si>
  <si>
    <t>NUM.number.PT.Res.HH.ThermalRepl.SH.LPG.WH.LPG.Solar</t>
  </si>
  <si>
    <t>NUM.number.PT.Res.HH.ThermalRepl.SH.LPG.WH.Elc.NoSolar</t>
  </si>
  <si>
    <t>NUM.number.PT.Res.HH.ThermalRepl.SH.LPG.WH.Elc.Solar</t>
  </si>
  <si>
    <t>NUM.number.PT.Res.HH.ThermalRepl.SH.LPG.CO.LPG</t>
  </si>
  <si>
    <t>NUM.number.PT.Res.HH.ThermalRepl.SH.LPG.CO.Elc</t>
  </si>
  <si>
    <t>NUM.number.PT.Res.HH.ThermalRepl.SH.Oil</t>
  </si>
  <si>
    <t>NUM.number.PT.Res.HH.ThermalRepl.SH.Oil.SH</t>
  </si>
  <si>
    <t>NUM.number.PT.Res.HH.ThermalRepl.SH.Oil.SC.AC</t>
  </si>
  <si>
    <t>NUM.number.PT.Res.HH.ThermalRepl.SH.Oil.WH.Oil.NoSolar</t>
  </si>
  <si>
    <t>NUM.number.PT.Res.HH.ThermalRepl.SH.Oil.WH.Oil.Solar</t>
  </si>
  <si>
    <t>NUM.number.PT.Res.HH.ThermalRepl.SH.Oil.WH.Elc.NoSolar</t>
  </si>
  <si>
    <t>NUM.number.PT.Res.HH.ThermalRepl.SH.Oil.WH.Elc.Solar</t>
  </si>
  <si>
    <t>NUM.number.PT.Res.HH.ThermalRepl.SH.Oil.CO.LPG</t>
  </si>
  <si>
    <t>NUM.number.PT.Res.HH.ThermalRepl.SH.Oil.CO.Elc</t>
  </si>
  <si>
    <t>NUM.number.PT.Res.HH.ThermalRepl.SH.Gas</t>
  </si>
  <si>
    <t>NUM.number.PT.Res.HH.ThermalRepl.SH.Gas.SH</t>
  </si>
  <si>
    <t>NUM.number.PT.Res.HH.ThermalRepl.SH.Gas.SC.AC</t>
  </si>
  <si>
    <t>NUM.number.PT.Res.HH.ThermalRepl.SH.Gas.WH.Gas.NoSolar</t>
  </si>
  <si>
    <t>NUM.number.PT.Res.HH.ThermalRepl.SH.Gas.WH.Gas.Solar</t>
  </si>
  <si>
    <t>NUM.number.PT.Res.HH.ThermalRepl.SH.Gas.WH.Elc.NoSolar</t>
  </si>
  <si>
    <t>NUM.number.PT.Res.HH.ThermalRepl.SH.Gas.WH.Elc.Solar</t>
  </si>
  <si>
    <t>NUM.number.PT.Res.HH.ThermalRepl.SH.Gas.CO.Gas</t>
  </si>
  <si>
    <t>NUM.number.PT.Res.HH.ThermalRepl.SH.Gas.CO.Elc</t>
  </si>
  <si>
    <t>NUM.number.PT.Res.HH.ThermalRepl.SH.Biomass</t>
  </si>
  <si>
    <t>NUM.number.PT.Res.HH.ThermalRepl.SH.Biomass.SH</t>
  </si>
  <si>
    <t>NUM.number.PT.Res.HH.ThermalRepl.SH.Biomass.SC.AC</t>
  </si>
  <si>
    <t>NUM.number.PT.Res.HH.ThermalRepl.SH.Biomass.WH.Biomass.NoSolar</t>
  </si>
  <si>
    <t>NUM.number.PT.Res.HH.ThermalRepl.SH.Biomass.WH.Biomass.Solar</t>
  </si>
  <si>
    <t>NUM.number.PT.Res.HH.ThermalRepl.SH.Biomass.WH.LPG.NoSolar</t>
  </si>
  <si>
    <t>NUM.number.PT.Res.HH.ThermalRepl.SH.Biomass.WH.LPG.Solar</t>
  </si>
  <si>
    <t>NUM.number.PT.Res.HH.ThermalRepl.SH.Biomass.WH.Elc.NoSolar</t>
  </si>
  <si>
    <t>NUM.number.PT.Res.HH.ThermalRepl.SH.Biomass.WH.Elc.Solar</t>
  </si>
  <si>
    <t>NUM.number.PT.Res.HH.ThermalRepl.SH.Biomass.CO.Biomass</t>
  </si>
  <si>
    <t>NUM.number.PT.Res.HH.ThermalRepl.SH.Biomass.CO.LPG</t>
  </si>
  <si>
    <t>NUM.number.PT.Res.HH.ThermalRepl.SH.Biomass.CO.Elc</t>
  </si>
  <si>
    <t>NUM.number.PT.Res.HH.ThermalRepl.SH.Geo</t>
  </si>
  <si>
    <t>NUM.number.PT.Res.HH.ThermalRepl.SH.Geo.SH</t>
  </si>
  <si>
    <t>NUM.number.PT.Res.HH.ThermalRepl.SH.Geo.SC.AC</t>
  </si>
  <si>
    <t>NUM.number.PT.Res.HH.ThermalRepl.SH.Geo.WH.Geo.NoSolar</t>
  </si>
  <si>
    <t>NUM.number.PT.Res.HH.ThermalRepl.SH.Geo.WH.Geo.Solar</t>
  </si>
  <si>
    <t>NUM.number.PT.Res.HH.ThermalRepl.SH.Geo.WH.Elc.NoSolar</t>
  </si>
  <si>
    <t>NUM.number.PT.Res.HH.ThermalRepl.SH.Geo.WH.Elc.Solar</t>
  </si>
  <si>
    <t>NUM.number.PT.Res.HH.ThermalRepl.SH.Geo.CO.LPG</t>
  </si>
  <si>
    <t>NUM.number.PT.Res.HH.ThermalRepl.SH.Geo.CO.Elc</t>
  </si>
  <si>
    <t>NUM.number.PT.Res.HH.ThermalRepl.SH.DistrHeat</t>
  </si>
  <si>
    <t>NUM.number.PT.Res.HH.ThermalRepl.SH.DistrHeat.SH</t>
  </si>
  <si>
    <t>NUM.number.PT.Res.HH.ThermalRepl.SH.DistrHeat.SC.AC</t>
  </si>
  <si>
    <t>NUM.number.PT.Res.HH.ThermalRepl.SH.DistrHeat.WH.DistrHeat.NoSolar</t>
  </si>
  <si>
    <t>NUM.number.PT.Res.HH.ThermalRepl.SH.DistrHeat.WH.DistrHeat.Solar</t>
  </si>
  <si>
    <t>NUM.number.PT.Res.HH.ThermalRepl.SH.DistrHeat.WH.Elc.NoSolar</t>
  </si>
  <si>
    <t>NUM.number.PT.Res.HH.ThermalRepl.SH.DistrHeat.WH.Elc.Solar</t>
  </si>
  <si>
    <t>NUM.number.PT.Res.HH.ThermalRepl.SH.DistrHeat.CO.LPG</t>
  </si>
  <si>
    <t>NUM.number.PT.Res.HH.ThermalRepl.SH.DistrHeat.CO.Elc</t>
  </si>
  <si>
    <t>NUM.number.PT.Res.HH.ThermalRepl.SH.AdvElc</t>
  </si>
  <si>
    <t>NUM.number.PT.Res.HH.ThermalRepl.SH.AdvElc.SH</t>
  </si>
  <si>
    <t>NUM.number.PT.Res.HH.ThermalRepl.SH.AdvElc.SC.AC</t>
  </si>
  <si>
    <t>NUM.number.PT.Res.HH.ThermalRepl.SH.AdvElc.WH.LPG.NoSolar</t>
  </si>
  <si>
    <t>NUM.number.PT.Res.HH.ThermalRepl.SH.AdvElc.WH.LPG.Solar</t>
  </si>
  <si>
    <t>NUM.number.PT.Res.HH.ThermalRepl.SH.AdvElc.WH.Elc.NoSolar</t>
  </si>
  <si>
    <t>NUM.number.PT.Res.HH.ThermalRepl.SH.AdvElc.WH.Elc.Solar</t>
  </si>
  <si>
    <t>NUM.number.PT.Res.HH.ThermalRepl.SH.AdvElc.CO.LPG</t>
  </si>
  <si>
    <t>NUM.number.PT.Res.HH.ThermalRepl.SH.AdvElc.CO.Elc</t>
  </si>
  <si>
    <t>NUM.number.PT.Res.HH.ThermalRepl.SH.ConvElc</t>
  </si>
  <si>
    <t>NUM.number.PT.Res.HH.ThermalRepl.SH.ConvElc.SH</t>
  </si>
  <si>
    <t>NUM.number.PT.Res.HH.ThermalRepl.SH.ConvElc.SC.AC</t>
  </si>
  <si>
    <t>NUM.number.PT.Res.HH.ThermalRepl.SH.ConvElc.WH.LPG.NoSolar</t>
  </si>
  <si>
    <t>NUM.number.PT.Res.HH.ThermalRepl.SH.ConvElc.WH.LPG.Solar</t>
  </si>
  <si>
    <t>NUM.number.PT.Res.HH.ThermalRepl.SH.ConvElc.WH.Elc.NoSolar</t>
  </si>
  <si>
    <t>NUM.number.PT.Res.HH.ThermalRepl.SH.ConvElc.WH.Elc.Solar</t>
  </si>
  <si>
    <t>NUM.number.PT.Res.HH.ThermalRepl.SH.ConvElc.CO.LPG</t>
  </si>
  <si>
    <t>NUM.number.PT.Res.HH.ThermalRepl.SH.ConvElc.CO.Elc</t>
  </si>
  <si>
    <t>PT - Equipment installations in 2021 - vintage structure</t>
  </si>
  <si>
    <t>VIN.number.PT.Res.HH.Thermal.SH.Solids</t>
  </si>
  <si>
    <t>VIN.number.PT.Res.HH.Thermal.SH.Solids.SH</t>
  </si>
  <si>
    <t>VIN.number.PT.Res.HH.Thermal.SH.Solids.SC.AC</t>
  </si>
  <si>
    <t>VIN.number.PT.Res.HH.Thermal.SH.Solids.WH.Solids.NoSolar</t>
  </si>
  <si>
    <t>VIN.number.PT.Res.HH.Thermal.SH.Solids.WH.LPG.NoSolar</t>
  </si>
  <si>
    <t>VIN.number.PT.Res.HH.Thermal.SH.Solids.WH.LPG.Solar</t>
  </si>
  <si>
    <t>VIN.number.PT.Res.HH.Thermal.SH.Solids.WH.Elc.NoSolar</t>
  </si>
  <si>
    <t>VIN.number.PT.Res.HH.Thermal.SH.Solids.WH.Elc.Solar</t>
  </si>
  <si>
    <t>VIN.number.PT.Res.HH.Thermal.SH.Solids.CO.Solids</t>
  </si>
  <si>
    <t>VIN.number.PT.Res.HH.Thermal.SH.Solids.CO.LPG</t>
  </si>
  <si>
    <t>VIN.number.PT.Res.HH.Thermal.SH.Solids.CO.Elc</t>
  </si>
  <si>
    <t>VIN.number.PT.Res.HH.Thermal.SH.LPG</t>
  </si>
  <si>
    <t>VIN.number.PT.Res.HH.Thermal.SH.LPG.SH</t>
  </si>
  <si>
    <t>VIN.number.PT.Res.HH.Thermal.SH.LPG.SC.AC</t>
  </si>
  <si>
    <t>VIN.number.PT.Res.HH.Thermal.SH.LPG.WH.LPG.NoSolar</t>
  </si>
  <si>
    <t>VIN.number.PT.Res.HH.Thermal.SH.LPG.WH.LPG.Solar</t>
  </si>
  <si>
    <t>VIN.number.PT.Res.HH.Thermal.SH.LPG.WH.Elc.NoSolar</t>
  </si>
  <si>
    <t>VIN.number.PT.Res.HH.Thermal.SH.LPG.WH.Elc.Solar</t>
  </si>
  <si>
    <t>VIN.number.PT.Res.HH.Thermal.SH.LPG.CO.LPG</t>
  </si>
  <si>
    <t>VIN.number.PT.Res.HH.Thermal.SH.LPG.CO.Elc</t>
  </si>
  <si>
    <t>VIN.number.PT.Res.HH.Thermal.SH.Oil</t>
  </si>
  <si>
    <t>VIN.number.PT.Res.HH.Thermal.SH.Oil.SH</t>
  </si>
  <si>
    <t>VIN.number.PT.Res.HH.Thermal.SH.Oil.SC.AC</t>
  </si>
  <si>
    <t>VIN.number.PT.Res.HH.Thermal.SH.Oil.WH.Oil.NoSolar</t>
  </si>
  <si>
    <t>VIN.number.PT.Res.HH.Thermal.SH.Oil.WH.Oil.Solar</t>
  </si>
  <si>
    <t>VIN.number.PT.Res.HH.Thermal.SH.Oil.WH.Elc.NoSolar</t>
  </si>
  <si>
    <t>VIN.number.PT.Res.HH.Thermal.SH.Oil.WH.Elc.Solar</t>
  </si>
  <si>
    <t>VIN.number.PT.Res.HH.Thermal.SH.Oil.CO.LPG</t>
  </si>
  <si>
    <t>VIN.number.PT.Res.HH.Thermal.SH.Oil.CO.Elc</t>
  </si>
  <si>
    <t>VIN.number.PT.Res.HH.Thermal.SH.Gas</t>
  </si>
  <si>
    <t>VIN.number.PT.Res.HH.Thermal.SH.Gas.SH</t>
  </si>
  <si>
    <t>VIN.number.PT.Res.HH.Thermal.SH.Gas.SC.AC</t>
  </si>
  <si>
    <t>VIN.number.PT.Res.HH.Thermal.SH.Gas.WH.Gas.NoSolar</t>
  </si>
  <si>
    <t>VIN.number.PT.Res.HH.Thermal.SH.Gas.WH.Gas.Solar</t>
  </si>
  <si>
    <t>VIN.number.PT.Res.HH.Thermal.SH.Gas.WH.Elc.NoSolar</t>
  </si>
  <si>
    <t>VIN.number.PT.Res.HH.Thermal.SH.Gas.WH.Elc.Solar</t>
  </si>
  <si>
    <t>VIN.number.PT.Res.HH.Thermal.SH.Gas.CO.Gas</t>
  </si>
  <si>
    <t>VIN.number.PT.Res.HH.Thermal.SH.Gas.CO.Elc</t>
  </si>
  <si>
    <t>VIN.number.PT.Res.HH.Thermal.SH.Biomass</t>
  </si>
  <si>
    <t>VIN.number.PT.Res.HH.Thermal.SH.Biomass.SH</t>
  </si>
  <si>
    <t>VIN.number.PT.Res.HH.Thermal.SH.Biomass.SC.AC</t>
  </si>
  <si>
    <t>VIN.number.PT.Res.HH.Thermal.SH.Biomass.WH.Biomass.NoSolar</t>
  </si>
  <si>
    <t>VIN.number.PT.Res.HH.Thermal.SH.Biomass.WH.Biomass.Solar</t>
  </si>
  <si>
    <t>VIN.number.PT.Res.HH.Thermal.SH.Biomass.WH.LPG.NoSolar</t>
  </si>
  <si>
    <t>VIN.number.PT.Res.HH.Thermal.SH.Biomass.WH.LPG.Solar</t>
  </si>
  <si>
    <t>VIN.number.PT.Res.HH.Thermal.SH.Biomass.WH.Elc.NoSolar</t>
  </si>
  <si>
    <t>VIN.number.PT.Res.HH.Thermal.SH.Biomass.WH.Elc.Solar</t>
  </si>
  <si>
    <t>VIN.number.PT.Res.HH.Thermal.SH.Biomass.CO.Biomass</t>
  </si>
  <si>
    <t>VIN.number.PT.Res.HH.Thermal.SH.Biomass.CO.LPG</t>
  </si>
  <si>
    <t>VIN.number.PT.Res.HH.Thermal.SH.Biomass.CO.Elc</t>
  </si>
  <si>
    <t>VIN.number.PT.Res.HH.Thermal.SH.Geo</t>
  </si>
  <si>
    <t>VIN.number.PT.Res.HH.Thermal.SH.Geo.SH</t>
  </si>
  <si>
    <t>VIN.number.PT.Res.HH.Thermal.SH.Geo.SC.AC</t>
  </si>
  <si>
    <t>VIN.number.PT.Res.HH.Thermal.SH.Geo.WH.Geo.NoSolar</t>
  </si>
  <si>
    <t>VIN.number.PT.Res.HH.Thermal.SH.Geo.WH.Geo.Solar</t>
  </si>
  <si>
    <t>VIN.number.PT.Res.HH.Thermal.SH.Geo.WH.Elc.NoSolar</t>
  </si>
  <si>
    <t>VIN.number.PT.Res.HH.Thermal.SH.Geo.WH.Elc.Solar</t>
  </si>
  <si>
    <t>VIN.number.PT.Res.HH.Thermal.SH.Geo.CO.LPG</t>
  </si>
  <si>
    <t>VIN.number.PT.Res.HH.Thermal.SH.Geo.CO.Elc</t>
  </si>
  <si>
    <t>VIN.number.PT.Res.HH.Thermal.SH.DistrHeat</t>
  </si>
  <si>
    <t>VIN.number.PT.Res.HH.Thermal.SH.DistrHeat.SH</t>
  </si>
  <si>
    <t>VIN.number.PT.Res.HH.Thermal.SH.DistrHeat.SC.AC</t>
  </si>
  <si>
    <t>VIN.number.PT.Res.HH.Thermal.SH.DistrHeat.WH.DistrHeat.NoSolar</t>
  </si>
  <si>
    <t>VIN.number.PT.Res.HH.Thermal.SH.DistrHeat.WH.DistrHeat.Solar</t>
  </si>
  <si>
    <t>VIN.number.PT.Res.HH.Thermal.SH.DistrHeat.WH.Elc.NoSolar</t>
  </si>
  <si>
    <t>VIN.number.PT.Res.HH.Thermal.SH.DistrHeat.WH.Elc.Solar</t>
  </si>
  <si>
    <t>VIN.number.PT.Res.HH.Thermal.SH.DistrHeat.CO.LPG</t>
  </si>
  <si>
    <t>VIN.number.PT.Res.HH.Thermal.SH.DistrHeat.CO.Elc</t>
  </si>
  <si>
    <t>VIN.number.PT.Res.HH.Thermal.SH.AdvElc</t>
  </si>
  <si>
    <t>VIN.number.PT.Res.HH.Thermal.SH.AdvElc.SH</t>
  </si>
  <si>
    <t>VIN.number.PT.Res.HH.Thermal.SH.AdvElc.SC.AC</t>
  </si>
  <si>
    <t>VIN.number.PT.Res.HH.Thermal.SH.AdvElc.WH.LPG.NoSolar</t>
  </si>
  <si>
    <t>VIN.number.PT.Res.HH.Thermal.SH.AdvElc.WH.LPG.Solar</t>
  </si>
  <si>
    <t>VIN.number.PT.Res.HH.Thermal.SH.AdvElc.WH.Elc.NoSolar</t>
  </si>
  <si>
    <t>VIN.number.PT.Res.HH.Thermal.SH.AdvElc.WH.Elc.Solar</t>
  </si>
  <si>
    <t>VIN.number.PT.Res.HH.Thermal.SH.AdvElc.CO.LPG</t>
  </si>
  <si>
    <t>VIN.number.PT.Res.HH.Thermal.SH.AdvElc.CO.Elc</t>
  </si>
  <si>
    <t>VIN.number.PT.Res.HH.Thermal.SH.ConvElc</t>
  </si>
  <si>
    <t>VIN.number.PT.Res.HH.Thermal.SH.ConvElc.SH</t>
  </si>
  <si>
    <t>VIN.number.PT.Res.HH.Thermal.SH.ConvElc.SC.AC</t>
  </si>
  <si>
    <t>VIN.number.PT.Res.HH.Thermal.SH.ConvElc.WH.LPG.NoSolar</t>
  </si>
  <si>
    <t>VIN.number.PT.Res.HH.Thermal.SH.ConvElc.WH.LPG.Solar</t>
  </si>
  <si>
    <t>VIN.number.PT.Res.HH.Thermal.SH.ConvElc.WH.Elc.NoSolar</t>
  </si>
  <si>
    <t>VIN.number.PT.Res.HH.Thermal.SH.ConvElc.WH.Elc.Solar</t>
  </si>
  <si>
    <t>VIN.number.PT.Res.HH.Thermal.SH.ConvElc.CO.LPG</t>
  </si>
  <si>
    <t>VIN.number.PT.Res.HH.Thermal.SH.ConvElc.CO.Elc</t>
  </si>
  <si>
    <t>PT - Final energy consumption (detailed structure)</t>
  </si>
  <si>
    <t>FEC.ktoe.PT.Res.HH.Thermal.SH.Solids</t>
  </si>
  <si>
    <t>FEC.ktoe.PT.Res.HH.Thermal.SH.Solids.SH</t>
  </si>
  <si>
    <t>FEC.ktoe.PT.Res.HH.Thermal.SH.Solids.SH.Solids</t>
  </si>
  <si>
    <t>FEC.ktoe.PT.Res.HH.Thermal.SH.Solids.SH.Elec</t>
  </si>
  <si>
    <t>FEC.ktoe.PT.Res.HH.Thermal.SH.Solids.SC</t>
  </si>
  <si>
    <t>FEC.ktoe.PT.Res.HH.Thermal.SH.Solids.SC.AC.Elec</t>
  </si>
  <si>
    <t>FEC.ktoe.PT.Res.HH.Thermal.SH.Solids.WH</t>
  </si>
  <si>
    <t>FEC.ktoe.PT.Res.HH.Thermal.SH.Solids.WH.Solids.NoSolar.Solids</t>
  </si>
  <si>
    <t>FEC.ktoe.PT.Res.HH.Thermal.SH.Solids.WH.LPG.NoSolar.LPG</t>
  </si>
  <si>
    <t>FEC.ktoe.PT.Res.HH.Thermal.SH.Solids.WH.LPG.Solar</t>
  </si>
  <si>
    <t>FEC.ktoe.PT.Res.HH.Thermal.SH.Solids.WH.LPG.Solar.LPG</t>
  </si>
  <si>
    <t>FEC.ktoe.PT.Res.HH.Thermal.SH.Solids.WH.LPG.Solar.Solar</t>
  </si>
  <si>
    <t>FEC.ktoe.PT.Res.HH.Thermal.SH.Solids.WH.Elc.NoSolar.Elec</t>
  </si>
  <si>
    <t>FEC.ktoe.PT.Res.HH.Thermal.SH.Solids.WH.Elc.Solar</t>
  </si>
  <si>
    <t>FEC.ktoe.PT.Res.HH.Thermal.SH.Solids.WH.Elc.Solar.Elec</t>
  </si>
  <si>
    <t>FEC.ktoe.PT.Res.HH.Thermal.SH.Solids.WH.Elc.Solar.Solar</t>
  </si>
  <si>
    <t>FEC.ktoe.PT.Res.HH.Thermal.SH.Solids.CO</t>
  </si>
  <si>
    <t>FEC.ktoe.PT.Res.HH.Thermal.SH.Solids.CO.Solids.Solids</t>
  </si>
  <si>
    <t>FEC.ktoe.PT.Res.HH.Thermal.SH.Solids.CO.LPG.LPG</t>
  </si>
  <si>
    <t>FEC.ktoe.PT.Res.HH.Thermal.SH.Solids.CO.Elc.Elec</t>
  </si>
  <si>
    <t>FEC.ktoe.PT.Res.HH.Thermal.SH.LPG</t>
  </si>
  <si>
    <t>FEC.ktoe.PT.Res.HH.Thermal.SH.LPG.SH</t>
  </si>
  <si>
    <t>FEC.ktoe.PT.Res.HH.Thermal.SH.LPG.SH.LPG</t>
  </si>
  <si>
    <t>FEC.ktoe.PT.Res.HH.Thermal.SH.LPG.SH.Elec</t>
  </si>
  <si>
    <t>FEC.ktoe.PT.Res.HH.Thermal.SH.LPG.SC</t>
  </si>
  <si>
    <t>FEC.ktoe.PT.Res.HH.Thermal.SH.LPG.SC.AC.Elec</t>
  </si>
  <si>
    <t>FEC.ktoe.PT.Res.HH.Thermal.SH.LPG.WH</t>
  </si>
  <si>
    <t>FEC.ktoe.PT.Res.HH.Thermal.SH.LPG.WH.LPG.NoSolar.LPG</t>
  </si>
  <si>
    <t>FEC.ktoe.PT.Res.HH.Thermal.SH.LPG.WH.LPG.Solar</t>
  </si>
  <si>
    <t>FEC.ktoe.PT.Res.HH.Thermal.SH.LPG.WH.LPG.Solar.LPG</t>
  </si>
  <si>
    <t>FEC.ktoe.PT.Res.HH.Thermal.SH.LPG.WH.LPG.Solar.Solar</t>
  </si>
  <si>
    <t>FEC.ktoe.PT.Res.HH.Thermal.SH.LPG.WH.Elc.NoSolar.Elec</t>
  </si>
  <si>
    <t>FEC.ktoe.PT.Res.HH.Thermal.SH.LPG.WH.Elc.Solar</t>
  </si>
  <si>
    <t>FEC.ktoe.PT.Res.HH.Thermal.SH.LPG.WH.Elc.Solar.Elec</t>
  </si>
  <si>
    <t>FEC.ktoe.PT.Res.HH.Thermal.SH.LPG.WH.Elc.Solar.Solar</t>
  </si>
  <si>
    <t>FEC.ktoe.PT.Res.HH.Thermal.SH.LPG.CO</t>
  </si>
  <si>
    <t>FEC.ktoe.PT.Res.HH.Thermal.SH.LPG.CO.LPG.LPG</t>
  </si>
  <si>
    <t>FEC.ktoe.PT.Res.HH.Thermal.SH.LPG.CO.Elc.Elec</t>
  </si>
  <si>
    <t>FEC.ktoe.PT.Res.HH.Thermal.SH.Oil</t>
  </si>
  <si>
    <t>FEC.ktoe.PT.Res.HH.Thermal.SH.Oil.SH</t>
  </si>
  <si>
    <t>FEC.ktoe.PT.Res.HH.Thermal.SH.Oil.SH.Oil</t>
  </si>
  <si>
    <t>FEC.ktoe.PT.Res.HH.Thermal.SH.Oil.SH.Elec</t>
  </si>
  <si>
    <t>FEC.ktoe.PT.Res.HH.Thermal.SH.Oil.SC</t>
  </si>
  <si>
    <t>FEC.ktoe.PT.Res.HH.Thermal.SH.Oil.SC.AC.Elec</t>
  </si>
  <si>
    <t>FEC.ktoe.PT.Res.HH.Thermal.SH.Oil.WH</t>
  </si>
  <si>
    <t>FEC.ktoe.PT.Res.HH.Thermal.SH.Oil.WH.Oil.NoSolar.Oil</t>
  </si>
  <si>
    <t>FEC.ktoe.PT.Res.HH.Thermal.SH.Oil.WH.Oil.Solar</t>
  </si>
  <si>
    <t>FEC.ktoe.PT.Res.HH.Thermal.SH.Oil.WH.Oil.Solar.Oil</t>
  </si>
  <si>
    <t>FEC.ktoe.PT.Res.HH.Thermal.SH.Oil.WH.Oil.Solar.Solar</t>
  </si>
  <si>
    <t>FEC.ktoe.PT.Res.HH.Thermal.SH.Oil.WH.Elc.NoSolar.Elec</t>
  </si>
  <si>
    <t>FEC.ktoe.PT.Res.HH.Thermal.SH.Oil.WH.Elc.Solar</t>
  </si>
  <si>
    <t>FEC.ktoe.PT.Res.HH.Thermal.SH.Oil.WH.Elc.Solar.Elec</t>
  </si>
  <si>
    <t>FEC.ktoe.PT.Res.HH.Thermal.SH.Oil.WH.Elc.Solar.Solar</t>
  </si>
  <si>
    <t>FEC.ktoe.PT.Res.HH.Thermal.SH.Oil.CO</t>
  </si>
  <si>
    <t>FEC.ktoe.PT.Res.HH.Thermal.SH.Oil.CO.LPG.LPG</t>
  </si>
  <si>
    <t>FEC.ktoe.PT.Res.HH.Thermal.SH.Oil.CO.Elc.Elec</t>
  </si>
  <si>
    <t>FEC.ktoe.PT.Res.HH.Thermal.SH.Gas</t>
  </si>
  <si>
    <t>FEC.ktoe.PT.Res.HH.Thermal.SH.Gas.SH</t>
  </si>
  <si>
    <t>FEC.ktoe.PT.Res.HH.Thermal.SH.Gas.SH.Gas</t>
  </si>
  <si>
    <t>FEC.ktoe.PT.Res.HH.Thermal.SH.Gas.SH.Elec</t>
  </si>
  <si>
    <t>FEC.ktoe.PT.Res.HH.Thermal.SH.Gas.SC</t>
  </si>
  <si>
    <t>FEC.ktoe.PT.Res.HH.Thermal.SH.Gas.SC.AC.Elec</t>
  </si>
  <si>
    <t>FEC.ktoe.PT.Res.HH.Thermal.SH.Gas.WH</t>
  </si>
  <si>
    <t>FEC.ktoe.PT.Res.HH.Thermal.SH.Gas.WH.Gas.NoSolar.Gas</t>
  </si>
  <si>
    <t>FEC.ktoe.PT.Res.HH.Thermal.SH.Gas.WH.Gas.Solar</t>
  </si>
  <si>
    <t>FEC.ktoe.PT.Res.HH.Thermal.SH.Gas.WH.Gas.Solar.Gas</t>
  </si>
  <si>
    <t>FEC.ktoe.PT.Res.HH.Thermal.SH.Gas.WH.Gas.Solar.Solar</t>
  </si>
  <si>
    <t>FEC.ktoe.PT.Res.HH.Thermal.SH.Gas.WH.Elc.NoSolar.Elec</t>
  </si>
  <si>
    <t>FEC.ktoe.PT.Res.HH.Thermal.SH.Gas.WH.Elc.Solar</t>
  </si>
  <si>
    <t>FEC.ktoe.PT.Res.HH.Thermal.SH.Gas.WH.Elc.Solar.Elec</t>
  </si>
  <si>
    <t>FEC.ktoe.PT.Res.HH.Thermal.SH.Gas.WH.Elc.Solar.Solar</t>
  </si>
  <si>
    <t>FEC.ktoe.PT.Res.HH.Thermal.SH.Gas.CO</t>
  </si>
  <si>
    <t>FEC.ktoe.PT.Res.HH.Thermal.SH.Gas.CO.Gas.Gas</t>
  </si>
  <si>
    <t>FEC.ktoe.PT.Res.HH.Thermal.SH.Gas.CO.Elc.Elec</t>
  </si>
  <si>
    <t>FEC.ktoe.PT.Res.HH.Thermal.SH.Biomass</t>
  </si>
  <si>
    <t>FEC.ktoe.PT.Res.HH.Thermal.SH.Biomass.SH</t>
  </si>
  <si>
    <t>FEC.ktoe.PT.Res.HH.Thermal.SH.Biomass.SH.Biomass</t>
  </si>
  <si>
    <t>FEC.ktoe.PT.Res.HH.Thermal.SH.Biomass.SH.Elec</t>
  </si>
  <si>
    <t>FEC.ktoe.PT.Res.HH.Thermal.SH.Biomass.SC</t>
  </si>
  <si>
    <t>FEC.ktoe.PT.Res.HH.Thermal.SH.Biomass.SC.AC.Elec</t>
  </si>
  <si>
    <t>FEC.ktoe.PT.Res.HH.Thermal.SH.Biomass.WH</t>
  </si>
  <si>
    <t>FEC.ktoe.PT.Res.HH.Thermal.SH.Biomass.WH.Biomass.NoSolar.Biomass</t>
  </si>
  <si>
    <t>FEC.ktoe.PT.Res.HH.Thermal.SH.Biomass.WH.Biomass.Solar</t>
  </si>
  <si>
    <t>FEC.ktoe.PT.Res.HH.Thermal.SH.Biomass.WH.Biomass.Solar.Biomass</t>
  </si>
  <si>
    <t>FEC.ktoe.PT.Res.HH.Thermal.SH.Biomass.WH.Biomass.Solar.Solar</t>
  </si>
  <si>
    <t>FEC.ktoe.PT.Res.HH.Thermal.SH.Biomass.WH.LPG.NoSolar.LPG</t>
  </si>
  <si>
    <t>FEC.ktoe.PT.Res.HH.Thermal.SH.Biomass.WH.LPG.Solar</t>
  </si>
  <si>
    <t>FEC.ktoe.PT.Res.HH.Thermal.SH.Biomass.WH.LPG.Solar.LPG</t>
  </si>
  <si>
    <t>FEC.ktoe.PT.Res.HH.Thermal.SH.Biomass.WH.LPG.Solar.Solar</t>
  </si>
  <si>
    <t>FEC.ktoe.PT.Res.HH.Thermal.SH.Biomass.WH.Elc.NoSolar.Elec</t>
  </si>
  <si>
    <t>FEC.ktoe.PT.Res.HH.Thermal.SH.Biomass.WH.Elc.Solar</t>
  </si>
  <si>
    <t>FEC.ktoe.PT.Res.HH.Thermal.SH.Biomass.WH.Elc.Solar.Elec</t>
  </si>
  <si>
    <t>FEC.ktoe.PT.Res.HH.Thermal.SH.Biomass.WH.Elc.Solar.Solar</t>
  </si>
  <si>
    <t>FEC.ktoe.PT.Res.HH.Thermal.SH.Biomass.CO</t>
  </si>
  <si>
    <t>FEC.ktoe.PT.Res.HH.Thermal.SH.Biomass.CO.Biomass.Biomass</t>
  </si>
  <si>
    <t>FEC.ktoe.PT.Res.HH.Thermal.SH.Biomass.CO.LPG.LPG</t>
  </si>
  <si>
    <t>FEC.ktoe.PT.Res.HH.Thermal.SH.Biomass.CO.Elc.Elec</t>
  </si>
  <si>
    <t>FEC.ktoe.PT.Res.HH.Thermal.SH.Geo</t>
  </si>
  <si>
    <t>FEC.ktoe.PT.Res.HH.Thermal.SH.Geo.SH</t>
  </si>
  <si>
    <t>FEC.ktoe.PT.Res.HH.Thermal.SH.Geo.SH.Geo</t>
  </si>
  <si>
    <t>FEC.ktoe.PT.Res.HH.Thermal.SH.Geo.SH.Elec</t>
  </si>
  <si>
    <t>FEC.ktoe.PT.Res.HH.Thermal.SH.Geo.SC</t>
  </si>
  <si>
    <t>FEC.ktoe.PT.Res.HH.Thermal.SH.Geo.SC.AC.Elec</t>
  </si>
  <si>
    <t>FEC.ktoe.PT.Res.HH.Thermal.SH.Geo.WH</t>
  </si>
  <si>
    <t>FEC.ktoe.PT.Res.HH.Thermal.SH.Geo.WH.Geo.NoSolar.Geo</t>
  </si>
  <si>
    <t>FEC.ktoe.PT.Res.HH.Thermal.SH.Geo.WH.Geo.Solar</t>
  </si>
  <si>
    <t>FEC.ktoe.PT.Res.HH.Thermal.SH.Geo.WH.Geo.Solar.Geo</t>
  </si>
  <si>
    <t>FEC.ktoe.PT.Res.HH.Thermal.SH.Geo.WH.Geo.Solar.Solar</t>
  </si>
  <si>
    <t>FEC.ktoe.PT.Res.HH.Thermal.SH.Geo.WH.Elc.NoSolar.Elec</t>
  </si>
  <si>
    <t>FEC.ktoe.PT.Res.HH.Thermal.SH.Geo.WH.Elc.Solar</t>
  </si>
  <si>
    <t>FEC.ktoe.PT.Res.HH.Thermal.SH.Geo.WH.Elc.Solar.Elec</t>
  </si>
  <si>
    <t>FEC.ktoe.PT.Res.HH.Thermal.SH.Geo.WH.Elc.Solar.Solar</t>
  </si>
  <si>
    <t>FEC.ktoe.PT.Res.HH.Thermal.SH.Geo.CO</t>
  </si>
  <si>
    <t>FEC.ktoe.PT.Res.HH.Thermal.SH.Geo.CO.LPG.LPG</t>
  </si>
  <si>
    <t>FEC.ktoe.PT.Res.HH.Thermal.SH.Geo.CO.Elc.Elec</t>
  </si>
  <si>
    <t>FEC.ktoe.PT.Res.HH.Thermal.SH.DistrHeat</t>
  </si>
  <si>
    <t>FEC.ktoe.PT.Res.HH.Thermal.SH.DistrHeat.SH</t>
  </si>
  <si>
    <t>FEC.ktoe.PT.Res.HH.Thermal.SH.DistrHeat.SH.Steam_Distr</t>
  </si>
  <si>
    <t>FEC.ktoe.PT.Res.HH.Thermal.SH.DistrHeat.SH.Elec</t>
  </si>
  <si>
    <t>FEC.ktoe.PT.Res.HH.Thermal.SH.DistrHeat.SC</t>
  </si>
  <si>
    <t>FEC.ktoe.PT.Res.HH.Thermal.SH.DistrHeat.SC.AC.Elec</t>
  </si>
  <si>
    <t>FEC.ktoe.PT.Res.HH.Thermal.SH.DistrHeat.WH</t>
  </si>
  <si>
    <t>FEC.ktoe.PT.Res.HH.Thermal.SH.DistrHeat.WH.DistrHeat.NoSolar.Steam_Distr</t>
  </si>
  <si>
    <t>FEC.ktoe.PT.Res.HH.Thermal.SH.DistrHeat.WH.DistrHeat.Solar</t>
  </si>
  <si>
    <t>FEC.ktoe.PT.Res.HH.Thermal.SH.DistrHeat.WH.DistrHeat.Solar.Steam_Distr</t>
  </si>
  <si>
    <t>FEC.ktoe.PT.Res.HH.Thermal.SH.DistrHeat.WH.DistrHeat.Solar.Solar</t>
  </si>
  <si>
    <t>FEC.ktoe.PT.Res.HH.Thermal.SH.DistrHeat.WH.Elc.NoSolar.Elec</t>
  </si>
  <si>
    <t>FEC.ktoe.PT.Res.HH.Thermal.SH.DistrHeat.WH.Elc.Solar</t>
  </si>
  <si>
    <t>FEC.ktoe.PT.Res.HH.Thermal.SH.DistrHeat.WH.Elc.Solar.Elec</t>
  </si>
  <si>
    <t>FEC.ktoe.PT.Res.HH.Thermal.SH.DistrHeat.WH.Elc.Solar.Solar</t>
  </si>
  <si>
    <t>FEC.ktoe.PT.Res.HH.Thermal.SH.DistrHeat.CO</t>
  </si>
  <si>
    <t>FEC.ktoe.PT.Res.HH.Thermal.SH.DistrHeat.CO.LPG.LPG</t>
  </si>
  <si>
    <t>FEC.ktoe.PT.Res.HH.Thermal.SH.DistrHeat.CO.Elc.Elec</t>
  </si>
  <si>
    <t>FEC.ktoe.PT.Res.HH.Thermal.SH.AdvElc</t>
  </si>
  <si>
    <t>FEC.ktoe.PT.Res.HH.Thermal.SH.AdvElc.SH</t>
  </si>
  <si>
    <t>FEC.ktoe.PT.Res.HH.Thermal.SH.AdvElc.SH.Elec</t>
  </si>
  <si>
    <t>FEC.ktoe.PT.Res.HH.Thermal.SH.AdvElc.SC</t>
  </si>
  <si>
    <t>FEC.ktoe.PT.Res.HH.Thermal.SH.AdvElc.SC.AC.Elec</t>
  </si>
  <si>
    <t>FEC.ktoe.PT.Res.HH.Thermal.SH.AdvElc.WH</t>
  </si>
  <si>
    <t>FEC.ktoe.PT.Res.HH.Thermal.SH.AdvElc.WH.LPG.NoSolar.LPG</t>
  </si>
  <si>
    <t>FEC.ktoe.PT.Res.HH.Thermal.SH.AdvElc.WH.LPG.Solar</t>
  </si>
  <si>
    <t>FEC.ktoe.PT.Res.HH.Thermal.SH.AdvElc.WH.LPG.Solar.LPG</t>
  </si>
  <si>
    <t>FEC.ktoe.PT.Res.HH.Thermal.SH.AdvElc.WH.LPG.Solar.Solar</t>
  </si>
  <si>
    <t>FEC.ktoe.PT.Res.HH.Thermal.SH.AdvElc.WH.Elc.NoSolar.Elec</t>
  </si>
  <si>
    <t>FEC.ktoe.PT.Res.HH.Thermal.SH.AdvElc.WH.Elc.Solar</t>
  </si>
  <si>
    <t>FEC.ktoe.PT.Res.HH.Thermal.SH.AdvElc.WH.Elc.Solar.Elec</t>
  </si>
  <si>
    <t>FEC.ktoe.PT.Res.HH.Thermal.SH.AdvElc.WH.Elc.Solar.Solar</t>
  </si>
  <si>
    <t>FEC.ktoe.PT.Res.HH.Thermal.SH.AdvElc.CO</t>
  </si>
  <si>
    <t>FEC.ktoe.PT.Res.HH.Thermal.SH.AdvElc.CO.LPG.LPG</t>
  </si>
  <si>
    <t>FEC.ktoe.PT.Res.HH.Thermal.SH.AdvElc.CO.Elc.Elec</t>
  </si>
  <si>
    <t>FEC.ktoe.PT.Res.HH.Thermal.SH.ConvElc</t>
  </si>
  <si>
    <t>FEC.ktoe.PT.Res.HH.Thermal.SH.ConvElc.SH</t>
  </si>
  <si>
    <t>FEC.ktoe.PT.Res.HH.Thermal.SH.ConvElc.SH.Elec</t>
  </si>
  <si>
    <t>FEC.ktoe.PT.Res.HH.Thermal.SH.ConvElc.SC</t>
  </si>
  <si>
    <t>FEC.ktoe.PT.Res.HH.Thermal.SH.ConvElc.SC.AC.Elec</t>
  </si>
  <si>
    <t>FEC.ktoe.PT.Res.HH.Thermal.SH.ConvElc.WH</t>
  </si>
  <si>
    <t>FEC.ktoe.PT.Res.HH.Thermal.SH.ConvElc.WH.LPG.NoSolar.LPG</t>
  </si>
  <si>
    <t>FEC.ktoe.PT.Res.HH.Thermal.SH.ConvElc.WH.LPG.Solar</t>
  </si>
  <si>
    <t>FEC.ktoe.PT.Res.HH.Thermal.SH.ConvElc.WH.LPG.Solar.LPG</t>
  </si>
  <si>
    <t>FEC.ktoe.PT.Res.HH.Thermal.SH.ConvElc.WH.LPG.Solar.Solar</t>
  </si>
  <si>
    <t>FEC.ktoe.PT.Res.HH.Thermal.SH.ConvElc.WH.Elc.NoSolar.Elec</t>
  </si>
  <si>
    <t>FEC.ktoe.PT.Res.HH.Thermal.SH.ConvElc.WH.Elc.Solar</t>
  </si>
  <si>
    <t>FEC.ktoe.PT.Res.HH.Thermal.SH.ConvElc.WH.Elc.Solar.Elec</t>
  </si>
  <si>
    <t>FEC.ktoe.PT.Res.HH.Thermal.SH.ConvElc.WH.Elc.Solar.Solar</t>
  </si>
  <si>
    <t>FEC.ktoe.PT.Res.HH.Thermal.SH.ConvElc.CO</t>
  </si>
  <si>
    <t>FEC.ktoe.PT.Res.HH.Thermal.SH.ConvElc.CO.LPG.LPG</t>
  </si>
  <si>
    <t>FEC.ktoe.PT.Res.HH.Thermal.SH.ConvElc.CO.Elc.Elec</t>
  </si>
  <si>
    <t>PT - Thermal energy service (detailed structure)</t>
  </si>
  <si>
    <t>TES.ktoe.PT.Res.HH.Thermal.SH.Solids</t>
  </si>
  <si>
    <t>TES.ktoe.PT.Res.HH.Thermal.SH.Solids.SH</t>
  </si>
  <si>
    <t>TES.ktoe.PT.Res.HH.Thermal.SH.Solids.SH.Solids</t>
  </si>
  <si>
    <t>TES.ktoe.PT.Res.HH.Thermal.SH.Solids.SH.Elec</t>
  </si>
  <si>
    <t>TES.ktoe.PT.Res.HH.Thermal.SH.Solids.SC</t>
  </si>
  <si>
    <t>TES.ktoe.PT.Res.HH.Thermal.SH.Solids.SC.AC.Elec</t>
  </si>
  <si>
    <t>TES.ktoe.PT.Res.HH.Thermal.SH.Solids.WH</t>
  </si>
  <si>
    <t>TES.ktoe.PT.Res.HH.Thermal.SH.Solids.WH.Solids.NoSolar.Solids</t>
  </si>
  <si>
    <t>TES.ktoe.PT.Res.HH.Thermal.SH.Solids.WH.LPG.NoSolar.LPG</t>
  </si>
  <si>
    <t>TES.ktoe.PT.Res.HH.Thermal.SH.Solids.WH.LPG.Solar</t>
  </si>
  <si>
    <t>TES.ktoe.PT.Res.HH.Thermal.SH.Solids.WH.LPG.Solar.LPG</t>
  </si>
  <si>
    <t>TES.ktoe.PT.Res.HH.Thermal.SH.Solids.WH.LPG.Solar.Solar</t>
  </si>
  <si>
    <t>TES.ktoe.PT.Res.HH.Thermal.SH.Solids.WH.Elc.NoSolar.Elec</t>
  </si>
  <si>
    <t>TES.ktoe.PT.Res.HH.Thermal.SH.Solids.WH.Elc.Solar</t>
  </si>
  <si>
    <t>TES.ktoe.PT.Res.HH.Thermal.SH.Solids.WH.Elc.Solar.Elec</t>
  </si>
  <si>
    <t>TES.ktoe.PT.Res.HH.Thermal.SH.Solids.WH.Elc.Solar.Solar</t>
  </si>
  <si>
    <t>TES.ktoe.PT.Res.HH.Thermal.SH.Solids.CO</t>
  </si>
  <si>
    <t>TES.ktoe.PT.Res.HH.Thermal.SH.Solids.CO.Solids.Solids</t>
  </si>
  <si>
    <t>TES.ktoe.PT.Res.HH.Thermal.SH.Solids.CO.LPG.LPG</t>
  </si>
  <si>
    <t>TES.ktoe.PT.Res.HH.Thermal.SH.Solids.CO.Elc.Elec</t>
  </si>
  <si>
    <t>TES.ktoe.PT.Res.HH.Thermal.SH.LPG</t>
  </si>
  <si>
    <t>TES.ktoe.PT.Res.HH.Thermal.SH.LPG.SH</t>
  </si>
  <si>
    <t>TES.ktoe.PT.Res.HH.Thermal.SH.LPG.SH.LPG</t>
  </si>
  <si>
    <t>TES.ktoe.PT.Res.HH.Thermal.SH.LPG.SH.Elec</t>
  </si>
  <si>
    <t>TES.ktoe.PT.Res.HH.Thermal.SH.LPG.SC</t>
  </si>
  <si>
    <t>TES.ktoe.PT.Res.HH.Thermal.SH.LPG.SC.AC.Elec</t>
  </si>
  <si>
    <t>TES.ktoe.PT.Res.HH.Thermal.SH.LPG.WH</t>
  </si>
  <si>
    <t>TES.ktoe.PT.Res.HH.Thermal.SH.LPG.WH.LPG.NoSolar.LPG</t>
  </si>
  <si>
    <t>TES.ktoe.PT.Res.HH.Thermal.SH.LPG.WH.LPG.Solar</t>
  </si>
  <si>
    <t>TES.ktoe.PT.Res.HH.Thermal.SH.LPG.WH.LPG.Solar.LPG</t>
  </si>
  <si>
    <t>TES.ktoe.PT.Res.HH.Thermal.SH.LPG.WH.LPG.Solar.Solar</t>
  </si>
  <si>
    <t>TES.ktoe.PT.Res.HH.Thermal.SH.LPG.WH.Elc.NoSolar.Elec</t>
  </si>
  <si>
    <t>TES.ktoe.PT.Res.HH.Thermal.SH.LPG.WH.Elc.Solar</t>
  </si>
  <si>
    <t>TES.ktoe.PT.Res.HH.Thermal.SH.LPG.WH.Elc.Solar.Elec</t>
  </si>
  <si>
    <t>TES.ktoe.PT.Res.HH.Thermal.SH.LPG.WH.Elc.Solar.Solar</t>
  </si>
  <si>
    <t>TES.ktoe.PT.Res.HH.Thermal.SH.LPG.CO</t>
  </si>
  <si>
    <t>TES.ktoe.PT.Res.HH.Thermal.SH.LPG.CO.LPG.LPG</t>
  </si>
  <si>
    <t>TES.ktoe.PT.Res.HH.Thermal.SH.LPG.CO.Elc.Elec</t>
  </si>
  <si>
    <t>TES.ktoe.PT.Res.HH.Thermal.SH.Oil</t>
  </si>
  <si>
    <t>TES.ktoe.PT.Res.HH.Thermal.SH.Oil.SH</t>
  </si>
  <si>
    <t>TES.ktoe.PT.Res.HH.Thermal.SH.Oil.SH.Oil</t>
  </si>
  <si>
    <t>TES.ktoe.PT.Res.HH.Thermal.SH.Oil.SH.Elec</t>
  </si>
  <si>
    <t>TES.ktoe.PT.Res.HH.Thermal.SH.Oil.SC</t>
  </si>
  <si>
    <t>TES.ktoe.PT.Res.HH.Thermal.SH.Oil.SC.AC.Elec</t>
  </si>
  <si>
    <t>TES.ktoe.PT.Res.HH.Thermal.SH.Oil.WH</t>
  </si>
  <si>
    <t>TES.ktoe.PT.Res.HH.Thermal.SH.Oil.WH.Oil.NoSolar.Oil</t>
  </si>
  <si>
    <t>TES.ktoe.PT.Res.HH.Thermal.SH.Oil.WH.Oil.Solar</t>
  </si>
  <si>
    <t>TES.ktoe.PT.Res.HH.Thermal.SH.Oil.WH.Oil.Solar.Oil</t>
  </si>
  <si>
    <t>TES.ktoe.PT.Res.HH.Thermal.SH.Oil.WH.Oil.Solar.Solar</t>
  </si>
  <si>
    <t>TES.ktoe.PT.Res.HH.Thermal.SH.Oil.WH.Elc.NoSolar.Elec</t>
  </si>
  <si>
    <t>TES.ktoe.PT.Res.HH.Thermal.SH.Oil.WH.Elc.Solar</t>
  </si>
  <si>
    <t>TES.ktoe.PT.Res.HH.Thermal.SH.Oil.WH.Elc.Solar.Elec</t>
  </si>
  <si>
    <t>TES.ktoe.PT.Res.HH.Thermal.SH.Oil.WH.Elc.Solar.Solar</t>
  </si>
  <si>
    <t>TES.ktoe.PT.Res.HH.Thermal.SH.Oil.CO</t>
  </si>
  <si>
    <t>TES.ktoe.PT.Res.HH.Thermal.SH.Oil.CO.LPG.LPG</t>
  </si>
  <si>
    <t>TES.ktoe.PT.Res.HH.Thermal.SH.Oil.CO.Elc.Elec</t>
  </si>
  <si>
    <t>TES.ktoe.PT.Res.HH.Thermal.SH.Gas</t>
  </si>
  <si>
    <t>TES.ktoe.PT.Res.HH.Thermal.SH.Gas.SH</t>
  </si>
  <si>
    <t>TES.ktoe.PT.Res.HH.Thermal.SH.Gas.SH.Gas</t>
  </si>
  <si>
    <t>TES.ktoe.PT.Res.HH.Thermal.SH.Gas.SH.Elec</t>
  </si>
  <si>
    <t>TES.ktoe.PT.Res.HH.Thermal.SH.Gas.SC</t>
  </si>
  <si>
    <t>TES.ktoe.PT.Res.HH.Thermal.SH.Gas.SC.AC.Elec</t>
  </si>
  <si>
    <t>TES.ktoe.PT.Res.HH.Thermal.SH.Gas.WH</t>
  </si>
  <si>
    <t>TES.ktoe.PT.Res.HH.Thermal.SH.Gas.WH.Gas.NoSolar.Gas</t>
  </si>
  <si>
    <t>TES.ktoe.PT.Res.HH.Thermal.SH.Gas.WH.Gas.Solar</t>
  </si>
  <si>
    <t>TES.ktoe.PT.Res.HH.Thermal.SH.Gas.WH.Gas.Solar.Gas</t>
  </si>
  <si>
    <t>TES.ktoe.PT.Res.HH.Thermal.SH.Gas.WH.Gas.Solar.Solar</t>
  </si>
  <si>
    <t>TES.ktoe.PT.Res.HH.Thermal.SH.Gas.WH.Elc.NoSolar.Elec</t>
  </si>
  <si>
    <t>TES.ktoe.PT.Res.HH.Thermal.SH.Gas.WH.Elc.Solar</t>
  </si>
  <si>
    <t>TES.ktoe.PT.Res.HH.Thermal.SH.Gas.WH.Elc.Solar.Elec</t>
  </si>
  <si>
    <t>TES.ktoe.PT.Res.HH.Thermal.SH.Gas.WH.Elc.Solar.Solar</t>
  </si>
  <si>
    <t>TES.ktoe.PT.Res.HH.Thermal.SH.Gas.CO</t>
  </si>
  <si>
    <t>TES.ktoe.PT.Res.HH.Thermal.SH.Gas.CO.Gas.Gas</t>
  </si>
  <si>
    <t>TES.ktoe.PT.Res.HH.Thermal.SH.Gas.CO.Elc.Elec</t>
  </si>
  <si>
    <t>TES.ktoe.PT.Res.HH.Thermal.SH.Biomass</t>
  </si>
  <si>
    <t>TES.ktoe.PT.Res.HH.Thermal.SH.Biomass.SH</t>
  </si>
  <si>
    <t>TES.ktoe.PT.Res.HH.Thermal.SH.Biomass.SH.Biomass</t>
  </si>
  <si>
    <t>TES.ktoe.PT.Res.HH.Thermal.SH.Biomass.SH.Elec</t>
  </si>
  <si>
    <t>TES.ktoe.PT.Res.HH.Thermal.SH.Biomass.SC</t>
  </si>
  <si>
    <t>TES.ktoe.PT.Res.HH.Thermal.SH.Biomass.SC.AC.Elec</t>
  </si>
  <si>
    <t>TES.ktoe.PT.Res.HH.Thermal.SH.Biomass.WH</t>
  </si>
  <si>
    <t>TES.ktoe.PT.Res.HH.Thermal.SH.Biomass.WH.Biomass.NoSolar.Biomass</t>
  </si>
  <si>
    <t>TES.ktoe.PT.Res.HH.Thermal.SH.Biomass.WH.Biomass.Solar</t>
  </si>
  <si>
    <t>TES.ktoe.PT.Res.HH.Thermal.SH.Biomass.WH.Biomass.Solar.Biomass</t>
  </si>
  <si>
    <t>TES.ktoe.PT.Res.HH.Thermal.SH.Biomass.WH.Biomass.Solar.Solar</t>
  </si>
  <si>
    <t>TES.ktoe.PT.Res.HH.Thermal.SH.Biomass.WH.LPG.NoSolar.LPG</t>
  </si>
  <si>
    <t>TES.ktoe.PT.Res.HH.Thermal.SH.Biomass.WH.LPG.Solar</t>
  </si>
  <si>
    <t>TES.ktoe.PT.Res.HH.Thermal.SH.Biomass.WH.LPG.Solar.LPG</t>
  </si>
  <si>
    <t>TES.ktoe.PT.Res.HH.Thermal.SH.Biomass.WH.LPG.Solar.Solar</t>
  </si>
  <si>
    <t>TES.ktoe.PT.Res.HH.Thermal.SH.Biomass.WH.Elc.NoSolar.Elec</t>
  </si>
  <si>
    <t>TES.ktoe.PT.Res.HH.Thermal.SH.Biomass.WH.Elc.Solar</t>
  </si>
  <si>
    <t>TES.ktoe.PT.Res.HH.Thermal.SH.Biomass.WH.Elc.Solar.Elec</t>
  </si>
  <si>
    <t>TES.ktoe.PT.Res.HH.Thermal.SH.Biomass.WH.Elc.Solar.Solar</t>
  </si>
  <si>
    <t>TES.ktoe.PT.Res.HH.Thermal.SH.Biomass.CO</t>
  </si>
  <si>
    <t>TES.ktoe.PT.Res.HH.Thermal.SH.Biomass.CO.Biomass.Biomass</t>
  </si>
  <si>
    <t>TES.ktoe.PT.Res.HH.Thermal.SH.Biomass.CO.LPG.LPG</t>
  </si>
  <si>
    <t>TES.ktoe.PT.Res.HH.Thermal.SH.Biomass.CO.Elc.Elec</t>
  </si>
  <si>
    <t>TES.ktoe.PT.Res.HH.Thermal.SH.Geo</t>
  </si>
  <si>
    <t>TES.ktoe.PT.Res.HH.Thermal.SH.Geo.SH</t>
  </si>
  <si>
    <t>TES.ktoe.PT.Res.HH.Thermal.SH.Geo.SH.Geo</t>
  </si>
  <si>
    <t>TES.ktoe.PT.Res.HH.Thermal.SH.Geo.SH.Elec</t>
  </si>
  <si>
    <t>TES.ktoe.PT.Res.HH.Thermal.SH.Geo.SC</t>
  </si>
  <si>
    <t>TES.ktoe.PT.Res.HH.Thermal.SH.Geo.SC.AC.Elec</t>
  </si>
  <si>
    <t>TES.ktoe.PT.Res.HH.Thermal.SH.Geo.WH</t>
  </si>
  <si>
    <t>TES.ktoe.PT.Res.HH.Thermal.SH.Geo.WH.Geo.NoSolar.Geo</t>
  </si>
  <si>
    <t>TES.ktoe.PT.Res.HH.Thermal.SH.Geo.WH.Geo.Solar</t>
  </si>
  <si>
    <t>TES.ktoe.PT.Res.HH.Thermal.SH.Geo.WH.Geo.Solar.Geo</t>
  </si>
  <si>
    <t>TES.ktoe.PT.Res.HH.Thermal.SH.Geo.WH.Geo.Solar.Solar</t>
  </si>
  <si>
    <t>TES.ktoe.PT.Res.HH.Thermal.SH.Geo.WH.Elc.NoSolar.Elec</t>
  </si>
  <si>
    <t>TES.ktoe.PT.Res.HH.Thermal.SH.Geo.WH.Elc.Solar</t>
  </si>
  <si>
    <t>TES.ktoe.PT.Res.HH.Thermal.SH.Geo.WH.Elc.Solar.Elec</t>
  </si>
  <si>
    <t>TES.ktoe.PT.Res.HH.Thermal.SH.Geo.WH.Elc.Solar.Solar</t>
  </si>
  <si>
    <t>TES.ktoe.PT.Res.HH.Thermal.SH.Geo.CO</t>
  </si>
  <si>
    <t>TES.ktoe.PT.Res.HH.Thermal.SH.Geo.CO.LPG.LPG</t>
  </si>
  <si>
    <t>TES.ktoe.PT.Res.HH.Thermal.SH.Geo.CO.Elc.Elec</t>
  </si>
  <si>
    <t>TES.ktoe.PT.Res.HH.Thermal.SH.DistrHeat</t>
  </si>
  <si>
    <t>TES.ktoe.PT.Res.HH.Thermal.SH.DistrHeat.SH</t>
  </si>
  <si>
    <t>TES.ktoe.PT.Res.HH.Thermal.SH.DistrHeat.SH.Steam_Distr</t>
  </si>
  <si>
    <t>TES.ktoe.PT.Res.HH.Thermal.SH.DistrHeat.SH.Elec</t>
  </si>
  <si>
    <t>TES.ktoe.PT.Res.HH.Thermal.SH.DistrHeat.SC</t>
  </si>
  <si>
    <t>TES.ktoe.PT.Res.HH.Thermal.SH.DistrHeat.SC.AC.Elec</t>
  </si>
  <si>
    <t>TES.ktoe.PT.Res.HH.Thermal.SH.DistrHeat.WH</t>
  </si>
  <si>
    <t>TES.ktoe.PT.Res.HH.Thermal.SH.DistrHeat.WH.DistrHeat.NoSolar.Steam_Distr</t>
  </si>
  <si>
    <t>TES.ktoe.PT.Res.HH.Thermal.SH.DistrHeat.WH.DistrHeat.Solar</t>
  </si>
  <si>
    <t>TES.ktoe.PT.Res.HH.Thermal.SH.DistrHeat.WH.DistrHeat.Solar.Steam_Distr</t>
  </si>
  <si>
    <t>TES.ktoe.PT.Res.HH.Thermal.SH.DistrHeat.WH.DistrHeat.Solar.Solar</t>
  </si>
  <si>
    <t>TES.ktoe.PT.Res.HH.Thermal.SH.DistrHeat.WH.Elc.NoSolar.Elec</t>
  </si>
  <si>
    <t>TES.ktoe.PT.Res.HH.Thermal.SH.DistrHeat.WH.Elc.Solar</t>
  </si>
  <si>
    <t>TES.ktoe.PT.Res.HH.Thermal.SH.DistrHeat.WH.Elc.Solar.Elec</t>
  </si>
  <si>
    <t>TES.ktoe.PT.Res.HH.Thermal.SH.DistrHeat.WH.Elc.Solar.Solar</t>
  </si>
  <si>
    <t>TES.ktoe.PT.Res.HH.Thermal.SH.DistrHeat.CO</t>
  </si>
  <si>
    <t>TES.ktoe.PT.Res.HH.Thermal.SH.DistrHeat.CO.LPG.LPG</t>
  </si>
  <si>
    <t>TES.ktoe.PT.Res.HH.Thermal.SH.DistrHeat.CO.Elc.Elec</t>
  </si>
  <si>
    <t>TES.ktoe.PT.Res.HH.Thermal.SH.AdvElc</t>
  </si>
  <si>
    <t>TES.ktoe.PT.Res.HH.Thermal.SH.AdvElc.SH</t>
  </si>
  <si>
    <t>TES.ktoe.PT.Res.HH.Thermal.SH.AdvElc.SH.Elec</t>
  </si>
  <si>
    <t>TES.ktoe.PT.Res.HH.Thermal.SH.AdvElc.SC</t>
  </si>
  <si>
    <t>TES.ktoe.PT.Res.HH.Thermal.SH.AdvElc.SC.AC.Elec</t>
  </si>
  <si>
    <t>TES.ktoe.PT.Res.HH.Thermal.SH.AdvElc.WH</t>
  </si>
  <si>
    <t>TES.ktoe.PT.Res.HH.Thermal.SH.AdvElc.WH.LPG.NoSolar.LPG</t>
  </si>
  <si>
    <t>TES.ktoe.PT.Res.HH.Thermal.SH.AdvElc.WH.LPG.Solar</t>
  </si>
  <si>
    <t>TES.ktoe.PT.Res.HH.Thermal.SH.AdvElc.WH.LPG.Solar.LPG</t>
  </si>
  <si>
    <t>TES.ktoe.PT.Res.HH.Thermal.SH.AdvElc.WH.LPG.Solar.Solar</t>
  </si>
  <si>
    <t>TES.ktoe.PT.Res.HH.Thermal.SH.AdvElc.WH.Elc.NoSolar.Elec</t>
  </si>
  <si>
    <t>TES.ktoe.PT.Res.HH.Thermal.SH.AdvElc.WH.Elc.Solar</t>
  </si>
  <si>
    <t>TES.ktoe.PT.Res.HH.Thermal.SH.AdvElc.WH.Elc.Solar.Elec</t>
  </si>
  <si>
    <t>TES.ktoe.PT.Res.HH.Thermal.SH.AdvElc.WH.Elc.Solar.Solar</t>
  </si>
  <si>
    <t>TES.ktoe.PT.Res.HH.Thermal.SH.AdvElc.CO</t>
  </si>
  <si>
    <t>TES.ktoe.PT.Res.HH.Thermal.SH.AdvElc.CO.LPG.LPG</t>
  </si>
  <si>
    <t>TES.ktoe.PT.Res.HH.Thermal.SH.AdvElc.CO.Elc.Elec</t>
  </si>
  <si>
    <t>TES.ktoe.PT.Res.HH.Thermal.SH.ConvElc</t>
  </si>
  <si>
    <t>TES.ktoe.PT.Res.HH.Thermal.SH.ConvElc.SH</t>
  </si>
  <si>
    <t>TES.ktoe.PT.Res.HH.Thermal.SH.ConvElc.SH.Elec</t>
  </si>
  <si>
    <t>TES.ktoe.PT.Res.HH.Thermal.SH.ConvElc.SC</t>
  </si>
  <si>
    <t>TES.ktoe.PT.Res.HH.Thermal.SH.ConvElc.SC.AC.Elec</t>
  </si>
  <si>
    <t>TES.ktoe.PT.Res.HH.Thermal.SH.ConvElc.WH</t>
  </si>
  <si>
    <t>TES.ktoe.PT.Res.HH.Thermal.SH.ConvElc.WH.LPG.NoSolar.LPG</t>
  </si>
  <si>
    <t>TES.ktoe.PT.Res.HH.Thermal.SH.ConvElc.WH.LPG.Solar</t>
  </si>
  <si>
    <t>TES.ktoe.PT.Res.HH.Thermal.SH.ConvElc.WH.LPG.Solar.LPG</t>
  </si>
  <si>
    <t>TES.ktoe.PT.Res.HH.Thermal.SH.ConvElc.WH.LPG.Solar.Solar</t>
  </si>
  <si>
    <t>TES.ktoe.PT.Res.HH.Thermal.SH.ConvElc.WH.Elc.NoSolar.Elec</t>
  </si>
  <si>
    <t>TES.ktoe.PT.Res.HH.Thermal.SH.ConvElc.WH.Elc.Solar</t>
  </si>
  <si>
    <t>TES.ktoe.PT.Res.HH.Thermal.SH.ConvElc.WH.Elc.Solar.Elec</t>
  </si>
  <si>
    <t>TES.ktoe.PT.Res.HH.Thermal.SH.ConvElc.WH.Elc.Solar.Solar</t>
  </si>
  <si>
    <t>TES.ktoe.PT.Res.HH.Thermal.SH.ConvElc.CO</t>
  </si>
  <si>
    <t>TES.ktoe.PT.Res.HH.Thermal.SH.ConvElc.CO.LPG.LPG</t>
  </si>
  <si>
    <t>TES.ktoe.PT.Res.HH.Thermal.SH.ConvElc.CO.Elc.Elec</t>
  </si>
  <si>
    <t>PT - System efficiency indicator (detailed structure)</t>
  </si>
  <si>
    <t>Eff.ratio.PT.Res.HH.Thermal.SH.Solids</t>
  </si>
  <si>
    <t>Eff.ratio.PT.Res.HH.Thermal.SH.Solids.SH</t>
  </si>
  <si>
    <t>Eff.ratio.PT.Res.HH.Thermal.SH.Solids.SH.Solids</t>
  </si>
  <si>
    <t>Eff.ratio.PT.Res.HH.Thermal.SH.Solids.SH.Elec</t>
  </si>
  <si>
    <t>Eff.ratio.PT.Res.HH.Thermal.SH.Solids.SC</t>
  </si>
  <si>
    <t>Eff.ratio.PT.Res.HH.Thermal.SH.Solids.SC.AC.Elec</t>
  </si>
  <si>
    <t>Eff.ratio.PT.Res.HH.Thermal.SH.Solids.WH</t>
  </si>
  <si>
    <t>Eff.ratio.PT.Res.HH.Thermal.SH.Solids.WH.Solids.NoSolar.Solids</t>
  </si>
  <si>
    <t>Eff.ratio.PT.Res.HH.Thermal.SH.Solids.WH.LPG.NoSolar.LPG</t>
  </si>
  <si>
    <t>Eff.ratio.PT.Res.HH.Thermal.SH.Solids.WH.LPG.Solar</t>
  </si>
  <si>
    <t>Eff.ratio.PT.Res.HH.Thermal.SH.Solids.WH.LPG.Solar.LPG</t>
  </si>
  <si>
    <t>Eff.ratio.PT.Res.HH.Thermal.SH.Solids.WH.LPG.Solar.Solar</t>
  </si>
  <si>
    <t>Eff.ratio.PT.Res.HH.Thermal.SH.Solids.WH.Elc.NoSolar.Elec</t>
  </si>
  <si>
    <t>Eff.ratio.PT.Res.HH.Thermal.SH.Solids.WH.Elc.Solar</t>
  </si>
  <si>
    <t>Eff.ratio.PT.Res.HH.Thermal.SH.Solids.WH.Elc.Solar.Elec</t>
  </si>
  <si>
    <t>Eff.ratio.PT.Res.HH.Thermal.SH.Solids.WH.Elc.Solar.Solar</t>
  </si>
  <si>
    <t>Eff.ratio.PT.Res.HH.Thermal.SH.Solids.CO</t>
  </si>
  <si>
    <t>Eff.ratio.PT.Res.HH.Thermal.SH.Solids.CO.Solids.Solids</t>
  </si>
  <si>
    <t>Eff.ratio.PT.Res.HH.Thermal.SH.Solids.CO.LPG.LPG</t>
  </si>
  <si>
    <t>Eff.ratio.PT.Res.HH.Thermal.SH.Solids.CO.Elc.Elec</t>
  </si>
  <si>
    <t>Eff.ratio.PT.Res.HH.Thermal.SH.LPG</t>
  </si>
  <si>
    <t>Eff.ratio.PT.Res.HH.Thermal.SH.LPG.SH</t>
  </si>
  <si>
    <t>Eff.ratio.PT.Res.HH.Thermal.SH.LPG.SH.LPG</t>
  </si>
  <si>
    <t>Eff.ratio.PT.Res.HH.Thermal.SH.LPG.SH.Elec</t>
  </si>
  <si>
    <t>Eff.ratio.PT.Res.HH.Thermal.SH.LPG.SC</t>
  </si>
  <si>
    <t>Eff.ratio.PT.Res.HH.Thermal.SH.LPG.SC.AC.Elec</t>
  </si>
  <si>
    <t>Eff.ratio.PT.Res.HH.Thermal.SH.LPG.WH</t>
  </si>
  <si>
    <t>Eff.ratio.PT.Res.HH.Thermal.SH.LPG.WH.LPG.NoSolar.LPG</t>
  </si>
  <si>
    <t>Eff.ratio.PT.Res.HH.Thermal.SH.LPG.WH.LPG.Solar</t>
  </si>
  <si>
    <t>Eff.ratio.PT.Res.HH.Thermal.SH.LPG.WH.LPG.Solar.LPG</t>
  </si>
  <si>
    <t>Eff.ratio.PT.Res.HH.Thermal.SH.LPG.WH.LPG.Solar.Solar</t>
  </si>
  <si>
    <t>Eff.ratio.PT.Res.HH.Thermal.SH.LPG.WH.Elc.NoSolar.Elec</t>
  </si>
  <si>
    <t>Eff.ratio.PT.Res.HH.Thermal.SH.LPG.WH.Elc.Solar</t>
  </si>
  <si>
    <t>Eff.ratio.PT.Res.HH.Thermal.SH.LPG.WH.Elc.Solar.Elec</t>
  </si>
  <si>
    <t>Eff.ratio.PT.Res.HH.Thermal.SH.LPG.WH.Elc.Solar.Solar</t>
  </si>
  <si>
    <t>Eff.ratio.PT.Res.HH.Thermal.SH.LPG.CO</t>
  </si>
  <si>
    <t>Eff.ratio.PT.Res.HH.Thermal.SH.LPG.CO.LPG.LPG</t>
  </si>
  <si>
    <t>Eff.ratio.PT.Res.HH.Thermal.SH.LPG.CO.Elc.Elec</t>
  </si>
  <si>
    <t>Eff.ratio.PT.Res.HH.Thermal.SH.Oil</t>
  </si>
  <si>
    <t>Eff.ratio.PT.Res.HH.Thermal.SH.Oil.SH</t>
  </si>
  <si>
    <t>Eff.ratio.PT.Res.HH.Thermal.SH.Oil.SH.Oil</t>
  </si>
  <si>
    <t>Eff.ratio.PT.Res.HH.Thermal.SH.Oil.SH.Elec</t>
  </si>
  <si>
    <t>Eff.ratio.PT.Res.HH.Thermal.SH.Oil.SC</t>
  </si>
  <si>
    <t>Eff.ratio.PT.Res.HH.Thermal.SH.Oil.SC.AC.Elec</t>
  </si>
  <si>
    <t>Eff.ratio.PT.Res.HH.Thermal.SH.Oil.WH</t>
  </si>
  <si>
    <t>Eff.ratio.PT.Res.HH.Thermal.SH.Oil.WH.Oil.NoSolar.Oil</t>
  </si>
  <si>
    <t>Eff.ratio.PT.Res.HH.Thermal.SH.Oil.WH.Oil.Solar</t>
  </si>
  <si>
    <t>Eff.ratio.PT.Res.HH.Thermal.SH.Oil.WH.Oil.Solar.Oil</t>
  </si>
  <si>
    <t>Eff.ratio.PT.Res.HH.Thermal.SH.Oil.WH.Oil.Solar.Solar</t>
  </si>
  <si>
    <t>Eff.ratio.PT.Res.HH.Thermal.SH.Oil.WH.Elc.NoSolar.Elec</t>
  </si>
  <si>
    <t>Eff.ratio.PT.Res.HH.Thermal.SH.Oil.WH.Elc.Solar</t>
  </si>
  <si>
    <t>Eff.ratio.PT.Res.HH.Thermal.SH.Oil.WH.Elc.Solar.Elec</t>
  </si>
  <si>
    <t>Eff.ratio.PT.Res.HH.Thermal.SH.Oil.WH.Elc.Solar.Solar</t>
  </si>
  <si>
    <t>Eff.ratio.PT.Res.HH.Thermal.SH.Oil.CO</t>
  </si>
  <si>
    <t>Eff.ratio.PT.Res.HH.Thermal.SH.Oil.CO.LPG.LPG</t>
  </si>
  <si>
    <t>Eff.ratio.PT.Res.HH.Thermal.SH.Oil.CO.Elc.Elec</t>
  </si>
  <si>
    <t>Eff.ratio.PT.Res.HH.Thermal.SH.Gas</t>
  </si>
  <si>
    <t>Eff.ratio.PT.Res.HH.Thermal.SH.Gas.SH</t>
  </si>
  <si>
    <t>Eff.ratio.PT.Res.HH.Thermal.SH.Gas.SH.Gas</t>
  </si>
  <si>
    <t>Eff.ratio.PT.Res.HH.Thermal.SH.Gas.SH.Elec</t>
  </si>
  <si>
    <t>Eff.ratio.PT.Res.HH.Thermal.SH.Gas.SC</t>
  </si>
  <si>
    <t>Eff.ratio.PT.Res.HH.Thermal.SH.Gas.SC.AC.Elec</t>
  </si>
  <si>
    <t>Eff.ratio.PT.Res.HH.Thermal.SH.Gas.WH</t>
  </si>
  <si>
    <t>Eff.ratio.PT.Res.HH.Thermal.SH.Gas.WH.Gas.NoSolar.Gas</t>
  </si>
  <si>
    <t>Eff.ratio.PT.Res.HH.Thermal.SH.Gas.WH.Gas.Solar</t>
  </si>
  <si>
    <t>Eff.ratio.PT.Res.HH.Thermal.SH.Gas.WH.Gas.Solar.Gas</t>
  </si>
  <si>
    <t>Eff.ratio.PT.Res.HH.Thermal.SH.Gas.WH.Gas.Solar.Solar</t>
  </si>
  <si>
    <t>Eff.ratio.PT.Res.HH.Thermal.SH.Gas.WH.Elc.NoSolar.Elec</t>
  </si>
  <si>
    <t>Eff.ratio.PT.Res.HH.Thermal.SH.Gas.WH.Elc.Solar</t>
  </si>
  <si>
    <t>Eff.ratio.PT.Res.HH.Thermal.SH.Gas.WH.Elc.Solar.Elec</t>
  </si>
  <si>
    <t>Eff.ratio.PT.Res.HH.Thermal.SH.Gas.WH.Elc.Solar.Solar</t>
  </si>
  <si>
    <t>Eff.ratio.PT.Res.HH.Thermal.SH.Gas.CO</t>
  </si>
  <si>
    <t>Eff.ratio.PT.Res.HH.Thermal.SH.Gas.CO.Gas.Gas</t>
  </si>
  <si>
    <t>Eff.ratio.PT.Res.HH.Thermal.SH.Gas.CO.Elc.Elec</t>
  </si>
  <si>
    <t>Eff.ratio.PT.Res.HH.Thermal.SH.Biomass</t>
  </si>
  <si>
    <t>Eff.ratio.PT.Res.HH.Thermal.SH.Biomass.SH</t>
  </si>
  <si>
    <t>Eff.ratio.PT.Res.HH.Thermal.SH.Biomass.SH.Biomass</t>
  </si>
  <si>
    <t>Eff.ratio.PT.Res.HH.Thermal.SH.Biomass.SH.Elec</t>
  </si>
  <si>
    <t>Eff.ratio.PT.Res.HH.Thermal.SH.Biomass.SC</t>
  </si>
  <si>
    <t>Eff.ratio.PT.Res.HH.Thermal.SH.Biomass.SC.AC.Elec</t>
  </si>
  <si>
    <t>Eff.ratio.PT.Res.HH.Thermal.SH.Biomass.WH</t>
  </si>
  <si>
    <t>Eff.ratio.PT.Res.HH.Thermal.SH.Biomass.WH.Biomass.NoSolar.Biomass</t>
  </si>
  <si>
    <t>Eff.ratio.PT.Res.HH.Thermal.SH.Biomass.WH.Biomass.Solar</t>
  </si>
  <si>
    <t>Eff.ratio.PT.Res.HH.Thermal.SH.Biomass.WH.Biomass.Solar.Biomass</t>
  </si>
  <si>
    <t>Eff.ratio.PT.Res.HH.Thermal.SH.Biomass.WH.Biomass.Solar.Solar</t>
  </si>
  <si>
    <t>Eff.ratio.PT.Res.HH.Thermal.SH.Biomass.WH.LPG.NoSolar.LPG</t>
  </si>
  <si>
    <t>Eff.ratio.PT.Res.HH.Thermal.SH.Biomass.WH.LPG.Solar</t>
  </si>
  <si>
    <t>Eff.ratio.PT.Res.HH.Thermal.SH.Biomass.WH.LPG.Solar.LPG</t>
  </si>
  <si>
    <t>Eff.ratio.PT.Res.HH.Thermal.SH.Biomass.WH.LPG.Solar.Solar</t>
  </si>
  <si>
    <t>Eff.ratio.PT.Res.HH.Thermal.SH.Biomass.WH.Elc.NoSolar.Elec</t>
  </si>
  <si>
    <t>Eff.ratio.PT.Res.HH.Thermal.SH.Biomass.WH.Elc.Solar</t>
  </si>
  <si>
    <t>Eff.ratio.PT.Res.HH.Thermal.SH.Biomass.WH.Elc.Solar.Elec</t>
  </si>
  <si>
    <t>Eff.ratio.PT.Res.HH.Thermal.SH.Biomass.WH.Elc.Solar.Solar</t>
  </si>
  <si>
    <t>Eff.ratio.PT.Res.HH.Thermal.SH.Biomass.CO</t>
  </si>
  <si>
    <t>Eff.ratio.PT.Res.HH.Thermal.SH.Biomass.CO.Biomass.Biomass</t>
  </si>
  <si>
    <t>Eff.ratio.PT.Res.HH.Thermal.SH.Biomass.CO.LPG.LPG</t>
  </si>
  <si>
    <t>Eff.ratio.PT.Res.HH.Thermal.SH.Biomass.CO.Elc.Elec</t>
  </si>
  <si>
    <t>Eff.ratio.PT.Res.HH.Thermal.SH.Geo</t>
  </si>
  <si>
    <t>Eff.ratio.PT.Res.HH.Thermal.SH.Geo.SH</t>
  </si>
  <si>
    <t>Eff.ratio.PT.Res.HH.Thermal.SH.Geo.SH.Geo</t>
  </si>
  <si>
    <t>Eff.ratio.PT.Res.HH.Thermal.SH.Geo.SH.Elec</t>
  </si>
  <si>
    <t>Eff.ratio.PT.Res.HH.Thermal.SH.Geo.SC</t>
  </si>
  <si>
    <t>Eff.ratio.PT.Res.HH.Thermal.SH.Geo.SC.AC.Elec</t>
  </si>
  <si>
    <t>Eff.ratio.PT.Res.HH.Thermal.SH.Geo.WH</t>
  </si>
  <si>
    <t>Eff.ratio.PT.Res.HH.Thermal.SH.Geo.WH.Geo.NoSolar.Geo</t>
  </si>
  <si>
    <t>Eff.ratio.PT.Res.HH.Thermal.SH.Geo.WH.Geo.Solar</t>
  </si>
  <si>
    <t>Eff.ratio.PT.Res.HH.Thermal.SH.Geo.WH.Geo.Solar.Geo</t>
  </si>
  <si>
    <t>Eff.ratio.PT.Res.HH.Thermal.SH.Geo.WH.Geo.Solar.Solar</t>
  </si>
  <si>
    <t>Eff.ratio.PT.Res.HH.Thermal.SH.Geo.WH.Elc.NoSolar.Elec</t>
  </si>
  <si>
    <t>Eff.ratio.PT.Res.HH.Thermal.SH.Geo.WH.Elc.Solar</t>
  </si>
  <si>
    <t>Eff.ratio.PT.Res.HH.Thermal.SH.Geo.WH.Elc.Solar.Elec</t>
  </si>
  <si>
    <t>Eff.ratio.PT.Res.HH.Thermal.SH.Geo.WH.Elc.Solar.Solar</t>
  </si>
  <si>
    <t>Eff.ratio.PT.Res.HH.Thermal.SH.Geo.CO</t>
  </si>
  <si>
    <t>Eff.ratio.PT.Res.HH.Thermal.SH.Geo.CO.LPG.LPG</t>
  </si>
  <si>
    <t>Eff.ratio.PT.Res.HH.Thermal.SH.Geo.CO.Elc.Elec</t>
  </si>
  <si>
    <t>Eff.ratio.PT.Res.HH.Thermal.SH.DistrHeat</t>
  </si>
  <si>
    <t>Eff.ratio.PT.Res.HH.Thermal.SH.DistrHeat.SH</t>
  </si>
  <si>
    <t>Eff.ratio.PT.Res.HH.Thermal.SH.DistrHeat.SH.Steam_Distr</t>
  </si>
  <si>
    <t>Eff.ratio.PT.Res.HH.Thermal.SH.DistrHeat.SH.Elec</t>
  </si>
  <si>
    <t>Eff.ratio.PT.Res.HH.Thermal.SH.DistrHeat.SC</t>
  </si>
  <si>
    <t>Eff.ratio.PT.Res.HH.Thermal.SH.DistrHeat.SC.AC.Elec</t>
  </si>
  <si>
    <t>Eff.ratio.PT.Res.HH.Thermal.SH.DistrHeat.WH</t>
  </si>
  <si>
    <t>Eff.ratio.PT.Res.HH.Thermal.SH.DistrHeat.WH.DistrHeat.NoSolar.Steam_Distr</t>
  </si>
  <si>
    <t>Eff.ratio.PT.Res.HH.Thermal.SH.DistrHeat.WH.DistrHeat.Solar</t>
  </si>
  <si>
    <t>Eff.ratio.PT.Res.HH.Thermal.SH.DistrHeat.WH.DistrHeat.Solar.Steam_Distr</t>
  </si>
  <si>
    <t>Eff.ratio.PT.Res.HH.Thermal.SH.DistrHeat.WH.DistrHeat.Solar.Solar</t>
  </si>
  <si>
    <t>Eff.ratio.PT.Res.HH.Thermal.SH.DistrHeat.WH.Elc.NoSolar.Elec</t>
  </si>
  <si>
    <t>Eff.ratio.PT.Res.HH.Thermal.SH.DistrHeat.WH.Elc.Solar</t>
  </si>
  <si>
    <t>Eff.ratio.PT.Res.HH.Thermal.SH.DistrHeat.WH.Elc.Solar.Elec</t>
  </si>
  <si>
    <t>Eff.ratio.PT.Res.HH.Thermal.SH.DistrHeat.WH.Elc.Solar.Solar</t>
  </si>
  <si>
    <t>Eff.ratio.PT.Res.HH.Thermal.SH.DistrHeat.CO</t>
  </si>
  <si>
    <t>Eff.ratio.PT.Res.HH.Thermal.SH.DistrHeat.CO.LPG.LPG</t>
  </si>
  <si>
    <t>Eff.ratio.PT.Res.HH.Thermal.SH.DistrHeat.CO.Elc.Elec</t>
  </si>
  <si>
    <t>Eff.ratio.PT.Res.HH.Thermal.SH.AdvElc</t>
  </si>
  <si>
    <t>Eff.ratio.PT.Res.HH.Thermal.SH.AdvElc.SH</t>
  </si>
  <si>
    <t>Eff.ratio.PT.Res.HH.Thermal.SH.AdvElc.SH.Elec</t>
  </si>
  <si>
    <t>Eff.ratio.PT.Res.HH.Thermal.SH.AdvElc.SC</t>
  </si>
  <si>
    <t>Eff.ratio.PT.Res.HH.Thermal.SH.AdvElc.SC.AC.Elec</t>
  </si>
  <si>
    <t>Eff.ratio.PT.Res.HH.Thermal.SH.AdvElc.WH</t>
  </si>
  <si>
    <t>Eff.ratio.PT.Res.HH.Thermal.SH.AdvElc.WH.LPG.NoSolar.LPG</t>
  </si>
  <si>
    <t>Eff.ratio.PT.Res.HH.Thermal.SH.AdvElc.WH.LPG.Solar</t>
  </si>
  <si>
    <t>Eff.ratio.PT.Res.HH.Thermal.SH.AdvElc.WH.LPG.Solar.LPG</t>
  </si>
  <si>
    <t>Eff.ratio.PT.Res.HH.Thermal.SH.AdvElc.WH.LPG.Solar.Solar</t>
  </si>
  <si>
    <t>Eff.ratio.PT.Res.HH.Thermal.SH.AdvElc.WH.Elc.NoSolar.Elec</t>
  </si>
  <si>
    <t>Eff.ratio.PT.Res.HH.Thermal.SH.AdvElc.WH.Elc.Solar</t>
  </si>
  <si>
    <t>Eff.ratio.PT.Res.HH.Thermal.SH.AdvElc.WH.Elc.Solar.Elec</t>
  </si>
  <si>
    <t>Eff.ratio.PT.Res.HH.Thermal.SH.AdvElc.WH.Elc.Solar.Solar</t>
  </si>
  <si>
    <t>Eff.ratio.PT.Res.HH.Thermal.SH.AdvElc.CO</t>
  </si>
  <si>
    <t>Eff.ratio.PT.Res.HH.Thermal.SH.AdvElc.CO.LPG.LPG</t>
  </si>
  <si>
    <t>Eff.ratio.PT.Res.HH.Thermal.SH.AdvElc.CO.Elc.Elec</t>
  </si>
  <si>
    <t>Eff.ratio.PT.Res.HH.Thermal.SH.ConvElc</t>
  </si>
  <si>
    <t>Eff.ratio.PT.Res.HH.Thermal.SH.ConvElc.SH</t>
  </si>
  <si>
    <t>Eff.ratio.PT.Res.HH.Thermal.SH.ConvElc.SH.Elec</t>
  </si>
  <si>
    <t>Eff.ratio.PT.Res.HH.Thermal.SH.ConvElc.SC</t>
  </si>
  <si>
    <t>Eff.ratio.PT.Res.HH.Thermal.SH.ConvElc.SC.AC.Elec</t>
  </si>
  <si>
    <t>Eff.ratio.PT.Res.HH.Thermal.SH.ConvElc.WH</t>
  </si>
  <si>
    <t>Eff.ratio.PT.Res.HH.Thermal.SH.ConvElc.WH.LPG.NoSolar.LPG</t>
  </si>
  <si>
    <t>Eff.ratio.PT.Res.HH.Thermal.SH.ConvElc.WH.LPG.Solar</t>
  </si>
  <si>
    <t>Eff.ratio.PT.Res.HH.Thermal.SH.ConvElc.WH.LPG.Solar.LPG</t>
  </si>
  <si>
    <t>Eff.ratio.PT.Res.HH.Thermal.SH.ConvElc.WH.LPG.Solar.Solar</t>
  </si>
  <si>
    <t>Eff.ratio.PT.Res.HH.Thermal.SH.ConvElc.WH.Elc.NoSolar.Elec</t>
  </si>
  <si>
    <t>Eff.ratio.PT.Res.HH.Thermal.SH.ConvElc.WH.Elc.Solar</t>
  </si>
  <si>
    <t>Eff.ratio.PT.Res.HH.Thermal.SH.ConvElc.WH.Elc.Solar.Elec</t>
  </si>
  <si>
    <t>Eff.ratio.PT.Res.HH.Thermal.SH.ConvElc.WH.Elc.Solar.Solar</t>
  </si>
  <si>
    <t>Eff.ratio.PT.Res.HH.Thermal.SH.ConvElc.CO</t>
  </si>
  <si>
    <t>Eff.ratio.PT.Res.HH.Thermal.SH.ConvElc.CO.LPG.LPG</t>
  </si>
  <si>
    <t>Eff.ratio.PT.Res.HH.Thermal.SH.ConvElc.CO.Elc.Elec</t>
  </si>
  <si>
    <t>PT - CO2 emissions (detailed structure)</t>
  </si>
  <si>
    <t>EMI.ktCO2.PT.Res.HH.Thermal.SH.Solids</t>
  </si>
  <si>
    <t>EMI.ktCO2.PT.Res.HH.Thermal.SH.Solids.SH</t>
  </si>
  <si>
    <t>EMI.ktCO2.PT.Res.HH.Thermal.SH.Solids.SH.Solids</t>
  </si>
  <si>
    <t>EMI.ktCO2.PT.Res.HH.Thermal.SH.Solids.SH.Elec</t>
  </si>
  <si>
    <t>EMI.ktCO2.PT.Res.HH.Thermal.SH.Solids.SC</t>
  </si>
  <si>
    <t>EMI.ktCO2.PT.Res.HH.Thermal.SH.Solids.SC.AC.Elec</t>
  </si>
  <si>
    <t>EMI.ktCO2.PT.Res.HH.Thermal.SH.Solids.WH</t>
  </si>
  <si>
    <t>EMI.ktCO2.PT.Res.HH.Thermal.SH.Solids.WH.Solids.NoSolar.Solids</t>
  </si>
  <si>
    <t>EMI.ktCO2.PT.Res.HH.Thermal.SH.Solids.WH.LPG.NoSolar.LPG</t>
  </si>
  <si>
    <t>EMI.ktCO2.PT.Res.HH.Thermal.SH.Solids.WH.LPG.Solar</t>
  </si>
  <si>
    <t>EMI.ktCO2.PT.Res.HH.Thermal.SH.Solids.WH.LPG.Solar.LPG</t>
  </si>
  <si>
    <t>EMI.ktCO2.PT.Res.HH.Thermal.SH.Solids.WH.LPG.Solar.Solar</t>
  </si>
  <si>
    <t>EMI.ktCO2.PT.Res.HH.Thermal.SH.Solids.WH.Elc.NoSolar.Elec</t>
  </si>
  <si>
    <t>EMI.ktCO2.PT.Res.HH.Thermal.SH.Solids.WH.Elc.Solar</t>
  </si>
  <si>
    <t>EMI.ktCO2.PT.Res.HH.Thermal.SH.Solids.WH.Elc.Solar.Elec</t>
  </si>
  <si>
    <t>EMI.ktCO2.PT.Res.HH.Thermal.SH.Solids.WH.Elc.Solar.Solar</t>
  </si>
  <si>
    <t>EMI.ktCO2.PT.Res.HH.Thermal.SH.Solids.CO</t>
  </si>
  <si>
    <t>EMI.ktCO2.PT.Res.HH.Thermal.SH.Solids.CO.Solids.Solids</t>
  </si>
  <si>
    <t>EMI.ktCO2.PT.Res.HH.Thermal.SH.Solids.CO.LPG.LPG</t>
  </si>
  <si>
    <t>EMI.ktCO2.PT.Res.HH.Thermal.SH.Solids.CO.Elc.Elec</t>
  </si>
  <si>
    <t>EMI.ktCO2.PT.Res.HH.Thermal.SH.LPG</t>
  </si>
  <si>
    <t>EMI.ktCO2.PT.Res.HH.Thermal.SH.LPG.SH</t>
  </si>
  <si>
    <t>EMI.ktCO2.PT.Res.HH.Thermal.SH.LPG.SH.LPG</t>
  </si>
  <si>
    <t>EMI.ktCO2.PT.Res.HH.Thermal.SH.LPG.SH.Elec</t>
  </si>
  <si>
    <t>EMI.ktCO2.PT.Res.HH.Thermal.SH.LPG.SC</t>
  </si>
  <si>
    <t>EMI.ktCO2.PT.Res.HH.Thermal.SH.LPG.SC.AC.Elec</t>
  </si>
  <si>
    <t>EMI.ktCO2.PT.Res.HH.Thermal.SH.LPG.WH</t>
  </si>
  <si>
    <t>EMI.ktCO2.PT.Res.HH.Thermal.SH.LPG.WH.LPG.NoSolar.LPG</t>
  </si>
  <si>
    <t>EMI.ktCO2.PT.Res.HH.Thermal.SH.LPG.WH.LPG.Solar</t>
  </si>
  <si>
    <t>EMI.ktCO2.PT.Res.HH.Thermal.SH.LPG.WH.LPG.Solar.LPG</t>
  </si>
  <si>
    <t>EMI.ktCO2.PT.Res.HH.Thermal.SH.LPG.WH.LPG.Solar.Solar</t>
  </si>
  <si>
    <t>EMI.ktCO2.PT.Res.HH.Thermal.SH.LPG.WH.Elc.NoSolar.Elec</t>
  </si>
  <si>
    <t>EMI.ktCO2.PT.Res.HH.Thermal.SH.LPG.WH.Elc.Solar</t>
  </si>
  <si>
    <t>EMI.ktCO2.PT.Res.HH.Thermal.SH.LPG.WH.Elc.Solar.Elec</t>
  </si>
  <si>
    <t>EMI.ktCO2.PT.Res.HH.Thermal.SH.LPG.WH.Elc.Solar.Solar</t>
  </si>
  <si>
    <t>EMI.ktCO2.PT.Res.HH.Thermal.SH.LPG.CO</t>
  </si>
  <si>
    <t>EMI.ktCO2.PT.Res.HH.Thermal.SH.LPG.CO.LPG.LPG</t>
  </si>
  <si>
    <t>EMI.ktCO2.PT.Res.HH.Thermal.SH.LPG.CO.Elc.Elec</t>
  </si>
  <si>
    <t>EMI.ktCO2.PT.Res.HH.Thermal.SH.Oil</t>
  </si>
  <si>
    <t>EMI.ktCO2.PT.Res.HH.Thermal.SH.Oil.SH</t>
  </si>
  <si>
    <t>EMI.ktCO2.PT.Res.HH.Thermal.SH.Oil.SH.Oil</t>
  </si>
  <si>
    <t>EMI.ktCO2.PT.Res.HH.Thermal.SH.Oil.SH.Elec</t>
  </si>
  <si>
    <t>EMI.ktCO2.PT.Res.HH.Thermal.SH.Oil.SC</t>
  </si>
  <si>
    <t>EMI.ktCO2.PT.Res.HH.Thermal.SH.Oil.SC.AC.Elec</t>
  </si>
  <si>
    <t>EMI.ktCO2.PT.Res.HH.Thermal.SH.Oil.WH</t>
  </si>
  <si>
    <t>EMI.ktCO2.PT.Res.HH.Thermal.SH.Oil.WH.Oil.NoSolar.Oil</t>
  </si>
  <si>
    <t>EMI.ktCO2.PT.Res.HH.Thermal.SH.Oil.WH.Oil.Solar</t>
  </si>
  <si>
    <t>EMI.ktCO2.PT.Res.HH.Thermal.SH.Oil.WH.Oil.Solar.Oil</t>
  </si>
  <si>
    <t>EMI.ktCO2.PT.Res.HH.Thermal.SH.Oil.WH.Oil.Solar.Solar</t>
  </si>
  <si>
    <t>EMI.ktCO2.PT.Res.HH.Thermal.SH.Oil.WH.Elc.NoSolar.Elec</t>
  </si>
  <si>
    <t>EMI.ktCO2.PT.Res.HH.Thermal.SH.Oil.WH.Elc.Solar</t>
  </si>
  <si>
    <t>EMI.ktCO2.PT.Res.HH.Thermal.SH.Oil.WH.Elc.Solar.Elec</t>
  </si>
  <si>
    <t>EMI.ktCO2.PT.Res.HH.Thermal.SH.Oil.WH.Elc.Solar.Solar</t>
  </si>
  <si>
    <t>EMI.ktCO2.PT.Res.HH.Thermal.SH.Oil.CO</t>
  </si>
  <si>
    <t>EMI.ktCO2.PT.Res.HH.Thermal.SH.Oil.CO.LPG.LPG</t>
  </si>
  <si>
    <t>EMI.ktCO2.PT.Res.HH.Thermal.SH.Oil.CO.Elc.Elec</t>
  </si>
  <si>
    <t>EMI.ktCO2.PT.Res.HH.Thermal.SH.Gas</t>
  </si>
  <si>
    <t>EMI.ktCO2.PT.Res.HH.Thermal.SH.Gas.SH</t>
  </si>
  <si>
    <t>EMI.ktCO2.PT.Res.HH.Thermal.SH.Gas.SH.Gas</t>
  </si>
  <si>
    <t>EMI.ktCO2.PT.Res.HH.Thermal.SH.Gas.SH.Elec</t>
  </si>
  <si>
    <t>EMI.ktCO2.PT.Res.HH.Thermal.SH.Gas.SC</t>
  </si>
  <si>
    <t>EMI.ktCO2.PT.Res.HH.Thermal.SH.Gas.SC.AC.Elec</t>
  </si>
  <si>
    <t>EMI.ktCO2.PT.Res.HH.Thermal.SH.Gas.WH</t>
  </si>
  <si>
    <t>EMI.ktCO2.PT.Res.HH.Thermal.SH.Gas.WH.Gas.NoSolar.Gas</t>
  </si>
  <si>
    <t>EMI.ktCO2.PT.Res.HH.Thermal.SH.Gas.WH.Gas.Solar</t>
  </si>
  <si>
    <t>EMI.ktCO2.PT.Res.HH.Thermal.SH.Gas.WH.Gas.Solar.Gas</t>
  </si>
  <si>
    <t>EMI.ktCO2.PT.Res.HH.Thermal.SH.Gas.WH.Gas.Solar.Solar</t>
  </si>
  <si>
    <t>EMI.ktCO2.PT.Res.HH.Thermal.SH.Gas.WH.Elc.NoSolar.Elec</t>
  </si>
  <si>
    <t>EMI.ktCO2.PT.Res.HH.Thermal.SH.Gas.WH.Elc.Solar</t>
  </si>
  <si>
    <t>EMI.ktCO2.PT.Res.HH.Thermal.SH.Gas.WH.Elc.Solar.Elec</t>
  </si>
  <si>
    <t>EMI.ktCO2.PT.Res.HH.Thermal.SH.Gas.WH.Elc.Solar.Solar</t>
  </si>
  <si>
    <t>EMI.ktCO2.PT.Res.HH.Thermal.SH.Gas.CO</t>
  </si>
  <si>
    <t>EMI.ktCO2.PT.Res.HH.Thermal.SH.Gas.CO.Gas.Gas</t>
  </si>
  <si>
    <t>EMI.ktCO2.PT.Res.HH.Thermal.SH.Gas.CO.Elc.Elec</t>
  </si>
  <si>
    <t>EMI.ktCO2.PT.Res.HH.Thermal.SH.Biomass</t>
  </si>
  <si>
    <t>EMI.ktCO2.PT.Res.HH.Thermal.SH.Biomass.SH</t>
  </si>
  <si>
    <t>EMI.ktCO2.PT.Res.HH.Thermal.SH.Biomass.SH.Biomass</t>
  </si>
  <si>
    <t>EMI.ktCO2.PT.Res.HH.Thermal.SH.Biomass.SH.Elec</t>
  </si>
  <si>
    <t>EMI.ktCO2.PT.Res.HH.Thermal.SH.Biomass.SC</t>
  </si>
  <si>
    <t>EMI.ktCO2.PT.Res.HH.Thermal.SH.Biomass.SC.AC.Elec</t>
  </si>
  <si>
    <t>EMI.ktCO2.PT.Res.HH.Thermal.SH.Biomass.WH</t>
  </si>
  <si>
    <t>EMI.ktCO2.PT.Res.HH.Thermal.SH.Biomass.WH.Biomass.NoSolar.Biomass</t>
  </si>
  <si>
    <t>EMI.ktCO2.PT.Res.HH.Thermal.SH.Biomass.WH.Biomass.Solar</t>
  </si>
  <si>
    <t>EMI.ktCO2.PT.Res.HH.Thermal.SH.Biomass.WH.Biomass.Solar.Biomass</t>
  </si>
  <si>
    <t>EMI.ktCO2.PT.Res.HH.Thermal.SH.Biomass.WH.Biomass.Solar.Solar</t>
  </si>
  <si>
    <t>EMI.ktCO2.PT.Res.HH.Thermal.SH.Biomass.WH.LPG.NoSolar.LPG</t>
  </si>
  <si>
    <t>EMI.ktCO2.PT.Res.HH.Thermal.SH.Biomass.WH.LPG.Solar</t>
  </si>
  <si>
    <t>EMI.ktCO2.PT.Res.HH.Thermal.SH.Biomass.WH.LPG.Solar.LPG</t>
  </si>
  <si>
    <t>EMI.ktCO2.PT.Res.HH.Thermal.SH.Biomass.WH.LPG.Solar.Solar</t>
  </si>
  <si>
    <t>EMI.ktCO2.PT.Res.HH.Thermal.SH.Biomass.WH.Elc.NoSolar.Elec</t>
  </si>
  <si>
    <t>EMI.ktCO2.PT.Res.HH.Thermal.SH.Biomass.WH.Elc.Solar</t>
  </si>
  <si>
    <t>EMI.ktCO2.PT.Res.HH.Thermal.SH.Biomass.WH.Elc.Solar.Elec</t>
  </si>
  <si>
    <t>EMI.ktCO2.PT.Res.HH.Thermal.SH.Biomass.WH.Elc.Solar.Solar</t>
  </si>
  <si>
    <t>EMI.ktCO2.PT.Res.HH.Thermal.SH.Biomass.CO</t>
  </si>
  <si>
    <t>EMI.ktCO2.PT.Res.HH.Thermal.SH.Biomass.CO.Biomass.Biomass</t>
  </si>
  <si>
    <t>EMI.ktCO2.PT.Res.HH.Thermal.SH.Biomass.CO.LPG.LPG</t>
  </si>
  <si>
    <t>EMI.ktCO2.PT.Res.HH.Thermal.SH.Biomass.CO.Elc.Elec</t>
  </si>
  <si>
    <t>EMI.ktCO2.PT.Res.HH.Thermal.SH.Geo</t>
  </si>
  <si>
    <t>EMI.ktCO2.PT.Res.HH.Thermal.SH.Geo.SH</t>
  </si>
  <si>
    <t>EMI.ktCO2.PT.Res.HH.Thermal.SH.Geo.SH.Geo</t>
  </si>
  <si>
    <t>EMI.ktCO2.PT.Res.HH.Thermal.SH.Geo.SH.Elec</t>
  </si>
  <si>
    <t>EMI.ktCO2.PT.Res.HH.Thermal.SH.Geo.SC</t>
  </si>
  <si>
    <t>EMI.ktCO2.PT.Res.HH.Thermal.SH.Geo.SC.AC.Elec</t>
  </si>
  <si>
    <t>EMI.ktCO2.PT.Res.HH.Thermal.SH.Geo.WH</t>
  </si>
  <si>
    <t>EMI.ktCO2.PT.Res.HH.Thermal.SH.Geo.WH.Geo.NoSolar.Geo</t>
  </si>
  <si>
    <t>EMI.ktCO2.PT.Res.HH.Thermal.SH.Geo.WH.Geo.Solar</t>
  </si>
  <si>
    <t>EMI.ktCO2.PT.Res.HH.Thermal.SH.Geo.WH.Geo.Solar.Geo</t>
  </si>
  <si>
    <t>EMI.ktCO2.PT.Res.HH.Thermal.SH.Geo.WH.Geo.Solar.Solar</t>
  </si>
  <si>
    <t>EMI.ktCO2.PT.Res.HH.Thermal.SH.Geo.WH.Elc.NoSolar.Elec</t>
  </si>
  <si>
    <t>EMI.ktCO2.PT.Res.HH.Thermal.SH.Geo.WH.Elc.Solar</t>
  </si>
  <si>
    <t>EMI.ktCO2.PT.Res.HH.Thermal.SH.Geo.WH.Elc.Solar.Elec</t>
  </si>
  <si>
    <t>EMI.ktCO2.PT.Res.HH.Thermal.SH.Geo.WH.Elc.Solar.Solar</t>
  </si>
  <si>
    <t>EMI.ktCO2.PT.Res.HH.Thermal.SH.Geo.CO</t>
  </si>
  <si>
    <t>EMI.ktCO2.PT.Res.HH.Thermal.SH.Geo.CO.LPG.LPG</t>
  </si>
  <si>
    <t>EMI.ktCO2.PT.Res.HH.Thermal.SH.Geo.CO.Elc.Elec</t>
  </si>
  <si>
    <t>EMI.ktCO2.PT.Res.HH.Thermal.SH.DistrHeat</t>
  </si>
  <si>
    <t>EMI.ktCO2.PT.Res.HH.Thermal.SH.DistrHeat.SH</t>
  </si>
  <si>
    <t>EMI.ktCO2.PT.Res.HH.Thermal.SH.DistrHeat.SH.Steam_Distr</t>
  </si>
  <si>
    <t>EMI.ktCO2.PT.Res.HH.Thermal.SH.DistrHeat.SH.Elec</t>
  </si>
  <si>
    <t>EMI.ktCO2.PT.Res.HH.Thermal.SH.DistrHeat.SC</t>
  </si>
  <si>
    <t>EMI.ktCO2.PT.Res.HH.Thermal.SH.DistrHeat.SC.AC.Elec</t>
  </si>
  <si>
    <t>EMI.ktCO2.PT.Res.HH.Thermal.SH.DistrHeat.WH</t>
  </si>
  <si>
    <t>EMI.ktCO2.PT.Res.HH.Thermal.SH.DistrHeat.WH.DistrHeat.NoSolar.Steam_Distr</t>
  </si>
  <si>
    <t>EMI.ktCO2.PT.Res.HH.Thermal.SH.DistrHeat.WH.DistrHeat.Solar</t>
  </si>
  <si>
    <t>EMI.ktCO2.PT.Res.HH.Thermal.SH.DistrHeat.WH.DistrHeat.Solar.Steam_Distr</t>
  </si>
  <si>
    <t>EMI.ktCO2.PT.Res.HH.Thermal.SH.DistrHeat.WH.DistrHeat.Solar.Solar</t>
  </si>
  <si>
    <t>EMI.ktCO2.PT.Res.HH.Thermal.SH.DistrHeat.WH.Elc.NoSolar.Elec</t>
  </si>
  <si>
    <t>EMI.ktCO2.PT.Res.HH.Thermal.SH.DistrHeat.WH.Elc.Solar</t>
  </si>
  <si>
    <t>EMI.ktCO2.PT.Res.HH.Thermal.SH.DistrHeat.WH.Elc.Solar.Elec</t>
  </si>
  <si>
    <t>EMI.ktCO2.PT.Res.HH.Thermal.SH.DistrHeat.WH.Elc.Solar.Solar</t>
  </si>
  <si>
    <t>EMI.ktCO2.PT.Res.HH.Thermal.SH.DistrHeat.CO</t>
  </si>
  <si>
    <t>EMI.ktCO2.PT.Res.HH.Thermal.SH.DistrHeat.CO.LPG.LPG</t>
  </si>
  <si>
    <t>EMI.ktCO2.PT.Res.HH.Thermal.SH.DistrHeat.CO.Elc.Elec</t>
  </si>
  <si>
    <t>EMI.ktCO2.PT.Res.HH.Thermal.SH.AdvElc</t>
  </si>
  <si>
    <t>EMI.ktCO2.PT.Res.HH.Thermal.SH.AdvElc.SH</t>
  </si>
  <si>
    <t>EMI.ktCO2.PT.Res.HH.Thermal.SH.AdvElc.SH.Elec</t>
  </si>
  <si>
    <t>EMI.ktCO2.PT.Res.HH.Thermal.SH.AdvElc.SC</t>
  </si>
  <si>
    <t>EMI.ktCO2.PT.Res.HH.Thermal.SH.AdvElc.SC.AC.Elec</t>
  </si>
  <si>
    <t>EMI.ktCO2.PT.Res.HH.Thermal.SH.AdvElc.WH</t>
  </si>
  <si>
    <t>EMI.ktCO2.PT.Res.HH.Thermal.SH.AdvElc.WH.LPG.NoSolar.LPG</t>
  </si>
  <si>
    <t>EMI.ktCO2.PT.Res.HH.Thermal.SH.AdvElc.WH.LPG.Solar</t>
  </si>
  <si>
    <t>EMI.ktCO2.PT.Res.HH.Thermal.SH.AdvElc.WH.LPG.Solar.LPG</t>
  </si>
  <si>
    <t>EMI.ktCO2.PT.Res.HH.Thermal.SH.AdvElc.WH.LPG.Solar.Solar</t>
  </si>
  <si>
    <t>EMI.ktCO2.PT.Res.HH.Thermal.SH.AdvElc.WH.Elc.NoSolar.Elec</t>
  </si>
  <si>
    <t>EMI.ktCO2.PT.Res.HH.Thermal.SH.AdvElc.WH.Elc.Solar</t>
  </si>
  <si>
    <t>EMI.ktCO2.PT.Res.HH.Thermal.SH.AdvElc.WH.Elc.Solar.Elec</t>
  </si>
  <si>
    <t>EMI.ktCO2.PT.Res.HH.Thermal.SH.AdvElc.WH.Elc.Solar.Solar</t>
  </si>
  <si>
    <t>EMI.ktCO2.PT.Res.HH.Thermal.SH.AdvElc.CO</t>
  </si>
  <si>
    <t>EMI.ktCO2.PT.Res.HH.Thermal.SH.AdvElc.CO.LPG.LPG</t>
  </si>
  <si>
    <t>EMI.ktCO2.PT.Res.HH.Thermal.SH.AdvElc.CO.Elc.Elec</t>
  </si>
  <si>
    <t>EMI.ktCO2.PT.Res.HH.Thermal.SH.ConvElc</t>
  </si>
  <si>
    <t>EMI.ktCO2.PT.Res.HH.Thermal.SH.ConvElc.SH</t>
  </si>
  <si>
    <t>EMI.ktCO2.PT.Res.HH.Thermal.SH.ConvElc.SH.Elec</t>
  </si>
  <si>
    <t>EMI.ktCO2.PT.Res.HH.Thermal.SH.ConvElc.SC</t>
  </si>
  <si>
    <t>EMI.ktCO2.PT.Res.HH.Thermal.SH.ConvElc.SC.AC.Elec</t>
  </si>
  <si>
    <t>EMI.ktCO2.PT.Res.HH.Thermal.SH.ConvElc.WH</t>
  </si>
  <si>
    <t>EMI.ktCO2.PT.Res.HH.Thermal.SH.ConvElc.WH.LPG.NoSolar.LPG</t>
  </si>
  <si>
    <t>EMI.ktCO2.PT.Res.HH.Thermal.SH.ConvElc.WH.LPG.Solar</t>
  </si>
  <si>
    <t>EMI.ktCO2.PT.Res.HH.Thermal.SH.ConvElc.WH.LPG.Solar.LPG</t>
  </si>
  <si>
    <t>EMI.ktCO2.PT.Res.HH.Thermal.SH.ConvElc.WH.LPG.Solar.Solar</t>
  </si>
  <si>
    <t>EMI.ktCO2.PT.Res.HH.Thermal.SH.ConvElc.WH.Elc.NoSolar.Elec</t>
  </si>
  <si>
    <t>EMI.ktCO2.PT.Res.HH.Thermal.SH.ConvElc.WH.Elc.Solar</t>
  </si>
  <si>
    <t>EMI.ktCO2.PT.Res.HH.Thermal.SH.ConvElc.WH.Elc.Solar.Elec</t>
  </si>
  <si>
    <t>EMI.ktCO2.PT.Res.HH.Thermal.SH.ConvElc.WH.Elc.Solar.Solar</t>
  </si>
  <si>
    <t>EMI.ktCO2.PT.Res.HH.Thermal.SH.ConvElc.CO</t>
  </si>
  <si>
    <t>EMI.ktCO2.PT.Res.HH.Thermal.SH.ConvElc.CO.LPG.LPG</t>
  </si>
  <si>
    <t>EMI.ktCO2.PT.Res.HH.Thermal.SH.ConvElc.CO.Elc.Elec</t>
  </si>
  <si>
    <t>PT - Final energy consumption per household (detailed structure)</t>
  </si>
  <si>
    <t>FEC_per_household.kWh.PT.Res.HH.Thermal.SH.Solids</t>
  </si>
  <si>
    <t>FEC_per_household.kWh.PT.Res.HH.Thermal.SH.Solids.SH</t>
  </si>
  <si>
    <t>FEC_per_household.kWh.PT.Res.HH.Thermal.SH.Solids.SH.Solids</t>
  </si>
  <si>
    <t>FEC_per_household.kWh.PT.Res.HH.Thermal.SH.Solids.SH.Elec</t>
  </si>
  <si>
    <t>FEC_per_household.kWh.PT.Res.HH.Thermal.SH.Solids.SC</t>
  </si>
  <si>
    <t>FEC_per_household.kWh.PT.Res.HH.Thermal.SH.Solids.SC.AC.Elec</t>
  </si>
  <si>
    <t>FEC_per_household.kWh.PT.Res.HH.Thermal.SH.Solids.WH</t>
  </si>
  <si>
    <t>FEC_per_household.kWh.PT.Res.HH.Thermal.SH.Solids.WH.Solids.NoSolar.Solids</t>
  </si>
  <si>
    <t>FEC_per_household.kWh.PT.Res.HH.Thermal.SH.Solids.WH.LPG.NoSolar.LPG</t>
  </si>
  <si>
    <t>FEC_per_household.kWh.PT.Res.HH.Thermal.SH.Solids.WH.LPG.Solar</t>
  </si>
  <si>
    <t>FEC_per_household.kWh.PT.Res.HH.Thermal.SH.Solids.WH.LPG.Solar.LPG</t>
  </si>
  <si>
    <t>FEC_per_household.kWh.PT.Res.HH.Thermal.SH.Solids.WH.LPG.Solar.Solar</t>
  </si>
  <si>
    <t>FEC_per_household.kWh.PT.Res.HH.Thermal.SH.Solids.WH.Elc.NoSolar.Elec</t>
  </si>
  <si>
    <t>FEC_per_household.kWh.PT.Res.HH.Thermal.SH.Solids.WH.Elc.Solar</t>
  </si>
  <si>
    <t>FEC_per_household.kWh.PT.Res.HH.Thermal.SH.Solids.WH.Elc.Solar.Elec</t>
  </si>
  <si>
    <t>FEC_per_household.kWh.PT.Res.HH.Thermal.SH.Solids.WH.Elc.Solar.Solar</t>
  </si>
  <si>
    <t>FEC_per_household.kWh.PT.Res.HH.Thermal.SH.Solids.CO</t>
  </si>
  <si>
    <t>FEC_per_household.kWh.PT.Res.HH.Thermal.SH.Solids.CO.Solids.Solids</t>
  </si>
  <si>
    <t>FEC_per_household.kWh.PT.Res.HH.Thermal.SH.Solids.CO.LPG.LPG</t>
  </si>
  <si>
    <t>FEC_per_household.kWh.PT.Res.HH.Thermal.SH.Solids.CO.Elc.Elec</t>
  </si>
  <si>
    <t>FEC_per_household.kWh.PT.Res.HH.Thermal.SH.LPG</t>
  </si>
  <si>
    <t>FEC_per_household.kWh.PT.Res.HH.Thermal.SH.LPG.SH</t>
  </si>
  <si>
    <t>FEC_per_household.kWh.PT.Res.HH.Thermal.SH.LPG.SH.LPG</t>
  </si>
  <si>
    <t>FEC_per_household.kWh.PT.Res.HH.Thermal.SH.LPG.SH.Elec</t>
  </si>
  <si>
    <t>FEC_per_household.kWh.PT.Res.HH.Thermal.SH.LPG.SC</t>
  </si>
  <si>
    <t>FEC_per_household.kWh.PT.Res.HH.Thermal.SH.LPG.SC.AC.Elec</t>
  </si>
  <si>
    <t>FEC_per_household.kWh.PT.Res.HH.Thermal.SH.LPG.WH</t>
  </si>
  <si>
    <t>FEC_per_household.kWh.PT.Res.HH.Thermal.SH.LPG.WH.LPG.NoSolar.LPG</t>
  </si>
  <si>
    <t>FEC_per_household.kWh.PT.Res.HH.Thermal.SH.LPG.WH.LPG.Solar</t>
  </si>
  <si>
    <t>FEC_per_household.kWh.PT.Res.HH.Thermal.SH.LPG.WH.LPG.Solar.LPG</t>
  </si>
  <si>
    <t>FEC_per_household.kWh.PT.Res.HH.Thermal.SH.LPG.WH.LPG.Solar.Solar</t>
  </si>
  <si>
    <t>FEC_per_household.kWh.PT.Res.HH.Thermal.SH.LPG.WH.Elc.NoSolar.Elec</t>
  </si>
  <si>
    <t>FEC_per_household.kWh.PT.Res.HH.Thermal.SH.LPG.WH.Elc.Solar</t>
  </si>
  <si>
    <t>FEC_per_household.kWh.PT.Res.HH.Thermal.SH.LPG.WH.Elc.Solar.Elec</t>
  </si>
  <si>
    <t>FEC_per_household.kWh.PT.Res.HH.Thermal.SH.LPG.WH.Elc.Solar.Solar</t>
  </si>
  <si>
    <t>FEC_per_household.kWh.PT.Res.HH.Thermal.SH.LPG.CO</t>
  </si>
  <si>
    <t>FEC_per_household.kWh.PT.Res.HH.Thermal.SH.LPG.CO.LPG.LPG</t>
  </si>
  <si>
    <t>FEC_per_household.kWh.PT.Res.HH.Thermal.SH.LPG.CO.Elc.Elec</t>
  </si>
  <si>
    <t>FEC_per_household.kWh.PT.Res.HH.Thermal.SH.Oil</t>
  </si>
  <si>
    <t>FEC_per_household.kWh.PT.Res.HH.Thermal.SH.Oil.SH</t>
  </si>
  <si>
    <t>FEC_per_household.kWh.PT.Res.HH.Thermal.SH.Oil.SH.Oil</t>
  </si>
  <si>
    <t>FEC_per_household.kWh.PT.Res.HH.Thermal.SH.Oil.SH.Elec</t>
  </si>
  <si>
    <t>FEC_per_household.kWh.PT.Res.HH.Thermal.SH.Oil.SC</t>
  </si>
  <si>
    <t>FEC_per_household.kWh.PT.Res.HH.Thermal.SH.Oil.SC.AC.Elec</t>
  </si>
  <si>
    <t>FEC_per_household.kWh.PT.Res.HH.Thermal.SH.Oil.WH</t>
  </si>
  <si>
    <t>FEC_per_household.kWh.PT.Res.HH.Thermal.SH.Oil.WH.Oil.NoSolar.Oil</t>
  </si>
  <si>
    <t>FEC_per_household.kWh.PT.Res.HH.Thermal.SH.Oil.WH.Oil.Solar</t>
  </si>
  <si>
    <t>FEC_per_household.kWh.PT.Res.HH.Thermal.SH.Oil.WH.Oil.Solar.Oil</t>
  </si>
  <si>
    <t>FEC_per_household.kWh.PT.Res.HH.Thermal.SH.Oil.WH.Oil.Solar.Solar</t>
  </si>
  <si>
    <t>FEC_per_household.kWh.PT.Res.HH.Thermal.SH.Oil.WH.Elc.NoSolar.Elec</t>
  </si>
  <si>
    <t>FEC_per_household.kWh.PT.Res.HH.Thermal.SH.Oil.WH.Elc.Solar</t>
  </si>
  <si>
    <t>FEC_per_household.kWh.PT.Res.HH.Thermal.SH.Oil.WH.Elc.Solar.Elec</t>
  </si>
  <si>
    <t>FEC_per_household.kWh.PT.Res.HH.Thermal.SH.Oil.WH.Elc.Solar.Solar</t>
  </si>
  <si>
    <t>FEC_per_household.kWh.PT.Res.HH.Thermal.SH.Oil.CO</t>
  </si>
  <si>
    <t>FEC_per_household.kWh.PT.Res.HH.Thermal.SH.Oil.CO.LPG.LPG</t>
  </si>
  <si>
    <t>FEC_per_household.kWh.PT.Res.HH.Thermal.SH.Oil.CO.Elc.Elec</t>
  </si>
  <si>
    <t>FEC_per_household.kWh.PT.Res.HH.Thermal.SH.Gas</t>
  </si>
  <si>
    <t>FEC_per_household.kWh.PT.Res.HH.Thermal.SH.Gas.SH</t>
  </si>
  <si>
    <t>FEC_per_household.kWh.PT.Res.HH.Thermal.SH.Gas.SH.Gas</t>
  </si>
  <si>
    <t>FEC_per_household.kWh.PT.Res.HH.Thermal.SH.Gas.SH.Elec</t>
  </si>
  <si>
    <t>FEC_per_household.kWh.PT.Res.HH.Thermal.SH.Gas.SC</t>
  </si>
  <si>
    <t>FEC_per_household.kWh.PT.Res.HH.Thermal.SH.Gas.SC.AC.Elec</t>
  </si>
  <si>
    <t>FEC_per_household.kWh.PT.Res.HH.Thermal.SH.Gas.WH</t>
  </si>
  <si>
    <t>FEC_per_household.kWh.PT.Res.HH.Thermal.SH.Gas.WH.Gas.NoSolar.Gas</t>
  </si>
  <si>
    <t>FEC_per_household.kWh.PT.Res.HH.Thermal.SH.Gas.WH.Gas.Solar</t>
  </si>
  <si>
    <t>FEC_per_household.kWh.PT.Res.HH.Thermal.SH.Gas.WH.Gas.Solar.Gas</t>
  </si>
  <si>
    <t>FEC_per_household.kWh.PT.Res.HH.Thermal.SH.Gas.WH.Gas.Solar.Solar</t>
  </si>
  <si>
    <t>FEC_per_household.kWh.PT.Res.HH.Thermal.SH.Gas.WH.Elc.NoSolar.Elec</t>
  </si>
  <si>
    <t>FEC_per_household.kWh.PT.Res.HH.Thermal.SH.Gas.WH.Elc.Solar</t>
  </si>
  <si>
    <t>FEC_per_household.kWh.PT.Res.HH.Thermal.SH.Gas.WH.Elc.Solar.Elec</t>
  </si>
  <si>
    <t>FEC_per_household.kWh.PT.Res.HH.Thermal.SH.Gas.WH.Elc.Solar.Solar</t>
  </si>
  <si>
    <t>FEC_per_household.kWh.PT.Res.HH.Thermal.SH.Gas.CO</t>
  </si>
  <si>
    <t>FEC_per_household.kWh.PT.Res.HH.Thermal.SH.Gas.CO.Gas.Gas</t>
  </si>
  <si>
    <t>FEC_per_household.kWh.PT.Res.HH.Thermal.SH.Gas.CO.Elc.Elec</t>
  </si>
  <si>
    <t>FEC_per_household.kWh.PT.Res.HH.Thermal.SH.Biomass</t>
  </si>
  <si>
    <t>FEC_per_household.kWh.PT.Res.HH.Thermal.SH.Biomass.SH</t>
  </si>
  <si>
    <t>FEC_per_household.kWh.PT.Res.HH.Thermal.SH.Biomass.SH.Biomass</t>
  </si>
  <si>
    <t>FEC_per_household.kWh.PT.Res.HH.Thermal.SH.Biomass.SH.Elec</t>
  </si>
  <si>
    <t>FEC_per_household.kWh.PT.Res.HH.Thermal.SH.Biomass.SC</t>
  </si>
  <si>
    <t>FEC_per_household.kWh.PT.Res.HH.Thermal.SH.Biomass.SC.AC.Elec</t>
  </si>
  <si>
    <t>FEC_per_household.kWh.PT.Res.HH.Thermal.SH.Biomass.WH</t>
  </si>
  <si>
    <t>FEC_per_household.kWh.PT.Res.HH.Thermal.SH.Biomass.WH.Biomass.NoSolar.Biomass</t>
  </si>
  <si>
    <t>FEC_per_household.kWh.PT.Res.HH.Thermal.SH.Biomass.WH.Biomass.Solar</t>
  </si>
  <si>
    <t>FEC_per_household.kWh.PT.Res.HH.Thermal.SH.Biomass.WH.Biomass.Solar.Biomass</t>
  </si>
  <si>
    <t>FEC_per_household.kWh.PT.Res.HH.Thermal.SH.Biomass.WH.Biomass.Solar.Solar</t>
  </si>
  <si>
    <t>FEC_per_household.kWh.PT.Res.HH.Thermal.SH.Biomass.WH.LPG.NoSolar.LPG</t>
  </si>
  <si>
    <t>FEC_per_household.kWh.PT.Res.HH.Thermal.SH.Biomass.WH.LPG.Solar</t>
  </si>
  <si>
    <t>FEC_per_household.kWh.PT.Res.HH.Thermal.SH.Biomass.WH.LPG.Solar.LPG</t>
  </si>
  <si>
    <t>FEC_per_household.kWh.PT.Res.HH.Thermal.SH.Biomass.WH.LPG.Solar.Solar</t>
  </si>
  <si>
    <t>FEC_per_household.kWh.PT.Res.HH.Thermal.SH.Biomass.WH.Elc.NoSolar.Elec</t>
  </si>
  <si>
    <t>FEC_per_household.kWh.PT.Res.HH.Thermal.SH.Biomass.WH.Elc.Solar</t>
  </si>
  <si>
    <t>FEC_per_household.kWh.PT.Res.HH.Thermal.SH.Biomass.WH.Elc.Solar.Elec</t>
  </si>
  <si>
    <t>FEC_per_household.kWh.PT.Res.HH.Thermal.SH.Biomass.WH.Elc.Solar.Solar</t>
  </si>
  <si>
    <t>FEC_per_household.kWh.PT.Res.HH.Thermal.SH.Biomass.CO</t>
  </si>
  <si>
    <t>FEC_per_household.kWh.PT.Res.HH.Thermal.SH.Biomass.CO.Biomass.Biomass</t>
  </si>
  <si>
    <t>FEC_per_household.kWh.PT.Res.HH.Thermal.SH.Biomass.CO.LPG.LPG</t>
  </si>
  <si>
    <t>FEC_per_household.kWh.PT.Res.HH.Thermal.SH.Biomass.CO.Elc.Elec</t>
  </si>
  <si>
    <t>FEC_per_household.kWh.PT.Res.HH.Thermal.SH.Geo</t>
  </si>
  <si>
    <t>FEC_per_household.kWh.PT.Res.HH.Thermal.SH.Geo.SH</t>
  </si>
  <si>
    <t>FEC_per_household.kWh.PT.Res.HH.Thermal.SH.Geo.SH.Geo</t>
  </si>
  <si>
    <t>FEC_per_household.kWh.PT.Res.HH.Thermal.SH.Geo.SH.Elec</t>
  </si>
  <si>
    <t>FEC_per_household.kWh.PT.Res.HH.Thermal.SH.Geo.SC</t>
  </si>
  <si>
    <t>FEC_per_household.kWh.PT.Res.HH.Thermal.SH.Geo.SC.AC.Elec</t>
  </si>
  <si>
    <t>FEC_per_household.kWh.PT.Res.HH.Thermal.SH.Geo.WH</t>
  </si>
  <si>
    <t>FEC_per_household.kWh.PT.Res.HH.Thermal.SH.Geo.WH.Geo.NoSolar.Geo</t>
  </si>
  <si>
    <t>FEC_per_household.kWh.PT.Res.HH.Thermal.SH.Geo.WH.Geo.Solar</t>
  </si>
  <si>
    <t>FEC_per_household.kWh.PT.Res.HH.Thermal.SH.Geo.WH.Geo.Solar.Geo</t>
  </si>
  <si>
    <t>FEC_per_household.kWh.PT.Res.HH.Thermal.SH.Geo.WH.Geo.Solar.Solar</t>
  </si>
  <si>
    <t>FEC_per_household.kWh.PT.Res.HH.Thermal.SH.Geo.WH.Elc.NoSolar.Elec</t>
  </si>
  <si>
    <t>FEC_per_household.kWh.PT.Res.HH.Thermal.SH.Geo.WH.Elc.Solar</t>
  </si>
  <si>
    <t>FEC_per_household.kWh.PT.Res.HH.Thermal.SH.Geo.WH.Elc.Solar.Elec</t>
  </si>
  <si>
    <t>FEC_per_household.kWh.PT.Res.HH.Thermal.SH.Geo.WH.Elc.Solar.Solar</t>
  </si>
  <si>
    <t>FEC_per_household.kWh.PT.Res.HH.Thermal.SH.Geo.CO</t>
  </si>
  <si>
    <t>FEC_per_household.kWh.PT.Res.HH.Thermal.SH.Geo.CO.LPG.LPG</t>
  </si>
  <si>
    <t>FEC_per_household.kWh.PT.Res.HH.Thermal.SH.Geo.CO.Elc.Elec</t>
  </si>
  <si>
    <t>FEC_per_household.kWh.PT.Res.HH.Thermal.SH.DistrHeat</t>
  </si>
  <si>
    <t>FEC_per_household.kWh.PT.Res.HH.Thermal.SH.DistrHeat.SH</t>
  </si>
  <si>
    <t>FEC_per_household.kWh.PT.Res.HH.Thermal.SH.DistrHeat.SH.Steam_Distr</t>
  </si>
  <si>
    <t>FEC_per_household.kWh.PT.Res.HH.Thermal.SH.DistrHeat.SH.Elec</t>
  </si>
  <si>
    <t>FEC_per_household.kWh.PT.Res.HH.Thermal.SH.DistrHeat.SC</t>
  </si>
  <si>
    <t>FEC_per_household.kWh.PT.Res.HH.Thermal.SH.DistrHeat.SC.AC.Elec</t>
  </si>
  <si>
    <t>FEC_per_household.kWh.PT.Res.HH.Thermal.SH.DistrHeat.WH</t>
  </si>
  <si>
    <t>FEC_per_household.kWh.PT.Res.HH.Thermal.SH.DistrHeat.WH.DistrHeat.NoSolar.Steam_Distr</t>
  </si>
  <si>
    <t>FEC_per_household.kWh.PT.Res.HH.Thermal.SH.DistrHeat.WH.DistrHeat.Solar</t>
  </si>
  <si>
    <t>FEC_per_household.kWh.PT.Res.HH.Thermal.SH.DistrHeat.WH.DistrHeat.Solar.Steam_Distr</t>
  </si>
  <si>
    <t>FEC_per_household.kWh.PT.Res.HH.Thermal.SH.DistrHeat.WH.DistrHeat.Solar.Solar</t>
  </si>
  <si>
    <t>FEC_per_household.kWh.PT.Res.HH.Thermal.SH.DistrHeat.WH.Elc.NoSolar.Elec</t>
  </si>
  <si>
    <t>FEC_per_household.kWh.PT.Res.HH.Thermal.SH.DistrHeat.WH.Elc.Solar</t>
  </si>
  <si>
    <t>FEC_per_household.kWh.PT.Res.HH.Thermal.SH.DistrHeat.WH.Elc.Solar.Elec</t>
  </si>
  <si>
    <t>FEC_per_household.kWh.PT.Res.HH.Thermal.SH.DistrHeat.WH.Elc.Solar.Solar</t>
  </si>
  <si>
    <t>FEC_per_household.kWh.PT.Res.HH.Thermal.SH.DistrHeat.CO</t>
  </si>
  <si>
    <t>FEC_per_household.kWh.PT.Res.HH.Thermal.SH.DistrHeat.CO.LPG.LPG</t>
  </si>
  <si>
    <t>FEC_per_household.kWh.PT.Res.HH.Thermal.SH.DistrHeat.CO.Elc.Elec</t>
  </si>
  <si>
    <t>FEC_per_household.kWh.PT.Res.HH.Thermal.SH.AdvElc</t>
  </si>
  <si>
    <t>FEC_per_household.kWh.PT.Res.HH.Thermal.SH.AdvElc.SH</t>
  </si>
  <si>
    <t>FEC_per_household.kWh.PT.Res.HH.Thermal.SH.AdvElc.SH.Elec</t>
  </si>
  <si>
    <t>FEC_per_household.kWh.PT.Res.HH.Thermal.SH.AdvElc.SC</t>
  </si>
  <si>
    <t>FEC_per_household.kWh.PT.Res.HH.Thermal.SH.AdvElc.SC.AC.Elec</t>
  </si>
  <si>
    <t>FEC_per_household.kWh.PT.Res.HH.Thermal.SH.AdvElc.WH</t>
  </si>
  <si>
    <t>FEC_per_household.kWh.PT.Res.HH.Thermal.SH.AdvElc.WH.LPG.NoSolar.LPG</t>
  </si>
  <si>
    <t>FEC_per_household.kWh.PT.Res.HH.Thermal.SH.AdvElc.WH.LPG.Solar</t>
  </si>
  <si>
    <t>FEC_per_household.kWh.PT.Res.HH.Thermal.SH.AdvElc.WH.LPG.Solar.LPG</t>
  </si>
  <si>
    <t>FEC_per_household.kWh.PT.Res.HH.Thermal.SH.AdvElc.WH.LPG.Solar.Solar</t>
  </si>
  <si>
    <t>FEC_per_household.kWh.PT.Res.HH.Thermal.SH.AdvElc.WH.Elc.NoSolar.Elec</t>
  </si>
  <si>
    <t>FEC_per_household.kWh.PT.Res.HH.Thermal.SH.AdvElc.WH.Elc.Solar</t>
  </si>
  <si>
    <t>FEC_per_household.kWh.PT.Res.HH.Thermal.SH.AdvElc.WH.Elc.Solar.Elec</t>
  </si>
  <si>
    <t>FEC_per_household.kWh.PT.Res.HH.Thermal.SH.AdvElc.WH.Elc.Solar.Solar</t>
  </si>
  <si>
    <t>FEC_per_household.kWh.PT.Res.HH.Thermal.SH.AdvElc.CO</t>
  </si>
  <si>
    <t>FEC_per_household.kWh.PT.Res.HH.Thermal.SH.AdvElc.CO.LPG.LPG</t>
  </si>
  <si>
    <t>FEC_per_household.kWh.PT.Res.HH.Thermal.SH.AdvElc.CO.Elc.Elec</t>
  </si>
  <si>
    <t>FEC_per_household.kWh.PT.Res.HH.Thermal.SH.ConvElc</t>
  </si>
  <si>
    <t>FEC_per_household.kWh.PT.Res.HH.Thermal.SH.ConvElc.SH</t>
  </si>
  <si>
    <t>FEC_per_household.kWh.PT.Res.HH.Thermal.SH.ConvElc.SH.Elec</t>
  </si>
  <si>
    <t>FEC_per_household.kWh.PT.Res.HH.Thermal.SH.ConvElc.SC</t>
  </si>
  <si>
    <t>FEC_per_household.kWh.PT.Res.HH.Thermal.SH.ConvElc.SC.AC.Elec</t>
  </si>
  <si>
    <t>FEC_per_household.kWh.PT.Res.HH.Thermal.SH.ConvElc.WH</t>
  </si>
  <si>
    <t>FEC_per_household.kWh.PT.Res.HH.Thermal.SH.ConvElc.WH.LPG.NoSolar.LPG</t>
  </si>
  <si>
    <t>FEC_per_household.kWh.PT.Res.HH.Thermal.SH.ConvElc.WH.LPG.Solar</t>
  </si>
  <si>
    <t>FEC_per_household.kWh.PT.Res.HH.Thermal.SH.ConvElc.WH.LPG.Solar.LPG</t>
  </si>
  <si>
    <t>FEC_per_household.kWh.PT.Res.HH.Thermal.SH.ConvElc.WH.LPG.Solar.Solar</t>
  </si>
  <si>
    <t>FEC_per_household.kWh.PT.Res.HH.Thermal.SH.ConvElc.WH.Elc.NoSolar.Elec</t>
  </si>
  <si>
    <t>FEC_per_household.kWh.PT.Res.HH.Thermal.SH.ConvElc.WH.Elc.Solar</t>
  </si>
  <si>
    <t>FEC_per_household.kWh.PT.Res.HH.Thermal.SH.ConvElc.WH.Elc.Solar.Elec</t>
  </si>
  <si>
    <t>FEC_per_household.kWh.PT.Res.HH.Thermal.SH.ConvElc.WH.Elc.Solar.Solar</t>
  </si>
  <si>
    <t>FEC_per_household.kWh.PT.Res.HH.Thermal.SH.ConvElc.CO</t>
  </si>
  <si>
    <t>FEC_per_household.kWh.PT.Res.HH.Thermal.SH.ConvElc.CO.LPG.LPG</t>
  </si>
  <si>
    <t>FEC_per_household.kWh.PT.Res.HH.Thermal.SH.ConvElc.CO.Elc.Elec</t>
  </si>
  <si>
    <t>PT - Thermal energy service per household (detailed structure)</t>
  </si>
  <si>
    <t>TES_per_household.kWh.PT.Res.HH.Thermal.SH.Solids</t>
  </si>
  <si>
    <t>TES_per_household.kWh.PT.Res.HH.Thermal.SH.Solids.SH</t>
  </si>
  <si>
    <t>TES_per_household.kWh.PT.Res.HH.Thermal.SH.Solids.SH.Solids</t>
  </si>
  <si>
    <t>TES_per_household.kWh.PT.Res.HH.Thermal.SH.Solids.SH.Elec</t>
  </si>
  <si>
    <t>TES_per_household.kWh.PT.Res.HH.Thermal.SH.Solids.SC</t>
  </si>
  <si>
    <t>TES_per_household.kWh.PT.Res.HH.Thermal.SH.Solids.SC.AC.Elec</t>
  </si>
  <si>
    <t>TES_per_household.kWh.PT.Res.HH.Thermal.SH.Solids.WH</t>
  </si>
  <si>
    <t>TES_per_household.kWh.PT.Res.HH.Thermal.SH.Solids.WH.Solids.NoSolar.Solids</t>
  </si>
  <si>
    <t>TES_per_household.kWh.PT.Res.HH.Thermal.SH.Solids.WH.LPG.NoSolar.LPG</t>
  </si>
  <si>
    <t>TES_per_household.kWh.PT.Res.HH.Thermal.SH.Solids.WH.LPG.Solar</t>
  </si>
  <si>
    <t>TES_per_household.kWh.PT.Res.HH.Thermal.SH.Solids.WH.LPG.Solar.LPG</t>
  </si>
  <si>
    <t>TES_per_household.kWh.PT.Res.HH.Thermal.SH.Solids.WH.LPG.Solar.Solar</t>
  </si>
  <si>
    <t>TES_per_household.kWh.PT.Res.HH.Thermal.SH.Solids.WH.Elc.NoSolar.Elec</t>
  </si>
  <si>
    <t>TES_per_household.kWh.PT.Res.HH.Thermal.SH.Solids.WH.Elc.Solar</t>
  </si>
  <si>
    <t>TES_per_household.kWh.PT.Res.HH.Thermal.SH.Solids.WH.Elc.Solar.Elec</t>
  </si>
  <si>
    <t>TES_per_household.kWh.PT.Res.HH.Thermal.SH.Solids.WH.Elc.Solar.Solar</t>
  </si>
  <si>
    <t>TES_per_household.kWh.PT.Res.HH.Thermal.SH.Solids.CO</t>
  </si>
  <si>
    <t>TES_per_household.kWh.PT.Res.HH.Thermal.SH.Solids.CO.Solids.Solids</t>
  </si>
  <si>
    <t>TES_per_household.kWh.PT.Res.HH.Thermal.SH.Solids.CO.LPG.LPG</t>
  </si>
  <si>
    <t>TES_per_household.kWh.PT.Res.HH.Thermal.SH.Solids.CO.Elc.Elec</t>
  </si>
  <si>
    <t>TES_per_household.kWh.PT.Res.HH.Thermal.SH.LPG</t>
  </si>
  <si>
    <t>TES_per_household.kWh.PT.Res.HH.Thermal.SH.LPG.SH</t>
  </si>
  <si>
    <t>TES_per_household.kWh.PT.Res.HH.Thermal.SH.LPG.SH.LPG</t>
  </si>
  <si>
    <t>TES_per_household.kWh.PT.Res.HH.Thermal.SH.LPG.SH.Elec</t>
  </si>
  <si>
    <t>TES_per_household.kWh.PT.Res.HH.Thermal.SH.LPG.SC</t>
  </si>
  <si>
    <t>TES_per_household.kWh.PT.Res.HH.Thermal.SH.LPG.SC.AC.Elec</t>
  </si>
  <si>
    <t>TES_per_household.kWh.PT.Res.HH.Thermal.SH.LPG.WH</t>
  </si>
  <si>
    <t>TES_per_household.kWh.PT.Res.HH.Thermal.SH.LPG.WH.LPG.NoSolar.LPG</t>
  </si>
  <si>
    <t>TES_per_household.kWh.PT.Res.HH.Thermal.SH.LPG.WH.LPG.Solar</t>
  </si>
  <si>
    <t>TES_per_household.kWh.PT.Res.HH.Thermal.SH.LPG.WH.LPG.Solar.LPG</t>
  </si>
  <si>
    <t>TES_per_household.kWh.PT.Res.HH.Thermal.SH.LPG.WH.LPG.Solar.Solar</t>
  </si>
  <si>
    <t>TES_per_household.kWh.PT.Res.HH.Thermal.SH.LPG.WH.Elc.NoSolar.Elec</t>
  </si>
  <si>
    <t>TES_per_household.kWh.PT.Res.HH.Thermal.SH.LPG.WH.Elc.Solar</t>
  </si>
  <si>
    <t>TES_per_household.kWh.PT.Res.HH.Thermal.SH.LPG.WH.Elc.Solar.Elec</t>
  </si>
  <si>
    <t>TES_per_household.kWh.PT.Res.HH.Thermal.SH.LPG.WH.Elc.Solar.Solar</t>
  </si>
  <si>
    <t>TES_per_household.kWh.PT.Res.HH.Thermal.SH.LPG.CO</t>
  </si>
  <si>
    <t>TES_per_household.kWh.PT.Res.HH.Thermal.SH.LPG.CO.LPG.LPG</t>
  </si>
  <si>
    <t>TES_per_household.kWh.PT.Res.HH.Thermal.SH.LPG.CO.Elc.Elec</t>
  </si>
  <si>
    <t>TES_per_household.kWh.PT.Res.HH.Thermal.SH.Oil</t>
  </si>
  <si>
    <t>TES_per_household.kWh.PT.Res.HH.Thermal.SH.Oil.SH</t>
  </si>
  <si>
    <t>TES_per_household.kWh.PT.Res.HH.Thermal.SH.Oil.SH.Oil</t>
  </si>
  <si>
    <t>TES_per_household.kWh.PT.Res.HH.Thermal.SH.Oil.SH.Elec</t>
  </si>
  <si>
    <t>TES_per_household.kWh.PT.Res.HH.Thermal.SH.Oil.SC</t>
  </si>
  <si>
    <t>TES_per_household.kWh.PT.Res.HH.Thermal.SH.Oil.SC.AC.Elec</t>
  </si>
  <si>
    <t>TES_per_household.kWh.PT.Res.HH.Thermal.SH.Oil.WH</t>
  </si>
  <si>
    <t>TES_per_household.kWh.PT.Res.HH.Thermal.SH.Oil.WH.Oil.NoSolar.Oil</t>
  </si>
  <si>
    <t>TES_per_household.kWh.PT.Res.HH.Thermal.SH.Oil.WH.Oil.Solar</t>
  </si>
  <si>
    <t>TES_per_household.kWh.PT.Res.HH.Thermal.SH.Oil.WH.Oil.Solar.Oil</t>
  </si>
  <si>
    <t>TES_per_household.kWh.PT.Res.HH.Thermal.SH.Oil.WH.Oil.Solar.Solar</t>
  </si>
  <si>
    <t>TES_per_household.kWh.PT.Res.HH.Thermal.SH.Oil.WH.Elc.NoSolar.Elec</t>
  </si>
  <si>
    <t>TES_per_household.kWh.PT.Res.HH.Thermal.SH.Oil.WH.Elc.Solar</t>
  </si>
  <si>
    <t>TES_per_household.kWh.PT.Res.HH.Thermal.SH.Oil.WH.Elc.Solar.Elec</t>
  </si>
  <si>
    <t>TES_per_household.kWh.PT.Res.HH.Thermal.SH.Oil.WH.Elc.Solar.Solar</t>
  </si>
  <si>
    <t>TES_per_household.kWh.PT.Res.HH.Thermal.SH.Oil.CO</t>
  </si>
  <si>
    <t>TES_per_household.kWh.PT.Res.HH.Thermal.SH.Oil.CO.LPG.LPG</t>
  </si>
  <si>
    <t>TES_per_household.kWh.PT.Res.HH.Thermal.SH.Oil.CO.Elc.Elec</t>
  </si>
  <si>
    <t>TES_per_household.kWh.PT.Res.HH.Thermal.SH.Gas</t>
  </si>
  <si>
    <t>TES_per_household.kWh.PT.Res.HH.Thermal.SH.Gas.SH</t>
  </si>
  <si>
    <t>TES_per_household.kWh.PT.Res.HH.Thermal.SH.Gas.SH.Gas</t>
  </si>
  <si>
    <t>TES_per_household.kWh.PT.Res.HH.Thermal.SH.Gas.SH.Elec</t>
  </si>
  <si>
    <t>TES_per_household.kWh.PT.Res.HH.Thermal.SH.Gas.SC</t>
  </si>
  <si>
    <t>TES_per_household.kWh.PT.Res.HH.Thermal.SH.Gas.SC.AC.Elec</t>
  </si>
  <si>
    <t>TES_per_household.kWh.PT.Res.HH.Thermal.SH.Gas.WH</t>
  </si>
  <si>
    <t>TES_per_household.kWh.PT.Res.HH.Thermal.SH.Gas.WH.Gas.NoSolar.Gas</t>
  </si>
  <si>
    <t>TES_per_household.kWh.PT.Res.HH.Thermal.SH.Gas.WH.Gas.Solar</t>
  </si>
  <si>
    <t>TES_per_household.kWh.PT.Res.HH.Thermal.SH.Gas.WH.Gas.Solar.Gas</t>
  </si>
  <si>
    <t>TES_per_household.kWh.PT.Res.HH.Thermal.SH.Gas.WH.Gas.Solar.Solar</t>
  </si>
  <si>
    <t>TES_per_household.kWh.PT.Res.HH.Thermal.SH.Gas.WH.Elc.NoSolar.Elec</t>
  </si>
  <si>
    <t>TES_per_household.kWh.PT.Res.HH.Thermal.SH.Gas.WH.Elc.Solar</t>
  </si>
  <si>
    <t>TES_per_household.kWh.PT.Res.HH.Thermal.SH.Gas.WH.Elc.Solar.Elec</t>
  </si>
  <si>
    <t>TES_per_household.kWh.PT.Res.HH.Thermal.SH.Gas.WH.Elc.Solar.Solar</t>
  </si>
  <si>
    <t>TES_per_household.kWh.PT.Res.HH.Thermal.SH.Gas.CO</t>
  </si>
  <si>
    <t>TES_per_household.kWh.PT.Res.HH.Thermal.SH.Gas.CO.Gas.Gas</t>
  </si>
  <si>
    <t>TES_per_household.kWh.PT.Res.HH.Thermal.SH.Gas.CO.Elc.Elec</t>
  </si>
  <si>
    <t>TES_per_household.kWh.PT.Res.HH.Thermal.SH.Biomass</t>
  </si>
  <si>
    <t>TES_per_household.kWh.PT.Res.HH.Thermal.SH.Biomass.SH</t>
  </si>
  <si>
    <t>TES_per_household.kWh.PT.Res.HH.Thermal.SH.Biomass.SH.Biomass</t>
  </si>
  <si>
    <t>TES_per_household.kWh.PT.Res.HH.Thermal.SH.Biomass.SH.Elec</t>
  </si>
  <si>
    <t>TES_per_household.kWh.PT.Res.HH.Thermal.SH.Biomass.SC</t>
  </si>
  <si>
    <t>TES_per_household.kWh.PT.Res.HH.Thermal.SH.Biomass.SC.AC.Elec</t>
  </si>
  <si>
    <t>TES_per_household.kWh.PT.Res.HH.Thermal.SH.Biomass.WH</t>
  </si>
  <si>
    <t>TES_per_household.kWh.PT.Res.HH.Thermal.SH.Biomass.WH.Biomass.NoSolar.Biomass</t>
  </si>
  <si>
    <t>TES_per_household.kWh.PT.Res.HH.Thermal.SH.Biomass.WH.Biomass.Solar</t>
  </si>
  <si>
    <t>TES_per_household.kWh.PT.Res.HH.Thermal.SH.Biomass.WH.Biomass.Solar.Biomass</t>
  </si>
  <si>
    <t>TES_per_household.kWh.PT.Res.HH.Thermal.SH.Biomass.WH.Biomass.Solar.Solar</t>
  </si>
  <si>
    <t>TES_per_household.kWh.PT.Res.HH.Thermal.SH.Biomass.WH.LPG.NoSolar.LPG</t>
  </si>
  <si>
    <t>TES_per_household.kWh.PT.Res.HH.Thermal.SH.Biomass.WH.LPG.Solar</t>
  </si>
  <si>
    <t>TES_per_household.kWh.PT.Res.HH.Thermal.SH.Biomass.WH.LPG.Solar.LPG</t>
  </si>
  <si>
    <t>TES_per_household.kWh.PT.Res.HH.Thermal.SH.Biomass.WH.LPG.Solar.Solar</t>
  </si>
  <si>
    <t>TES_per_household.kWh.PT.Res.HH.Thermal.SH.Biomass.WH.Elc.NoSolar.Elec</t>
  </si>
  <si>
    <t>TES_per_household.kWh.PT.Res.HH.Thermal.SH.Biomass.WH.Elc.Solar</t>
  </si>
  <si>
    <t>TES_per_household.kWh.PT.Res.HH.Thermal.SH.Biomass.WH.Elc.Solar.Elec</t>
  </si>
  <si>
    <t>TES_per_household.kWh.PT.Res.HH.Thermal.SH.Biomass.WH.Elc.Solar.Solar</t>
  </si>
  <si>
    <t>TES_per_household.kWh.PT.Res.HH.Thermal.SH.Biomass.CO</t>
  </si>
  <si>
    <t>TES_per_household.kWh.PT.Res.HH.Thermal.SH.Biomass.CO.Biomass.Biomass</t>
  </si>
  <si>
    <t>TES_per_household.kWh.PT.Res.HH.Thermal.SH.Biomass.CO.LPG.LPG</t>
  </si>
  <si>
    <t>TES_per_household.kWh.PT.Res.HH.Thermal.SH.Biomass.CO.Elc.Elec</t>
  </si>
  <si>
    <t>TES_per_household.kWh.PT.Res.HH.Thermal.SH.Geo</t>
  </si>
  <si>
    <t>TES_per_household.kWh.PT.Res.HH.Thermal.SH.Geo.SH</t>
  </si>
  <si>
    <t>TES_per_household.kWh.PT.Res.HH.Thermal.SH.Geo.SH.Geo</t>
  </si>
  <si>
    <t>TES_per_household.kWh.PT.Res.HH.Thermal.SH.Geo.SH.Elec</t>
  </si>
  <si>
    <t>TES_per_household.kWh.PT.Res.HH.Thermal.SH.Geo.SC</t>
  </si>
  <si>
    <t>TES_per_household.kWh.PT.Res.HH.Thermal.SH.Geo.SC.AC.Elec</t>
  </si>
  <si>
    <t>TES_per_household.kWh.PT.Res.HH.Thermal.SH.Geo.WH</t>
  </si>
  <si>
    <t>TES_per_household.kWh.PT.Res.HH.Thermal.SH.Geo.WH.Geo.NoSolar.Geo</t>
  </si>
  <si>
    <t>TES_per_household.kWh.PT.Res.HH.Thermal.SH.Geo.WH.Geo.Solar</t>
  </si>
  <si>
    <t>TES_per_household.kWh.PT.Res.HH.Thermal.SH.Geo.WH.Geo.Solar.Geo</t>
  </si>
  <si>
    <t>TES_per_household.kWh.PT.Res.HH.Thermal.SH.Geo.WH.Geo.Solar.Solar</t>
  </si>
  <si>
    <t>TES_per_household.kWh.PT.Res.HH.Thermal.SH.Geo.WH.Elc.NoSolar.Elec</t>
  </si>
  <si>
    <t>TES_per_household.kWh.PT.Res.HH.Thermal.SH.Geo.WH.Elc.Solar</t>
  </si>
  <si>
    <t>TES_per_household.kWh.PT.Res.HH.Thermal.SH.Geo.WH.Elc.Solar.Elec</t>
  </si>
  <si>
    <t>TES_per_household.kWh.PT.Res.HH.Thermal.SH.Geo.WH.Elc.Solar.Solar</t>
  </si>
  <si>
    <t>TES_per_household.kWh.PT.Res.HH.Thermal.SH.Geo.CO</t>
  </si>
  <si>
    <t>TES_per_household.kWh.PT.Res.HH.Thermal.SH.Geo.CO.LPG.LPG</t>
  </si>
  <si>
    <t>TES_per_household.kWh.PT.Res.HH.Thermal.SH.Geo.CO.Elc.Elec</t>
  </si>
  <si>
    <t>TES_per_household.kWh.PT.Res.HH.Thermal.SH.DistrHeat</t>
  </si>
  <si>
    <t>TES_per_household.kWh.PT.Res.HH.Thermal.SH.DistrHeat.SH</t>
  </si>
  <si>
    <t>TES_per_household.kWh.PT.Res.HH.Thermal.SH.DistrHeat.SH.Steam_Distr</t>
  </si>
  <si>
    <t>TES_per_household.kWh.PT.Res.HH.Thermal.SH.DistrHeat.SH.Elec</t>
  </si>
  <si>
    <t>TES_per_household.kWh.PT.Res.HH.Thermal.SH.DistrHeat.SC</t>
  </si>
  <si>
    <t>TES_per_household.kWh.PT.Res.HH.Thermal.SH.DistrHeat.SC.AC.Elec</t>
  </si>
  <si>
    <t>TES_per_household.kWh.PT.Res.HH.Thermal.SH.DistrHeat.WH</t>
  </si>
  <si>
    <t>TES_per_household.kWh.PT.Res.HH.Thermal.SH.DistrHeat.WH.DistrHeat.NoSolar.Steam_Distr</t>
  </si>
  <si>
    <t>TES_per_household.kWh.PT.Res.HH.Thermal.SH.DistrHeat.WH.DistrHeat.Solar</t>
  </si>
  <si>
    <t>TES_per_household.kWh.PT.Res.HH.Thermal.SH.DistrHeat.WH.DistrHeat.Solar.Steam_Distr</t>
  </si>
  <si>
    <t>TES_per_household.kWh.PT.Res.HH.Thermal.SH.DistrHeat.WH.DistrHeat.Solar.Solar</t>
  </si>
  <si>
    <t>TES_per_household.kWh.PT.Res.HH.Thermal.SH.DistrHeat.WH.Elc.NoSolar.Elec</t>
  </si>
  <si>
    <t>TES_per_household.kWh.PT.Res.HH.Thermal.SH.DistrHeat.WH.Elc.Solar</t>
  </si>
  <si>
    <t>TES_per_household.kWh.PT.Res.HH.Thermal.SH.DistrHeat.WH.Elc.Solar.Elec</t>
  </si>
  <si>
    <t>TES_per_household.kWh.PT.Res.HH.Thermal.SH.DistrHeat.WH.Elc.Solar.Solar</t>
  </si>
  <si>
    <t>TES_per_household.kWh.PT.Res.HH.Thermal.SH.DistrHeat.CO</t>
  </si>
  <si>
    <t>TES_per_household.kWh.PT.Res.HH.Thermal.SH.DistrHeat.CO.LPG.LPG</t>
  </si>
  <si>
    <t>TES_per_household.kWh.PT.Res.HH.Thermal.SH.DistrHeat.CO.Elc.Elec</t>
  </si>
  <si>
    <t>TES_per_household.kWh.PT.Res.HH.Thermal.SH.AdvElc</t>
  </si>
  <si>
    <t>TES_per_household.kWh.PT.Res.HH.Thermal.SH.AdvElc.SH</t>
  </si>
  <si>
    <t>TES_per_household.kWh.PT.Res.HH.Thermal.SH.AdvElc.SH.Elec</t>
  </si>
  <si>
    <t>TES_per_household.kWh.PT.Res.HH.Thermal.SH.AdvElc.SC</t>
  </si>
  <si>
    <t>TES_per_household.kWh.PT.Res.HH.Thermal.SH.AdvElc.SC.AC.Elec</t>
  </si>
  <si>
    <t>TES_per_household.kWh.PT.Res.HH.Thermal.SH.AdvElc.WH</t>
  </si>
  <si>
    <t>TES_per_household.kWh.PT.Res.HH.Thermal.SH.AdvElc.WH.LPG.NoSolar.LPG</t>
  </si>
  <si>
    <t>TES_per_household.kWh.PT.Res.HH.Thermal.SH.AdvElc.WH.LPG.Solar</t>
  </si>
  <si>
    <t>TES_per_household.kWh.PT.Res.HH.Thermal.SH.AdvElc.WH.LPG.Solar.LPG</t>
  </si>
  <si>
    <t>TES_per_household.kWh.PT.Res.HH.Thermal.SH.AdvElc.WH.LPG.Solar.Solar</t>
  </si>
  <si>
    <t>TES_per_household.kWh.PT.Res.HH.Thermal.SH.AdvElc.WH.Elc.NoSolar.Elec</t>
  </si>
  <si>
    <t>TES_per_household.kWh.PT.Res.HH.Thermal.SH.AdvElc.WH.Elc.Solar</t>
  </si>
  <si>
    <t>TES_per_household.kWh.PT.Res.HH.Thermal.SH.AdvElc.WH.Elc.Solar.Elec</t>
  </si>
  <si>
    <t>TES_per_household.kWh.PT.Res.HH.Thermal.SH.AdvElc.WH.Elc.Solar.Solar</t>
  </si>
  <si>
    <t>TES_per_household.kWh.PT.Res.HH.Thermal.SH.AdvElc.CO</t>
  </si>
  <si>
    <t>TES_per_household.kWh.PT.Res.HH.Thermal.SH.AdvElc.CO.LPG.LPG</t>
  </si>
  <si>
    <t>TES_per_household.kWh.PT.Res.HH.Thermal.SH.AdvElc.CO.Elc.Elec</t>
  </si>
  <si>
    <t>TES_per_household.kWh.PT.Res.HH.Thermal.SH.ConvElc</t>
  </si>
  <si>
    <t>TES_per_household.kWh.PT.Res.HH.Thermal.SH.ConvElc.SH</t>
  </si>
  <si>
    <t>TES_per_household.kWh.PT.Res.HH.Thermal.SH.ConvElc.SH.Elec</t>
  </si>
  <si>
    <t>TES_per_household.kWh.PT.Res.HH.Thermal.SH.ConvElc.SC</t>
  </si>
  <si>
    <t>TES_per_household.kWh.PT.Res.HH.Thermal.SH.ConvElc.SC.AC.Elec</t>
  </si>
  <si>
    <t>TES_per_household.kWh.PT.Res.HH.Thermal.SH.ConvElc.WH</t>
  </si>
  <si>
    <t>TES_per_household.kWh.PT.Res.HH.Thermal.SH.ConvElc.WH.LPG.NoSolar.LPG</t>
  </si>
  <si>
    <t>TES_per_household.kWh.PT.Res.HH.Thermal.SH.ConvElc.WH.LPG.Solar</t>
  </si>
  <si>
    <t>TES_per_household.kWh.PT.Res.HH.Thermal.SH.ConvElc.WH.LPG.Solar.LPG</t>
  </si>
  <si>
    <t>TES_per_household.kWh.PT.Res.HH.Thermal.SH.ConvElc.WH.LPG.Solar.Solar</t>
  </si>
  <si>
    <t>TES_per_household.kWh.PT.Res.HH.Thermal.SH.ConvElc.WH.Elc.NoSolar.Elec</t>
  </si>
  <si>
    <t>TES_per_household.kWh.PT.Res.HH.Thermal.SH.ConvElc.WH.Elc.Solar</t>
  </si>
  <si>
    <t>TES_per_household.kWh.PT.Res.HH.Thermal.SH.ConvElc.WH.Elc.Solar.Elec</t>
  </si>
  <si>
    <t>TES_per_household.kWh.PT.Res.HH.Thermal.SH.ConvElc.WH.Elc.Solar.Solar</t>
  </si>
  <si>
    <t>TES_per_household.kWh.PT.Res.HH.Thermal.SH.ConvElc.CO</t>
  </si>
  <si>
    <t>TES_per_household.kWh.PT.Res.HH.Thermal.SH.ConvElc.CO.LPG.LPG</t>
  </si>
  <si>
    <t>TES_per_household.kWh.PT.Res.HH.Thermal.SH.ConvElc.CO.Elc.Elec</t>
  </si>
  <si>
    <t>PT - CO2 emissions per household (detailed structure)</t>
  </si>
  <si>
    <t>EMI_per_household.kgCO2.PT.Res.HH.Thermal.SH.Solids</t>
  </si>
  <si>
    <t>EMI_per_household.kgCO2.PT.Res.HH.Thermal.SH.Solids.SH</t>
  </si>
  <si>
    <t>EMI_per_household.kgCO2.PT.Res.HH.Thermal.SH.Solids.SH.Solids</t>
  </si>
  <si>
    <t>EMI_per_household.kgCO2.PT.Res.HH.Thermal.SH.Solids.SH.Elec</t>
  </si>
  <si>
    <t>EMI_per_household.kgCO2.PT.Res.HH.Thermal.SH.Solids.SC</t>
  </si>
  <si>
    <t>EMI_per_household.kgCO2.PT.Res.HH.Thermal.SH.Solids.SC.AC.Elec</t>
  </si>
  <si>
    <t>EMI_per_household.kgCO2.PT.Res.HH.Thermal.SH.Solids.WH</t>
  </si>
  <si>
    <t>EMI_per_household.kgCO2.PT.Res.HH.Thermal.SH.Solids.WH.Solids.NoSolar.Solids</t>
  </si>
  <si>
    <t>EMI_per_household.kgCO2.PT.Res.HH.Thermal.SH.Solids.WH.LPG.NoSolar.LPG</t>
  </si>
  <si>
    <t>EMI_per_household.kgCO2.PT.Res.HH.Thermal.SH.Solids.WH.LPG.Solar</t>
  </si>
  <si>
    <t>EMI_per_household.kgCO2.PT.Res.HH.Thermal.SH.Solids.WH.LPG.Solar.LPG</t>
  </si>
  <si>
    <t>EMI_per_household.kgCO2.PT.Res.HH.Thermal.SH.Solids.WH.LPG.Solar.Solar</t>
  </si>
  <si>
    <t>EMI_per_household.kgCO2.PT.Res.HH.Thermal.SH.Solids.WH.Elc.NoSolar.Elec</t>
  </si>
  <si>
    <t>EMI_per_household.kgCO2.PT.Res.HH.Thermal.SH.Solids.WH.Elc.Solar</t>
  </si>
  <si>
    <t>EMI_per_household.kgCO2.PT.Res.HH.Thermal.SH.Solids.WH.Elc.Solar.Elec</t>
  </si>
  <si>
    <t>EMI_per_household.kgCO2.PT.Res.HH.Thermal.SH.Solids.WH.Elc.Solar.Solar</t>
  </si>
  <si>
    <t>EMI_per_household.kgCO2.PT.Res.HH.Thermal.SH.Solids.CO</t>
  </si>
  <si>
    <t>EMI_per_household.kgCO2.PT.Res.HH.Thermal.SH.Solids.CO.Solids.Solids</t>
  </si>
  <si>
    <t>EMI_per_household.kgCO2.PT.Res.HH.Thermal.SH.Solids.CO.LPG.LPG</t>
  </si>
  <si>
    <t>EMI_per_household.kgCO2.PT.Res.HH.Thermal.SH.Solids.CO.Elc.Elec</t>
  </si>
  <si>
    <t>EMI_per_household.kgCO2.PT.Res.HH.Thermal.SH.LPG</t>
  </si>
  <si>
    <t>EMI_per_household.kgCO2.PT.Res.HH.Thermal.SH.LPG.SH</t>
  </si>
  <si>
    <t>EMI_per_household.kgCO2.PT.Res.HH.Thermal.SH.LPG.SH.LPG</t>
  </si>
  <si>
    <t>EMI_per_household.kgCO2.PT.Res.HH.Thermal.SH.LPG.SH.Elec</t>
  </si>
  <si>
    <t>EMI_per_household.kgCO2.PT.Res.HH.Thermal.SH.LPG.SC</t>
  </si>
  <si>
    <t>EMI_per_household.kgCO2.PT.Res.HH.Thermal.SH.LPG.SC.AC.Elec</t>
  </si>
  <si>
    <t>EMI_per_household.kgCO2.PT.Res.HH.Thermal.SH.LPG.WH</t>
  </si>
  <si>
    <t>EMI_per_household.kgCO2.PT.Res.HH.Thermal.SH.LPG.WH.LPG.NoSolar.LPG</t>
  </si>
  <si>
    <t>EMI_per_household.kgCO2.PT.Res.HH.Thermal.SH.LPG.WH.LPG.Solar</t>
  </si>
  <si>
    <t>EMI_per_household.kgCO2.PT.Res.HH.Thermal.SH.LPG.WH.LPG.Solar.LPG</t>
  </si>
  <si>
    <t>EMI_per_household.kgCO2.PT.Res.HH.Thermal.SH.LPG.WH.LPG.Solar.Solar</t>
  </si>
  <si>
    <t>EMI_per_household.kgCO2.PT.Res.HH.Thermal.SH.LPG.WH.Elc.NoSolar.Elec</t>
  </si>
  <si>
    <t>EMI_per_household.kgCO2.PT.Res.HH.Thermal.SH.LPG.WH.Elc.Solar</t>
  </si>
  <si>
    <t>EMI_per_household.kgCO2.PT.Res.HH.Thermal.SH.LPG.WH.Elc.Solar.Elec</t>
  </si>
  <si>
    <t>EMI_per_household.kgCO2.PT.Res.HH.Thermal.SH.LPG.WH.Elc.Solar.Solar</t>
  </si>
  <si>
    <t>EMI_per_household.kgCO2.PT.Res.HH.Thermal.SH.LPG.CO</t>
  </si>
  <si>
    <t>EMI_per_household.kgCO2.PT.Res.HH.Thermal.SH.LPG.CO.LPG.LPG</t>
  </si>
  <si>
    <t>EMI_per_household.kgCO2.PT.Res.HH.Thermal.SH.LPG.CO.Elc.Elec</t>
  </si>
  <si>
    <t>EMI_per_household.kgCO2.PT.Res.HH.Thermal.SH.Oil</t>
  </si>
  <si>
    <t>EMI_per_household.kgCO2.PT.Res.HH.Thermal.SH.Oil.SH</t>
  </si>
  <si>
    <t>EMI_per_household.kgCO2.PT.Res.HH.Thermal.SH.Oil.SH.Oil</t>
  </si>
  <si>
    <t>EMI_per_household.kgCO2.PT.Res.HH.Thermal.SH.Oil.SH.Elec</t>
  </si>
  <si>
    <t>EMI_per_household.kgCO2.PT.Res.HH.Thermal.SH.Oil.SC</t>
  </si>
  <si>
    <t>EMI_per_household.kgCO2.PT.Res.HH.Thermal.SH.Oil.SC.AC.Elec</t>
  </si>
  <si>
    <t>EMI_per_household.kgCO2.PT.Res.HH.Thermal.SH.Oil.WH</t>
  </si>
  <si>
    <t>EMI_per_household.kgCO2.PT.Res.HH.Thermal.SH.Oil.WH.Oil.NoSolar.Oil</t>
  </si>
  <si>
    <t>EMI_per_household.kgCO2.PT.Res.HH.Thermal.SH.Oil.WH.Oil.Solar</t>
  </si>
  <si>
    <t>EMI_per_household.kgCO2.PT.Res.HH.Thermal.SH.Oil.WH.Oil.Solar.Oil</t>
  </si>
  <si>
    <t>EMI_per_household.kgCO2.PT.Res.HH.Thermal.SH.Oil.WH.Oil.Solar.Solar</t>
  </si>
  <si>
    <t>EMI_per_household.kgCO2.PT.Res.HH.Thermal.SH.Oil.WH.Elc.NoSolar.Elec</t>
  </si>
  <si>
    <t>EMI_per_household.kgCO2.PT.Res.HH.Thermal.SH.Oil.WH.Elc.Solar</t>
  </si>
  <si>
    <t>EMI_per_household.kgCO2.PT.Res.HH.Thermal.SH.Oil.WH.Elc.Solar.Elec</t>
  </si>
  <si>
    <t>EMI_per_household.kgCO2.PT.Res.HH.Thermal.SH.Oil.WH.Elc.Solar.Solar</t>
  </si>
  <si>
    <t>EMI_per_household.kgCO2.PT.Res.HH.Thermal.SH.Oil.CO</t>
  </si>
  <si>
    <t>EMI_per_household.kgCO2.PT.Res.HH.Thermal.SH.Oil.CO.LPG.LPG</t>
  </si>
  <si>
    <t>EMI_per_household.kgCO2.PT.Res.HH.Thermal.SH.Oil.CO.Elc.Elec</t>
  </si>
  <si>
    <t>EMI_per_household.kgCO2.PT.Res.HH.Thermal.SH.Gas</t>
  </si>
  <si>
    <t>EMI_per_household.kgCO2.PT.Res.HH.Thermal.SH.Gas.SH</t>
  </si>
  <si>
    <t>EMI_per_household.kgCO2.PT.Res.HH.Thermal.SH.Gas.SH.Gas</t>
  </si>
  <si>
    <t>EMI_per_household.kgCO2.PT.Res.HH.Thermal.SH.Gas.SH.Elec</t>
  </si>
  <si>
    <t>EMI_per_household.kgCO2.PT.Res.HH.Thermal.SH.Gas.SC</t>
  </si>
  <si>
    <t>EMI_per_household.kgCO2.PT.Res.HH.Thermal.SH.Gas.SC.AC.Elec</t>
  </si>
  <si>
    <t>EMI_per_household.kgCO2.PT.Res.HH.Thermal.SH.Gas.WH</t>
  </si>
  <si>
    <t>EMI_per_household.kgCO2.PT.Res.HH.Thermal.SH.Gas.WH.Gas.NoSolar.Gas</t>
  </si>
  <si>
    <t>EMI_per_household.kgCO2.PT.Res.HH.Thermal.SH.Gas.WH.Gas.Solar</t>
  </si>
  <si>
    <t>EMI_per_household.kgCO2.PT.Res.HH.Thermal.SH.Gas.WH.Gas.Solar.Gas</t>
  </si>
  <si>
    <t>EMI_per_household.kgCO2.PT.Res.HH.Thermal.SH.Gas.WH.Gas.Solar.Solar</t>
  </si>
  <si>
    <t>EMI_per_household.kgCO2.PT.Res.HH.Thermal.SH.Gas.WH.Elc.NoSolar.Elec</t>
  </si>
  <si>
    <t>EMI_per_household.kgCO2.PT.Res.HH.Thermal.SH.Gas.WH.Elc.Solar</t>
  </si>
  <si>
    <t>EMI_per_household.kgCO2.PT.Res.HH.Thermal.SH.Gas.WH.Elc.Solar.Elec</t>
  </si>
  <si>
    <t>EMI_per_household.kgCO2.PT.Res.HH.Thermal.SH.Gas.WH.Elc.Solar.Solar</t>
  </si>
  <si>
    <t>EMI_per_household.kgCO2.PT.Res.HH.Thermal.SH.Gas.CO</t>
  </si>
  <si>
    <t>EMI_per_household.kgCO2.PT.Res.HH.Thermal.SH.Gas.CO.Gas.Gas</t>
  </si>
  <si>
    <t>EMI_per_household.kgCO2.PT.Res.HH.Thermal.SH.Gas.CO.Elc.Elec</t>
  </si>
  <si>
    <t>EMI_per_household.kgCO2.PT.Res.HH.Thermal.SH.Biomass</t>
  </si>
  <si>
    <t>EMI_per_household.kgCO2.PT.Res.HH.Thermal.SH.Biomass.SH</t>
  </si>
  <si>
    <t>EMI_per_household.kgCO2.PT.Res.HH.Thermal.SH.Biomass.SH.Biomass</t>
  </si>
  <si>
    <t>EMI_per_household.kgCO2.PT.Res.HH.Thermal.SH.Biomass.SH.Elec</t>
  </si>
  <si>
    <t>EMI_per_household.kgCO2.PT.Res.HH.Thermal.SH.Biomass.SC</t>
  </si>
  <si>
    <t>EMI_per_household.kgCO2.PT.Res.HH.Thermal.SH.Biomass.SC.AC.Elec</t>
  </si>
  <si>
    <t>EMI_per_household.kgCO2.PT.Res.HH.Thermal.SH.Biomass.WH</t>
  </si>
  <si>
    <t>EMI_per_household.kgCO2.PT.Res.HH.Thermal.SH.Biomass.WH.Biomass.NoSolar.Biomass</t>
  </si>
  <si>
    <t>EMI_per_household.kgCO2.PT.Res.HH.Thermal.SH.Biomass.WH.Biomass.Solar</t>
  </si>
  <si>
    <t>EMI_per_household.kgCO2.PT.Res.HH.Thermal.SH.Biomass.WH.Biomass.Solar.Biomass</t>
  </si>
  <si>
    <t>EMI_per_household.kgCO2.PT.Res.HH.Thermal.SH.Biomass.WH.Biomass.Solar.Solar</t>
  </si>
  <si>
    <t>EMI_per_household.kgCO2.PT.Res.HH.Thermal.SH.Biomass.WH.LPG.NoSolar.LPG</t>
  </si>
  <si>
    <t>EMI_per_household.kgCO2.PT.Res.HH.Thermal.SH.Biomass.WH.LPG.Solar</t>
  </si>
  <si>
    <t>EMI_per_household.kgCO2.PT.Res.HH.Thermal.SH.Biomass.WH.LPG.Solar.LPG</t>
  </si>
  <si>
    <t>EMI_per_household.kgCO2.PT.Res.HH.Thermal.SH.Biomass.WH.LPG.Solar.Solar</t>
  </si>
  <si>
    <t>EMI_per_household.kgCO2.PT.Res.HH.Thermal.SH.Biomass.WH.Elc.NoSolar.Elec</t>
  </si>
  <si>
    <t>EMI_per_household.kgCO2.PT.Res.HH.Thermal.SH.Biomass.WH.Elc.Solar</t>
  </si>
  <si>
    <t>EMI_per_household.kgCO2.PT.Res.HH.Thermal.SH.Biomass.WH.Elc.Solar.Elec</t>
  </si>
  <si>
    <t>EMI_per_household.kgCO2.PT.Res.HH.Thermal.SH.Biomass.WH.Elc.Solar.Solar</t>
  </si>
  <si>
    <t>EMI_per_household.kgCO2.PT.Res.HH.Thermal.SH.Biomass.CO</t>
  </si>
  <si>
    <t>EMI_per_household.kgCO2.PT.Res.HH.Thermal.SH.Biomass.CO.Biomass.Biomass</t>
  </si>
  <si>
    <t>EMI_per_household.kgCO2.PT.Res.HH.Thermal.SH.Biomass.CO.LPG.LPG</t>
  </si>
  <si>
    <t>EMI_per_household.kgCO2.PT.Res.HH.Thermal.SH.Biomass.CO.Elc.Elec</t>
  </si>
  <si>
    <t>EMI_per_household.kgCO2.PT.Res.HH.Thermal.SH.Geo</t>
  </si>
  <si>
    <t>EMI_per_household.kgCO2.PT.Res.HH.Thermal.SH.Geo.SH</t>
  </si>
  <si>
    <t>EMI_per_household.kgCO2.PT.Res.HH.Thermal.SH.Geo.SH.Geo</t>
  </si>
  <si>
    <t>EMI_per_household.kgCO2.PT.Res.HH.Thermal.SH.Geo.SH.Elec</t>
  </si>
  <si>
    <t>EMI_per_household.kgCO2.PT.Res.HH.Thermal.SH.Geo.SC</t>
  </si>
  <si>
    <t>EMI_per_household.kgCO2.PT.Res.HH.Thermal.SH.Geo.SC.AC.Elec</t>
  </si>
  <si>
    <t>EMI_per_household.kgCO2.PT.Res.HH.Thermal.SH.Geo.WH</t>
  </si>
  <si>
    <t>EMI_per_household.kgCO2.PT.Res.HH.Thermal.SH.Geo.WH.Geo.NoSolar.Geo</t>
  </si>
  <si>
    <t>EMI_per_household.kgCO2.PT.Res.HH.Thermal.SH.Geo.WH.Geo.Solar</t>
  </si>
  <si>
    <t>EMI_per_household.kgCO2.PT.Res.HH.Thermal.SH.Geo.WH.Geo.Solar.Geo</t>
  </si>
  <si>
    <t>EMI_per_household.kgCO2.PT.Res.HH.Thermal.SH.Geo.WH.Geo.Solar.Solar</t>
  </si>
  <si>
    <t>EMI_per_household.kgCO2.PT.Res.HH.Thermal.SH.Geo.WH.Elc.NoSolar.Elec</t>
  </si>
  <si>
    <t>EMI_per_household.kgCO2.PT.Res.HH.Thermal.SH.Geo.WH.Elc.Solar</t>
  </si>
  <si>
    <t>EMI_per_household.kgCO2.PT.Res.HH.Thermal.SH.Geo.WH.Elc.Solar.Elec</t>
  </si>
  <si>
    <t>EMI_per_household.kgCO2.PT.Res.HH.Thermal.SH.Geo.WH.Elc.Solar.Solar</t>
  </si>
  <si>
    <t>EMI_per_household.kgCO2.PT.Res.HH.Thermal.SH.Geo.CO</t>
  </si>
  <si>
    <t>EMI_per_household.kgCO2.PT.Res.HH.Thermal.SH.Geo.CO.LPG.LPG</t>
  </si>
  <si>
    <t>EMI_per_household.kgCO2.PT.Res.HH.Thermal.SH.Geo.CO.Elc.Elec</t>
  </si>
  <si>
    <t>EMI_per_household.kgCO2.PT.Res.HH.Thermal.SH.DistrHeat</t>
  </si>
  <si>
    <t>EMI_per_household.kgCO2.PT.Res.HH.Thermal.SH.DistrHeat.SH</t>
  </si>
  <si>
    <t>EMI_per_household.kgCO2.PT.Res.HH.Thermal.SH.DistrHeat.SH.Steam_Distr</t>
  </si>
  <si>
    <t>EMI_per_household.kgCO2.PT.Res.HH.Thermal.SH.DistrHeat.SH.Elec</t>
  </si>
  <si>
    <t>EMI_per_household.kgCO2.PT.Res.HH.Thermal.SH.DistrHeat.SC</t>
  </si>
  <si>
    <t>EMI_per_household.kgCO2.PT.Res.HH.Thermal.SH.DistrHeat.SC.AC.Elec</t>
  </si>
  <si>
    <t>EMI_per_household.kgCO2.PT.Res.HH.Thermal.SH.DistrHeat.WH</t>
  </si>
  <si>
    <t>EMI_per_household.kgCO2.PT.Res.HH.Thermal.SH.DistrHeat.WH.DistrHeat.NoSolar.Steam_Distr</t>
  </si>
  <si>
    <t>EMI_per_household.kgCO2.PT.Res.HH.Thermal.SH.DistrHeat.WH.DistrHeat.Solar</t>
  </si>
  <si>
    <t>EMI_per_household.kgCO2.PT.Res.HH.Thermal.SH.DistrHeat.WH.DistrHeat.Solar.Steam_Distr</t>
  </si>
  <si>
    <t>EMI_per_household.kgCO2.PT.Res.HH.Thermal.SH.DistrHeat.WH.DistrHeat.Solar.Solar</t>
  </si>
  <si>
    <t>EMI_per_household.kgCO2.PT.Res.HH.Thermal.SH.DistrHeat.WH.Elc.NoSolar.Elec</t>
  </si>
  <si>
    <t>EMI_per_household.kgCO2.PT.Res.HH.Thermal.SH.DistrHeat.WH.Elc.Solar</t>
  </si>
  <si>
    <t>EMI_per_household.kgCO2.PT.Res.HH.Thermal.SH.DistrHeat.WH.Elc.Solar.Elec</t>
  </si>
  <si>
    <t>EMI_per_household.kgCO2.PT.Res.HH.Thermal.SH.DistrHeat.WH.Elc.Solar.Solar</t>
  </si>
  <si>
    <t>EMI_per_household.kgCO2.PT.Res.HH.Thermal.SH.DistrHeat.CO</t>
  </si>
  <si>
    <t>EMI_per_household.kgCO2.PT.Res.HH.Thermal.SH.DistrHeat.CO.LPG.LPG</t>
  </si>
  <si>
    <t>EMI_per_household.kgCO2.PT.Res.HH.Thermal.SH.DistrHeat.CO.Elc.Elec</t>
  </si>
  <si>
    <t>EMI_per_household.kgCO2.PT.Res.HH.Thermal.SH.AdvElc</t>
  </si>
  <si>
    <t>EMI_per_household.kgCO2.PT.Res.HH.Thermal.SH.AdvElc.SH</t>
  </si>
  <si>
    <t>EMI_per_household.kgCO2.PT.Res.HH.Thermal.SH.AdvElc.SH.Elec</t>
  </si>
  <si>
    <t>EMI_per_household.kgCO2.PT.Res.HH.Thermal.SH.AdvElc.SC</t>
  </si>
  <si>
    <t>EMI_per_household.kgCO2.PT.Res.HH.Thermal.SH.AdvElc.SC.AC.Elec</t>
  </si>
  <si>
    <t>EMI_per_household.kgCO2.PT.Res.HH.Thermal.SH.AdvElc.WH</t>
  </si>
  <si>
    <t>EMI_per_household.kgCO2.PT.Res.HH.Thermal.SH.AdvElc.WH.LPG.NoSolar.LPG</t>
  </si>
  <si>
    <t>EMI_per_household.kgCO2.PT.Res.HH.Thermal.SH.AdvElc.WH.LPG.Solar</t>
  </si>
  <si>
    <t>EMI_per_household.kgCO2.PT.Res.HH.Thermal.SH.AdvElc.WH.LPG.Solar.LPG</t>
  </si>
  <si>
    <t>EMI_per_household.kgCO2.PT.Res.HH.Thermal.SH.AdvElc.WH.LPG.Solar.Solar</t>
  </si>
  <si>
    <t>EMI_per_household.kgCO2.PT.Res.HH.Thermal.SH.AdvElc.WH.Elc.NoSolar.Elec</t>
  </si>
  <si>
    <t>EMI_per_household.kgCO2.PT.Res.HH.Thermal.SH.AdvElc.WH.Elc.Solar</t>
  </si>
  <si>
    <t>EMI_per_household.kgCO2.PT.Res.HH.Thermal.SH.AdvElc.WH.Elc.Solar.Elec</t>
  </si>
  <si>
    <t>EMI_per_household.kgCO2.PT.Res.HH.Thermal.SH.AdvElc.WH.Elc.Solar.Solar</t>
  </si>
  <si>
    <t>EMI_per_household.kgCO2.PT.Res.HH.Thermal.SH.AdvElc.CO</t>
  </si>
  <si>
    <t>EMI_per_household.kgCO2.PT.Res.HH.Thermal.SH.AdvElc.CO.LPG.LPG</t>
  </si>
  <si>
    <t>EMI_per_household.kgCO2.PT.Res.HH.Thermal.SH.AdvElc.CO.Elc.Elec</t>
  </si>
  <si>
    <t>EMI_per_household.kgCO2.PT.Res.HH.Thermal.SH.ConvElc</t>
  </si>
  <si>
    <t>EMI_per_household.kgCO2.PT.Res.HH.Thermal.SH.ConvElc.SH</t>
  </si>
  <si>
    <t>EMI_per_household.kgCO2.PT.Res.HH.Thermal.SH.ConvElc.SH.Elec</t>
  </si>
  <si>
    <t>EMI_per_household.kgCO2.PT.Res.HH.Thermal.SH.ConvElc.SC</t>
  </si>
  <si>
    <t>EMI_per_household.kgCO2.PT.Res.HH.Thermal.SH.ConvElc.SC.AC.Elec</t>
  </si>
  <si>
    <t>EMI_per_household.kgCO2.PT.Res.HH.Thermal.SH.ConvElc.WH</t>
  </si>
  <si>
    <t>EMI_per_household.kgCO2.PT.Res.HH.Thermal.SH.ConvElc.WH.LPG.NoSolar.LPG</t>
  </si>
  <si>
    <t>EMI_per_household.kgCO2.PT.Res.HH.Thermal.SH.ConvElc.WH.LPG.Solar</t>
  </si>
  <si>
    <t>EMI_per_household.kgCO2.PT.Res.HH.Thermal.SH.ConvElc.WH.LPG.Solar.LPG</t>
  </si>
  <si>
    <t>EMI_per_household.kgCO2.PT.Res.HH.Thermal.SH.ConvElc.WH.LPG.Solar.Solar</t>
  </si>
  <si>
    <t>EMI_per_household.kgCO2.PT.Res.HH.Thermal.SH.ConvElc.WH.Elc.NoSolar.Elec</t>
  </si>
  <si>
    <t>EMI_per_household.kgCO2.PT.Res.HH.Thermal.SH.ConvElc.WH.Elc.Solar</t>
  </si>
  <si>
    <t>EMI_per_household.kgCO2.PT.Res.HH.Thermal.SH.ConvElc.WH.Elc.Solar.Elec</t>
  </si>
  <si>
    <t>EMI_per_household.kgCO2.PT.Res.HH.Thermal.SH.ConvElc.WH.Elc.Solar.Solar</t>
  </si>
  <si>
    <t>EMI_per_household.kgCO2.PT.Res.HH.Thermal.SH.ConvElc.CO</t>
  </si>
  <si>
    <t>EMI_per_household.kgCO2.PT.Res.HH.Thermal.SH.ConvElc.CO.LPG.LPG</t>
  </si>
  <si>
    <t>EMI_per_household.kgCO2.PT.Res.HH.Thermal.SH.ConvElc.CO.Elc.Elec</t>
  </si>
  <si>
    <t>PT - Final energy consumption per surface area (detailed structure)</t>
  </si>
  <si>
    <t>FEC_per_sqm.kWh.PT.Res.HH.Thermal.SH.Solids</t>
  </si>
  <si>
    <t>FEC_per_sqm.kWh.PT.Res.HH.Thermal.SH.Solids.SH</t>
  </si>
  <si>
    <t>FEC_per_sqm.kWh.PT.Res.HH.Thermal.SH.Solids.SH.Solids</t>
  </si>
  <si>
    <t>FEC_per_sqm.kWh.PT.Res.HH.Thermal.SH.Solids.SH.Elec</t>
  </si>
  <si>
    <t>FEC_per_sqm.kWh.PT.Res.HH.Thermal.SH.Solids.SC</t>
  </si>
  <si>
    <t>FEC_per_sqm.kWh.PT.Res.HH.Thermal.SH.Solids.SC.AC.Elec</t>
  </si>
  <si>
    <t>FEC_per_sqm.kWh.PT.Res.HH.Thermal.SH.Solids.WH</t>
  </si>
  <si>
    <t>FEC_per_sqm.kWh.PT.Res.HH.Thermal.SH.Solids.WH.Solids.NoSolar.Solids</t>
  </si>
  <si>
    <t>FEC_per_sqm.kWh.PT.Res.HH.Thermal.SH.Solids.WH.LPG.NoSolar.LPG</t>
  </si>
  <si>
    <t>FEC_per_sqm.kWh.PT.Res.HH.Thermal.SH.Solids.WH.LPG.Solar</t>
  </si>
  <si>
    <t>FEC_per_sqm.kWh.PT.Res.HH.Thermal.SH.Solids.WH.LPG.Solar.LPG</t>
  </si>
  <si>
    <t>FEC_per_sqm.kWh.PT.Res.HH.Thermal.SH.Solids.WH.LPG.Solar.Solar</t>
  </si>
  <si>
    <t>FEC_per_sqm.kWh.PT.Res.HH.Thermal.SH.Solids.WH.Elc.NoSolar.Elec</t>
  </si>
  <si>
    <t>FEC_per_sqm.kWh.PT.Res.HH.Thermal.SH.Solids.WH.Elc.Solar</t>
  </si>
  <si>
    <t>FEC_per_sqm.kWh.PT.Res.HH.Thermal.SH.Solids.WH.Elc.Solar.Elec</t>
  </si>
  <si>
    <t>FEC_per_sqm.kWh.PT.Res.HH.Thermal.SH.Solids.WH.Elc.Solar.Solar</t>
  </si>
  <si>
    <t>FEC_per_sqm.kWh.PT.Res.HH.Thermal.SH.Solids.CO</t>
  </si>
  <si>
    <t>FEC_per_sqm.kWh.PT.Res.HH.Thermal.SH.Solids.CO.Solids.Solids</t>
  </si>
  <si>
    <t>FEC_per_sqm.kWh.PT.Res.HH.Thermal.SH.Solids.CO.LPG.LPG</t>
  </si>
  <si>
    <t>FEC_per_sqm.kWh.PT.Res.HH.Thermal.SH.Solids.CO.Elc.Elec</t>
  </si>
  <si>
    <t>FEC_per_sqm.kWh.PT.Res.HH.Thermal.SH.LPG</t>
  </si>
  <si>
    <t>FEC_per_sqm.kWh.PT.Res.HH.Thermal.SH.LPG.SH</t>
  </si>
  <si>
    <t>FEC_per_sqm.kWh.PT.Res.HH.Thermal.SH.LPG.SH.LPG</t>
  </si>
  <si>
    <t>FEC_per_sqm.kWh.PT.Res.HH.Thermal.SH.LPG.SH.Elec</t>
  </si>
  <si>
    <t>FEC_per_sqm.kWh.PT.Res.HH.Thermal.SH.LPG.SC</t>
  </si>
  <si>
    <t>FEC_per_sqm.kWh.PT.Res.HH.Thermal.SH.LPG.SC.AC.Elec</t>
  </si>
  <si>
    <t>FEC_per_sqm.kWh.PT.Res.HH.Thermal.SH.LPG.WH</t>
  </si>
  <si>
    <t>FEC_per_sqm.kWh.PT.Res.HH.Thermal.SH.LPG.WH.LPG.NoSolar.LPG</t>
  </si>
  <si>
    <t>FEC_per_sqm.kWh.PT.Res.HH.Thermal.SH.LPG.WH.LPG.Solar</t>
  </si>
  <si>
    <t>FEC_per_sqm.kWh.PT.Res.HH.Thermal.SH.LPG.WH.LPG.Solar.LPG</t>
  </si>
  <si>
    <t>FEC_per_sqm.kWh.PT.Res.HH.Thermal.SH.LPG.WH.LPG.Solar.Solar</t>
  </si>
  <si>
    <t>FEC_per_sqm.kWh.PT.Res.HH.Thermal.SH.LPG.WH.Elc.NoSolar.Elec</t>
  </si>
  <si>
    <t>FEC_per_sqm.kWh.PT.Res.HH.Thermal.SH.LPG.WH.Elc.Solar</t>
  </si>
  <si>
    <t>FEC_per_sqm.kWh.PT.Res.HH.Thermal.SH.LPG.WH.Elc.Solar.Elec</t>
  </si>
  <si>
    <t>FEC_per_sqm.kWh.PT.Res.HH.Thermal.SH.LPG.WH.Elc.Solar.Solar</t>
  </si>
  <si>
    <t>FEC_per_sqm.kWh.PT.Res.HH.Thermal.SH.LPG.CO</t>
  </si>
  <si>
    <t>FEC_per_sqm.kWh.PT.Res.HH.Thermal.SH.LPG.CO.LPG.LPG</t>
  </si>
  <si>
    <t>FEC_per_sqm.kWh.PT.Res.HH.Thermal.SH.LPG.CO.Elc.Elec</t>
  </si>
  <si>
    <t>FEC_per_sqm.kWh.PT.Res.HH.Thermal.SH.Oil</t>
  </si>
  <si>
    <t>FEC_per_sqm.kWh.PT.Res.HH.Thermal.SH.Oil.SH</t>
  </si>
  <si>
    <t>FEC_per_sqm.kWh.PT.Res.HH.Thermal.SH.Oil.SH.Oil</t>
  </si>
  <si>
    <t>FEC_per_sqm.kWh.PT.Res.HH.Thermal.SH.Oil.SH.Elec</t>
  </si>
  <si>
    <t>FEC_per_sqm.kWh.PT.Res.HH.Thermal.SH.Oil.SC</t>
  </si>
  <si>
    <t>FEC_per_sqm.kWh.PT.Res.HH.Thermal.SH.Oil.SC.AC.Elec</t>
  </si>
  <si>
    <t>FEC_per_sqm.kWh.PT.Res.HH.Thermal.SH.Oil.WH</t>
  </si>
  <si>
    <t>FEC_per_sqm.kWh.PT.Res.HH.Thermal.SH.Oil.WH.Oil.NoSolar.Oil</t>
  </si>
  <si>
    <t>FEC_per_sqm.kWh.PT.Res.HH.Thermal.SH.Oil.WH.Oil.Solar</t>
  </si>
  <si>
    <t>FEC_per_sqm.kWh.PT.Res.HH.Thermal.SH.Oil.WH.Oil.Solar.Oil</t>
  </si>
  <si>
    <t>FEC_per_sqm.kWh.PT.Res.HH.Thermal.SH.Oil.WH.Oil.Solar.Solar</t>
  </si>
  <si>
    <t>FEC_per_sqm.kWh.PT.Res.HH.Thermal.SH.Oil.WH.Elc.NoSolar.Elec</t>
  </si>
  <si>
    <t>FEC_per_sqm.kWh.PT.Res.HH.Thermal.SH.Oil.WH.Elc.Solar</t>
  </si>
  <si>
    <t>FEC_per_sqm.kWh.PT.Res.HH.Thermal.SH.Oil.WH.Elc.Solar.Elec</t>
  </si>
  <si>
    <t>FEC_per_sqm.kWh.PT.Res.HH.Thermal.SH.Oil.WH.Elc.Solar.Solar</t>
  </si>
  <si>
    <t>FEC_per_sqm.kWh.PT.Res.HH.Thermal.SH.Oil.CO</t>
  </si>
  <si>
    <t>FEC_per_sqm.kWh.PT.Res.HH.Thermal.SH.Oil.CO.LPG.LPG</t>
  </si>
  <si>
    <t>FEC_per_sqm.kWh.PT.Res.HH.Thermal.SH.Oil.CO.Elc.Elec</t>
  </si>
  <si>
    <t>FEC_per_sqm.kWh.PT.Res.HH.Thermal.SH.Gas</t>
  </si>
  <si>
    <t>FEC_per_sqm.kWh.PT.Res.HH.Thermal.SH.Gas.SH</t>
  </si>
  <si>
    <t>FEC_per_sqm.kWh.PT.Res.HH.Thermal.SH.Gas.SH.Gas</t>
  </si>
  <si>
    <t>FEC_per_sqm.kWh.PT.Res.HH.Thermal.SH.Gas.SH.Elec</t>
  </si>
  <si>
    <t>FEC_per_sqm.kWh.PT.Res.HH.Thermal.SH.Gas.SC</t>
  </si>
  <si>
    <t>FEC_per_sqm.kWh.PT.Res.HH.Thermal.SH.Gas.SC.AC.Elec</t>
  </si>
  <si>
    <t>FEC_per_sqm.kWh.PT.Res.HH.Thermal.SH.Gas.WH</t>
  </si>
  <si>
    <t>FEC_per_sqm.kWh.PT.Res.HH.Thermal.SH.Gas.WH.Gas.NoSolar.Gas</t>
  </si>
  <si>
    <t>FEC_per_sqm.kWh.PT.Res.HH.Thermal.SH.Gas.WH.Gas.Solar</t>
  </si>
  <si>
    <t>FEC_per_sqm.kWh.PT.Res.HH.Thermal.SH.Gas.WH.Gas.Solar.Gas</t>
  </si>
  <si>
    <t>FEC_per_sqm.kWh.PT.Res.HH.Thermal.SH.Gas.WH.Gas.Solar.Solar</t>
  </si>
  <si>
    <t>FEC_per_sqm.kWh.PT.Res.HH.Thermal.SH.Gas.WH.Elc.NoSolar.Elec</t>
  </si>
  <si>
    <t>FEC_per_sqm.kWh.PT.Res.HH.Thermal.SH.Gas.WH.Elc.Solar</t>
  </si>
  <si>
    <t>FEC_per_sqm.kWh.PT.Res.HH.Thermal.SH.Gas.WH.Elc.Solar.Elec</t>
  </si>
  <si>
    <t>FEC_per_sqm.kWh.PT.Res.HH.Thermal.SH.Gas.WH.Elc.Solar.Solar</t>
  </si>
  <si>
    <t>FEC_per_sqm.kWh.PT.Res.HH.Thermal.SH.Gas.CO</t>
  </si>
  <si>
    <t>FEC_per_sqm.kWh.PT.Res.HH.Thermal.SH.Gas.CO.Gas.Gas</t>
  </si>
  <si>
    <t>FEC_per_sqm.kWh.PT.Res.HH.Thermal.SH.Gas.CO.Elc.Elec</t>
  </si>
  <si>
    <t>FEC_per_sqm.kWh.PT.Res.HH.Thermal.SH.Biomass</t>
  </si>
  <si>
    <t>FEC_per_sqm.kWh.PT.Res.HH.Thermal.SH.Biomass.SH</t>
  </si>
  <si>
    <t>FEC_per_sqm.kWh.PT.Res.HH.Thermal.SH.Biomass.SH.Biomass</t>
  </si>
  <si>
    <t>FEC_per_sqm.kWh.PT.Res.HH.Thermal.SH.Biomass.SH.Elec</t>
  </si>
  <si>
    <t>FEC_per_sqm.kWh.PT.Res.HH.Thermal.SH.Biomass.SC</t>
  </si>
  <si>
    <t>FEC_per_sqm.kWh.PT.Res.HH.Thermal.SH.Biomass.SC.AC.Elec</t>
  </si>
  <si>
    <t>FEC_per_sqm.kWh.PT.Res.HH.Thermal.SH.Biomass.WH</t>
  </si>
  <si>
    <t>FEC_per_sqm.kWh.PT.Res.HH.Thermal.SH.Biomass.WH.Biomass.NoSolar.Biomass</t>
  </si>
  <si>
    <t>FEC_per_sqm.kWh.PT.Res.HH.Thermal.SH.Biomass.WH.Biomass.Solar</t>
  </si>
  <si>
    <t>FEC_per_sqm.kWh.PT.Res.HH.Thermal.SH.Biomass.WH.Biomass.Solar.Biomass</t>
  </si>
  <si>
    <t>FEC_per_sqm.kWh.PT.Res.HH.Thermal.SH.Biomass.WH.Biomass.Solar.Solar</t>
  </si>
  <si>
    <t>FEC_per_sqm.kWh.PT.Res.HH.Thermal.SH.Biomass.WH.LPG.NoSolar.LPG</t>
  </si>
  <si>
    <t>FEC_per_sqm.kWh.PT.Res.HH.Thermal.SH.Biomass.WH.LPG.Solar</t>
  </si>
  <si>
    <t>FEC_per_sqm.kWh.PT.Res.HH.Thermal.SH.Biomass.WH.LPG.Solar.LPG</t>
  </si>
  <si>
    <t>FEC_per_sqm.kWh.PT.Res.HH.Thermal.SH.Biomass.WH.LPG.Solar.Solar</t>
  </si>
  <si>
    <t>FEC_per_sqm.kWh.PT.Res.HH.Thermal.SH.Biomass.WH.Elc.NoSolar.Elec</t>
  </si>
  <si>
    <t>FEC_per_sqm.kWh.PT.Res.HH.Thermal.SH.Biomass.WH.Elc.Solar</t>
  </si>
  <si>
    <t>FEC_per_sqm.kWh.PT.Res.HH.Thermal.SH.Biomass.WH.Elc.Solar.Elec</t>
  </si>
  <si>
    <t>FEC_per_sqm.kWh.PT.Res.HH.Thermal.SH.Biomass.WH.Elc.Solar.Solar</t>
  </si>
  <si>
    <t>FEC_per_sqm.kWh.PT.Res.HH.Thermal.SH.Biomass.CO</t>
  </si>
  <si>
    <t>FEC_per_sqm.kWh.PT.Res.HH.Thermal.SH.Biomass.CO.Biomass.Biomass</t>
  </si>
  <si>
    <t>FEC_per_sqm.kWh.PT.Res.HH.Thermal.SH.Biomass.CO.LPG.LPG</t>
  </si>
  <si>
    <t>FEC_per_sqm.kWh.PT.Res.HH.Thermal.SH.Biomass.CO.Elc.Elec</t>
  </si>
  <si>
    <t>FEC_per_sqm.kWh.PT.Res.HH.Thermal.SH.Geo</t>
  </si>
  <si>
    <t>FEC_per_sqm.kWh.PT.Res.HH.Thermal.SH.Geo.SH</t>
  </si>
  <si>
    <t>FEC_per_sqm.kWh.PT.Res.HH.Thermal.SH.Geo.SH.Geo</t>
  </si>
  <si>
    <t>FEC_per_sqm.kWh.PT.Res.HH.Thermal.SH.Geo.SH.Elec</t>
  </si>
  <si>
    <t>FEC_per_sqm.kWh.PT.Res.HH.Thermal.SH.Geo.SC</t>
  </si>
  <si>
    <t>FEC_per_sqm.kWh.PT.Res.HH.Thermal.SH.Geo.SC.AC.Elec</t>
  </si>
  <si>
    <t>FEC_per_sqm.kWh.PT.Res.HH.Thermal.SH.Geo.WH</t>
  </si>
  <si>
    <t>FEC_per_sqm.kWh.PT.Res.HH.Thermal.SH.Geo.WH.Geo.NoSolar.Geo</t>
  </si>
  <si>
    <t>FEC_per_sqm.kWh.PT.Res.HH.Thermal.SH.Geo.WH.Geo.Solar</t>
  </si>
  <si>
    <t>FEC_per_sqm.kWh.PT.Res.HH.Thermal.SH.Geo.WH.Geo.Solar.Geo</t>
  </si>
  <si>
    <t>FEC_per_sqm.kWh.PT.Res.HH.Thermal.SH.Geo.WH.Geo.Solar.Solar</t>
  </si>
  <si>
    <t>FEC_per_sqm.kWh.PT.Res.HH.Thermal.SH.Geo.WH.Elc.NoSolar.Elec</t>
  </si>
  <si>
    <t>FEC_per_sqm.kWh.PT.Res.HH.Thermal.SH.Geo.WH.Elc.Solar</t>
  </si>
  <si>
    <t>FEC_per_sqm.kWh.PT.Res.HH.Thermal.SH.Geo.WH.Elc.Solar.Elec</t>
  </si>
  <si>
    <t>FEC_per_sqm.kWh.PT.Res.HH.Thermal.SH.Geo.WH.Elc.Solar.Solar</t>
  </si>
  <si>
    <t>FEC_per_sqm.kWh.PT.Res.HH.Thermal.SH.Geo.CO</t>
  </si>
  <si>
    <t>FEC_per_sqm.kWh.PT.Res.HH.Thermal.SH.Geo.CO.LPG.LPG</t>
  </si>
  <si>
    <t>FEC_per_sqm.kWh.PT.Res.HH.Thermal.SH.Geo.CO.Elc.Elec</t>
  </si>
  <si>
    <t>FEC_per_sqm.kWh.PT.Res.HH.Thermal.SH.DistrHeat</t>
  </si>
  <si>
    <t>FEC_per_sqm.kWh.PT.Res.HH.Thermal.SH.DistrHeat.SH</t>
  </si>
  <si>
    <t>FEC_per_sqm.kWh.PT.Res.HH.Thermal.SH.DistrHeat.SH.Steam_Distr</t>
  </si>
  <si>
    <t>FEC_per_sqm.kWh.PT.Res.HH.Thermal.SH.DistrHeat.SH.Elec</t>
  </si>
  <si>
    <t>FEC_per_sqm.kWh.PT.Res.HH.Thermal.SH.DistrHeat.SC</t>
  </si>
  <si>
    <t>FEC_per_sqm.kWh.PT.Res.HH.Thermal.SH.DistrHeat.SC.AC.Elec</t>
  </si>
  <si>
    <t>FEC_per_sqm.kWh.PT.Res.HH.Thermal.SH.DistrHeat.WH</t>
  </si>
  <si>
    <t>FEC_per_sqm.kWh.PT.Res.HH.Thermal.SH.DistrHeat.WH.DistrHeat.NoSolar.Steam_Distr</t>
  </si>
  <si>
    <t>FEC_per_sqm.kWh.PT.Res.HH.Thermal.SH.DistrHeat.WH.DistrHeat.Solar</t>
  </si>
  <si>
    <t>FEC_per_sqm.kWh.PT.Res.HH.Thermal.SH.DistrHeat.WH.DistrHeat.Solar.Steam_Distr</t>
  </si>
  <si>
    <t>FEC_per_sqm.kWh.PT.Res.HH.Thermal.SH.DistrHeat.WH.DistrHeat.Solar.Solar</t>
  </si>
  <si>
    <t>FEC_per_sqm.kWh.PT.Res.HH.Thermal.SH.DistrHeat.WH.Elc.NoSolar.Elec</t>
  </si>
  <si>
    <t>FEC_per_sqm.kWh.PT.Res.HH.Thermal.SH.DistrHeat.WH.Elc.Solar</t>
  </si>
  <si>
    <t>FEC_per_sqm.kWh.PT.Res.HH.Thermal.SH.DistrHeat.WH.Elc.Solar.Elec</t>
  </si>
  <si>
    <t>FEC_per_sqm.kWh.PT.Res.HH.Thermal.SH.DistrHeat.WH.Elc.Solar.Solar</t>
  </si>
  <si>
    <t>FEC_per_sqm.kWh.PT.Res.HH.Thermal.SH.DistrHeat.CO</t>
  </si>
  <si>
    <t>FEC_per_sqm.kWh.PT.Res.HH.Thermal.SH.DistrHeat.CO.LPG.LPG</t>
  </si>
  <si>
    <t>FEC_per_sqm.kWh.PT.Res.HH.Thermal.SH.DistrHeat.CO.Elc.Elec</t>
  </si>
  <si>
    <t>FEC_per_sqm.kWh.PT.Res.HH.Thermal.SH.AdvElc</t>
  </si>
  <si>
    <t>FEC_per_sqm.kWh.PT.Res.HH.Thermal.SH.AdvElc.SH</t>
  </si>
  <si>
    <t>FEC_per_sqm.kWh.PT.Res.HH.Thermal.SH.AdvElc.SH.Elec</t>
  </si>
  <si>
    <t>FEC_per_sqm.kWh.PT.Res.HH.Thermal.SH.AdvElc.SC</t>
  </si>
  <si>
    <t>FEC_per_sqm.kWh.PT.Res.HH.Thermal.SH.AdvElc.SC.AC.Elec</t>
  </si>
  <si>
    <t>FEC_per_sqm.kWh.PT.Res.HH.Thermal.SH.AdvElc.WH</t>
  </si>
  <si>
    <t>FEC_per_sqm.kWh.PT.Res.HH.Thermal.SH.AdvElc.WH.LPG.NoSolar.LPG</t>
  </si>
  <si>
    <t>FEC_per_sqm.kWh.PT.Res.HH.Thermal.SH.AdvElc.WH.LPG.Solar</t>
  </si>
  <si>
    <t>FEC_per_sqm.kWh.PT.Res.HH.Thermal.SH.AdvElc.WH.LPG.Solar.LPG</t>
  </si>
  <si>
    <t>FEC_per_sqm.kWh.PT.Res.HH.Thermal.SH.AdvElc.WH.LPG.Solar.Solar</t>
  </si>
  <si>
    <t>FEC_per_sqm.kWh.PT.Res.HH.Thermal.SH.AdvElc.WH.Elc.NoSolar.Elec</t>
  </si>
  <si>
    <t>FEC_per_sqm.kWh.PT.Res.HH.Thermal.SH.AdvElc.WH.Elc.Solar</t>
  </si>
  <si>
    <t>FEC_per_sqm.kWh.PT.Res.HH.Thermal.SH.AdvElc.WH.Elc.Solar.Elec</t>
  </si>
  <si>
    <t>FEC_per_sqm.kWh.PT.Res.HH.Thermal.SH.AdvElc.WH.Elc.Solar.Solar</t>
  </si>
  <si>
    <t>FEC_per_sqm.kWh.PT.Res.HH.Thermal.SH.AdvElc.CO</t>
  </si>
  <si>
    <t>FEC_per_sqm.kWh.PT.Res.HH.Thermal.SH.AdvElc.CO.LPG.LPG</t>
  </si>
  <si>
    <t>FEC_per_sqm.kWh.PT.Res.HH.Thermal.SH.AdvElc.CO.Elc.Elec</t>
  </si>
  <si>
    <t>FEC_per_sqm.kWh.PT.Res.HH.Thermal.SH.ConvElc</t>
  </si>
  <si>
    <t>FEC_per_sqm.kWh.PT.Res.HH.Thermal.SH.ConvElc.SH</t>
  </si>
  <si>
    <t>FEC_per_sqm.kWh.PT.Res.HH.Thermal.SH.ConvElc.SH.Elec</t>
  </si>
  <si>
    <t>FEC_per_sqm.kWh.PT.Res.HH.Thermal.SH.ConvElc.SC</t>
  </si>
  <si>
    <t>FEC_per_sqm.kWh.PT.Res.HH.Thermal.SH.ConvElc.SC.AC.Elec</t>
  </si>
  <si>
    <t>FEC_per_sqm.kWh.PT.Res.HH.Thermal.SH.ConvElc.WH</t>
  </si>
  <si>
    <t>FEC_per_sqm.kWh.PT.Res.HH.Thermal.SH.ConvElc.WH.LPG.NoSolar.LPG</t>
  </si>
  <si>
    <t>FEC_per_sqm.kWh.PT.Res.HH.Thermal.SH.ConvElc.WH.LPG.Solar</t>
  </si>
  <si>
    <t>FEC_per_sqm.kWh.PT.Res.HH.Thermal.SH.ConvElc.WH.LPG.Solar.LPG</t>
  </si>
  <si>
    <t>FEC_per_sqm.kWh.PT.Res.HH.Thermal.SH.ConvElc.WH.LPG.Solar.Solar</t>
  </si>
  <si>
    <t>FEC_per_sqm.kWh.PT.Res.HH.Thermal.SH.ConvElc.WH.Elc.NoSolar.Elec</t>
  </si>
  <si>
    <t>FEC_per_sqm.kWh.PT.Res.HH.Thermal.SH.ConvElc.WH.Elc.Solar</t>
  </si>
  <si>
    <t>FEC_per_sqm.kWh.PT.Res.HH.Thermal.SH.ConvElc.WH.Elc.Solar.Elec</t>
  </si>
  <si>
    <t>FEC_per_sqm.kWh.PT.Res.HH.Thermal.SH.ConvElc.WH.Elc.Solar.Solar</t>
  </si>
  <si>
    <t>FEC_per_sqm.kWh.PT.Res.HH.Thermal.SH.ConvElc.CO</t>
  </si>
  <si>
    <t>FEC_per_sqm.kWh.PT.Res.HH.Thermal.SH.ConvElc.CO.LPG.LPG</t>
  </si>
  <si>
    <t>FEC_per_sqm.kWh.PT.Res.HH.Thermal.SH.ConvElc.CO.Elc.Elec</t>
  </si>
  <si>
    <t>PT - Thermal energy service per surface area (detailed structure)</t>
  </si>
  <si>
    <t>TES_per_sqm.kWh.PT.Res.HH.Thermal.SH.Solids</t>
  </si>
  <si>
    <t>TES_per_sqm.kWh.PT.Res.HH.Thermal.SH.Solids.SH</t>
  </si>
  <si>
    <t>TES_per_sqm.kWh.PT.Res.HH.Thermal.SH.Solids.SH.Solids</t>
  </si>
  <si>
    <t>TES_per_sqm.kWh.PT.Res.HH.Thermal.SH.Solids.SH.Elec</t>
  </si>
  <si>
    <t>TES_per_sqm.kWh.PT.Res.HH.Thermal.SH.Solids.SC</t>
  </si>
  <si>
    <t>TES_per_sqm.kWh.PT.Res.HH.Thermal.SH.Solids.SC.AC.Elec</t>
  </si>
  <si>
    <t>TES_per_sqm.kWh.PT.Res.HH.Thermal.SH.Solids.WH</t>
  </si>
  <si>
    <t>TES_per_sqm.kWh.PT.Res.HH.Thermal.SH.Solids.WH.Solids.NoSolar.Solids</t>
  </si>
  <si>
    <t>TES_per_sqm.kWh.PT.Res.HH.Thermal.SH.Solids.WH.LPG.NoSolar.LPG</t>
  </si>
  <si>
    <t>TES_per_sqm.kWh.PT.Res.HH.Thermal.SH.Solids.WH.LPG.Solar</t>
  </si>
  <si>
    <t>TES_per_sqm.kWh.PT.Res.HH.Thermal.SH.Solids.WH.LPG.Solar.LPG</t>
  </si>
  <si>
    <t>TES_per_sqm.kWh.PT.Res.HH.Thermal.SH.Solids.WH.LPG.Solar.Solar</t>
  </si>
  <si>
    <t>TES_per_sqm.kWh.PT.Res.HH.Thermal.SH.Solids.WH.Elc.NoSolar.Elec</t>
  </si>
  <si>
    <t>TES_per_sqm.kWh.PT.Res.HH.Thermal.SH.Solids.WH.Elc.Solar</t>
  </si>
  <si>
    <t>TES_per_sqm.kWh.PT.Res.HH.Thermal.SH.Solids.WH.Elc.Solar.Elec</t>
  </si>
  <si>
    <t>TES_per_sqm.kWh.PT.Res.HH.Thermal.SH.Solids.WH.Elc.Solar.Solar</t>
  </si>
  <si>
    <t>TES_per_sqm.kWh.PT.Res.HH.Thermal.SH.Solids.CO</t>
  </si>
  <si>
    <t>TES_per_sqm.kWh.PT.Res.HH.Thermal.SH.Solids.CO.Solids.Solids</t>
  </si>
  <si>
    <t>TES_per_sqm.kWh.PT.Res.HH.Thermal.SH.Solids.CO.LPG.LPG</t>
  </si>
  <si>
    <t>TES_per_sqm.kWh.PT.Res.HH.Thermal.SH.Solids.CO.Elc.Elec</t>
  </si>
  <si>
    <t>TES_per_sqm.kWh.PT.Res.HH.Thermal.SH.LPG</t>
  </si>
  <si>
    <t>TES_per_sqm.kWh.PT.Res.HH.Thermal.SH.LPG.SH</t>
  </si>
  <si>
    <t>TES_per_sqm.kWh.PT.Res.HH.Thermal.SH.LPG.SH.LPG</t>
  </si>
  <si>
    <t>TES_per_sqm.kWh.PT.Res.HH.Thermal.SH.LPG.SH.Elec</t>
  </si>
  <si>
    <t>TES_per_sqm.kWh.PT.Res.HH.Thermal.SH.LPG.SC</t>
  </si>
  <si>
    <t>TES_per_sqm.kWh.PT.Res.HH.Thermal.SH.LPG.SC.AC.Elec</t>
  </si>
  <si>
    <t>TES_per_sqm.kWh.PT.Res.HH.Thermal.SH.LPG.WH</t>
  </si>
  <si>
    <t>TES_per_sqm.kWh.PT.Res.HH.Thermal.SH.LPG.WH.LPG.NoSolar.LPG</t>
  </si>
  <si>
    <t>TES_per_sqm.kWh.PT.Res.HH.Thermal.SH.LPG.WH.LPG.Solar</t>
  </si>
  <si>
    <t>TES_per_sqm.kWh.PT.Res.HH.Thermal.SH.LPG.WH.LPG.Solar.LPG</t>
  </si>
  <si>
    <t>TES_per_sqm.kWh.PT.Res.HH.Thermal.SH.LPG.WH.LPG.Solar.Solar</t>
  </si>
  <si>
    <t>TES_per_sqm.kWh.PT.Res.HH.Thermal.SH.LPG.WH.Elc.NoSolar.Elec</t>
  </si>
  <si>
    <t>TES_per_sqm.kWh.PT.Res.HH.Thermal.SH.LPG.WH.Elc.Solar</t>
  </si>
  <si>
    <t>TES_per_sqm.kWh.PT.Res.HH.Thermal.SH.LPG.WH.Elc.Solar.Elec</t>
  </si>
  <si>
    <t>TES_per_sqm.kWh.PT.Res.HH.Thermal.SH.LPG.WH.Elc.Solar.Solar</t>
  </si>
  <si>
    <t>TES_per_sqm.kWh.PT.Res.HH.Thermal.SH.LPG.CO</t>
  </si>
  <si>
    <t>TES_per_sqm.kWh.PT.Res.HH.Thermal.SH.LPG.CO.LPG.LPG</t>
  </si>
  <si>
    <t>TES_per_sqm.kWh.PT.Res.HH.Thermal.SH.LPG.CO.Elc.Elec</t>
  </si>
  <si>
    <t>TES_per_sqm.kWh.PT.Res.HH.Thermal.SH.Oil</t>
  </si>
  <si>
    <t>TES_per_sqm.kWh.PT.Res.HH.Thermal.SH.Oil.SH</t>
  </si>
  <si>
    <t>TES_per_sqm.kWh.PT.Res.HH.Thermal.SH.Oil.SH.Oil</t>
  </si>
  <si>
    <t>TES_per_sqm.kWh.PT.Res.HH.Thermal.SH.Oil.SH.Elec</t>
  </si>
  <si>
    <t>TES_per_sqm.kWh.PT.Res.HH.Thermal.SH.Oil.SC</t>
  </si>
  <si>
    <t>TES_per_sqm.kWh.PT.Res.HH.Thermal.SH.Oil.SC.AC.Elec</t>
  </si>
  <si>
    <t>TES_per_sqm.kWh.PT.Res.HH.Thermal.SH.Oil.WH</t>
  </si>
  <si>
    <t>TES_per_sqm.kWh.PT.Res.HH.Thermal.SH.Oil.WH.Oil.NoSolar.Oil</t>
  </si>
  <si>
    <t>TES_per_sqm.kWh.PT.Res.HH.Thermal.SH.Oil.WH.Oil.Solar</t>
  </si>
  <si>
    <t>TES_per_sqm.kWh.PT.Res.HH.Thermal.SH.Oil.WH.Oil.Solar.Oil</t>
  </si>
  <si>
    <t>TES_per_sqm.kWh.PT.Res.HH.Thermal.SH.Oil.WH.Oil.Solar.Solar</t>
  </si>
  <si>
    <t>TES_per_sqm.kWh.PT.Res.HH.Thermal.SH.Oil.WH.Elc.NoSolar.Elec</t>
  </si>
  <si>
    <t>TES_per_sqm.kWh.PT.Res.HH.Thermal.SH.Oil.WH.Elc.Solar</t>
  </si>
  <si>
    <t>TES_per_sqm.kWh.PT.Res.HH.Thermal.SH.Oil.WH.Elc.Solar.Elec</t>
  </si>
  <si>
    <t>TES_per_sqm.kWh.PT.Res.HH.Thermal.SH.Oil.WH.Elc.Solar.Solar</t>
  </si>
  <si>
    <t>TES_per_sqm.kWh.PT.Res.HH.Thermal.SH.Oil.CO</t>
  </si>
  <si>
    <t>TES_per_sqm.kWh.PT.Res.HH.Thermal.SH.Oil.CO.LPG.LPG</t>
  </si>
  <si>
    <t>TES_per_sqm.kWh.PT.Res.HH.Thermal.SH.Oil.CO.Elc.Elec</t>
  </si>
  <si>
    <t>TES_per_sqm.kWh.PT.Res.HH.Thermal.SH.Gas</t>
  </si>
  <si>
    <t>TES_per_sqm.kWh.PT.Res.HH.Thermal.SH.Gas.SH</t>
  </si>
  <si>
    <t>TES_per_sqm.kWh.PT.Res.HH.Thermal.SH.Gas.SH.Gas</t>
  </si>
  <si>
    <t>TES_per_sqm.kWh.PT.Res.HH.Thermal.SH.Gas.SH.Elec</t>
  </si>
  <si>
    <t>TES_per_sqm.kWh.PT.Res.HH.Thermal.SH.Gas.SC</t>
  </si>
  <si>
    <t>TES_per_sqm.kWh.PT.Res.HH.Thermal.SH.Gas.SC.AC.Elec</t>
  </si>
  <si>
    <t>TES_per_sqm.kWh.PT.Res.HH.Thermal.SH.Gas.WH</t>
  </si>
  <si>
    <t>TES_per_sqm.kWh.PT.Res.HH.Thermal.SH.Gas.WH.Gas.NoSolar.Gas</t>
  </si>
  <si>
    <t>TES_per_sqm.kWh.PT.Res.HH.Thermal.SH.Gas.WH.Gas.Solar</t>
  </si>
  <si>
    <t>TES_per_sqm.kWh.PT.Res.HH.Thermal.SH.Gas.WH.Gas.Solar.Gas</t>
  </si>
  <si>
    <t>TES_per_sqm.kWh.PT.Res.HH.Thermal.SH.Gas.WH.Gas.Solar.Solar</t>
  </si>
  <si>
    <t>TES_per_sqm.kWh.PT.Res.HH.Thermal.SH.Gas.WH.Elc.NoSolar.Elec</t>
  </si>
  <si>
    <t>TES_per_sqm.kWh.PT.Res.HH.Thermal.SH.Gas.WH.Elc.Solar</t>
  </si>
  <si>
    <t>TES_per_sqm.kWh.PT.Res.HH.Thermal.SH.Gas.WH.Elc.Solar.Elec</t>
  </si>
  <si>
    <t>TES_per_sqm.kWh.PT.Res.HH.Thermal.SH.Gas.WH.Elc.Solar.Solar</t>
  </si>
  <si>
    <t>TES_per_sqm.kWh.PT.Res.HH.Thermal.SH.Gas.CO</t>
  </si>
  <si>
    <t>TES_per_sqm.kWh.PT.Res.HH.Thermal.SH.Gas.CO.Gas.Gas</t>
  </si>
  <si>
    <t>TES_per_sqm.kWh.PT.Res.HH.Thermal.SH.Gas.CO.Elc.Elec</t>
  </si>
  <si>
    <t>TES_per_sqm.kWh.PT.Res.HH.Thermal.SH.Biomass</t>
  </si>
  <si>
    <t>TES_per_sqm.kWh.PT.Res.HH.Thermal.SH.Biomass.SH</t>
  </si>
  <si>
    <t>TES_per_sqm.kWh.PT.Res.HH.Thermal.SH.Biomass.SH.Biomass</t>
  </si>
  <si>
    <t>TES_per_sqm.kWh.PT.Res.HH.Thermal.SH.Biomass.SH.Elec</t>
  </si>
  <si>
    <t>TES_per_sqm.kWh.PT.Res.HH.Thermal.SH.Biomass.SC</t>
  </si>
  <si>
    <t>TES_per_sqm.kWh.PT.Res.HH.Thermal.SH.Biomass.SC.AC.Elec</t>
  </si>
  <si>
    <t>TES_per_sqm.kWh.PT.Res.HH.Thermal.SH.Biomass.WH</t>
  </si>
  <si>
    <t>TES_per_sqm.kWh.PT.Res.HH.Thermal.SH.Biomass.WH.Biomass.NoSolar.Biomass</t>
  </si>
  <si>
    <t>TES_per_sqm.kWh.PT.Res.HH.Thermal.SH.Biomass.WH.Biomass.Solar</t>
  </si>
  <si>
    <t>TES_per_sqm.kWh.PT.Res.HH.Thermal.SH.Biomass.WH.Biomass.Solar.Biomass</t>
  </si>
  <si>
    <t>TES_per_sqm.kWh.PT.Res.HH.Thermal.SH.Biomass.WH.Biomass.Solar.Solar</t>
  </si>
  <si>
    <t>TES_per_sqm.kWh.PT.Res.HH.Thermal.SH.Biomass.WH.LPG.NoSolar.LPG</t>
  </si>
  <si>
    <t>TES_per_sqm.kWh.PT.Res.HH.Thermal.SH.Biomass.WH.LPG.Solar</t>
  </si>
  <si>
    <t>TES_per_sqm.kWh.PT.Res.HH.Thermal.SH.Biomass.WH.LPG.Solar.LPG</t>
  </si>
  <si>
    <t>TES_per_sqm.kWh.PT.Res.HH.Thermal.SH.Biomass.WH.LPG.Solar.Solar</t>
  </si>
  <si>
    <t>TES_per_sqm.kWh.PT.Res.HH.Thermal.SH.Biomass.WH.Elc.NoSolar.Elec</t>
  </si>
  <si>
    <t>TES_per_sqm.kWh.PT.Res.HH.Thermal.SH.Biomass.WH.Elc.Solar</t>
  </si>
  <si>
    <t>TES_per_sqm.kWh.PT.Res.HH.Thermal.SH.Biomass.WH.Elc.Solar.Elec</t>
  </si>
  <si>
    <t>TES_per_sqm.kWh.PT.Res.HH.Thermal.SH.Biomass.WH.Elc.Solar.Solar</t>
  </si>
  <si>
    <t>TES_per_sqm.kWh.PT.Res.HH.Thermal.SH.Biomass.CO</t>
  </si>
  <si>
    <t>TES_per_sqm.kWh.PT.Res.HH.Thermal.SH.Biomass.CO.Biomass.Biomass</t>
  </si>
  <si>
    <t>TES_per_sqm.kWh.PT.Res.HH.Thermal.SH.Biomass.CO.LPG.LPG</t>
  </si>
  <si>
    <t>TES_per_sqm.kWh.PT.Res.HH.Thermal.SH.Biomass.CO.Elc.Elec</t>
  </si>
  <si>
    <t>TES_per_sqm.kWh.PT.Res.HH.Thermal.SH.Geo</t>
  </si>
  <si>
    <t>TES_per_sqm.kWh.PT.Res.HH.Thermal.SH.Geo.SH</t>
  </si>
  <si>
    <t>TES_per_sqm.kWh.PT.Res.HH.Thermal.SH.Geo.SH.Geo</t>
  </si>
  <si>
    <t>TES_per_sqm.kWh.PT.Res.HH.Thermal.SH.Geo.SH.Elec</t>
  </si>
  <si>
    <t>TES_per_sqm.kWh.PT.Res.HH.Thermal.SH.Geo.SC</t>
  </si>
  <si>
    <t>TES_per_sqm.kWh.PT.Res.HH.Thermal.SH.Geo.SC.AC.Elec</t>
  </si>
  <si>
    <t>TES_per_sqm.kWh.PT.Res.HH.Thermal.SH.Geo.WH</t>
  </si>
  <si>
    <t>TES_per_sqm.kWh.PT.Res.HH.Thermal.SH.Geo.WH.Geo.NoSolar.Geo</t>
  </si>
  <si>
    <t>TES_per_sqm.kWh.PT.Res.HH.Thermal.SH.Geo.WH.Geo.Solar</t>
  </si>
  <si>
    <t>TES_per_sqm.kWh.PT.Res.HH.Thermal.SH.Geo.WH.Geo.Solar.Geo</t>
  </si>
  <si>
    <t>TES_per_sqm.kWh.PT.Res.HH.Thermal.SH.Geo.WH.Geo.Solar.Solar</t>
  </si>
  <si>
    <t>TES_per_sqm.kWh.PT.Res.HH.Thermal.SH.Geo.WH.Elc.NoSolar.Elec</t>
  </si>
  <si>
    <t>TES_per_sqm.kWh.PT.Res.HH.Thermal.SH.Geo.WH.Elc.Solar</t>
  </si>
  <si>
    <t>TES_per_sqm.kWh.PT.Res.HH.Thermal.SH.Geo.WH.Elc.Solar.Elec</t>
  </si>
  <si>
    <t>TES_per_sqm.kWh.PT.Res.HH.Thermal.SH.Geo.WH.Elc.Solar.Solar</t>
  </si>
  <si>
    <t>TES_per_sqm.kWh.PT.Res.HH.Thermal.SH.Geo.CO</t>
  </si>
  <si>
    <t>TES_per_sqm.kWh.PT.Res.HH.Thermal.SH.Geo.CO.LPG.LPG</t>
  </si>
  <si>
    <t>TES_per_sqm.kWh.PT.Res.HH.Thermal.SH.Geo.CO.Elc.Elec</t>
  </si>
  <si>
    <t>TES_per_sqm.kWh.PT.Res.HH.Thermal.SH.DistrHeat</t>
  </si>
  <si>
    <t>TES_per_sqm.kWh.PT.Res.HH.Thermal.SH.DistrHeat.SH</t>
  </si>
  <si>
    <t>TES_per_sqm.kWh.PT.Res.HH.Thermal.SH.DistrHeat.SH.Steam_Distr</t>
  </si>
  <si>
    <t>TES_per_sqm.kWh.PT.Res.HH.Thermal.SH.DistrHeat.SH.Elec</t>
  </si>
  <si>
    <t>TES_per_sqm.kWh.PT.Res.HH.Thermal.SH.DistrHeat.SC</t>
  </si>
  <si>
    <t>TES_per_sqm.kWh.PT.Res.HH.Thermal.SH.DistrHeat.SC.AC.Elec</t>
  </si>
  <si>
    <t>TES_per_sqm.kWh.PT.Res.HH.Thermal.SH.DistrHeat.WH</t>
  </si>
  <si>
    <t>TES_per_sqm.kWh.PT.Res.HH.Thermal.SH.DistrHeat.WH.DistrHeat.NoSolar.Steam_Distr</t>
  </si>
  <si>
    <t>TES_per_sqm.kWh.PT.Res.HH.Thermal.SH.DistrHeat.WH.DistrHeat.Solar</t>
  </si>
  <si>
    <t>TES_per_sqm.kWh.PT.Res.HH.Thermal.SH.DistrHeat.WH.DistrHeat.Solar.Steam_Distr</t>
  </si>
  <si>
    <t>TES_per_sqm.kWh.PT.Res.HH.Thermal.SH.DistrHeat.WH.DistrHeat.Solar.Solar</t>
  </si>
  <si>
    <t>TES_per_sqm.kWh.PT.Res.HH.Thermal.SH.DistrHeat.WH.Elc.NoSolar.Elec</t>
  </si>
  <si>
    <t>TES_per_sqm.kWh.PT.Res.HH.Thermal.SH.DistrHeat.WH.Elc.Solar</t>
  </si>
  <si>
    <t>TES_per_sqm.kWh.PT.Res.HH.Thermal.SH.DistrHeat.WH.Elc.Solar.Elec</t>
  </si>
  <si>
    <t>TES_per_sqm.kWh.PT.Res.HH.Thermal.SH.DistrHeat.WH.Elc.Solar.Solar</t>
  </si>
  <si>
    <t>TES_per_sqm.kWh.PT.Res.HH.Thermal.SH.DistrHeat.CO</t>
  </si>
  <si>
    <t>TES_per_sqm.kWh.PT.Res.HH.Thermal.SH.DistrHeat.CO.LPG.LPG</t>
  </si>
  <si>
    <t>TES_per_sqm.kWh.PT.Res.HH.Thermal.SH.DistrHeat.CO.Elc.Elec</t>
  </si>
  <si>
    <t>TES_per_sqm.kWh.PT.Res.HH.Thermal.SH.AdvElc</t>
  </si>
  <si>
    <t>TES_per_sqm.kWh.PT.Res.HH.Thermal.SH.AdvElc.SH</t>
  </si>
  <si>
    <t>TES_per_sqm.kWh.PT.Res.HH.Thermal.SH.AdvElc.SH.Elec</t>
  </si>
  <si>
    <t>TES_per_sqm.kWh.PT.Res.HH.Thermal.SH.AdvElc.SC</t>
  </si>
  <si>
    <t>TES_per_sqm.kWh.PT.Res.HH.Thermal.SH.AdvElc.SC.AC.Elec</t>
  </si>
  <si>
    <t>TES_per_sqm.kWh.PT.Res.HH.Thermal.SH.AdvElc.WH</t>
  </si>
  <si>
    <t>TES_per_sqm.kWh.PT.Res.HH.Thermal.SH.AdvElc.WH.LPG.NoSolar.LPG</t>
  </si>
  <si>
    <t>TES_per_sqm.kWh.PT.Res.HH.Thermal.SH.AdvElc.WH.LPG.Solar</t>
  </si>
  <si>
    <t>TES_per_sqm.kWh.PT.Res.HH.Thermal.SH.AdvElc.WH.LPG.Solar.LPG</t>
  </si>
  <si>
    <t>TES_per_sqm.kWh.PT.Res.HH.Thermal.SH.AdvElc.WH.LPG.Solar.Solar</t>
  </si>
  <si>
    <t>TES_per_sqm.kWh.PT.Res.HH.Thermal.SH.AdvElc.WH.Elc.NoSolar.Elec</t>
  </si>
  <si>
    <t>TES_per_sqm.kWh.PT.Res.HH.Thermal.SH.AdvElc.WH.Elc.Solar</t>
  </si>
  <si>
    <t>TES_per_sqm.kWh.PT.Res.HH.Thermal.SH.AdvElc.WH.Elc.Solar.Elec</t>
  </si>
  <si>
    <t>TES_per_sqm.kWh.PT.Res.HH.Thermal.SH.AdvElc.WH.Elc.Solar.Solar</t>
  </si>
  <si>
    <t>TES_per_sqm.kWh.PT.Res.HH.Thermal.SH.AdvElc.CO</t>
  </si>
  <si>
    <t>TES_per_sqm.kWh.PT.Res.HH.Thermal.SH.AdvElc.CO.LPG.LPG</t>
  </si>
  <si>
    <t>TES_per_sqm.kWh.PT.Res.HH.Thermal.SH.AdvElc.CO.Elc.Elec</t>
  </si>
  <si>
    <t>TES_per_sqm.kWh.PT.Res.HH.Thermal.SH.ConvElc</t>
  </si>
  <si>
    <t>TES_per_sqm.kWh.PT.Res.HH.Thermal.SH.ConvElc.SH</t>
  </si>
  <si>
    <t>TES_per_sqm.kWh.PT.Res.HH.Thermal.SH.ConvElc.SH.Elec</t>
  </si>
  <si>
    <t>TES_per_sqm.kWh.PT.Res.HH.Thermal.SH.ConvElc.SC</t>
  </si>
  <si>
    <t>TES_per_sqm.kWh.PT.Res.HH.Thermal.SH.ConvElc.SC.AC.Elec</t>
  </si>
  <si>
    <t>TES_per_sqm.kWh.PT.Res.HH.Thermal.SH.ConvElc.WH</t>
  </si>
  <si>
    <t>TES_per_sqm.kWh.PT.Res.HH.Thermal.SH.ConvElc.WH.LPG.NoSolar.LPG</t>
  </si>
  <si>
    <t>TES_per_sqm.kWh.PT.Res.HH.Thermal.SH.ConvElc.WH.LPG.Solar</t>
  </si>
  <si>
    <t>TES_per_sqm.kWh.PT.Res.HH.Thermal.SH.ConvElc.WH.LPG.Solar.LPG</t>
  </si>
  <si>
    <t>TES_per_sqm.kWh.PT.Res.HH.Thermal.SH.ConvElc.WH.LPG.Solar.Solar</t>
  </si>
  <si>
    <t>TES_per_sqm.kWh.PT.Res.HH.Thermal.SH.ConvElc.WH.Elc.NoSolar.Elec</t>
  </si>
  <si>
    <t>TES_per_sqm.kWh.PT.Res.HH.Thermal.SH.ConvElc.WH.Elc.Solar</t>
  </si>
  <si>
    <t>TES_per_sqm.kWh.PT.Res.HH.Thermal.SH.ConvElc.WH.Elc.Solar.Elec</t>
  </si>
  <si>
    <t>TES_per_sqm.kWh.PT.Res.HH.Thermal.SH.ConvElc.WH.Elc.Solar.Solar</t>
  </si>
  <si>
    <t>TES_per_sqm.kWh.PT.Res.HH.Thermal.SH.ConvElc.CO</t>
  </si>
  <si>
    <t>TES_per_sqm.kWh.PT.Res.HH.Thermal.SH.ConvElc.CO.LPG.LPG</t>
  </si>
  <si>
    <t>TES_per_sqm.kWh.PT.Res.HH.Thermal.SH.ConvElc.CO.Elc.Elec</t>
  </si>
  <si>
    <t>PT - CO2 emissions per surface area (detailed structure)</t>
  </si>
  <si>
    <t>EMI_per_sqm.kgCO2.PT.Res.HH.Thermal.SH.Solids</t>
  </si>
  <si>
    <t>EMI_per_sqm.kgCO2.PT.Res.HH.Thermal.SH.Solids.SH</t>
  </si>
  <si>
    <t>EMI_per_sqm.kgCO2.PT.Res.HH.Thermal.SH.Solids.SH.Solids</t>
  </si>
  <si>
    <t>EMI_per_sqm.kgCO2.PT.Res.HH.Thermal.SH.Solids.SH.Elec</t>
  </si>
  <si>
    <t>EMI_per_sqm.kgCO2.PT.Res.HH.Thermal.SH.Solids.SC</t>
  </si>
  <si>
    <t>EMI_per_sqm.kgCO2.PT.Res.HH.Thermal.SH.Solids.SC.AC.Elec</t>
  </si>
  <si>
    <t>EMI_per_sqm.kgCO2.PT.Res.HH.Thermal.SH.Solids.WH</t>
  </si>
  <si>
    <t>EMI_per_sqm.kgCO2.PT.Res.HH.Thermal.SH.Solids.WH.Solids.NoSolar.Solids</t>
  </si>
  <si>
    <t>EMI_per_sqm.kgCO2.PT.Res.HH.Thermal.SH.Solids.WH.LPG.NoSolar.LPG</t>
  </si>
  <si>
    <t>EMI_per_sqm.kgCO2.PT.Res.HH.Thermal.SH.Solids.WH.LPG.Solar</t>
  </si>
  <si>
    <t>EMI_per_sqm.kgCO2.PT.Res.HH.Thermal.SH.Solids.WH.LPG.Solar.LPG</t>
  </si>
  <si>
    <t>EMI_per_sqm.kgCO2.PT.Res.HH.Thermal.SH.Solids.WH.LPG.Solar.Solar</t>
  </si>
  <si>
    <t>EMI_per_sqm.kgCO2.PT.Res.HH.Thermal.SH.Solids.WH.Elc.NoSolar.Elec</t>
  </si>
  <si>
    <t>EMI_per_sqm.kgCO2.PT.Res.HH.Thermal.SH.Solids.WH.Elc.Solar</t>
  </si>
  <si>
    <t>EMI_per_sqm.kgCO2.PT.Res.HH.Thermal.SH.Solids.WH.Elc.Solar.Elec</t>
  </si>
  <si>
    <t>EMI_per_sqm.kgCO2.PT.Res.HH.Thermal.SH.Solids.WH.Elc.Solar.Solar</t>
  </si>
  <si>
    <t>EMI_per_sqm.kgCO2.PT.Res.HH.Thermal.SH.Solids.CO</t>
  </si>
  <si>
    <t>EMI_per_sqm.kgCO2.PT.Res.HH.Thermal.SH.Solids.CO.Solids.Solids</t>
  </si>
  <si>
    <t>EMI_per_sqm.kgCO2.PT.Res.HH.Thermal.SH.Solids.CO.LPG.LPG</t>
  </si>
  <si>
    <t>EMI_per_sqm.kgCO2.PT.Res.HH.Thermal.SH.Solids.CO.Elc.Elec</t>
  </si>
  <si>
    <t>EMI_per_sqm.kgCO2.PT.Res.HH.Thermal.SH.LPG</t>
  </si>
  <si>
    <t>EMI_per_sqm.kgCO2.PT.Res.HH.Thermal.SH.LPG.SH</t>
  </si>
  <si>
    <t>EMI_per_sqm.kgCO2.PT.Res.HH.Thermal.SH.LPG.SH.LPG</t>
  </si>
  <si>
    <t>EMI_per_sqm.kgCO2.PT.Res.HH.Thermal.SH.LPG.SH.Elec</t>
  </si>
  <si>
    <t>EMI_per_sqm.kgCO2.PT.Res.HH.Thermal.SH.LPG.SC</t>
  </si>
  <si>
    <t>EMI_per_sqm.kgCO2.PT.Res.HH.Thermal.SH.LPG.SC.AC.Elec</t>
  </si>
  <si>
    <t>EMI_per_sqm.kgCO2.PT.Res.HH.Thermal.SH.LPG.WH</t>
  </si>
  <si>
    <t>EMI_per_sqm.kgCO2.PT.Res.HH.Thermal.SH.LPG.WH.LPG.NoSolar.LPG</t>
  </si>
  <si>
    <t>EMI_per_sqm.kgCO2.PT.Res.HH.Thermal.SH.LPG.WH.LPG.Solar</t>
  </si>
  <si>
    <t>EMI_per_sqm.kgCO2.PT.Res.HH.Thermal.SH.LPG.WH.LPG.Solar.LPG</t>
  </si>
  <si>
    <t>EMI_per_sqm.kgCO2.PT.Res.HH.Thermal.SH.LPG.WH.LPG.Solar.Solar</t>
  </si>
  <si>
    <t>EMI_per_sqm.kgCO2.PT.Res.HH.Thermal.SH.LPG.WH.Elc.NoSolar.Elec</t>
  </si>
  <si>
    <t>EMI_per_sqm.kgCO2.PT.Res.HH.Thermal.SH.LPG.WH.Elc.Solar</t>
  </si>
  <si>
    <t>EMI_per_sqm.kgCO2.PT.Res.HH.Thermal.SH.LPG.WH.Elc.Solar.Elec</t>
  </si>
  <si>
    <t>EMI_per_sqm.kgCO2.PT.Res.HH.Thermal.SH.LPG.WH.Elc.Solar.Solar</t>
  </si>
  <si>
    <t>EMI_per_sqm.kgCO2.PT.Res.HH.Thermal.SH.LPG.CO</t>
  </si>
  <si>
    <t>EMI_per_sqm.kgCO2.PT.Res.HH.Thermal.SH.LPG.CO.LPG.LPG</t>
  </si>
  <si>
    <t>EMI_per_sqm.kgCO2.PT.Res.HH.Thermal.SH.LPG.CO.Elc.Elec</t>
  </si>
  <si>
    <t>EMI_per_sqm.kgCO2.PT.Res.HH.Thermal.SH.Oil</t>
  </si>
  <si>
    <t>EMI_per_sqm.kgCO2.PT.Res.HH.Thermal.SH.Oil.SH</t>
  </si>
  <si>
    <t>EMI_per_sqm.kgCO2.PT.Res.HH.Thermal.SH.Oil.SH.Oil</t>
  </si>
  <si>
    <t>EMI_per_sqm.kgCO2.PT.Res.HH.Thermal.SH.Oil.SH.Elec</t>
  </si>
  <si>
    <t>EMI_per_sqm.kgCO2.PT.Res.HH.Thermal.SH.Oil.SC</t>
  </si>
  <si>
    <t>EMI_per_sqm.kgCO2.PT.Res.HH.Thermal.SH.Oil.SC.AC.Elec</t>
  </si>
  <si>
    <t>EMI_per_sqm.kgCO2.PT.Res.HH.Thermal.SH.Oil.WH</t>
  </si>
  <si>
    <t>EMI_per_sqm.kgCO2.PT.Res.HH.Thermal.SH.Oil.WH.Oil.NoSolar.Oil</t>
  </si>
  <si>
    <t>EMI_per_sqm.kgCO2.PT.Res.HH.Thermal.SH.Oil.WH.Oil.Solar</t>
  </si>
  <si>
    <t>EMI_per_sqm.kgCO2.PT.Res.HH.Thermal.SH.Oil.WH.Oil.Solar.Oil</t>
  </si>
  <si>
    <t>EMI_per_sqm.kgCO2.PT.Res.HH.Thermal.SH.Oil.WH.Oil.Solar.Solar</t>
  </si>
  <si>
    <t>EMI_per_sqm.kgCO2.PT.Res.HH.Thermal.SH.Oil.WH.Elc.NoSolar.Elec</t>
  </si>
  <si>
    <t>EMI_per_sqm.kgCO2.PT.Res.HH.Thermal.SH.Oil.WH.Elc.Solar</t>
  </si>
  <si>
    <t>EMI_per_sqm.kgCO2.PT.Res.HH.Thermal.SH.Oil.WH.Elc.Solar.Elec</t>
  </si>
  <si>
    <t>EMI_per_sqm.kgCO2.PT.Res.HH.Thermal.SH.Oil.WH.Elc.Solar.Solar</t>
  </si>
  <si>
    <t>EMI_per_sqm.kgCO2.PT.Res.HH.Thermal.SH.Oil.CO</t>
  </si>
  <si>
    <t>EMI_per_sqm.kgCO2.PT.Res.HH.Thermal.SH.Oil.CO.LPG.LPG</t>
  </si>
  <si>
    <t>EMI_per_sqm.kgCO2.PT.Res.HH.Thermal.SH.Oil.CO.Elc.Elec</t>
  </si>
  <si>
    <t>EMI_per_sqm.kgCO2.PT.Res.HH.Thermal.SH.Gas</t>
  </si>
  <si>
    <t>EMI_per_sqm.kgCO2.PT.Res.HH.Thermal.SH.Gas.SH</t>
  </si>
  <si>
    <t>EMI_per_sqm.kgCO2.PT.Res.HH.Thermal.SH.Gas.SH.Gas</t>
  </si>
  <si>
    <t>EMI_per_sqm.kgCO2.PT.Res.HH.Thermal.SH.Gas.SH.Elec</t>
  </si>
  <si>
    <t>EMI_per_sqm.kgCO2.PT.Res.HH.Thermal.SH.Gas.SC</t>
  </si>
  <si>
    <t>EMI_per_sqm.kgCO2.PT.Res.HH.Thermal.SH.Gas.SC.AC.Elec</t>
  </si>
  <si>
    <t>EMI_per_sqm.kgCO2.PT.Res.HH.Thermal.SH.Gas.WH</t>
  </si>
  <si>
    <t>EMI_per_sqm.kgCO2.PT.Res.HH.Thermal.SH.Gas.WH.Gas.NoSolar.Gas</t>
  </si>
  <si>
    <t>EMI_per_sqm.kgCO2.PT.Res.HH.Thermal.SH.Gas.WH.Gas.Solar</t>
  </si>
  <si>
    <t>EMI_per_sqm.kgCO2.PT.Res.HH.Thermal.SH.Gas.WH.Gas.Solar.Gas</t>
  </si>
  <si>
    <t>EMI_per_sqm.kgCO2.PT.Res.HH.Thermal.SH.Gas.WH.Gas.Solar.Solar</t>
  </si>
  <si>
    <t>EMI_per_sqm.kgCO2.PT.Res.HH.Thermal.SH.Gas.WH.Elc.NoSolar.Elec</t>
  </si>
  <si>
    <t>EMI_per_sqm.kgCO2.PT.Res.HH.Thermal.SH.Gas.WH.Elc.Solar</t>
  </si>
  <si>
    <t>EMI_per_sqm.kgCO2.PT.Res.HH.Thermal.SH.Gas.WH.Elc.Solar.Elec</t>
  </si>
  <si>
    <t>EMI_per_sqm.kgCO2.PT.Res.HH.Thermal.SH.Gas.WH.Elc.Solar.Solar</t>
  </si>
  <si>
    <t>EMI_per_sqm.kgCO2.PT.Res.HH.Thermal.SH.Gas.CO</t>
  </si>
  <si>
    <t>EMI_per_sqm.kgCO2.PT.Res.HH.Thermal.SH.Gas.CO.Gas.Gas</t>
  </si>
  <si>
    <t>EMI_per_sqm.kgCO2.PT.Res.HH.Thermal.SH.Gas.CO.Elc.Elec</t>
  </si>
  <si>
    <t>EMI_per_sqm.kgCO2.PT.Res.HH.Thermal.SH.Biomass</t>
  </si>
  <si>
    <t>EMI_per_sqm.kgCO2.PT.Res.HH.Thermal.SH.Biomass.SH</t>
  </si>
  <si>
    <t>EMI_per_sqm.kgCO2.PT.Res.HH.Thermal.SH.Biomass.SH.Biomass</t>
  </si>
  <si>
    <t>EMI_per_sqm.kgCO2.PT.Res.HH.Thermal.SH.Biomass.SH.Elec</t>
  </si>
  <si>
    <t>EMI_per_sqm.kgCO2.PT.Res.HH.Thermal.SH.Biomass.SC</t>
  </si>
  <si>
    <t>EMI_per_sqm.kgCO2.PT.Res.HH.Thermal.SH.Biomass.SC.AC.Elec</t>
  </si>
  <si>
    <t>EMI_per_sqm.kgCO2.PT.Res.HH.Thermal.SH.Biomass.WH</t>
  </si>
  <si>
    <t>EMI_per_sqm.kgCO2.PT.Res.HH.Thermal.SH.Biomass.WH.Biomass.NoSolar.Biomass</t>
  </si>
  <si>
    <t>EMI_per_sqm.kgCO2.PT.Res.HH.Thermal.SH.Biomass.WH.Biomass.Solar</t>
  </si>
  <si>
    <t>EMI_per_sqm.kgCO2.PT.Res.HH.Thermal.SH.Biomass.WH.Biomass.Solar.Biomass</t>
  </si>
  <si>
    <t>EMI_per_sqm.kgCO2.PT.Res.HH.Thermal.SH.Biomass.WH.Biomass.Solar.Solar</t>
  </si>
  <si>
    <t>EMI_per_sqm.kgCO2.PT.Res.HH.Thermal.SH.Biomass.WH.LPG.NoSolar.LPG</t>
  </si>
  <si>
    <t>EMI_per_sqm.kgCO2.PT.Res.HH.Thermal.SH.Biomass.WH.LPG.Solar</t>
  </si>
  <si>
    <t>EMI_per_sqm.kgCO2.PT.Res.HH.Thermal.SH.Biomass.WH.LPG.Solar.LPG</t>
  </si>
  <si>
    <t>EMI_per_sqm.kgCO2.PT.Res.HH.Thermal.SH.Biomass.WH.LPG.Solar.Solar</t>
  </si>
  <si>
    <t>EMI_per_sqm.kgCO2.PT.Res.HH.Thermal.SH.Biomass.WH.Elc.NoSolar.Elec</t>
  </si>
  <si>
    <t>EMI_per_sqm.kgCO2.PT.Res.HH.Thermal.SH.Biomass.WH.Elc.Solar</t>
  </si>
  <si>
    <t>EMI_per_sqm.kgCO2.PT.Res.HH.Thermal.SH.Biomass.WH.Elc.Solar.Elec</t>
  </si>
  <si>
    <t>EMI_per_sqm.kgCO2.PT.Res.HH.Thermal.SH.Biomass.WH.Elc.Solar.Solar</t>
  </si>
  <si>
    <t>EMI_per_sqm.kgCO2.PT.Res.HH.Thermal.SH.Biomass.CO</t>
  </si>
  <si>
    <t>EMI_per_sqm.kgCO2.PT.Res.HH.Thermal.SH.Biomass.CO.Biomass.Biomass</t>
  </si>
  <si>
    <t>EMI_per_sqm.kgCO2.PT.Res.HH.Thermal.SH.Biomass.CO.LPG.LPG</t>
  </si>
  <si>
    <t>EMI_per_sqm.kgCO2.PT.Res.HH.Thermal.SH.Biomass.CO.Elc.Elec</t>
  </si>
  <si>
    <t>EMI_per_sqm.kgCO2.PT.Res.HH.Thermal.SH.Geo</t>
  </si>
  <si>
    <t>EMI_per_sqm.kgCO2.PT.Res.HH.Thermal.SH.Geo.SH</t>
  </si>
  <si>
    <t>EMI_per_sqm.kgCO2.PT.Res.HH.Thermal.SH.Geo.SH.Geo</t>
  </si>
  <si>
    <t>EMI_per_sqm.kgCO2.PT.Res.HH.Thermal.SH.Geo.SH.Elec</t>
  </si>
  <si>
    <t>EMI_per_sqm.kgCO2.PT.Res.HH.Thermal.SH.Geo.SC</t>
  </si>
  <si>
    <t>EMI_per_sqm.kgCO2.PT.Res.HH.Thermal.SH.Geo.SC.AC.Elec</t>
  </si>
  <si>
    <t>EMI_per_sqm.kgCO2.PT.Res.HH.Thermal.SH.Geo.WH</t>
  </si>
  <si>
    <t>EMI_per_sqm.kgCO2.PT.Res.HH.Thermal.SH.Geo.WH.Geo.NoSolar.Geo</t>
  </si>
  <si>
    <t>EMI_per_sqm.kgCO2.PT.Res.HH.Thermal.SH.Geo.WH.Geo.Solar</t>
  </si>
  <si>
    <t>EMI_per_sqm.kgCO2.PT.Res.HH.Thermal.SH.Geo.WH.Geo.Solar.Geo</t>
  </si>
  <si>
    <t>EMI_per_sqm.kgCO2.PT.Res.HH.Thermal.SH.Geo.WH.Geo.Solar.Solar</t>
  </si>
  <si>
    <t>EMI_per_sqm.kgCO2.PT.Res.HH.Thermal.SH.Geo.WH.Elc.NoSolar.Elec</t>
  </si>
  <si>
    <t>EMI_per_sqm.kgCO2.PT.Res.HH.Thermal.SH.Geo.WH.Elc.Solar</t>
  </si>
  <si>
    <t>EMI_per_sqm.kgCO2.PT.Res.HH.Thermal.SH.Geo.WH.Elc.Solar.Elec</t>
  </si>
  <si>
    <t>EMI_per_sqm.kgCO2.PT.Res.HH.Thermal.SH.Geo.WH.Elc.Solar.Solar</t>
  </si>
  <si>
    <t>EMI_per_sqm.kgCO2.PT.Res.HH.Thermal.SH.Geo.CO</t>
  </si>
  <si>
    <t>EMI_per_sqm.kgCO2.PT.Res.HH.Thermal.SH.Geo.CO.LPG.LPG</t>
  </si>
  <si>
    <t>EMI_per_sqm.kgCO2.PT.Res.HH.Thermal.SH.Geo.CO.Elc.Elec</t>
  </si>
  <si>
    <t>EMI_per_sqm.kgCO2.PT.Res.HH.Thermal.SH.DistrHeat</t>
  </si>
  <si>
    <t>EMI_per_sqm.kgCO2.PT.Res.HH.Thermal.SH.DistrHeat.SH</t>
  </si>
  <si>
    <t>EMI_per_sqm.kgCO2.PT.Res.HH.Thermal.SH.DistrHeat.SH.Steam_Distr</t>
  </si>
  <si>
    <t>EMI_per_sqm.kgCO2.PT.Res.HH.Thermal.SH.DistrHeat.SH.Elec</t>
  </si>
  <si>
    <t>EMI_per_sqm.kgCO2.PT.Res.HH.Thermal.SH.DistrHeat.SC</t>
  </si>
  <si>
    <t>EMI_per_sqm.kgCO2.PT.Res.HH.Thermal.SH.DistrHeat.SC.AC.Elec</t>
  </si>
  <si>
    <t>EMI_per_sqm.kgCO2.PT.Res.HH.Thermal.SH.DistrHeat.WH</t>
  </si>
  <si>
    <t>EMI_per_sqm.kgCO2.PT.Res.HH.Thermal.SH.DistrHeat.WH.DistrHeat.NoSolar.Steam_Distr</t>
  </si>
  <si>
    <t>EMI_per_sqm.kgCO2.PT.Res.HH.Thermal.SH.DistrHeat.WH.DistrHeat.Solar</t>
  </si>
  <si>
    <t>EMI_per_sqm.kgCO2.PT.Res.HH.Thermal.SH.DistrHeat.WH.DistrHeat.Solar.Steam_Distr</t>
  </si>
  <si>
    <t>EMI_per_sqm.kgCO2.PT.Res.HH.Thermal.SH.DistrHeat.WH.DistrHeat.Solar.Solar</t>
  </si>
  <si>
    <t>EMI_per_sqm.kgCO2.PT.Res.HH.Thermal.SH.DistrHeat.WH.Elc.NoSolar.Elec</t>
  </si>
  <si>
    <t>EMI_per_sqm.kgCO2.PT.Res.HH.Thermal.SH.DistrHeat.WH.Elc.Solar</t>
  </si>
  <si>
    <t>EMI_per_sqm.kgCO2.PT.Res.HH.Thermal.SH.DistrHeat.WH.Elc.Solar.Elec</t>
  </si>
  <si>
    <t>EMI_per_sqm.kgCO2.PT.Res.HH.Thermal.SH.DistrHeat.WH.Elc.Solar.Solar</t>
  </si>
  <si>
    <t>EMI_per_sqm.kgCO2.PT.Res.HH.Thermal.SH.DistrHeat.CO</t>
  </si>
  <si>
    <t>EMI_per_sqm.kgCO2.PT.Res.HH.Thermal.SH.DistrHeat.CO.LPG.LPG</t>
  </si>
  <si>
    <t>EMI_per_sqm.kgCO2.PT.Res.HH.Thermal.SH.DistrHeat.CO.Elc.Elec</t>
  </si>
  <si>
    <t>EMI_per_sqm.kgCO2.PT.Res.HH.Thermal.SH.AdvElc</t>
  </si>
  <si>
    <t>EMI_per_sqm.kgCO2.PT.Res.HH.Thermal.SH.AdvElc.SH</t>
  </si>
  <si>
    <t>EMI_per_sqm.kgCO2.PT.Res.HH.Thermal.SH.AdvElc.SH.Elec</t>
  </si>
  <si>
    <t>EMI_per_sqm.kgCO2.PT.Res.HH.Thermal.SH.AdvElc.SC</t>
  </si>
  <si>
    <t>EMI_per_sqm.kgCO2.PT.Res.HH.Thermal.SH.AdvElc.SC.AC.Elec</t>
  </si>
  <si>
    <t>EMI_per_sqm.kgCO2.PT.Res.HH.Thermal.SH.AdvElc.WH</t>
  </si>
  <si>
    <t>EMI_per_sqm.kgCO2.PT.Res.HH.Thermal.SH.AdvElc.WH.LPG.NoSolar.LPG</t>
  </si>
  <si>
    <t>EMI_per_sqm.kgCO2.PT.Res.HH.Thermal.SH.AdvElc.WH.LPG.Solar</t>
  </si>
  <si>
    <t>EMI_per_sqm.kgCO2.PT.Res.HH.Thermal.SH.AdvElc.WH.LPG.Solar.LPG</t>
  </si>
  <si>
    <t>EMI_per_sqm.kgCO2.PT.Res.HH.Thermal.SH.AdvElc.WH.LPG.Solar.Solar</t>
  </si>
  <si>
    <t>EMI_per_sqm.kgCO2.PT.Res.HH.Thermal.SH.AdvElc.WH.Elc.NoSolar.Elec</t>
  </si>
  <si>
    <t>EMI_per_sqm.kgCO2.PT.Res.HH.Thermal.SH.AdvElc.WH.Elc.Solar</t>
  </si>
  <si>
    <t>EMI_per_sqm.kgCO2.PT.Res.HH.Thermal.SH.AdvElc.WH.Elc.Solar.Elec</t>
  </si>
  <si>
    <t>EMI_per_sqm.kgCO2.PT.Res.HH.Thermal.SH.AdvElc.WH.Elc.Solar.Solar</t>
  </si>
  <si>
    <t>EMI_per_sqm.kgCO2.PT.Res.HH.Thermal.SH.AdvElc.CO</t>
  </si>
  <si>
    <t>EMI_per_sqm.kgCO2.PT.Res.HH.Thermal.SH.AdvElc.CO.LPG.LPG</t>
  </si>
  <si>
    <t>EMI_per_sqm.kgCO2.PT.Res.HH.Thermal.SH.AdvElc.CO.Elc.Elec</t>
  </si>
  <si>
    <t>EMI_per_sqm.kgCO2.PT.Res.HH.Thermal.SH.ConvElc</t>
  </si>
  <si>
    <t>EMI_per_sqm.kgCO2.PT.Res.HH.Thermal.SH.ConvElc.SH</t>
  </si>
  <si>
    <t>EMI_per_sqm.kgCO2.PT.Res.HH.Thermal.SH.ConvElc.SH.Elec</t>
  </si>
  <si>
    <t>EMI_per_sqm.kgCO2.PT.Res.HH.Thermal.SH.ConvElc.SC</t>
  </si>
  <si>
    <t>EMI_per_sqm.kgCO2.PT.Res.HH.Thermal.SH.ConvElc.SC.AC.Elec</t>
  </si>
  <si>
    <t>EMI_per_sqm.kgCO2.PT.Res.HH.Thermal.SH.ConvElc.WH</t>
  </si>
  <si>
    <t>EMI_per_sqm.kgCO2.PT.Res.HH.Thermal.SH.ConvElc.WH.LPG.NoSolar.LPG</t>
  </si>
  <si>
    <t>EMI_per_sqm.kgCO2.PT.Res.HH.Thermal.SH.ConvElc.WH.LPG.Solar</t>
  </si>
  <si>
    <t>EMI_per_sqm.kgCO2.PT.Res.HH.Thermal.SH.ConvElc.WH.LPG.Solar.LPG</t>
  </si>
  <si>
    <t>EMI_per_sqm.kgCO2.PT.Res.HH.Thermal.SH.ConvElc.WH.LPG.Solar.Solar</t>
  </si>
  <si>
    <t>EMI_per_sqm.kgCO2.PT.Res.HH.Thermal.SH.ConvElc.WH.Elc.NoSolar.Elec</t>
  </si>
  <si>
    <t>EMI_per_sqm.kgCO2.PT.Res.HH.Thermal.SH.ConvElc.WH.Elc.Solar</t>
  </si>
  <si>
    <t>EMI_per_sqm.kgCO2.PT.Res.HH.Thermal.SH.ConvElc.WH.Elc.Solar.Elec</t>
  </si>
  <si>
    <t>EMI_per_sqm.kgCO2.PT.Res.HH.Thermal.SH.ConvElc.WH.Elc.Solar.Solar</t>
  </si>
  <si>
    <t>EMI_per_sqm.kgCO2.PT.Res.HH.Thermal.SH.ConvElc.CO</t>
  </si>
  <si>
    <t>EMI_per_sqm.kgCO2.PT.Res.HH.Thermal.SH.ConvElc.CO.LPG.LPG</t>
  </si>
  <si>
    <t>EMI_per_sqm.kgCO2.PT.Res.HH.Thermal.SH.ConvElc.CO.Elc.Elec</t>
  </si>
  <si>
    <t>PT - Final energy consumption in new and renovated households (detailed structure)</t>
  </si>
  <si>
    <t>FEC.ktoe.PT.Res.HHnew.Thermal.SH.Solids</t>
  </si>
  <si>
    <t>FEC.ktoe.PT.Res.HHnew.Thermal.SH.Solids.SH</t>
  </si>
  <si>
    <t>FEC.ktoe.PT.Res.HHnew.Thermal.SH.Solids.SH.Solids</t>
  </si>
  <si>
    <t>FEC.ktoe.PT.Res.HHnew.Thermal.SH.Solids.SH.Elec</t>
  </si>
  <si>
    <t>FEC.ktoe.PT.Res.HHnew.Thermal.SH.Solids.SC</t>
  </si>
  <si>
    <t>FEC.ktoe.PT.Res.HHnew.Thermal.SH.Solids.SC.AC.Elec</t>
  </si>
  <si>
    <t>FEC.ktoe.PT.Res.HHnew.Thermal.SH.Solids.WH</t>
  </si>
  <si>
    <t>FEC.ktoe.PT.Res.HHnew.Thermal.SH.Solids.WH.Solids.NoSolar.Solids</t>
  </si>
  <si>
    <t>FEC.ktoe.PT.Res.HHnew.Thermal.SH.Solids.WH.LPG.NoSolar.LPG</t>
  </si>
  <si>
    <t>FEC.ktoe.PT.Res.HHnew.Thermal.SH.Solids.WH.LPG.Solar</t>
  </si>
  <si>
    <t>FEC.ktoe.PT.Res.HHnew.Thermal.SH.Solids.WH.LPG.Solar.LPG</t>
  </si>
  <si>
    <t>FEC.ktoe.PT.Res.HHnew.Thermal.SH.Solids.WH.LPG.Solar.Solar</t>
  </si>
  <si>
    <t>FEC.ktoe.PT.Res.HHnew.Thermal.SH.Solids.WH.Elc.NoSolar.Elec</t>
  </si>
  <si>
    <t>FEC.ktoe.PT.Res.HHnew.Thermal.SH.Solids.WH.Elc.Solar</t>
  </si>
  <si>
    <t>FEC.ktoe.PT.Res.HHnew.Thermal.SH.Solids.WH.Elc.Solar.Elec</t>
  </si>
  <si>
    <t>FEC.ktoe.PT.Res.HHnew.Thermal.SH.Solids.WH.Elc.Solar.Solar</t>
  </si>
  <si>
    <t>FEC.ktoe.PT.Res.HHnew.Thermal.SH.Solids.CO</t>
  </si>
  <si>
    <t>FEC.ktoe.PT.Res.HHnew.Thermal.SH.Solids.CO.Solids.Solids</t>
  </si>
  <si>
    <t>FEC.ktoe.PT.Res.HHnew.Thermal.SH.Solids.CO.LPG.LPG</t>
  </si>
  <si>
    <t>FEC.ktoe.PT.Res.HHnew.Thermal.SH.Solids.CO.Elc.Elec</t>
  </si>
  <si>
    <t>FEC.ktoe.PT.Res.HHnew.Thermal.SH.LPG</t>
  </si>
  <si>
    <t>FEC.ktoe.PT.Res.HHnew.Thermal.SH.LPG.SH</t>
  </si>
  <si>
    <t>FEC.ktoe.PT.Res.HHnew.Thermal.SH.LPG.SH.LPG</t>
  </si>
  <si>
    <t>FEC.ktoe.PT.Res.HHnew.Thermal.SH.LPG.SH.Elec</t>
  </si>
  <si>
    <t>FEC.ktoe.PT.Res.HHnew.Thermal.SH.LPG.SC</t>
  </si>
  <si>
    <t>FEC.ktoe.PT.Res.HHnew.Thermal.SH.LPG.SC.AC.Elec</t>
  </si>
  <si>
    <t>FEC.ktoe.PT.Res.HHnew.Thermal.SH.LPG.WH</t>
  </si>
  <si>
    <t>FEC.ktoe.PT.Res.HHnew.Thermal.SH.LPG.WH.LPG.NoSolar.LPG</t>
  </si>
  <si>
    <t>FEC.ktoe.PT.Res.HHnew.Thermal.SH.LPG.WH.LPG.Solar</t>
  </si>
  <si>
    <t>FEC.ktoe.PT.Res.HHnew.Thermal.SH.LPG.WH.LPG.Solar.LPG</t>
  </si>
  <si>
    <t>FEC.ktoe.PT.Res.HHnew.Thermal.SH.LPG.WH.LPG.Solar.Solar</t>
  </si>
  <si>
    <t>FEC.ktoe.PT.Res.HHnew.Thermal.SH.LPG.WH.Elc.NoSolar.Elec</t>
  </si>
  <si>
    <t>FEC.ktoe.PT.Res.HHnew.Thermal.SH.LPG.WH.Elc.Solar</t>
  </si>
  <si>
    <t>FEC.ktoe.PT.Res.HHnew.Thermal.SH.LPG.WH.Elc.Solar.Elec</t>
  </si>
  <si>
    <t>FEC.ktoe.PT.Res.HHnew.Thermal.SH.LPG.WH.Elc.Solar.Solar</t>
  </si>
  <si>
    <t>FEC.ktoe.PT.Res.HHnew.Thermal.SH.LPG.CO</t>
  </si>
  <si>
    <t>FEC.ktoe.PT.Res.HHnew.Thermal.SH.LPG.CO.LPG.LPG</t>
  </si>
  <si>
    <t>FEC.ktoe.PT.Res.HHnew.Thermal.SH.LPG.CO.Elc.Elec</t>
  </si>
  <si>
    <t>FEC.ktoe.PT.Res.HHnew.Thermal.SH.Oil</t>
  </si>
  <si>
    <t>FEC.ktoe.PT.Res.HHnew.Thermal.SH.Oil.SH</t>
  </si>
  <si>
    <t>FEC.ktoe.PT.Res.HHnew.Thermal.SH.Oil.SH.Oil</t>
  </si>
  <si>
    <t>FEC.ktoe.PT.Res.HHnew.Thermal.SH.Oil.SH.Elec</t>
  </si>
  <si>
    <t>FEC.ktoe.PT.Res.HHnew.Thermal.SH.Oil.SC</t>
  </si>
  <si>
    <t>FEC.ktoe.PT.Res.HHnew.Thermal.SH.Oil.SC.AC.Elec</t>
  </si>
  <si>
    <t>FEC.ktoe.PT.Res.HHnew.Thermal.SH.Oil.WH</t>
  </si>
  <si>
    <t>FEC.ktoe.PT.Res.HHnew.Thermal.SH.Oil.WH.Oil.NoSolar.Oil</t>
  </si>
  <si>
    <t>FEC.ktoe.PT.Res.HHnew.Thermal.SH.Oil.WH.Oil.Solar</t>
  </si>
  <si>
    <t>FEC.ktoe.PT.Res.HHnew.Thermal.SH.Oil.WH.Oil.Solar.Oil</t>
  </si>
  <si>
    <t>FEC.ktoe.PT.Res.HHnew.Thermal.SH.Oil.WH.Oil.Solar.Solar</t>
  </si>
  <si>
    <t>FEC.ktoe.PT.Res.HHnew.Thermal.SH.Oil.WH.Elc.NoSolar.Elec</t>
  </si>
  <si>
    <t>FEC.ktoe.PT.Res.HHnew.Thermal.SH.Oil.WH.Elc.Solar</t>
  </si>
  <si>
    <t>FEC.ktoe.PT.Res.HHnew.Thermal.SH.Oil.WH.Elc.Solar.Elec</t>
  </si>
  <si>
    <t>FEC.ktoe.PT.Res.HHnew.Thermal.SH.Oil.WH.Elc.Solar.Solar</t>
  </si>
  <si>
    <t>FEC.ktoe.PT.Res.HHnew.Thermal.SH.Oil.CO</t>
  </si>
  <si>
    <t>FEC.ktoe.PT.Res.HHnew.Thermal.SH.Oil.CO.LPG.LPG</t>
  </si>
  <si>
    <t>FEC.ktoe.PT.Res.HHnew.Thermal.SH.Oil.CO.Elc.Elec</t>
  </si>
  <si>
    <t>FEC.ktoe.PT.Res.HHnew.Thermal.SH.Gas</t>
  </si>
  <si>
    <t>FEC.ktoe.PT.Res.HHnew.Thermal.SH.Gas.SH</t>
  </si>
  <si>
    <t>FEC.ktoe.PT.Res.HHnew.Thermal.SH.Gas.SH.Gas</t>
  </si>
  <si>
    <t>FEC.ktoe.PT.Res.HHnew.Thermal.SH.Gas.SH.Elec</t>
  </si>
  <si>
    <t>FEC.ktoe.PT.Res.HHnew.Thermal.SH.Gas.SC</t>
  </si>
  <si>
    <t>FEC.ktoe.PT.Res.HHnew.Thermal.SH.Gas.SC.AC.Elec</t>
  </si>
  <si>
    <t>FEC.ktoe.PT.Res.HHnew.Thermal.SH.Gas.WH</t>
  </si>
  <si>
    <t>FEC.ktoe.PT.Res.HHnew.Thermal.SH.Gas.WH.Gas.NoSolar.Gas</t>
  </si>
  <si>
    <t>FEC.ktoe.PT.Res.HHnew.Thermal.SH.Gas.WH.Gas.Solar</t>
  </si>
  <si>
    <t>FEC.ktoe.PT.Res.HHnew.Thermal.SH.Gas.WH.Gas.Solar.Gas</t>
  </si>
  <si>
    <t>FEC.ktoe.PT.Res.HHnew.Thermal.SH.Gas.WH.Gas.Solar.Solar</t>
  </si>
  <si>
    <t>FEC.ktoe.PT.Res.HHnew.Thermal.SH.Gas.WH.Elc.NoSolar.Elec</t>
  </si>
  <si>
    <t>FEC.ktoe.PT.Res.HHnew.Thermal.SH.Gas.WH.Elc.Solar</t>
  </si>
  <si>
    <t>FEC.ktoe.PT.Res.HHnew.Thermal.SH.Gas.WH.Elc.Solar.Elec</t>
  </si>
  <si>
    <t>FEC.ktoe.PT.Res.HHnew.Thermal.SH.Gas.WH.Elc.Solar.Solar</t>
  </si>
  <si>
    <t>FEC.ktoe.PT.Res.HHnew.Thermal.SH.Gas.CO</t>
  </si>
  <si>
    <t>FEC.ktoe.PT.Res.HHnew.Thermal.SH.Gas.CO.Gas.Gas</t>
  </si>
  <si>
    <t>FEC.ktoe.PT.Res.HHnew.Thermal.SH.Gas.CO.Elc.Elec</t>
  </si>
  <si>
    <t>FEC.ktoe.PT.Res.HHnew.Thermal.SH.Biomass</t>
  </si>
  <si>
    <t>FEC.ktoe.PT.Res.HHnew.Thermal.SH.Biomass.SH</t>
  </si>
  <si>
    <t>FEC.ktoe.PT.Res.HHnew.Thermal.SH.Biomass.SH.Biomass</t>
  </si>
  <si>
    <t>FEC.ktoe.PT.Res.HHnew.Thermal.SH.Biomass.SH.Elec</t>
  </si>
  <si>
    <t>FEC.ktoe.PT.Res.HHnew.Thermal.SH.Biomass.SC</t>
  </si>
  <si>
    <t>FEC.ktoe.PT.Res.HHnew.Thermal.SH.Biomass.SC.AC.Elec</t>
  </si>
  <si>
    <t>FEC.ktoe.PT.Res.HHnew.Thermal.SH.Biomass.WH</t>
  </si>
  <si>
    <t>FEC.ktoe.PT.Res.HHnew.Thermal.SH.Biomass.WH.Biomass.NoSolar.Biomass</t>
  </si>
  <si>
    <t>FEC.ktoe.PT.Res.HHnew.Thermal.SH.Biomass.WH.Biomass.Solar</t>
  </si>
  <si>
    <t>FEC.ktoe.PT.Res.HHnew.Thermal.SH.Biomass.WH.Biomass.Solar.Biomass</t>
  </si>
  <si>
    <t>FEC.ktoe.PT.Res.HHnew.Thermal.SH.Biomass.WH.Biomass.Solar.Solar</t>
  </si>
  <si>
    <t>FEC.ktoe.PT.Res.HHnew.Thermal.SH.Biomass.WH.LPG.NoSolar.LPG</t>
  </si>
  <si>
    <t>FEC.ktoe.PT.Res.HHnew.Thermal.SH.Biomass.WH.LPG.Solar</t>
  </si>
  <si>
    <t>FEC.ktoe.PT.Res.HHnew.Thermal.SH.Biomass.WH.LPG.Solar.LPG</t>
  </si>
  <si>
    <t>FEC.ktoe.PT.Res.HHnew.Thermal.SH.Biomass.WH.LPG.Solar.Solar</t>
  </si>
  <si>
    <t>FEC.ktoe.PT.Res.HHnew.Thermal.SH.Biomass.WH.Elc.NoSolar.Elec</t>
  </si>
  <si>
    <t>FEC.ktoe.PT.Res.HHnew.Thermal.SH.Biomass.WH.Elc.Solar</t>
  </si>
  <si>
    <t>FEC.ktoe.PT.Res.HHnew.Thermal.SH.Biomass.WH.Elc.Solar.Elec</t>
  </si>
  <si>
    <t>FEC.ktoe.PT.Res.HHnew.Thermal.SH.Biomass.WH.Elc.Solar.Solar</t>
  </si>
  <si>
    <t>FEC.ktoe.PT.Res.HHnew.Thermal.SH.Biomass.CO</t>
  </si>
  <si>
    <t>FEC.ktoe.PT.Res.HHnew.Thermal.SH.Biomass.CO.Biomass.Biomass</t>
  </si>
  <si>
    <t>FEC.ktoe.PT.Res.HHnew.Thermal.SH.Biomass.CO.LPG.LPG</t>
  </si>
  <si>
    <t>FEC.ktoe.PT.Res.HHnew.Thermal.SH.Biomass.CO.Elc.Elec</t>
  </si>
  <si>
    <t>FEC.ktoe.PT.Res.HHnew.Thermal.SH.Geo</t>
  </si>
  <si>
    <t>FEC.ktoe.PT.Res.HHnew.Thermal.SH.Geo.SH</t>
  </si>
  <si>
    <t>FEC.ktoe.PT.Res.HHnew.Thermal.SH.Geo.SH.Geo</t>
  </si>
  <si>
    <t>FEC.ktoe.PT.Res.HHnew.Thermal.SH.Geo.SH.Elec</t>
  </si>
  <si>
    <t>FEC.ktoe.PT.Res.HHnew.Thermal.SH.Geo.SC</t>
  </si>
  <si>
    <t>FEC.ktoe.PT.Res.HHnew.Thermal.SH.Geo.SC.AC.Elec</t>
  </si>
  <si>
    <t>FEC.ktoe.PT.Res.HHnew.Thermal.SH.Geo.WH</t>
  </si>
  <si>
    <t>FEC.ktoe.PT.Res.HHnew.Thermal.SH.Geo.WH.Geo.NoSolar.Geo</t>
  </si>
  <si>
    <t>FEC.ktoe.PT.Res.HHnew.Thermal.SH.Geo.WH.Geo.Solar</t>
  </si>
  <si>
    <t>FEC.ktoe.PT.Res.HHnew.Thermal.SH.Geo.WH.Geo.Solar.Geo</t>
  </si>
  <si>
    <t>FEC.ktoe.PT.Res.HHnew.Thermal.SH.Geo.WH.Geo.Solar.Solar</t>
  </si>
  <si>
    <t>FEC.ktoe.PT.Res.HHnew.Thermal.SH.Geo.WH.Elc.NoSolar.Elec</t>
  </si>
  <si>
    <t>FEC.ktoe.PT.Res.HHnew.Thermal.SH.Geo.WH.Elc.Solar</t>
  </si>
  <si>
    <t>FEC.ktoe.PT.Res.HHnew.Thermal.SH.Geo.WH.Elc.Solar.Elec</t>
  </si>
  <si>
    <t>FEC.ktoe.PT.Res.HHnew.Thermal.SH.Geo.WH.Elc.Solar.Solar</t>
  </si>
  <si>
    <t>FEC.ktoe.PT.Res.HHnew.Thermal.SH.Geo.CO</t>
  </si>
  <si>
    <t>FEC.ktoe.PT.Res.HHnew.Thermal.SH.Geo.CO.LPG.LPG</t>
  </si>
  <si>
    <t>FEC.ktoe.PT.Res.HHnew.Thermal.SH.Geo.CO.Elc.Elec</t>
  </si>
  <si>
    <t>FEC.ktoe.PT.Res.HHnew.Thermal.SH.DistrHeat</t>
  </si>
  <si>
    <t>FEC.ktoe.PT.Res.HHnew.Thermal.SH.DistrHeat.SH</t>
  </si>
  <si>
    <t>FEC.ktoe.PT.Res.HHnew.Thermal.SH.DistrHeat.SH.Steam_Distr</t>
  </si>
  <si>
    <t>FEC.ktoe.PT.Res.HHnew.Thermal.SH.DistrHeat.SH.Elec</t>
  </si>
  <si>
    <t>FEC.ktoe.PT.Res.HHnew.Thermal.SH.DistrHeat.SC</t>
  </si>
  <si>
    <t>FEC.ktoe.PT.Res.HHnew.Thermal.SH.DistrHeat.SC.AC.Elec</t>
  </si>
  <si>
    <t>FEC.ktoe.PT.Res.HHnew.Thermal.SH.DistrHeat.WH</t>
  </si>
  <si>
    <t>FEC.ktoe.PT.Res.HHnew.Thermal.SH.DistrHeat.WH.DistrHeat.NoSolar.Steam_Distr</t>
  </si>
  <si>
    <t>FEC.ktoe.PT.Res.HHnew.Thermal.SH.DistrHeat.WH.DistrHeat.Solar</t>
  </si>
  <si>
    <t>FEC.ktoe.PT.Res.HHnew.Thermal.SH.DistrHeat.WH.DistrHeat.Solar.Steam_Distr</t>
  </si>
  <si>
    <t>FEC.ktoe.PT.Res.HHnew.Thermal.SH.DistrHeat.WH.DistrHeat.Solar.Solar</t>
  </si>
  <si>
    <t>FEC.ktoe.PT.Res.HHnew.Thermal.SH.DistrHeat.WH.Elc.NoSolar.Elec</t>
  </si>
  <si>
    <t>FEC.ktoe.PT.Res.HHnew.Thermal.SH.DistrHeat.WH.Elc.Solar</t>
  </si>
  <si>
    <t>FEC.ktoe.PT.Res.HHnew.Thermal.SH.DistrHeat.WH.Elc.Solar.Elec</t>
  </si>
  <si>
    <t>FEC.ktoe.PT.Res.HHnew.Thermal.SH.DistrHeat.WH.Elc.Solar.Solar</t>
  </si>
  <si>
    <t>FEC.ktoe.PT.Res.HHnew.Thermal.SH.DistrHeat.CO</t>
  </si>
  <si>
    <t>FEC.ktoe.PT.Res.HHnew.Thermal.SH.DistrHeat.CO.LPG.LPG</t>
  </si>
  <si>
    <t>FEC.ktoe.PT.Res.HHnew.Thermal.SH.DistrHeat.CO.Elc.Elec</t>
  </si>
  <si>
    <t>FEC.ktoe.PT.Res.HHnew.Thermal.SH.AdvElc</t>
  </si>
  <si>
    <t>FEC.ktoe.PT.Res.HHnew.Thermal.SH.AdvElc.SH</t>
  </si>
  <si>
    <t>FEC.ktoe.PT.Res.HHnew.Thermal.SH.AdvElc.SH.Elec</t>
  </si>
  <si>
    <t>FEC.ktoe.PT.Res.HHnew.Thermal.SH.AdvElc.SC</t>
  </si>
  <si>
    <t>FEC.ktoe.PT.Res.HHnew.Thermal.SH.AdvElc.SC.AC.Elec</t>
  </si>
  <si>
    <t>FEC.ktoe.PT.Res.HHnew.Thermal.SH.AdvElc.WH</t>
  </si>
  <si>
    <t>FEC.ktoe.PT.Res.HHnew.Thermal.SH.AdvElc.WH.LPG.NoSolar.LPG</t>
  </si>
  <si>
    <t>FEC.ktoe.PT.Res.HHnew.Thermal.SH.AdvElc.WH.LPG.Solar</t>
  </si>
  <si>
    <t>FEC.ktoe.PT.Res.HHnew.Thermal.SH.AdvElc.WH.LPG.Solar.LPG</t>
  </si>
  <si>
    <t>FEC.ktoe.PT.Res.HHnew.Thermal.SH.AdvElc.WH.LPG.Solar.Solar</t>
  </si>
  <si>
    <t>FEC.ktoe.PT.Res.HHnew.Thermal.SH.AdvElc.WH.Elc.NoSolar.Elec</t>
  </si>
  <si>
    <t>FEC.ktoe.PT.Res.HHnew.Thermal.SH.AdvElc.WH.Elc.Solar</t>
  </si>
  <si>
    <t>FEC.ktoe.PT.Res.HHnew.Thermal.SH.AdvElc.WH.Elc.Solar.Elec</t>
  </si>
  <si>
    <t>FEC.ktoe.PT.Res.HHnew.Thermal.SH.AdvElc.WH.Elc.Solar.Solar</t>
  </si>
  <si>
    <t>FEC.ktoe.PT.Res.HHnew.Thermal.SH.AdvElc.CO</t>
  </si>
  <si>
    <t>FEC.ktoe.PT.Res.HHnew.Thermal.SH.AdvElc.CO.LPG.LPG</t>
  </si>
  <si>
    <t>FEC.ktoe.PT.Res.HHnew.Thermal.SH.AdvElc.CO.Elc.Elec</t>
  </si>
  <si>
    <t>FEC.ktoe.PT.Res.HHnew.Thermal.SH.ConvElc</t>
  </si>
  <si>
    <t>FEC.ktoe.PT.Res.HHnew.Thermal.SH.ConvElc.SH</t>
  </si>
  <si>
    <t>FEC.ktoe.PT.Res.HHnew.Thermal.SH.ConvElc.SH.Elec</t>
  </si>
  <si>
    <t>FEC.ktoe.PT.Res.HHnew.Thermal.SH.ConvElc.SC</t>
  </si>
  <si>
    <t>FEC.ktoe.PT.Res.HHnew.Thermal.SH.ConvElc.SC.AC.Elec</t>
  </si>
  <si>
    <t>FEC.ktoe.PT.Res.HHnew.Thermal.SH.ConvElc.WH</t>
  </si>
  <si>
    <t>FEC.ktoe.PT.Res.HHnew.Thermal.SH.ConvElc.WH.LPG.NoSolar.LPG</t>
  </si>
  <si>
    <t>FEC.ktoe.PT.Res.HHnew.Thermal.SH.ConvElc.WH.LPG.Solar</t>
  </si>
  <si>
    <t>FEC.ktoe.PT.Res.HHnew.Thermal.SH.ConvElc.WH.LPG.Solar.LPG</t>
  </si>
  <si>
    <t>FEC.ktoe.PT.Res.HHnew.Thermal.SH.ConvElc.WH.LPG.Solar.Solar</t>
  </si>
  <si>
    <t>FEC.ktoe.PT.Res.HHnew.Thermal.SH.ConvElc.WH.Elc.NoSolar.Elec</t>
  </si>
  <si>
    <t>FEC.ktoe.PT.Res.HHnew.Thermal.SH.ConvElc.WH.Elc.Solar</t>
  </si>
  <si>
    <t>FEC.ktoe.PT.Res.HHnew.Thermal.SH.ConvElc.WH.Elc.Solar.Elec</t>
  </si>
  <si>
    <t>FEC.ktoe.PT.Res.HHnew.Thermal.SH.ConvElc.WH.Elc.Solar.Solar</t>
  </si>
  <si>
    <t>FEC.ktoe.PT.Res.HHnew.Thermal.SH.ConvElc.CO</t>
  </si>
  <si>
    <t>FEC.ktoe.PT.Res.HHnew.Thermal.SH.ConvElc.CO.LPG.LPG</t>
  </si>
  <si>
    <t>FEC.ktoe.PT.Res.HHnew.Thermal.SH.ConvElc.CO.Elc.Elec</t>
  </si>
  <si>
    <t>PT - Thermal energy service in new and renovated households (detailed structure)</t>
  </si>
  <si>
    <t>TES.ktoe.PT.Res.HHnew.Thermal.SH.Solids</t>
  </si>
  <si>
    <t>TES.ktoe.PT.Res.HHnew.Thermal.SH.Solids.SH</t>
  </si>
  <si>
    <t>TES.ktoe.PT.Res.HHnew.Thermal.SH.Solids.SH.Solids</t>
  </si>
  <si>
    <t>TES.ktoe.PT.Res.HHnew.Thermal.SH.Solids.SH.Elec</t>
  </si>
  <si>
    <t>TES.ktoe.PT.Res.HHnew.Thermal.SH.Solids.SC</t>
  </si>
  <si>
    <t>TES.ktoe.PT.Res.HHnew.Thermal.SH.Solids.SC.AC.Elec</t>
  </si>
  <si>
    <t>TES.ktoe.PT.Res.HHnew.Thermal.SH.Solids.WH</t>
  </si>
  <si>
    <t>TES.ktoe.PT.Res.HHnew.Thermal.SH.Solids.WH.Solids.NoSolar.Solids</t>
  </si>
  <si>
    <t>TES.ktoe.PT.Res.HHnew.Thermal.SH.Solids.WH.LPG.NoSolar.LPG</t>
  </si>
  <si>
    <t>TES.ktoe.PT.Res.HHnew.Thermal.SH.Solids.WH.LPG.Solar</t>
  </si>
  <si>
    <t>TES.ktoe.PT.Res.HHnew.Thermal.SH.Solids.WH.LPG.Solar.LPG</t>
  </si>
  <si>
    <t>TES.ktoe.PT.Res.HHnew.Thermal.SH.Solids.WH.LPG.Solar.Solar</t>
  </si>
  <si>
    <t>TES.ktoe.PT.Res.HHnew.Thermal.SH.Solids.WH.Elc.NoSolar.Elec</t>
  </si>
  <si>
    <t>TES.ktoe.PT.Res.HHnew.Thermal.SH.Solids.WH.Elc.Solar</t>
  </si>
  <si>
    <t>TES.ktoe.PT.Res.HHnew.Thermal.SH.Solids.WH.Elc.Solar.Elec</t>
  </si>
  <si>
    <t>TES.ktoe.PT.Res.HHnew.Thermal.SH.Solids.WH.Elc.Solar.Solar</t>
  </si>
  <si>
    <t>TES.ktoe.PT.Res.HHnew.Thermal.SH.Solids.CO</t>
  </si>
  <si>
    <t>TES.ktoe.PT.Res.HHnew.Thermal.SH.Solids.CO.Solids.Solids</t>
  </si>
  <si>
    <t>TES.ktoe.PT.Res.HHnew.Thermal.SH.Solids.CO.LPG.LPG</t>
  </si>
  <si>
    <t>TES.ktoe.PT.Res.HHnew.Thermal.SH.Solids.CO.Elc.Elec</t>
  </si>
  <si>
    <t>TES.ktoe.PT.Res.HHnew.Thermal.SH.LPG</t>
  </si>
  <si>
    <t>TES.ktoe.PT.Res.HHnew.Thermal.SH.LPG.SH</t>
  </si>
  <si>
    <t>TES.ktoe.PT.Res.HHnew.Thermal.SH.LPG.SH.LPG</t>
  </si>
  <si>
    <t>TES.ktoe.PT.Res.HHnew.Thermal.SH.LPG.SH.Elec</t>
  </si>
  <si>
    <t>TES.ktoe.PT.Res.HHnew.Thermal.SH.LPG.SC</t>
  </si>
  <si>
    <t>TES.ktoe.PT.Res.HHnew.Thermal.SH.LPG.SC.AC.Elec</t>
  </si>
  <si>
    <t>TES.ktoe.PT.Res.HHnew.Thermal.SH.LPG.WH</t>
  </si>
  <si>
    <t>TES.ktoe.PT.Res.HHnew.Thermal.SH.LPG.WH.LPG.NoSolar.LPG</t>
  </si>
  <si>
    <t>TES.ktoe.PT.Res.HHnew.Thermal.SH.LPG.WH.LPG.Solar</t>
  </si>
  <si>
    <t>TES.ktoe.PT.Res.HHnew.Thermal.SH.LPG.WH.LPG.Solar.LPG</t>
  </si>
  <si>
    <t>TES.ktoe.PT.Res.HHnew.Thermal.SH.LPG.WH.LPG.Solar.Solar</t>
  </si>
  <si>
    <t>TES.ktoe.PT.Res.HHnew.Thermal.SH.LPG.WH.Elc.NoSolar.Elec</t>
  </si>
  <si>
    <t>TES.ktoe.PT.Res.HHnew.Thermal.SH.LPG.WH.Elc.Solar</t>
  </si>
  <si>
    <t>TES.ktoe.PT.Res.HHnew.Thermal.SH.LPG.WH.Elc.Solar.Elec</t>
  </si>
  <si>
    <t>TES.ktoe.PT.Res.HHnew.Thermal.SH.LPG.WH.Elc.Solar.Solar</t>
  </si>
  <si>
    <t>TES.ktoe.PT.Res.HHnew.Thermal.SH.LPG.CO</t>
  </si>
  <si>
    <t>TES.ktoe.PT.Res.HHnew.Thermal.SH.LPG.CO.LPG.LPG</t>
  </si>
  <si>
    <t>TES.ktoe.PT.Res.HHnew.Thermal.SH.LPG.CO.Elc.Elec</t>
  </si>
  <si>
    <t>TES.ktoe.PT.Res.HHnew.Thermal.SH.Oil</t>
  </si>
  <si>
    <t>TES.ktoe.PT.Res.HHnew.Thermal.SH.Oil.SH</t>
  </si>
  <si>
    <t>TES.ktoe.PT.Res.HHnew.Thermal.SH.Oil.SH.Oil</t>
  </si>
  <si>
    <t>TES.ktoe.PT.Res.HHnew.Thermal.SH.Oil.SH.Elec</t>
  </si>
  <si>
    <t>TES.ktoe.PT.Res.HHnew.Thermal.SH.Oil.SC</t>
  </si>
  <si>
    <t>TES.ktoe.PT.Res.HHnew.Thermal.SH.Oil.SC.AC.Elec</t>
  </si>
  <si>
    <t>TES.ktoe.PT.Res.HHnew.Thermal.SH.Oil.WH</t>
  </si>
  <si>
    <t>TES.ktoe.PT.Res.HHnew.Thermal.SH.Oil.WH.Oil.NoSolar.Oil</t>
  </si>
  <si>
    <t>TES.ktoe.PT.Res.HHnew.Thermal.SH.Oil.WH.Oil.Solar</t>
  </si>
  <si>
    <t>TES.ktoe.PT.Res.HHnew.Thermal.SH.Oil.WH.Oil.Solar.Oil</t>
  </si>
  <si>
    <t>TES.ktoe.PT.Res.HHnew.Thermal.SH.Oil.WH.Oil.Solar.Solar</t>
  </si>
  <si>
    <t>TES.ktoe.PT.Res.HHnew.Thermal.SH.Oil.WH.Elc.NoSolar.Elec</t>
  </si>
  <si>
    <t>TES.ktoe.PT.Res.HHnew.Thermal.SH.Oil.WH.Elc.Solar</t>
  </si>
  <si>
    <t>TES.ktoe.PT.Res.HHnew.Thermal.SH.Oil.WH.Elc.Solar.Elec</t>
  </si>
  <si>
    <t>TES.ktoe.PT.Res.HHnew.Thermal.SH.Oil.WH.Elc.Solar.Solar</t>
  </si>
  <si>
    <t>TES.ktoe.PT.Res.HHnew.Thermal.SH.Oil.CO</t>
  </si>
  <si>
    <t>TES.ktoe.PT.Res.HHnew.Thermal.SH.Oil.CO.LPG.LPG</t>
  </si>
  <si>
    <t>TES.ktoe.PT.Res.HHnew.Thermal.SH.Oil.CO.Elc.Elec</t>
  </si>
  <si>
    <t>TES.ktoe.PT.Res.HHnew.Thermal.SH.Gas</t>
  </si>
  <si>
    <t>TES.ktoe.PT.Res.HHnew.Thermal.SH.Gas.SH</t>
  </si>
  <si>
    <t>TES.ktoe.PT.Res.HHnew.Thermal.SH.Gas.SH.Gas</t>
  </si>
  <si>
    <t>TES.ktoe.PT.Res.HHnew.Thermal.SH.Gas.SH.Elec</t>
  </si>
  <si>
    <t>TES.ktoe.PT.Res.HHnew.Thermal.SH.Gas.SC</t>
  </si>
  <si>
    <t>TES.ktoe.PT.Res.HHnew.Thermal.SH.Gas.SC.AC.Elec</t>
  </si>
  <si>
    <t>TES.ktoe.PT.Res.HHnew.Thermal.SH.Gas.WH</t>
  </si>
  <si>
    <t>TES.ktoe.PT.Res.HHnew.Thermal.SH.Gas.WH.Gas.NoSolar.Gas</t>
  </si>
  <si>
    <t>TES.ktoe.PT.Res.HHnew.Thermal.SH.Gas.WH.Gas.Solar</t>
  </si>
  <si>
    <t>TES.ktoe.PT.Res.HHnew.Thermal.SH.Gas.WH.Gas.Solar.Gas</t>
  </si>
  <si>
    <t>TES.ktoe.PT.Res.HHnew.Thermal.SH.Gas.WH.Gas.Solar.Solar</t>
  </si>
  <si>
    <t>TES.ktoe.PT.Res.HHnew.Thermal.SH.Gas.WH.Elc.NoSolar.Elec</t>
  </si>
  <si>
    <t>TES.ktoe.PT.Res.HHnew.Thermal.SH.Gas.WH.Elc.Solar</t>
  </si>
  <si>
    <t>TES.ktoe.PT.Res.HHnew.Thermal.SH.Gas.WH.Elc.Solar.Elec</t>
  </si>
  <si>
    <t>TES.ktoe.PT.Res.HHnew.Thermal.SH.Gas.WH.Elc.Solar.Solar</t>
  </si>
  <si>
    <t>TES.ktoe.PT.Res.HHnew.Thermal.SH.Gas.CO</t>
  </si>
  <si>
    <t>TES.ktoe.PT.Res.HHnew.Thermal.SH.Gas.CO.Gas.Gas</t>
  </si>
  <si>
    <t>TES.ktoe.PT.Res.HHnew.Thermal.SH.Gas.CO.Elc.Elec</t>
  </si>
  <si>
    <t>TES.ktoe.PT.Res.HHnew.Thermal.SH.Biomass</t>
  </si>
  <si>
    <t>TES.ktoe.PT.Res.HHnew.Thermal.SH.Biomass.SH</t>
  </si>
  <si>
    <t>TES.ktoe.PT.Res.HHnew.Thermal.SH.Biomass.SH.Biomass</t>
  </si>
  <si>
    <t>TES.ktoe.PT.Res.HHnew.Thermal.SH.Biomass.SH.Elec</t>
  </si>
  <si>
    <t>TES.ktoe.PT.Res.HHnew.Thermal.SH.Biomass.SC</t>
  </si>
  <si>
    <t>TES.ktoe.PT.Res.HHnew.Thermal.SH.Biomass.SC.AC.Elec</t>
  </si>
  <si>
    <t>TES.ktoe.PT.Res.HHnew.Thermal.SH.Biomass.WH</t>
  </si>
  <si>
    <t>TES.ktoe.PT.Res.HHnew.Thermal.SH.Biomass.WH.Biomass.NoSolar.Biomass</t>
  </si>
  <si>
    <t>TES.ktoe.PT.Res.HHnew.Thermal.SH.Biomass.WH.Biomass.Solar</t>
  </si>
  <si>
    <t>TES.ktoe.PT.Res.HHnew.Thermal.SH.Biomass.WH.Biomass.Solar.Biomass</t>
  </si>
  <si>
    <t>TES.ktoe.PT.Res.HHnew.Thermal.SH.Biomass.WH.Biomass.Solar.Solar</t>
  </si>
  <si>
    <t>TES.ktoe.PT.Res.HHnew.Thermal.SH.Biomass.WH.LPG.NoSolar.LPG</t>
  </si>
  <si>
    <t>TES.ktoe.PT.Res.HHnew.Thermal.SH.Biomass.WH.LPG.Solar</t>
  </si>
  <si>
    <t>TES.ktoe.PT.Res.HHnew.Thermal.SH.Biomass.WH.LPG.Solar.LPG</t>
  </si>
  <si>
    <t>TES.ktoe.PT.Res.HHnew.Thermal.SH.Biomass.WH.LPG.Solar.Solar</t>
  </si>
  <si>
    <t>TES.ktoe.PT.Res.HHnew.Thermal.SH.Biomass.WH.Elc.NoSolar.Elec</t>
  </si>
  <si>
    <t>TES.ktoe.PT.Res.HHnew.Thermal.SH.Biomass.WH.Elc.Solar</t>
  </si>
  <si>
    <t>TES.ktoe.PT.Res.HHnew.Thermal.SH.Biomass.WH.Elc.Solar.Elec</t>
  </si>
  <si>
    <t>TES.ktoe.PT.Res.HHnew.Thermal.SH.Biomass.WH.Elc.Solar.Solar</t>
  </si>
  <si>
    <t>TES.ktoe.PT.Res.HHnew.Thermal.SH.Biomass.CO</t>
  </si>
  <si>
    <t>TES.ktoe.PT.Res.HHnew.Thermal.SH.Biomass.CO.Biomass.Biomass</t>
  </si>
  <si>
    <t>TES.ktoe.PT.Res.HHnew.Thermal.SH.Biomass.CO.LPG.LPG</t>
  </si>
  <si>
    <t>TES.ktoe.PT.Res.HHnew.Thermal.SH.Biomass.CO.Elc.Elec</t>
  </si>
  <si>
    <t>TES.ktoe.PT.Res.HHnew.Thermal.SH.Geo</t>
  </si>
  <si>
    <t>TES.ktoe.PT.Res.HHnew.Thermal.SH.Geo.SH</t>
  </si>
  <si>
    <t>TES.ktoe.PT.Res.HHnew.Thermal.SH.Geo.SH.Geo</t>
  </si>
  <si>
    <t>TES.ktoe.PT.Res.HHnew.Thermal.SH.Geo.SH.Elec</t>
  </si>
  <si>
    <t>TES.ktoe.PT.Res.HHnew.Thermal.SH.Geo.SC</t>
  </si>
  <si>
    <t>TES.ktoe.PT.Res.HHnew.Thermal.SH.Geo.SC.AC.Elec</t>
  </si>
  <si>
    <t>TES.ktoe.PT.Res.HHnew.Thermal.SH.Geo.WH</t>
  </si>
  <si>
    <t>TES.ktoe.PT.Res.HHnew.Thermal.SH.Geo.WH.Geo.NoSolar.Geo</t>
  </si>
  <si>
    <t>TES.ktoe.PT.Res.HHnew.Thermal.SH.Geo.WH.Geo.Solar</t>
  </si>
  <si>
    <t>TES.ktoe.PT.Res.HHnew.Thermal.SH.Geo.WH.Geo.Solar.Geo</t>
  </si>
  <si>
    <t>TES.ktoe.PT.Res.HHnew.Thermal.SH.Geo.WH.Geo.Solar.Solar</t>
  </si>
  <si>
    <t>TES.ktoe.PT.Res.HHnew.Thermal.SH.Geo.WH.Elc.NoSolar.Elec</t>
  </si>
  <si>
    <t>TES.ktoe.PT.Res.HHnew.Thermal.SH.Geo.WH.Elc.Solar</t>
  </si>
  <si>
    <t>TES.ktoe.PT.Res.HHnew.Thermal.SH.Geo.WH.Elc.Solar.Elec</t>
  </si>
  <si>
    <t>TES.ktoe.PT.Res.HHnew.Thermal.SH.Geo.WH.Elc.Solar.Solar</t>
  </si>
  <si>
    <t>TES.ktoe.PT.Res.HHnew.Thermal.SH.Geo.CO</t>
  </si>
  <si>
    <t>TES.ktoe.PT.Res.HHnew.Thermal.SH.Geo.CO.LPG.LPG</t>
  </si>
  <si>
    <t>TES.ktoe.PT.Res.HHnew.Thermal.SH.Geo.CO.Elc.Elec</t>
  </si>
  <si>
    <t>TES.ktoe.PT.Res.HHnew.Thermal.SH.DistrHeat</t>
  </si>
  <si>
    <t>TES.ktoe.PT.Res.HHnew.Thermal.SH.DistrHeat.SH</t>
  </si>
  <si>
    <t>TES.ktoe.PT.Res.HHnew.Thermal.SH.DistrHeat.SH.Steam_Distr</t>
  </si>
  <si>
    <t>TES.ktoe.PT.Res.HHnew.Thermal.SH.DistrHeat.SH.Elec</t>
  </si>
  <si>
    <t>TES.ktoe.PT.Res.HHnew.Thermal.SH.DistrHeat.SC</t>
  </si>
  <si>
    <t>TES.ktoe.PT.Res.HHnew.Thermal.SH.DistrHeat.SC.AC.Elec</t>
  </si>
  <si>
    <t>TES.ktoe.PT.Res.HHnew.Thermal.SH.DistrHeat.WH</t>
  </si>
  <si>
    <t>TES.ktoe.PT.Res.HHnew.Thermal.SH.DistrHeat.WH.DistrHeat.NoSolar.Steam_Distr</t>
  </si>
  <si>
    <t>TES.ktoe.PT.Res.HHnew.Thermal.SH.DistrHeat.WH.DistrHeat.Solar</t>
  </si>
  <si>
    <t>TES.ktoe.PT.Res.HHnew.Thermal.SH.DistrHeat.WH.DistrHeat.Solar.Steam_Distr</t>
  </si>
  <si>
    <t>TES.ktoe.PT.Res.HHnew.Thermal.SH.DistrHeat.WH.DistrHeat.Solar.Solar</t>
  </si>
  <si>
    <t>TES.ktoe.PT.Res.HHnew.Thermal.SH.DistrHeat.WH.Elc.NoSolar.Elec</t>
  </si>
  <si>
    <t>TES.ktoe.PT.Res.HHnew.Thermal.SH.DistrHeat.WH.Elc.Solar</t>
  </si>
  <si>
    <t>TES.ktoe.PT.Res.HHnew.Thermal.SH.DistrHeat.WH.Elc.Solar.Elec</t>
  </si>
  <si>
    <t>TES.ktoe.PT.Res.HHnew.Thermal.SH.DistrHeat.WH.Elc.Solar.Solar</t>
  </si>
  <si>
    <t>TES.ktoe.PT.Res.HHnew.Thermal.SH.DistrHeat.CO</t>
  </si>
  <si>
    <t>TES.ktoe.PT.Res.HHnew.Thermal.SH.DistrHeat.CO.LPG.LPG</t>
  </si>
  <si>
    <t>TES.ktoe.PT.Res.HHnew.Thermal.SH.DistrHeat.CO.Elc.Elec</t>
  </si>
  <si>
    <t>TES.ktoe.PT.Res.HHnew.Thermal.SH.AdvElc</t>
  </si>
  <si>
    <t>TES.ktoe.PT.Res.HHnew.Thermal.SH.AdvElc.SH</t>
  </si>
  <si>
    <t>TES.ktoe.PT.Res.HHnew.Thermal.SH.AdvElc.SH.Elec</t>
  </si>
  <si>
    <t>TES.ktoe.PT.Res.HHnew.Thermal.SH.AdvElc.SC</t>
  </si>
  <si>
    <t>TES.ktoe.PT.Res.HHnew.Thermal.SH.AdvElc.SC.AC.Elec</t>
  </si>
  <si>
    <t>TES.ktoe.PT.Res.HHnew.Thermal.SH.AdvElc.WH</t>
  </si>
  <si>
    <t>TES.ktoe.PT.Res.HHnew.Thermal.SH.AdvElc.WH.LPG.NoSolar.LPG</t>
  </si>
  <si>
    <t>TES.ktoe.PT.Res.HHnew.Thermal.SH.AdvElc.WH.LPG.Solar</t>
  </si>
  <si>
    <t>TES.ktoe.PT.Res.HHnew.Thermal.SH.AdvElc.WH.LPG.Solar.LPG</t>
  </si>
  <si>
    <t>TES.ktoe.PT.Res.HHnew.Thermal.SH.AdvElc.WH.LPG.Solar.Solar</t>
  </si>
  <si>
    <t>TES.ktoe.PT.Res.HHnew.Thermal.SH.AdvElc.WH.Elc.NoSolar.Elec</t>
  </si>
  <si>
    <t>TES.ktoe.PT.Res.HHnew.Thermal.SH.AdvElc.WH.Elc.Solar</t>
  </si>
  <si>
    <t>TES.ktoe.PT.Res.HHnew.Thermal.SH.AdvElc.WH.Elc.Solar.Elec</t>
  </si>
  <si>
    <t>TES.ktoe.PT.Res.HHnew.Thermal.SH.AdvElc.WH.Elc.Solar.Solar</t>
  </si>
  <si>
    <t>TES.ktoe.PT.Res.HHnew.Thermal.SH.AdvElc.CO</t>
  </si>
  <si>
    <t>TES.ktoe.PT.Res.HHnew.Thermal.SH.AdvElc.CO.LPG.LPG</t>
  </si>
  <si>
    <t>TES.ktoe.PT.Res.HHnew.Thermal.SH.AdvElc.CO.Elc.Elec</t>
  </si>
  <si>
    <t>TES.ktoe.PT.Res.HHnew.Thermal.SH.ConvElc</t>
  </si>
  <si>
    <t>TES.ktoe.PT.Res.HHnew.Thermal.SH.ConvElc.SH</t>
  </si>
  <si>
    <t>TES.ktoe.PT.Res.HHnew.Thermal.SH.ConvElc.SH.Elec</t>
  </si>
  <si>
    <t>TES.ktoe.PT.Res.HHnew.Thermal.SH.ConvElc.SC</t>
  </si>
  <si>
    <t>TES.ktoe.PT.Res.HHnew.Thermal.SH.ConvElc.SC.AC.Elec</t>
  </si>
  <si>
    <t>TES.ktoe.PT.Res.HHnew.Thermal.SH.ConvElc.WH</t>
  </si>
  <si>
    <t>TES.ktoe.PT.Res.HHnew.Thermal.SH.ConvElc.WH.LPG.NoSolar.LPG</t>
  </si>
  <si>
    <t>TES.ktoe.PT.Res.HHnew.Thermal.SH.ConvElc.WH.LPG.Solar</t>
  </si>
  <si>
    <t>TES.ktoe.PT.Res.HHnew.Thermal.SH.ConvElc.WH.LPG.Solar.LPG</t>
  </si>
  <si>
    <t>TES.ktoe.PT.Res.HHnew.Thermal.SH.ConvElc.WH.LPG.Solar.Solar</t>
  </si>
  <si>
    <t>TES.ktoe.PT.Res.HHnew.Thermal.SH.ConvElc.WH.Elc.NoSolar.Elec</t>
  </si>
  <si>
    <t>TES.ktoe.PT.Res.HHnew.Thermal.SH.ConvElc.WH.Elc.Solar</t>
  </si>
  <si>
    <t>TES.ktoe.PT.Res.HHnew.Thermal.SH.ConvElc.WH.Elc.Solar.Elec</t>
  </si>
  <si>
    <t>TES.ktoe.PT.Res.HHnew.Thermal.SH.ConvElc.WH.Elc.Solar.Solar</t>
  </si>
  <si>
    <t>TES.ktoe.PT.Res.HHnew.Thermal.SH.ConvElc.CO</t>
  </si>
  <si>
    <t>TES.ktoe.PT.Res.HHnew.Thermal.SH.ConvElc.CO.LPG.LPG</t>
  </si>
  <si>
    <t>TES.ktoe.PT.Res.HHnew.Thermal.SH.ConvElc.CO.Elc.Elec</t>
  </si>
  <si>
    <t>PT - System efficiency indicator of new and renovated households (detailed structure)</t>
  </si>
  <si>
    <t>Eff.ratio.PT.Res.HHnew.Thermal.SH.Solids</t>
  </si>
  <si>
    <t>Eff.ratio.PT.Res.HHnew.Thermal.SH.Solids.SH</t>
  </si>
  <si>
    <t>Eff.ratio.PT.Res.HHnew.Thermal.SH.Solids.SH.Solids</t>
  </si>
  <si>
    <t>Eff.ratio.PT.Res.HHnew.Thermal.SH.Solids.SH.Elec</t>
  </si>
  <si>
    <t>Eff.ratio.PT.Res.HHnew.Thermal.SH.Solids.SC</t>
  </si>
  <si>
    <t>Eff.ratio.PT.Res.HHnew.Thermal.SH.Solids.SC.AC.Elec</t>
  </si>
  <si>
    <t>Eff.ratio.PT.Res.HHnew.Thermal.SH.Solids.WH</t>
  </si>
  <si>
    <t>Eff.ratio.PT.Res.HHnew.Thermal.SH.Solids.WH.Solids.NoSolar.Solids</t>
  </si>
  <si>
    <t>Eff.ratio.PT.Res.HHnew.Thermal.SH.Solids.WH.LPG.NoSolar.LPG</t>
  </si>
  <si>
    <t>Eff.ratio.PT.Res.HHnew.Thermal.SH.Solids.WH.LPG.Solar</t>
  </si>
  <si>
    <t>Eff.ratio.PT.Res.HHnew.Thermal.SH.Solids.WH.LPG.Solar.LPG</t>
  </si>
  <si>
    <t>Eff.ratio.PT.Res.HHnew.Thermal.SH.Solids.WH.LPG.Solar.Solar</t>
  </si>
  <si>
    <t>Eff.ratio.PT.Res.HHnew.Thermal.SH.Solids.WH.Elc.NoSolar.Elec</t>
  </si>
  <si>
    <t>Eff.ratio.PT.Res.HHnew.Thermal.SH.Solids.WH.Elc.Solar</t>
  </si>
  <si>
    <t>Eff.ratio.PT.Res.HHnew.Thermal.SH.Solids.WH.Elc.Solar.Elec</t>
  </si>
  <si>
    <t>Eff.ratio.PT.Res.HHnew.Thermal.SH.Solids.WH.Elc.Solar.Solar</t>
  </si>
  <si>
    <t>Eff.ratio.PT.Res.HHnew.Thermal.SH.Solids.CO</t>
  </si>
  <si>
    <t>Eff.ratio.PT.Res.HHnew.Thermal.SH.Solids.CO.Solids.Solids</t>
  </si>
  <si>
    <t>Eff.ratio.PT.Res.HHnew.Thermal.SH.Solids.CO.LPG.LPG</t>
  </si>
  <si>
    <t>Eff.ratio.PT.Res.HHnew.Thermal.SH.Solids.CO.Elc.Elec</t>
  </si>
  <si>
    <t>Eff.ratio.PT.Res.HHnew.Thermal.SH.LPG</t>
  </si>
  <si>
    <t>Eff.ratio.PT.Res.HHnew.Thermal.SH.LPG.SH</t>
  </si>
  <si>
    <t>Eff.ratio.PT.Res.HHnew.Thermal.SH.LPG.SH.LPG</t>
  </si>
  <si>
    <t>Eff.ratio.PT.Res.HHnew.Thermal.SH.LPG.SH.Elec</t>
  </si>
  <si>
    <t>Eff.ratio.PT.Res.HHnew.Thermal.SH.LPG.SC</t>
  </si>
  <si>
    <t>Eff.ratio.PT.Res.HHnew.Thermal.SH.LPG.SC.AC.Elec</t>
  </si>
  <si>
    <t>Eff.ratio.PT.Res.HHnew.Thermal.SH.LPG.WH</t>
  </si>
  <si>
    <t>Eff.ratio.PT.Res.HHnew.Thermal.SH.LPG.WH.LPG.NoSolar.LPG</t>
  </si>
  <si>
    <t>Eff.ratio.PT.Res.HHnew.Thermal.SH.LPG.WH.LPG.Solar</t>
  </si>
  <si>
    <t>Eff.ratio.PT.Res.HHnew.Thermal.SH.LPG.WH.LPG.Solar.LPG</t>
  </si>
  <si>
    <t>Eff.ratio.PT.Res.HHnew.Thermal.SH.LPG.WH.LPG.Solar.Solar</t>
  </si>
  <si>
    <t>Eff.ratio.PT.Res.HHnew.Thermal.SH.LPG.WH.Elc.NoSolar.Elec</t>
  </si>
  <si>
    <t>Eff.ratio.PT.Res.HHnew.Thermal.SH.LPG.WH.Elc.Solar</t>
  </si>
  <si>
    <t>Eff.ratio.PT.Res.HHnew.Thermal.SH.LPG.WH.Elc.Solar.Elec</t>
  </si>
  <si>
    <t>Eff.ratio.PT.Res.HHnew.Thermal.SH.LPG.WH.Elc.Solar.Solar</t>
  </si>
  <si>
    <t>Eff.ratio.PT.Res.HHnew.Thermal.SH.LPG.CO</t>
  </si>
  <si>
    <t>Eff.ratio.PT.Res.HHnew.Thermal.SH.LPG.CO.LPG.LPG</t>
  </si>
  <si>
    <t>Eff.ratio.PT.Res.HHnew.Thermal.SH.LPG.CO.Elc.Elec</t>
  </si>
  <si>
    <t>Eff.ratio.PT.Res.HHnew.Thermal.SH.Oil</t>
  </si>
  <si>
    <t>Eff.ratio.PT.Res.HHnew.Thermal.SH.Oil.SH</t>
  </si>
  <si>
    <t>Eff.ratio.PT.Res.HHnew.Thermal.SH.Oil.SH.Oil</t>
  </si>
  <si>
    <t>Eff.ratio.PT.Res.HHnew.Thermal.SH.Oil.SH.Elec</t>
  </si>
  <si>
    <t>Eff.ratio.PT.Res.HHnew.Thermal.SH.Oil.SC</t>
  </si>
  <si>
    <t>Eff.ratio.PT.Res.HHnew.Thermal.SH.Oil.SC.AC.Elec</t>
  </si>
  <si>
    <t>Eff.ratio.PT.Res.HHnew.Thermal.SH.Oil.WH</t>
  </si>
  <si>
    <t>Eff.ratio.PT.Res.HHnew.Thermal.SH.Oil.WH.Oil.NoSolar.Oil</t>
  </si>
  <si>
    <t>Eff.ratio.PT.Res.HHnew.Thermal.SH.Oil.WH.Oil.Solar</t>
  </si>
  <si>
    <t>Eff.ratio.PT.Res.HHnew.Thermal.SH.Oil.WH.Oil.Solar.Oil</t>
  </si>
  <si>
    <t>Eff.ratio.PT.Res.HHnew.Thermal.SH.Oil.WH.Oil.Solar.Solar</t>
  </si>
  <si>
    <t>Eff.ratio.PT.Res.HHnew.Thermal.SH.Oil.WH.Elc.NoSolar.Elec</t>
  </si>
  <si>
    <t>Eff.ratio.PT.Res.HHnew.Thermal.SH.Oil.WH.Elc.Solar</t>
  </si>
  <si>
    <t>Eff.ratio.PT.Res.HHnew.Thermal.SH.Oil.WH.Elc.Solar.Elec</t>
  </si>
  <si>
    <t>Eff.ratio.PT.Res.HHnew.Thermal.SH.Oil.WH.Elc.Solar.Solar</t>
  </si>
  <si>
    <t>Eff.ratio.PT.Res.HHnew.Thermal.SH.Oil.CO</t>
  </si>
  <si>
    <t>Eff.ratio.PT.Res.HHnew.Thermal.SH.Oil.CO.LPG.LPG</t>
  </si>
  <si>
    <t>Eff.ratio.PT.Res.HHnew.Thermal.SH.Oil.CO.Elc.Elec</t>
  </si>
  <si>
    <t>Eff.ratio.PT.Res.HHnew.Thermal.SH.Gas</t>
  </si>
  <si>
    <t>Eff.ratio.PT.Res.HHnew.Thermal.SH.Gas.SH</t>
  </si>
  <si>
    <t>Eff.ratio.PT.Res.HHnew.Thermal.SH.Gas.SH.Gas</t>
  </si>
  <si>
    <t>Eff.ratio.PT.Res.HHnew.Thermal.SH.Gas.SH.Elec</t>
  </si>
  <si>
    <t>Eff.ratio.PT.Res.HHnew.Thermal.SH.Gas.SC</t>
  </si>
  <si>
    <t>Eff.ratio.PT.Res.HHnew.Thermal.SH.Gas.SC.AC.Elec</t>
  </si>
  <si>
    <t>Eff.ratio.PT.Res.HHnew.Thermal.SH.Gas.WH</t>
  </si>
  <si>
    <t>Eff.ratio.PT.Res.HHnew.Thermal.SH.Gas.WH.Gas.NoSolar.Gas</t>
  </si>
  <si>
    <t>Eff.ratio.PT.Res.HHnew.Thermal.SH.Gas.WH.Gas.Solar</t>
  </si>
  <si>
    <t>Eff.ratio.PT.Res.HHnew.Thermal.SH.Gas.WH.Gas.Solar.Gas</t>
  </si>
  <si>
    <t>Eff.ratio.PT.Res.HHnew.Thermal.SH.Gas.WH.Gas.Solar.Solar</t>
  </si>
  <si>
    <t>Eff.ratio.PT.Res.HHnew.Thermal.SH.Gas.WH.Elc.NoSolar.Elec</t>
  </si>
  <si>
    <t>Eff.ratio.PT.Res.HHnew.Thermal.SH.Gas.WH.Elc.Solar</t>
  </si>
  <si>
    <t>Eff.ratio.PT.Res.HHnew.Thermal.SH.Gas.WH.Elc.Solar.Elec</t>
  </si>
  <si>
    <t>Eff.ratio.PT.Res.HHnew.Thermal.SH.Gas.WH.Elc.Solar.Solar</t>
  </si>
  <si>
    <t>Eff.ratio.PT.Res.HHnew.Thermal.SH.Gas.CO</t>
  </si>
  <si>
    <t>Eff.ratio.PT.Res.HHnew.Thermal.SH.Gas.CO.Gas.Gas</t>
  </si>
  <si>
    <t>Eff.ratio.PT.Res.HHnew.Thermal.SH.Gas.CO.Elc.Elec</t>
  </si>
  <si>
    <t>Eff.ratio.PT.Res.HHnew.Thermal.SH.Biomass</t>
  </si>
  <si>
    <t>Eff.ratio.PT.Res.HHnew.Thermal.SH.Biomass.SH</t>
  </si>
  <si>
    <t>Eff.ratio.PT.Res.HHnew.Thermal.SH.Biomass.SH.Biomass</t>
  </si>
  <si>
    <t>Eff.ratio.PT.Res.HHnew.Thermal.SH.Biomass.SH.Elec</t>
  </si>
  <si>
    <t>Eff.ratio.PT.Res.HHnew.Thermal.SH.Biomass.SC</t>
  </si>
  <si>
    <t>Eff.ratio.PT.Res.HHnew.Thermal.SH.Biomass.SC.AC.Elec</t>
  </si>
  <si>
    <t>Eff.ratio.PT.Res.HHnew.Thermal.SH.Biomass.WH</t>
  </si>
  <si>
    <t>Eff.ratio.PT.Res.HHnew.Thermal.SH.Biomass.WH.Biomass.NoSolar.Biomass</t>
  </si>
  <si>
    <t>Eff.ratio.PT.Res.HHnew.Thermal.SH.Biomass.WH.Biomass.Solar</t>
  </si>
  <si>
    <t>Eff.ratio.PT.Res.HHnew.Thermal.SH.Biomass.WH.Biomass.Solar.Biomass</t>
  </si>
  <si>
    <t>Eff.ratio.PT.Res.HHnew.Thermal.SH.Biomass.WH.Biomass.Solar.Solar</t>
  </si>
  <si>
    <t>Eff.ratio.PT.Res.HHnew.Thermal.SH.Biomass.WH.LPG.NoSolar.LPG</t>
  </si>
  <si>
    <t>Eff.ratio.PT.Res.HHnew.Thermal.SH.Biomass.WH.LPG.Solar</t>
  </si>
  <si>
    <t>Eff.ratio.PT.Res.HHnew.Thermal.SH.Biomass.WH.LPG.Solar.LPG</t>
  </si>
  <si>
    <t>Eff.ratio.PT.Res.HHnew.Thermal.SH.Biomass.WH.LPG.Solar.Solar</t>
  </si>
  <si>
    <t>Eff.ratio.PT.Res.HHnew.Thermal.SH.Biomass.WH.Elc.NoSolar.Elec</t>
  </si>
  <si>
    <t>Eff.ratio.PT.Res.HHnew.Thermal.SH.Biomass.WH.Elc.Solar</t>
  </si>
  <si>
    <t>Eff.ratio.PT.Res.HHnew.Thermal.SH.Biomass.WH.Elc.Solar.Elec</t>
  </si>
  <si>
    <t>Eff.ratio.PT.Res.HHnew.Thermal.SH.Biomass.WH.Elc.Solar.Solar</t>
  </si>
  <si>
    <t>Eff.ratio.PT.Res.HHnew.Thermal.SH.Biomass.CO</t>
  </si>
  <si>
    <t>Eff.ratio.PT.Res.HHnew.Thermal.SH.Biomass.CO.Biomass.Biomass</t>
  </si>
  <si>
    <t>Eff.ratio.PT.Res.HHnew.Thermal.SH.Biomass.CO.LPG.LPG</t>
  </si>
  <si>
    <t>Eff.ratio.PT.Res.HHnew.Thermal.SH.Biomass.CO.Elc.Elec</t>
  </si>
  <si>
    <t>Eff.ratio.PT.Res.HHnew.Thermal.SH.Geo</t>
  </si>
  <si>
    <t>Eff.ratio.PT.Res.HHnew.Thermal.SH.Geo.SH</t>
  </si>
  <si>
    <t>Eff.ratio.PT.Res.HHnew.Thermal.SH.Geo.SH.Geo</t>
  </si>
  <si>
    <t>Eff.ratio.PT.Res.HHnew.Thermal.SH.Geo.SH.Elec</t>
  </si>
  <si>
    <t>Eff.ratio.PT.Res.HHnew.Thermal.SH.Geo.SC</t>
  </si>
  <si>
    <t>Eff.ratio.PT.Res.HHnew.Thermal.SH.Geo.SC.AC.Elec</t>
  </si>
  <si>
    <t>Eff.ratio.PT.Res.HHnew.Thermal.SH.Geo.WH</t>
  </si>
  <si>
    <t>Eff.ratio.PT.Res.HHnew.Thermal.SH.Geo.WH.Geo.NoSolar.Geo</t>
  </si>
  <si>
    <t>Eff.ratio.PT.Res.HHnew.Thermal.SH.Geo.WH.Geo.Solar</t>
  </si>
  <si>
    <t>Eff.ratio.PT.Res.HHnew.Thermal.SH.Geo.WH.Geo.Solar.Geo</t>
  </si>
  <si>
    <t>Eff.ratio.PT.Res.HHnew.Thermal.SH.Geo.WH.Geo.Solar.Solar</t>
  </si>
  <si>
    <t>Eff.ratio.PT.Res.HHnew.Thermal.SH.Geo.WH.Elc.NoSolar.Elec</t>
  </si>
  <si>
    <t>Eff.ratio.PT.Res.HHnew.Thermal.SH.Geo.WH.Elc.Solar</t>
  </si>
  <si>
    <t>Eff.ratio.PT.Res.HHnew.Thermal.SH.Geo.WH.Elc.Solar.Elec</t>
  </si>
  <si>
    <t>Eff.ratio.PT.Res.HHnew.Thermal.SH.Geo.WH.Elc.Solar.Solar</t>
  </si>
  <si>
    <t>Eff.ratio.PT.Res.HHnew.Thermal.SH.Geo.CO</t>
  </si>
  <si>
    <t>Eff.ratio.PT.Res.HHnew.Thermal.SH.Geo.CO.LPG.LPG</t>
  </si>
  <si>
    <t>Eff.ratio.PT.Res.HHnew.Thermal.SH.Geo.CO.Elc.Elec</t>
  </si>
  <si>
    <t>Eff.ratio.PT.Res.HHnew.Thermal.SH.DistrHeat</t>
  </si>
  <si>
    <t>Eff.ratio.PT.Res.HHnew.Thermal.SH.DistrHeat.SH</t>
  </si>
  <si>
    <t>Eff.ratio.PT.Res.HHnew.Thermal.SH.DistrHeat.SH.Steam_Distr</t>
  </si>
  <si>
    <t>Eff.ratio.PT.Res.HHnew.Thermal.SH.DistrHeat.SH.Elec</t>
  </si>
  <si>
    <t>Eff.ratio.PT.Res.HHnew.Thermal.SH.DistrHeat.SC</t>
  </si>
  <si>
    <t>Eff.ratio.PT.Res.HHnew.Thermal.SH.DistrHeat.SC.AC.Elec</t>
  </si>
  <si>
    <t>Eff.ratio.PT.Res.HHnew.Thermal.SH.DistrHeat.WH</t>
  </si>
  <si>
    <t>Eff.ratio.PT.Res.HHnew.Thermal.SH.DistrHeat.WH.DistrHeat.NoSolar.Steam_Distr</t>
  </si>
  <si>
    <t>Eff.ratio.PT.Res.HHnew.Thermal.SH.DistrHeat.WH.DistrHeat.Solar</t>
  </si>
  <si>
    <t>Eff.ratio.PT.Res.HHnew.Thermal.SH.DistrHeat.WH.DistrHeat.Solar.Steam_Distr</t>
  </si>
  <si>
    <t>Eff.ratio.PT.Res.HHnew.Thermal.SH.DistrHeat.WH.DistrHeat.Solar.Solar</t>
  </si>
  <si>
    <t>Eff.ratio.PT.Res.HHnew.Thermal.SH.DistrHeat.WH.Elc.NoSolar.Elec</t>
  </si>
  <si>
    <t>Eff.ratio.PT.Res.HHnew.Thermal.SH.DistrHeat.WH.Elc.Solar</t>
  </si>
  <si>
    <t>Eff.ratio.PT.Res.HHnew.Thermal.SH.DistrHeat.WH.Elc.Solar.Elec</t>
  </si>
  <si>
    <t>Eff.ratio.PT.Res.HHnew.Thermal.SH.DistrHeat.WH.Elc.Solar.Solar</t>
  </si>
  <si>
    <t>Eff.ratio.PT.Res.HHnew.Thermal.SH.DistrHeat.CO</t>
  </si>
  <si>
    <t>Eff.ratio.PT.Res.HHnew.Thermal.SH.DistrHeat.CO.LPG.LPG</t>
  </si>
  <si>
    <t>Eff.ratio.PT.Res.HHnew.Thermal.SH.DistrHeat.CO.Elc.Elec</t>
  </si>
  <si>
    <t>Eff.ratio.PT.Res.HHnew.Thermal.SH.AdvElc</t>
  </si>
  <si>
    <t>Eff.ratio.PT.Res.HHnew.Thermal.SH.AdvElc.SH</t>
  </si>
  <si>
    <t>Eff.ratio.PT.Res.HHnew.Thermal.SH.AdvElc.SH.Elec</t>
  </si>
  <si>
    <t>Eff.ratio.PT.Res.HHnew.Thermal.SH.AdvElc.SC</t>
  </si>
  <si>
    <t>Eff.ratio.PT.Res.HHnew.Thermal.SH.AdvElc.SC.AC.Elec</t>
  </si>
  <si>
    <t>Eff.ratio.PT.Res.HHnew.Thermal.SH.AdvElc.WH</t>
  </si>
  <si>
    <t>Eff.ratio.PT.Res.HHnew.Thermal.SH.AdvElc.WH.LPG.NoSolar.LPG</t>
  </si>
  <si>
    <t>Eff.ratio.PT.Res.HHnew.Thermal.SH.AdvElc.WH.LPG.Solar</t>
  </si>
  <si>
    <t>Eff.ratio.PT.Res.HHnew.Thermal.SH.AdvElc.WH.LPG.Solar.LPG</t>
  </si>
  <si>
    <t>Eff.ratio.PT.Res.HHnew.Thermal.SH.AdvElc.WH.LPG.Solar.Solar</t>
  </si>
  <si>
    <t>Eff.ratio.PT.Res.HHnew.Thermal.SH.AdvElc.WH.Elc.NoSolar.Elec</t>
  </si>
  <si>
    <t>Eff.ratio.PT.Res.HHnew.Thermal.SH.AdvElc.WH.Elc.Solar</t>
  </si>
  <si>
    <t>Eff.ratio.PT.Res.HHnew.Thermal.SH.AdvElc.WH.Elc.Solar.Elec</t>
  </si>
  <si>
    <t>Eff.ratio.PT.Res.HHnew.Thermal.SH.AdvElc.WH.Elc.Solar.Solar</t>
  </si>
  <si>
    <t>Eff.ratio.PT.Res.HHnew.Thermal.SH.AdvElc.CO</t>
  </si>
  <si>
    <t>Eff.ratio.PT.Res.HHnew.Thermal.SH.AdvElc.CO.LPG.LPG</t>
  </si>
  <si>
    <t>Eff.ratio.PT.Res.HHnew.Thermal.SH.AdvElc.CO.Elc.Elec</t>
  </si>
  <si>
    <t>Eff.ratio.PT.Res.HHnew.Thermal.SH.ConvElc</t>
  </si>
  <si>
    <t>Eff.ratio.PT.Res.HHnew.Thermal.SH.ConvElc.SH</t>
  </si>
  <si>
    <t>Eff.ratio.PT.Res.HHnew.Thermal.SH.ConvElc.SH.Elec</t>
  </si>
  <si>
    <t>Eff.ratio.PT.Res.HHnew.Thermal.SH.ConvElc.SC</t>
  </si>
  <si>
    <t>Eff.ratio.PT.Res.HHnew.Thermal.SH.ConvElc.SC.AC.Elec</t>
  </si>
  <si>
    <t>Eff.ratio.PT.Res.HHnew.Thermal.SH.ConvElc.WH</t>
  </si>
  <si>
    <t>Eff.ratio.PT.Res.HHnew.Thermal.SH.ConvElc.WH.LPG.NoSolar.LPG</t>
  </si>
  <si>
    <t>Eff.ratio.PT.Res.HHnew.Thermal.SH.ConvElc.WH.LPG.Solar</t>
  </si>
  <si>
    <t>Eff.ratio.PT.Res.HHnew.Thermal.SH.ConvElc.WH.LPG.Solar.LPG</t>
  </si>
  <si>
    <t>Eff.ratio.PT.Res.HHnew.Thermal.SH.ConvElc.WH.LPG.Solar.Solar</t>
  </si>
  <si>
    <t>Eff.ratio.PT.Res.HHnew.Thermal.SH.ConvElc.WH.Elc.NoSolar.Elec</t>
  </si>
  <si>
    <t>Eff.ratio.PT.Res.HHnew.Thermal.SH.ConvElc.WH.Elc.Solar</t>
  </si>
  <si>
    <t>Eff.ratio.PT.Res.HHnew.Thermal.SH.ConvElc.WH.Elc.Solar.Elec</t>
  </si>
  <si>
    <t>Eff.ratio.PT.Res.HHnew.Thermal.SH.ConvElc.WH.Elc.Solar.Solar</t>
  </si>
  <si>
    <t>Eff.ratio.PT.Res.HHnew.Thermal.SH.ConvElc.CO</t>
  </si>
  <si>
    <t>Eff.ratio.PT.Res.HHnew.Thermal.SH.ConvElc.CO.LPG.LPG</t>
  </si>
  <si>
    <t>Eff.ratio.PT.Res.HHnew.Thermal.SH.ConvElc.CO.Elc.Elec</t>
  </si>
  <si>
    <t>PT - CO2 emissions in new and renovated households (detailed structure)</t>
  </si>
  <si>
    <t>EMI.ktCO2.PT.Res.HHnew.Thermal.SH.Solids</t>
  </si>
  <si>
    <t>EMI.ktCO2.PT.Res.HHnew.Thermal.SH.Solids.SH</t>
  </si>
  <si>
    <t>EMI.ktCO2.PT.Res.HHnew.Thermal.SH.Solids.SH.Solids</t>
  </si>
  <si>
    <t>EMI.ktCO2.PT.Res.HHnew.Thermal.SH.Solids.SH.Elec</t>
  </si>
  <si>
    <t>EMI.ktCO2.PT.Res.HHnew.Thermal.SH.Solids.SC</t>
  </si>
  <si>
    <t>EMI.ktCO2.PT.Res.HHnew.Thermal.SH.Solids.SC.AC.Elec</t>
  </si>
  <si>
    <t>EMI.ktCO2.PT.Res.HHnew.Thermal.SH.Solids.WH</t>
  </si>
  <si>
    <t>EMI.ktCO2.PT.Res.HHnew.Thermal.SH.Solids.WH.Solids.NoSolar.Solids</t>
  </si>
  <si>
    <t>EMI.ktCO2.PT.Res.HHnew.Thermal.SH.Solids.WH.LPG.NoSolar.LPG</t>
  </si>
  <si>
    <t>EMI.ktCO2.PT.Res.HHnew.Thermal.SH.Solids.WH.LPG.Solar</t>
  </si>
  <si>
    <t>EMI.ktCO2.PT.Res.HHnew.Thermal.SH.Solids.WH.LPG.Solar.LPG</t>
  </si>
  <si>
    <t>EMI.ktCO2.PT.Res.HHnew.Thermal.SH.Solids.WH.LPG.Solar.Solar</t>
  </si>
  <si>
    <t>EMI.ktCO2.PT.Res.HHnew.Thermal.SH.Solids.WH.Elc.NoSolar.Elec</t>
  </si>
  <si>
    <t>EMI.ktCO2.PT.Res.HHnew.Thermal.SH.Solids.WH.Elc.Solar</t>
  </si>
  <si>
    <t>EMI.ktCO2.PT.Res.HHnew.Thermal.SH.Solids.WH.Elc.Solar.Elec</t>
  </si>
  <si>
    <t>EMI.ktCO2.PT.Res.HHnew.Thermal.SH.Solids.WH.Elc.Solar.Solar</t>
  </si>
  <si>
    <t>EMI.ktCO2.PT.Res.HHnew.Thermal.SH.Solids.CO</t>
  </si>
  <si>
    <t>EMI.ktCO2.PT.Res.HHnew.Thermal.SH.Solids.CO.Solids.Solids</t>
  </si>
  <si>
    <t>EMI.ktCO2.PT.Res.HHnew.Thermal.SH.Solids.CO.LPG.LPG</t>
  </si>
  <si>
    <t>EMI.ktCO2.PT.Res.HHnew.Thermal.SH.Solids.CO.Elc.Elec</t>
  </si>
  <si>
    <t>EMI.ktCO2.PT.Res.HHnew.Thermal.SH.LPG</t>
  </si>
  <si>
    <t>EMI.ktCO2.PT.Res.HHnew.Thermal.SH.LPG.SH</t>
  </si>
  <si>
    <t>EMI.ktCO2.PT.Res.HHnew.Thermal.SH.LPG.SH.LPG</t>
  </si>
  <si>
    <t>EMI.ktCO2.PT.Res.HHnew.Thermal.SH.LPG.SH.Elec</t>
  </si>
  <si>
    <t>EMI.ktCO2.PT.Res.HHnew.Thermal.SH.LPG.SC</t>
  </si>
  <si>
    <t>EMI.ktCO2.PT.Res.HHnew.Thermal.SH.LPG.SC.AC.Elec</t>
  </si>
  <si>
    <t>EMI.ktCO2.PT.Res.HHnew.Thermal.SH.LPG.WH</t>
  </si>
  <si>
    <t>EMI.ktCO2.PT.Res.HHnew.Thermal.SH.LPG.WH.LPG.NoSolar.LPG</t>
  </si>
  <si>
    <t>EMI.ktCO2.PT.Res.HHnew.Thermal.SH.LPG.WH.LPG.Solar</t>
  </si>
  <si>
    <t>EMI.ktCO2.PT.Res.HHnew.Thermal.SH.LPG.WH.LPG.Solar.LPG</t>
  </si>
  <si>
    <t>EMI.ktCO2.PT.Res.HHnew.Thermal.SH.LPG.WH.LPG.Solar.Solar</t>
  </si>
  <si>
    <t>EMI.ktCO2.PT.Res.HHnew.Thermal.SH.LPG.WH.Elc.NoSolar.Elec</t>
  </si>
  <si>
    <t>EMI.ktCO2.PT.Res.HHnew.Thermal.SH.LPG.WH.Elc.Solar</t>
  </si>
  <si>
    <t>EMI.ktCO2.PT.Res.HHnew.Thermal.SH.LPG.WH.Elc.Solar.Elec</t>
  </si>
  <si>
    <t>EMI.ktCO2.PT.Res.HHnew.Thermal.SH.LPG.WH.Elc.Solar.Solar</t>
  </si>
  <si>
    <t>EMI.ktCO2.PT.Res.HHnew.Thermal.SH.LPG.CO</t>
  </si>
  <si>
    <t>EMI.ktCO2.PT.Res.HHnew.Thermal.SH.LPG.CO.LPG.LPG</t>
  </si>
  <si>
    <t>EMI.ktCO2.PT.Res.HHnew.Thermal.SH.LPG.CO.Elc.Elec</t>
  </si>
  <si>
    <t>EMI.ktCO2.PT.Res.HHnew.Thermal.SH.Oil</t>
  </si>
  <si>
    <t>EMI.ktCO2.PT.Res.HHnew.Thermal.SH.Oil.SH</t>
  </si>
  <si>
    <t>EMI.ktCO2.PT.Res.HHnew.Thermal.SH.Oil.SH.Oil</t>
  </si>
  <si>
    <t>EMI.ktCO2.PT.Res.HHnew.Thermal.SH.Oil.SH.Elec</t>
  </si>
  <si>
    <t>EMI.ktCO2.PT.Res.HHnew.Thermal.SH.Oil.SC</t>
  </si>
  <si>
    <t>EMI.ktCO2.PT.Res.HHnew.Thermal.SH.Oil.SC.AC.Elec</t>
  </si>
  <si>
    <t>EMI.ktCO2.PT.Res.HHnew.Thermal.SH.Oil.WH</t>
  </si>
  <si>
    <t>EMI.ktCO2.PT.Res.HHnew.Thermal.SH.Oil.WH.Oil.NoSolar.Oil</t>
  </si>
  <si>
    <t>EMI.ktCO2.PT.Res.HHnew.Thermal.SH.Oil.WH.Oil.Solar</t>
  </si>
  <si>
    <t>EMI.ktCO2.PT.Res.HHnew.Thermal.SH.Oil.WH.Oil.Solar.Oil</t>
  </si>
  <si>
    <t>EMI.ktCO2.PT.Res.HHnew.Thermal.SH.Oil.WH.Oil.Solar.Solar</t>
  </si>
  <si>
    <t>EMI.ktCO2.PT.Res.HHnew.Thermal.SH.Oil.WH.Elc.NoSolar.Elec</t>
  </si>
  <si>
    <t>EMI.ktCO2.PT.Res.HHnew.Thermal.SH.Oil.WH.Elc.Solar</t>
  </si>
  <si>
    <t>EMI.ktCO2.PT.Res.HHnew.Thermal.SH.Oil.WH.Elc.Solar.Elec</t>
  </si>
  <si>
    <t>EMI.ktCO2.PT.Res.HHnew.Thermal.SH.Oil.WH.Elc.Solar.Solar</t>
  </si>
  <si>
    <t>EMI.ktCO2.PT.Res.HHnew.Thermal.SH.Oil.CO</t>
  </si>
  <si>
    <t>EMI.ktCO2.PT.Res.HHnew.Thermal.SH.Oil.CO.LPG.LPG</t>
  </si>
  <si>
    <t>EMI.ktCO2.PT.Res.HHnew.Thermal.SH.Oil.CO.Elc.Elec</t>
  </si>
  <si>
    <t>EMI.ktCO2.PT.Res.HHnew.Thermal.SH.Gas</t>
  </si>
  <si>
    <t>EMI.ktCO2.PT.Res.HHnew.Thermal.SH.Gas.SH</t>
  </si>
  <si>
    <t>EMI.ktCO2.PT.Res.HHnew.Thermal.SH.Gas.SH.Gas</t>
  </si>
  <si>
    <t>EMI.ktCO2.PT.Res.HHnew.Thermal.SH.Gas.SH.Elec</t>
  </si>
  <si>
    <t>EMI.ktCO2.PT.Res.HHnew.Thermal.SH.Gas.SC</t>
  </si>
  <si>
    <t>EMI.ktCO2.PT.Res.HHnew.Thermal.SH.Gas.SC.AC.Elec</t>
  </si>
  <si>
    <t>EMI.ktCO2.PT.Res.HHnew.Thermal.SH.Gas.WH</t>
  </si>
  <si>
    <t>EMI.ktCO2.PT.Res.HHnew.Thermal.SH.Gas.WH.Gas.NoSolar.Gas</t>
  </si>
  <si>
    <t>EMI.ktCO2.PT.Res.HHnew.Thermal.SH.Gas.WH.Gas.Solar</t>
  </si>
  <si>
    <t>EMI.ktCO2.PT.Res.HHnew.Thermal.SH.Gas.WH.Gas.Solar.Gas</t>
  </si>
  <si>
    <t>EMI.ktCO2.PT.Res.HHnew.Thermal.SH.Gas.WH.Gas.Solar.Solar</t>
  </si>
  <si>
    <t>EMI.ktCO2.PT.Res.HHnew.Thermal.SH.Gas.WH.Elc.NoSolar.Elec</t>
  </si>
  <si>
    <t>EMI.ktCO2.PT.Res.HHnew.Thermal.SH.Gas.WH.Elc.Solar</t>
  </si>
  <si>
    <t>EMI.ktCO2.PT.Res.HHnew.Thermal.SH.Gas.WH.Elc.Solar.Elec</t>
  </si>
  <si>
    <t>EMI.ktCO2.PT.Res.HHnew.Thermal.SH.Gas.WH.Elc.Solar.Solar</t>
  </si>
  <si>
    <t>EMI.ktCO2.PT.Res.HHnew.Thermal.SH.Gas.CO</t>
  </si>
  <si>
    <t>EMI.ktCO2.PT.Res.HHnew.Thermal.SH.Gas.CO.Gas.Gas</t>
  </si>
  <si>
    <t>EMI.ktCO2.PT.Res.HHnew.Thermal.SH.Gas.CO.Elc.Elec</t>
  </si>
  <si>
    <t>EMI.ktCO2.PT.Res.HHnew.Thermal.SH.Biomass</t>
  </si>
  <si>
    <t>EMI.ktCO2.PT.Res.HHnew.Thermal.SH.Biomass.SH</t>
  </si>
  <si>
    <t>EMI.ktCO2.PT.Res.HHnew.Thermal.SH.Biomass.SH.Biomass</t>
  </si>
  <si>
    <t>EMI.ktCO2.PT.Res.HHnew.Thermal.SH.Biomass.SH.Elec</t>
  </si>
  <si>
    <t>EMI.ktCO2.PT.Res.HHnew.Thermal.SH.Biomass.SC</t>
  </si>
  <si>
    <t>EMI.ktCO2.PT.Res.HHnew.Thermal.SH.Biomass.SC.AC.Elec</t>
  </si>
  <si>
    <t>EMI.ktCO2.PT.Res.HHnew.Thermal.SH.Biomass.WH</t>
  </si>
  <si>
    <t>EMI.ktCO2.PT.Res.HHnew.Thermal.SH.Biomass.WH.Biomass.NoSolar.Biomass</t>
  </si>
  <si>
    <t>EMI.ktCO2.PT.Res.HHnew.Thermal.SH.Biomass.WH.Biomass.Solar</t>
  </si>
  <si>
    <t>EMI.ktCO2.PT.Res.HHnew.Thermal.SH.Biomass.WH.Biomass.Solar.Biomass</t>
  </si>
  <si>
    <t>EMI.ktCO2.PT.Res.HHnew.Thermal.SH.Biomass.WH.Biomass.Solar.Solar</t>
  </si>
  <si>
    <t>EMI.ktCO2.PT.Res.HHnew.Thermal.SH.Biomass.WH.LPG.NoSolar.LPG</t>
  </si>
  <si>
    <t>EMI.ktCO2.PT.Res.HHnew.Thermal.SH.Biomass.WH.LPG.Solar</t>
  </si>
  <si>
    <t>EMI.ktCO2.PT.Res.HHnew.Thermal.SH.Biomass.WH.LPG.Solar.LPG</t>
  </si>
  <si>
    <t>EMI.ktCO2.PT.Res.HHnew.Thermal.SH.Biomass.WH.LPG.Solar.Solar</t>
  </si>
  <si>
    <t>EMI.ktCO2.PT.Res.HHnew.Thermal.SH.Biomass.WH.Elc.NoSolar.Elec</t>
  </si>
  <si>
    <t>EMI.ktCO2.PT.Res.HHnew.Thermal.SH.Biomass.WH.Elc.Solar</t>
  </si>
  <si>
    <t>EMI.ktCO2.PT.Res.HHnew.Thermal.SH.Biomass.WH.Elc.Solar.Elec</t>
  </si>
  <si>
    <t>EMI.ktCO2.PT.Res.HHnew.Thermal.SH.Biomass.WH.Elc.Solar.Solar</t>
  </si>
  <si>
    <t>EMI.ktCO2.PT.Res.HHnew.Thermal.SH.Biomass.CO</t>
  </si>
  <si>
    <t>EMI.ktCO2.PT.Res.HHnew.Thermal.SH.Biomass.CO.Biomass.Biomass</t>
  </si>
  <si>
    <t>EMI.ktCO2.PT.Res.HHnew.Thermal.SH.Biomass.CO.LPG.LPG</t>
  </si>
  <si>
    <t>EMI.ktCO2.PT.Res.HHnew.Thermal.SH.Biomass.CO.Elc.Elec</t>
  </si>
  <si>
    <t>EMI.ktCO2.PT.Res.HHnew.Thermal.SH.Geo</t>
  </si>
  <si>
    <t>EMI.ktCO2.PT.Res.HHnew.Thermal.SH.Geo.SH</t>
  </si>
  <si>
    <t>EMI.ktCO2.PT.Res.HHnew.Thermal.SH.Geo.SH.Geo</t>
  </si>
  <si>
    <t>EMI.ktCO2.PT.Res.HHnew.Thermal.SH.Geo.SH.Elec</t>
  </si>
  <si>
    <t>EMI.ktCO2.PT.Res.HHnew.Thermal.SH.Geo.SC</t>
  </si>
  <si>
    <t>EMI.ktCO2.PT.Res.HHnew.Thermal.SH.Geo.SC.AC.Elec</t>
  </si>
  <si>
    <t>EMI.ktCO2.PT.Res.HHnew.Thermal.SH.Geo.WH</t>
  </si>
  <si>
    <t>EMI.ktCO2.PT.Res.HHnew.Thermal.SH.Geo.WH.Geo.NoSolar.Geo</t>
  </si>
  <si>
    <t>EMI.ktCO2.PT.Res.HHnew.Thermal.SH.Geo.WH.Geo.Solar</t>
  </si>
  <si>
    <t>EMI.ktCO2.PT.Res.HHnew.Thermal.SH.Geo.WH.Geo.Solar.Geo</t>
  </si>
  <si>
    <t>EMI.ktCO2.PT.Res.HHnew.Thermal.SH.Geo.WH.Geo.Solar.Solar</t>
  </si>
  <si>
    <t>EMI.ktCO2.PT.Res.HHnew.Thermal.SH.Geo.WH.Elc.NoSolar.Elec</t>
  </si>
  <si>
    <t>EMI.ktCO2.PT.Res.HHnew.Thermal.SH.Geo.WH.Elc.Solar</t>
  </si>
  <si>
    <t>EMI.ktCO2.PT.Res.HHnew.Thermal.SH.Geo.WH.Elc.Solar.Elec</t>
  </si>
  <si>
    <t>EMI.ktCO2.PT.Res.HHnew.Thermal.SH.Geo.WH.Elc.Solar.Solar</t>
  </si>
  <si>
    <t>EMI.ktCO2.PT.Res.HHnew.Thermal.SH.Geo.CO</t>
  </si>
  <si>
    <t>EMI.ktCO2.PT.Res.HHnew.Thermal.SH.Geo.CO.LPG.LPG</t>
  </si>
  <si>
    <t>EMI.ktCO2.PT.Res.HHnew.Thermal.SH.Geo.CO.Elc.Elec</t>
  </si>
  <si>
    <t>EMI.ktCO2.PT.Res.HHnew.Thermal.SH.DistrHeat</t>
  </si>
  <si>
    <t>EMI.ktCO2.PT.Res.HHnew.Thermal.SH.DistrHeat.SH</t>
  </si>
  <si>
    <t>EMI.ktCO2.PT.Res.HHnew.Thermal.SH.DistrHeat.SH.Steam_Distr</t>
  </si>
  <si>
    <t>EMI.ktCO2.PT.Res.HHnew.Thermal.SH.DistrHeat.SH.Elec</t>
  </si>
  <si>
    <t>EMI.ktCO2.PT.Res.HHnew.Thermal.SH.DistrHeat.SC</t>
  </si>
  <si>
    <t>EMI.ktCO2.PT.Res.HHnew.Thermal.SH.DistrHeat.SC.AC.Elec</t>
  </si>
  <si>
    <t>EMI.ktCO2.PT.Res.HHnew.Thermal.SH.DistrHeat.WH</t>
  </si>
  <si>
    <t>EMI.ktCO2.PT.Res.HHnew.Thermal.SH.DistrHeat.WH.DistrHeat.NoSolar.Steam_Distr</t>
  </si>
  <si>
    <t>EMI.ktCO2.PT.Res.HHnew.Thermal.SH.DistrHeat.WH.DistrHeat.Solar</t>
  </si>
  <si>
    <t>EMI.ktCO2.PT.Res.HHnew.Thermal.SH.DistrHeat.WH.DistrHeat.Solar.Steam_Distr</t>
  </si>
  <si>
    <t>EMI.ktCO2.PT.Res.HHnew.Thermal.SH.DistrHeat.WH.DistrHeat.Solar.Solar</t>
  </si>
  <si>
    <t>EMI.ktCO2.PT.Res.HHnew.Thermal.SH.DistrHeat.WH.Elc.NoSolar.Elec</t>
  </si>
  <si>
    <t>EMI.ktCO2.PT.Res.HHnew.Thermal.SH.DistrHeat.WH.Elc.Solar</t>
  </si>
  <si>
    <t>EMI.ktCO2.PT.Res.HHnew.Thermal.SH.DistrHeat.WH.Elc.Solar.Elec</t>
  </si>
  <si>
    <t>EMI.ktCO2.PT.Res.HHnew.Thermal.SH.DistrHeat.WH.Elc.Solar.Solar</t>
  </si>
  <si>
    <t>EMI.ktCO2.PT.Res.HHnew.Thermal.SH.DistrHeat.CO</t>
  </si>
  <si>
    <t>EMI.ktCO2.PT.Res.HHnew.Thermal.SH.DistrHeat.CO.LPG.LPG</t>
  </si>
  <si>
    <t>EMI.ktCO2.PT.Res.HHnew.Thermal.SH.DistrHeat.CO.Elc.Elec</t>
  </si>
  <si>
    <t>EMI.ktCO2.PT.Res.HHnew.Thermal.SH.AdvElc</t>
  </si>
  <si>
    <t>EMI.ktCO2.PT.Res.HHnew.Thermal.SH.AdvElc.SH</t>
  </si>
  <si>
    <t>EMI.ktCO2.PT.Res.HHnew.Thermal.SH.AdvElc.SH.Elec</t>
  </si>
  <si>
    <t>EMI.ktCO2.PT.Res.HHnew.Thermal.SH.AdvElc.SC</t>
  </si>
  <si>
    <t>EMI.ktCO2.PT.Res.HHnew.Thermal.SH.AdvElc.SC.AC.Elec</t>
  </si>
  <si>
    <t>EMI.ktCO2.PT.Res.HHnew.Thermal.SH.AdvElc.WH</t>
  </si>
  <si>
    <t>EMI.ktCO2.PT.Res.HHnew.Thermal.SH.AdvElc.WH.LPG.NoSolar.LPG</t>
  </si>
  <si>
    <t>EMI.ktCO2.PT.Res.HHnew.Thermal.SH.AdvElc.WH.LPG.Solar</t>
  </si>
  <si>
    <t>EMI.ktCO2.PT.Res.HHnew.Thermal.SH.AdvElc.WH.LPG.Solar.LPG</t>
  </si>
  <si>
    <t>EMI.ktCO2.PT.Res.HHnew.Thermal.SH.AdvElc.WH.LPG.Solar.Solar</t>
  </si>
  <si>
    <t>EMI.ktCO2.PT.Res.HHnew.Thermal.SH.AdvElc.WH.Elc.NoSolar.Elec</t>
  </si>
  <si>
    <t>EMI.ktCO2.PT.Res.HHnew.Thermal.SH.AdvElc.WH.Elc.Solar</t>
  </si>
  <si>
    <t>EMI.ktCO2.PT.Res.HHnew.Thermal.SH.AdvElc.WH.Elc.Solar.Elec</t>
  </si>
  <si>
    <t>EMI.ktCO2.PT.Res.HHnew.Thermal.SH.AdvElc.WH.Elc.Solar.Solar</t>
  </si>
  <si>
    <t>EMI.ktCO2.PT.Res.HHnew.Thermal.SH.AdvElc.CO</t>
  </si>
  <si>
    <t>EMI.ktCO2.PT.Res.HHnew.Thermal.SH.AdvElc.CO.LPG.LPG</t>
  </si>
  <si>
    <t>EMI.ktCO2.PT.Res.HHnew.Thermal.SH.AdvElc.CO.Elc.Elec</t>
  </si>
  <si>
    <t>EMI.ktCO2.PT.Res.HHnew.Thermal.SH.ConvElc</t>
  </si>
  <si>
    <t>EMI.ktCO2.PT.Res.HHnew.Thermal.SH.ConvElc.SH</t>
  </si>
  <si>
    <t>EMI.ktCO2.PT.Res.HHnew.Thermal.SH.ConvElc.SH.Elec</t>
  </si>
  <si>
    <t>EMI.ktCO2.PT.Res.HHnew.Thermal.SH.ConvElc.SC</t>
  </si>
  <si>
    <t>EMI.ktCO2.PT.Res.HHnew.Thermal.SH.ConvElc.SC.AC.Elec</t>
  </si>
  <si>
    <t>EMI.ktCO2.PT.Res.HHnew.Thermal.SH.ConvElc.WH</t>
  </si>
  <si>
    <t>EMI.ktCO2.PT.Res.HHnew.Thermal.SH.ConvElc.WH.LPG.NoSolar.LPG</t>
  </si>
  <si>
    <t>EMI.ktCO2.PT.Res.HHnew.Thermal.SH.ConvElc.WH.LPG.Solar</t>
  </si>
  <si>
    <t>EMI.ktCO2.PT.Res.HHnew.Thermal.SH.ConvElc.WH.LPG.Solar.LPG</t>
  </si>
  <si>
    <t>EMI.ktCO2.PT.Res.HHnew.Thermal.SH.ConvElc.WH.LPG.Solar.Solar</t>
  </si>
  <si>
    <t>EMI.ktCO2.PT.Res.HHnew.Thermal.SH.ConvElc.WH.Elc.NoSolar.Elec</t>
  </si>
  <si>
    <t>EMI.ktCO2.PT.Res.HHnew.Thermal.SH.ConvElc.WH.Elc.Solar</t>
  </si>
  <si>
    <t>EMI.ktCO2.PT.Res.HHnew.Thermal.SH.ConvElc.WH.Elc.Solar.Elec</t>
  </si>
  <si>
    <t>EMI.ktCO2.PT.Res.HHnew.Thermal.SH.ConvElc.WH.Elc.Solar.Solar</t>
  </si>
  <si>
    <t>EMI.ktCO2.PT.Res.HHnew.Thermal.SH.ConvElc.CO</t>
  </si>
  <si>
    <t>EMI.ktCO2.PT.Res.HHnew.Thermal.SH.ConvElc.CO.LPG.LPG</t>
  </si>
  <si>
    <t>EMI.ktCO2.PT.Res.HHnew.Thermal.SH.ConvElc.CO.Elc.Elec</t>
  </si>
  <si>
    <t>PT - Final energy consumption of new and renovated households (detailed structure)</t>
  </si>
  <si>
    <t>FEC_per_household.kWh.PT.Res.HHnew.Thermal.SH.Solids</t>
  </si>
  <si>
    <t>FEC_per_household.kWh.PT.Res.HHnew.Thermal.SH.Solids.SH</t>
  </si>
  <si>
    <t>FEC_per_household.kWh.PT.Res.HHnew.Thermal.SH.Solids.SH.Solids</t>
  </si>
  <si>
    <t>FEC_per_household.kWh.PT.Res.HHnew.Thermal.SH.Solids.SH.Elec</t>
  </si>
  <si>
    <t>FEC_per_household.kWh.PT.Res.HHnew.Thermal.SH.Solids.SC</t>
  </si>
  <si>
    <t>FEC_per_household.kWh.PT.Res.HHnew.Thermal.SH.Solids.SC.AC.Elec</t>
  </si>
  <si>
    <t>FEC_per_household.kWh.PT.Res.HHnew.Thermal.SH.Solids.WH</t>
  </si>
  <si>
    <t>FEC_per_household.kWh.PT.Res.HHnew.Thermal.SH.Solids.WH.Solids.NoSolar.Solids</t>
  </si>
  <si>
    <t>FEC_per_household.kWh.PT.Res.HHnew.Thermal.SH.Solids.WH.LPG.NoSolar.LPG</t>
  </si>
  <si>
    <t>FEC_per_household.kWh.PT.Res.HHnew.Thermal.SH.Solids.WH.LPG.Solar</t>
  </si>
  <si>
    <t>FEC_per_household.kWh.PT.Res.HHnew.Thermal.SH.Solids.WH.LPG.Solar.LPG</t>
  </si>
  <si>
    <t>FEC_per_household.kWh.PT.Res.HHnew.Thermal.SH.Solids.WH.LPG.Solar.Solar</t>
  </si>
  <si>
    <t>FEC_per_household.kWh.PT.Res.HHnew.Thermal.SH.Solids.WH.Elc.NoSolar.Elec</t>
  </si>
  <si>
    <t>FEC_per_household.kWh.PT.Res.HHnew.Thermal.SH.Solids.WH.Elc.Solar</t>
  </si>
  <si>
    <t>FEC_per_household.kWh.PT.Res.HHnew.Thermal.SH.Solids.WH.Elc.Solar.Elec</t>
  </si>
  <si>
    <t>FEC_per_household.kWh.PT.Res.HHnew.Thermal.SH.Solids.WH.Elc.Solar.Solar</t>
  </si>
  <si>
    <t>FEC_per_household.kWh.PT.Res.HHnew.Thermal.SH.Solids.CO</t>
  </si>
  <si>
    <t>FEC_per_household.kWh.PT.Res.HHnew.Thermal.SH.Solids.CO.Solids.Solids</t>
  </si>
  <si>
    <t>FEC_per_household.kWh.PT.Res.HHnew.Thermal.SH.Solids.CO.LPG.LPG</t>
  </si>
  <si>
    <t>FEC_per_household.kWh.PT.Res.HHnew.Thermal.SH.Solids.CO.Elc.Elec</t>
  </si>
  <si>
    <t>FEC_per_household.kWh.PT.Res.HHnew.Thermal.SH.LPG</t>
  </si>
  <si>
    <t>FEC_per_household.kWh.PT.Res.HHnew.Thermal.SH.LPG.SH</t>
  </si>
  <si>
    <t>FEC_per_household.kWh.PT.Res.HHnew.Thermal.SH.LPG.SH.LPG</t>
  </si>
  <si>
    <t>FEC_per_household.kWh.PT.Res.HHnew.Thermal.SH.LPG.SH.Elec</t>
  </si>
  <si>
    <t>FEC_per_household.kWh.PT.Res.HHnew.Thermal.SH.LPG.SC</t>
  </si>
  <si>
    <t>FEC_per_household.kWh.PT.Res.HHnew.Thermal.SH.LPG.SC.AC.Elec</t>
  </si>
  <si>
    <t>FEC_per_household.kWh.PT.Res.HHnew.Thermal.SH.LPG.WH</t>
  </si>
  <si>
    <t>FEC_per_household.kWh.PT.Res.HHnew.Thermal.SH.LPG.WH.LPG.NoSolar.LPG</t>
  </si>
  <si>
    <t>FEC_per_household.kWh.PT.Res.HHnew.Thermal.SH.LPG.WH.LPG.Solar</t>
  </si>
  <si>
    <t>FEC_per_household.kWh.PT.Res.HHnew.Thermal.SH.LPG.WH.LPG.Solar.LPG</t>
  </si>
  <si>
    <t>FEC_per_household.kWh.PT.Res.HHnew.Thermal.SH.LPG.WH.LPG.Solar.Solar</t>
  </si>
  <si>
    <t>FEC_per_household.kWh.PT.Res.HHnew.Thermal.SH.LPG.WH.Elc.NoSolar.Elec</t>
  </si>
  <si>
    <t>FEC_per_household.kWh.PT.Res.HHnew.Thermal.SH.LPG.WH.Elc.Solar</t>
  </si>
  <si>
    <t>FEC_per_household.kWh.PT.Res.HHnew.Thermal.SH.LPG.WH.Elc.Solar.Elec</t>
  </si>
  <si>
    <t>FEC_per_household.kWh.PT.Res.HHnew.Thermal.SH.LPG.WH.Elc.Solar.Solar</t>
  </si>
  <si>
    <t>FEC_per_household.kWh.PT.Res.HHnew.Thermal.SH.LPG.CO</t>
  </si>
  <si>
    <t>FEC_per_household.kWh.PT.Res.HHnew.Thermal.SH.LPG.CO.LPG.LPG</t>
  </si>
  <si>
    <t>FEC_per_household.kWh.PT.Res.HHnew.Thermal.SH.LPG.CO.Elc.Elec</t>
  </si>
  <si>
    <t>FEC_per_household.kWh.PT.Res.HHnew.Thermal.SH.Oil</t>
  </si>
  <si>
    <t>FEC_per_household.kWh.PT.Res.HHnew.Thermal.SH.Oil.SH</t>
  </si>
  <si>
    <t>FEC_per_household.kWh.PT.Res.HHnew.Thermal.SH.Oil.SH.Oil</t>
  </si>
  <si>
    <t>FEC_per_household.kWh.PT.Res.HHnew.Thermal.SH.Oil.SH.Elec</t>
  </si>
  <si>
    <t>FEC_per_household.kWh.PT.Res.HHnew.Thermal.SH.Oil.SC</t>
  </si>
  <si>
    <t>FEC_per_household.kWh.PT.Res.HHnew.Thermal.SH.Oil.SC.AC.Elec</t>
  </si>
  <si>
    <t>FEC_per_household.kWh.PT.Res.HHnew.Thermal.SH.Oil.WH</t>
  </si>
  <si>
    <t>FEC_per_household.kWh.PT.Res.HHnew.Thermal.SH.Oil.WH.Oil.NoSolar.Oil</t>
  </si>
  <si>
    <t>FEC_per_household.kWh.PT.Res.HHnew.Thermal.SH.Oil.WH.Oil.Solar</t>
  </si>
  <si>
    <t>FEC_per_household.kWh.PT.Res.HHnew.Thermal.SH.Oil.WH.Oil.Solar.Oil</t>
  </si>
  <si>
    <t>FEC_per_household.kWh.PT.Res.HHnew.Thermal.SH.Oil.WH.Oil.Solar.Solar</t>
  </si>
  <si>
    <t>FEC_per_household.kWh.PT.Res.HHnew.Thermal.SH.Oil.WH.Elc.NoSolar.Elec</t>
  </si>
  <si>
    <t>FEC_per_household.kWh.PT.Res.HHnew.Thermal.SH.Oil.WH.Elc.Solar</t>
  </si>
  <si>
    <t>FEC_per_household.kWh.PT.Res.HHnew.Thermal.SH.Oil.WH.Elc.Solar.Elec</t>
  </si>
  <si>
    <t>FEC_per_household.kWh.PT.Res.HHnew.Thermal.SH.Oil.WH.Elc.Solar.Solar</t>
  </si>
  <si>
    <t>FEC_per_household.kWh.PT.Res.HHnew.Thermal.SH.Oil.CO</t>
  </si>
  <si>
    <t>FEC_per_household.kWh.PT.Res.HHnew.Thermal.SH.Oil.CO.LPG.LPG</t>
  </si>
  <si>
    <t>FEC_per_household.kWh.PT.Res.HHnew.Thermal.SH.Oil.CO.Elc.Elec</t>
  </si>
  <si>
    <t>FEC_per_household.kWh.PT.Res.HHnew.Thermal.SH.Gas</t>
  </si>
  <si>
    <t>FEC_per_household.kWh.PT.Res.HHnew.Thermal.SH.Gas.SH</t>
  </si>
  <si>
    <t>FEC_per_household.kWh.PT.Res.HHnew.Thermal.SH.Gas.SH.Gas</t>
  </si>
  <si>
    <t>FEC_per_household.kWh.PT.Res.HHnew.Thermal.SH.Gas.SH.Elec</t>
  </si>
  <si>
    <t>FEC_per_household.kWh.PT.Res.HHnew.Thermal.SH.Gas.SC</t>
  </si>
  <si>
    <t>FEC_per_household.kWh.PT.Res.HHnew.Thermal.SH.Gas.SC.AC.Elec</t>
  </si>
  <si>
    <t>FEC_per_household.kWh.PT.Res.HHnew.Thermal.SH.Gas.WH</t>
  </si>
  <si>
    <t>FEC_per_household.kWh.PT.Res.HHnew.Thermal.SH.Gas.WH.Gas.NoSolar.Gas</t>
  </si>
  <si>
    <t>FEC_per_household.kWh.PT.Res.HHnew.Thermal.SH.Gas.WH.Gas.Solar</t>
  </si>
  <si>
    <t>FEC_per_household.kWh.PT.Res.HHnew.Thermal.SH.Gas.WH.Gas.Solar.Gas</t>
  </si>
  <si>
    <t>FEC_per_household.kWh.PT.Res.HHnew.Thermal.SH.Gas.WH.Gas.Solar.Solar</t>
  </si>
  <si>
    <t>FEC_per_household.kWh.PT.Res.HHnew.Thermal.SH.Gas.WH.Elc.NoSolar.Elec</t>
  </si>
  <si>
    <t>FEC_per_household.kWh.PT.Res.HHnew.Thermal.SH.Gas.WH.Elc.Solar</t>
  </si>
  <si>
    <t>FEC_per_household.kWh.PT.Res.HHnew.Thermal.SH.Gas.WH.Elc.Solar.Elec</t>
  </si>
  <si>
    <t>FEC_per_household.kWh.PT.Res.HHnew.Thermal.SH.Gas.WH.Elc.Solar.Solar</t>
  </si>
  <si>
    <t>FEC_per_household.kWh.PT.Res.HHnew.Thermal.SH.Gas.CO</t>
  </si>
  <si>
    <t>FEC_per_household.kWh.PT.Res.HHnew.Thermal.SH.Gas.CO.Gas.Gas</t>
  </si>
  <si>
    <t>FEC_per_household.kWh.PT.Res.HHnew.Thermal.SH.Gas.CO.Elc.Elec</t>
  </si>
  <si>
    <t>FEC_per_household.kWh.PT.Res.HHnew.Thermal.SH.Biomass</t>
  </si>
  <si>
    <t>FEC_per_household.kWh.PT.Res.HHnew.Thermal.SH.Biomass.SH</t>
  </si>
  <si>
    <t>FEC_per_household.kWh.PT.Res.HHnew.Thermal.SH.Biomass.SH.Biomass</t>
  </si>
  <si>
    <t>FEC_per_household.kWh.PT.Res.HHnew.Thermal.SH.Biomass.SH.Elec</t>
  </si>
  <si>
    <t>FEC_per_household.kWh.PT.Res.HHnew.Thermal.SH.Biomass.SC</t>
  </si>
  <si>
    <t>FEC_per_household.kWh.PT.Res.HHnew.Thermal.SH.Biomass.SC.AC.Elec</t>
  </si>
  <si>
    <t>FEC_per_household.kWh.PT.Res.HHnew.Thermal.SH.Biomass.WH</t>
  </si>
  <si>
    <t>FEC_per_household.kWh.PT.Res.HHnew.Thermal.SH.Biomass.WH.Biomass.NoSolar.Biomass</t>
  </si>
  <si>
    <t>FEC_per_household.kWh.PT.Res.HHnew.Thermal.SH.Biomass.WH.Biomass.Solar</t>
  </si>
  <si>
    <t>FEC_per_household.kWh.PT.Res.HHnew.Thermal.SH.Biomass.WH.Biomass.Solar.Biomass</t>
  </si>
  <si>
    <t>FEC_per_household.kWh.PT.Res.HHnew.Thermal.SH.Biomass.WH.Biomass.Solar.Solar</t>
  </si>
  <si>
    <t>FEC_per_household.kWh.PT.Res.HHnew.Thermal.SH.Biomass.WH.LPG.NoSolar.LPG</t>
  </si>
  <si>
    <t>FEC_per_household.kWh.PT.Res.HHnew.Thermal.SH.Biomass.WH.LPG.Solar</t>
  </si>
  <si>
    <t>FEC_per_household.kWh.PT.Res.HHnew.Thermal.SH.Biomass.WH.LPG.Solar.LPG</t>
  </si>
  <si>
    <t>FEC_per_household.kWh.PT.Res.HHnew.Thermal.SH.Biomass.WH.LPG.Solar.Solar</t>
  </si>
  <si>
    <t>FEC_per_household.kWh.PT.Res.HHnew.Thermal.SH.Biomass.WH.Elc.NoSolar.Elec</t>
  </si>
  <si>
    <t>FEC_per_household.kWh.PT.Res.HHnew.Thermal.SH.Biomass.WH.Elc.Solar</t>
  </si>
  <si>
    <t>FEC_per_household.kWh.PT.Res.HHnew.Thermal.SH.Biomass.WH.Elc.Solar.Elec</t>
  </si>
  <si>
    <t>FEC_per_household.kWh.PT.Res.HHnew.Thermal.SH.Biomass.WH.Elc.Solar.Solar</t>
  </si>
  <si>
    <t>FEC_per_household.kWh.PT.Res.HHnew.Thermal.SH.Biomass.CO</t>
  </si>
  <si>
    <t>FEC_per_household.kWh.PT.Res.HHnew.Thermal.SH.Biomass.CO.Biomass.Biomass</t>
  </si>
  <si>
    <t>FEC_per_household.kWh.PT.Res.HHnew.Thermal.SH.Biomass.CO.LPG.LPG</t>
  </si>
  <si>
    <t>FEC_per_household.kWh.PT.Res.HHnew.Thermal.SH.Biomass.CO.Elc.Elec</t>
  </si>
  <si>
    <t>FEC_per_household.kWh.PT.Res.HHnew.Thermal.SH.Geo</t>
  </si>
  <si>
    <t>FEC_per_household.kWh.PT.Res.HHnew.Thermal.SH.Geo.SH</t>
  </si>
  <si>
    <t>FEC_per_household.kWh.PT.Res.HHnew.Thermal.SH.Geo.SH.Geo</t>
  </si>
  <si>
    <t>FEC_per_household.kWh.PT.Res.HHnew.Thermal.SH.Geo.SH.Elec</t>
  </si>
  <si>
    <t>FEC_per_household.kWh.PT.Res.HHnew.Thermal.SH.Geo.SC</t>
  </si>
  <si>
    <t>FEC_per_household.kWh.PT.Res.HHnew.Thermal.SH.Geo.SC.AC.Elec</t>
  </si>
  <si>
    <t>FEC_per_household.kWh.PT.Res.HHnew.Thermal.SH.Geo.WH</t>
  </si>
  <si>
    <t>FEC_per_household.kWh.PT.Res.HHnew.Thermal.SH.Geo.WH.Geo.NoSolar.Geo</t>
  </si>
  <si>
    <t>FEC_per_household.kWh.PT.Res.HHnew.Thermal.SH.Geo.WH.Geo.Solar</t>
  </si>
  <si>
    <t>FEC_per_household.kWh.PT.Res.HHnew.Thermal.SH.Geo.WH.Geo.Solar.Geo</t>
  </si>
  <si>
    <t>FEC_per_household.kWh.PT.Res.HHnew.Thermal.SH.Geo.WH.Geo.Solar.Solar</t>
  </si>
  <si>
    <t>FEC_per_household.kWh.PT.Res.HHnew.Thermal.SH.Geo.WH.Elc.NoSolar.Elec</t>
  </si>
  <si>
    <t>FEC_per_household.kWh.PT.Res.HHnew.Thermal.SH.Geo.WH.Elc.Solar</t>
  </si>
  <si>
    <t>FEC_per_household.kWh.PT.Res.HHnew.Thermal.SH.Geo.WH.Elc.Solar.Elec</t>
  </si>
  <si>
    <t>FEC_per_household.kWh.PT.Res.HHnew.Thermal.SH.Geo.WH.Elc.Solar.Solar</t>
  </si>
  <si>
    <t>FEC_per_household.kWh.PT.Res.HHnew.Thermal.SH.Geo.CO</t>
  </si>
  <si>
    <t>FEC_per_household.kWh.PT.Res.HHnew.Thermal.SH.Geo.CO.LPG.LPG</t>
  </si>
  <si>
    <t>FEC_per_household.kWh.PT.Res.HHnew.Thermal.SH.Geo.CO.Elc.Elec</t>
  </si>
  <si>
    <t>FEC_per_household.kWh.PT.Res.HHnew.Thermal.SH.DistrHeat</t>
  </si>
  <si>
    <t>FEC_per_household.kWh.PT.Res.HHnew.Thermal.SH.DistrHeat.SH</t>
  </si>
  <si>
    <t>FEC_per_household.kWh.PT.Res.HHnew.Thermal.SH.DistrHeat.SH.Steam_Distr</t>
  </si>
  <si>
    <t>FEC_per_household.kWh.PT.Res.HHnew.Thermal.SH.DistrHeat.SH.Elec</t>
  </si>
  <si>
    <t>FEC_per_household.kWh.PT.Res.HHnew.Thermal.SH.DistrHeat.SC</t>
  </si>
  <si>
    <t>FEC_per_household.kWh.PT.Res.HHnew.Thermal.SH.DistrHeat.SC.AC.Elec</t>
  </si>
  <si>
    <t>FEC_per_household.kWh.PT.Res.HHnew.Thermal.SH.DistrHeat.WH</t>
  </si>
  <si>
    <t>FEC_per_household.kWh.PT.Res.HHnew.Thermal.SH.DistrHeat.WH.DistrHeat.NoSolar.Steam_Distr</t>
  </si>
  <si>
    <t>FEC_per_household.kWh.PT.Res.HHnew.Thermal.SH.DistrHeat.WH.DistrHeat.Solar</t>
  </si>
  <si>
    <t>FEC_per_household.kWh.PT.Res.HHnew.Thermal.SH.DistrHeat.WH.DistrHeat.Solar.Steam_Distr</t>
  </si>
  <si>
    <t>FEC_per_household.kWh.PT.Res.HHnew.Thermal.SH.DistrHeat.WH.DistrHeat.Solar.Solar</t>
  </si>
  <si>
    <t>FEC_per_household.kWh.PT.Res.HHnew.Thermal.SH.DistrHeat.WH.Elc.NoSolar.Elec</t>
  </si>
  <si>
    <t>FEC_per_household.kWh.PT.Res.HHnew.Thermal.SH.DistrHeat.WH.Elc.Solar</t>
  </si>
  <si>
    <t>FEC_per_household.kWh.PT.Res.HHnew.Thermal.SH.DistrHeat.WH.Elc.Solar.Elec</t>
  </si>
  <si>
    <t>FEC_per_household.kWh.PT.Res.HHnew.Thermal.SH.DistrHeat.WH.Elc.Solar.Solar</t>
  </si>
  <si>
    <t>FEC_per_household.kWh.PT.Res.HHnew.Thermal.SH.DistrHeat.CO</t>
  </si>
  <si>
    <t>FEC_per_household.kWh.PT.Res.HHnew.Thermal.SH.DistrHeat.CO.LPG.LPG</t>
  </si>
  <si>
    <t>FEC_per_household.kWh.PT.Res.HHnew.Thermal.SH.DistrHeat.CO.Elc.Elec</t>
  </si>
  <si>
    <t>FEC_per_household.kWh.PT.Res.HHnew.Thermal.SH.AdvElc</t>
  </si>
  <si>
    <t>FEC_per_household.kWh.PT.Res.HHnew.Thermal.SH.AdvElc.SH</t>
  </si>
  <si>
    <t>FEC_per_household.kWh.PT.Res.HHnew.Thermal.SH.AdvElc.SH.Elec</t>
  </si>
  <si>
    <t>FEC_per_household.kWh.PT.Res.HHnew.Thermal.SH.AdvElc.SC</t>
  </si>
  <si>
    <t>FEC_per_household.kWh.PT.Res.HHnew.Thermal.SH.AdvElc.SC.AC.Elec</t>
  </si>
  <si>
    <t>FEC_per_household.kWh.PT.Res.HHnew.Thermal.SH.AdvElc.WH</t>
  </si>
  <si>
    <t>FEC_per_household.kWh.PT.Res.HHnew.Thermal.SH.AdvElc.WH.LPG.NoSolar.LPG</t>
  </si>
  <si>
    <t>FEC_per_household.kWh.PT.Res.HHnew.Thermal.SH.AdvElc.WH.LPG.Solar</t>
  </si>
  <si>
    <t>FEC_per_household.kWh.PT.Res.HHnew.Thermal.SH.AdvElc.WH.LPG.Solar.LPG</t>
  </si>
  <si>
    <t>FEC_per_household.kWh.PT.Res.HHnew.Thermal.SH.AdvElc.WH.LPG.Solar.Solar</t>
  </si>
  <si>
    <t>FEC_per_household.kWh.PT.Res.HHnew.Thermal.SH.AdvElc.WH.Elc.NoSolar.Elec</t>
  </si>
  <si>
    <t>FEC_per_household.kWh.PT.Res.HHnew.Thermal.SH.AdvElc.WH.Elc.Solar</t>
  </si>
  <si>
    <t>FEC_per_household.kWh.PT.Res.HHnew.Thermal.SH.AdvElc.WH.Elc.Solar.Elec</t>
  </si>
  <si>
    <t>FEC_per_household.kWh.PT.Res.HHnew.Thermal.SH.AdvElc.WH.Elc.Solar.Solar</t>
  </si>
  <si>
    <t>FEC_per_household.kWh.PT.Res.HHnew.Thermal.SH.AdvElc.CO</t>
  </si>
  <si>
    <t>FEC_per_household.kWh.PT.Res.HHnew.Thermal.SH.AdvElc.CO.LPG.LPG</t>
  </si>
  <si>
    <t>FEC_per_household.kWh.PT.Res.HHnew.Thermal.SH.AdvElc.CO.Elc.Elec</t>
  </si>
  <si>
    <t>FEC_per_household.kWh.PT.Res.HHnew.Thermal.SH.ConvElc</t>
  </si>
  <si>
    <t>FEC_per_household.kWh.PT.Res.HHnew.Thermal.SH.ConvElc.SH</t>
  </si>
  <si>
    <t>FEC_per_household.kWh.PT.Res.HHnew.Thermal.SH.ConvElc.SH.Elec</t>
  </si>
  <si>
    <t>FEC_per_household.kWh.PT.Res.HHnew.Thermal.SH.ConvElc.SC</t>
  </si>
  <si>
    <t>FEC_per_household.kWh.PT.Res.HHnew.Thermal.SH.ConvElc.SC.AC.Elec</t>
  </si>
  <si>
    <t>FEC_per_household.kWh.PT.Res.HHnew.Thermal.SH.ConvElc.WH</t>
  </si>
  <si>
    <t>FEC_per_household.kWh.PT.Res.HHnew.Thermal.SH.ConvElc.WH.LPG.NoSolar.LPG</t>
  </si>
  <si>
    <t>FEC_per_household.kWh.PT.Res.HHnew.Thermal.SH.ConvElc.WH.LPG.Solar</t>
  </si>
  <si>
    <t>FEC_per_household.kWh.PT.Res.HHnew.Thermal.SH.ConvElc.WH.LPG.Solar.LPG</t>
  </si>
  <si>
    <t>FEC_per_household.kWh.PT.Res.HHnew.Thermal.SH.ConvElc.WH.LPG.Solar.Solar</t>
  </si>
  <si>
    <t>FEC_per_household.kWh.PT.Res.HHnew.Thermal.SH.ConvElc.WH.Elc.NoSolar.Elec</t>
  </si>
  <si>
    <t>FEC_per_household.kWh.PT.Res.HHnew.Thermal.SH.ConvElc.WH.Elc.Solar</t>
  </si>
  <si>
    <t>FEC_per_household.kWh.PT.Res.HHnew.Thermal.SH.ConvElc.WH.Elc.Solar.Elec</t>
  </si>
  <si>
    <t>FEC_per_household.kWh.PT.Res.HHnew.Thermal.SH.ConvElc.WH.Elc.Solar.Solar</t>
  </si>
  <si>
    <t>FEC_per_household.kWh.PT.Res.HHnew.Thermal.SH.ConvElc.CO</t>
  </si>
  <si>
    <t>FEC_per_household.kWh.PT.Res.HHnew.Thermal.SH.ConvElc.CO.LPG.LPG</t>
  </si>
  <si>
    <t>FEC_per_household.kWh.PT.Res.HHnew.Thermal.SH.ConvElc.CO.Elc.Elec</t>
  </si>
  <si>
    <t>PT - Thermal energy service of new and renovated households (detailed structure)</t>
  </si>
  <si>
    <t>TES_per_household.kWh.PT.Res.HHnew.Thermal.SH.Solids</t>
  </si>
  <si>
    <t>TES_per_household.kWh.PT.Res.HHnew.Thermal.SH.Solids.SH</t>
  </si>
  <si>
    <t>TES_per_household.kWh.PT.Res.HHnew.Thermal.SH.Solids.SH.Solids</t>
  </si>
  <si>
    <t>TES_per_household.kWh.PT.Res.HHnew.Thermal.SH.Solids.SH.Elec</t>
  </si>
  <si>
    <t>TES_per_household.kWh.PT.Res.HHnew.Thermal.SH.Solids.SC</t>
  </si>
  <si>
    <t>TES_per_household.kWh.PT.Res.HHnew.Thermal.SH.Solids.SC.AC.Elec</t>
  </si>
  <si>
    <t>TES_per_household.kWh.PT.Res.HHnew.Thermal.SH.Solids.WH</t>
  </si>
  <si>
    <t>TES_per_household.kWh.PT.Res.HHnew.Thermal.SH.Solids.WH.Solids.NoSolar.Solids</t>
  </si>
  <si>
    <t>TES_per_household.kWh.PT.Res.HHnew.Thermal.SH.Solids.WH.LPG.NoSolar.LPG</t>
  </si>
  <si>
    <t>TES_per_household.kWh.PT.Res.HHnew.Thermal.SH.Solids.WH.LPG.Solar</t>
  </si>
  <si>
    <t>TES_per_household.kWh.PT.Res.HHnew.Thermal.SH.Solids.WH.LPG.Solar.LPG</t>
  </si>
  <si>
    <t>TES_per_household.kWh.PT.Res.HHnew.Thermal.SH.Solids.WH.LPG.Solar.Solar</t>
  </si>
  <si>
    <t>TES_per_household.kWh.PT.Res.HHnew.Thermal.SH.Solids.WH.Elc.NoSolar.Elec</t>
  </si>
  <si>
    <t>TES_per_household.kWh.PT.Res.HHnew.Thermal.SH.Solids.WH.Elc.Solar</t>
  </si>
  <si>
    <t>TES_per_household.kWh.PT.Res.HHnew.Thermal.SH.Solids.WH.Elc.Solar.Elec</t>
  </si>
  <si>
    <t>TES_per_household.kWh.PT.Res.HHnew.Thermal.SH.Solids.WH.Elc.Solar.Solar</t>
  </si>
  <si>
    <t>TES_per_household.kWh.PT.Res.HHnew.Thermal.SH.Solids.CO</t>
  </si>
  <si>
    <t>TES_per_household.kWh.PT.Res.HHnew.Thermal.SH.Solids.CO.Solids.Solids</t>
  </si>
  <si>
    <t>TES_per_household.kWh.PT.Res.HHnew.Thermal.SH.Solids.CO.LPG.LPG</t>
  </si>
  <si>
    <t>TES_per_household.kWh.PT.Res.HHnew.Thermal.SH.Solids.CO.Elc.Elec</t>
  </si>
  <si>
    <t>TES_per_household.kWh.PT.Res.HHnew.Thermal.SH.LPG</t>
  </si>
  <si>
    <t>TES_per_household.kWh.PT.Res.HHnew.Thermal.SH.LPG.SH</t>
  </si>
  <si>
    <t>TES_per_household.kWh.PT.Res.HHnew.Thermal.SH.LPG.SH.LPG</t>
  </si>
  <si>
    <t>TES_per_household.kWh.PT.Res.HHnew.Thermal.SH.LPG.SH.Elec</t>
  </si>
  <si>
    <t>TES_per_household.kWh.PT.Res.HHnew.Thermal.SH.LPG.SC</t>
  </si>
  <si>
    <t>TES_per_household.kWh.PT.Res.HHnew.Thermal.SH.LPG.SC.AC.Elec</t>
  </si>
  <si>
    <t>TES_per_household.kWh.PT.Res.HHnew.Thermal.SH.LPG.WH</t>
  </si>
  <si>
    <t>TES_per_household.kWh.PT.Res.HHnew.Thermal.SH.LPG.WH.LPG.NoSolar.LPG</t>
  </si>
  <si>
    <t>TES_per_household.kWh.PT.Res.HHnew.Thermal.SH.LPG.WH.LPG.Solar</t>
  </si>
  <si>
    <t>TES_per_household.kWh.PT.Res.HHnew.Thermal.SH.LPG.WH.LPG.Solar.LPG</t>
  </si>
  <si>
    <t>TES_per_household.kWh.PT.Res.HHnew.Thermal.SH.LPG.WH.LPG.Solar.Solar</t>
  </si>
  <si>
    <t>TES_per_household.kWh.PT.Res.HHnew.Thermal.SH.LPG.WH.Elc.NoSolar.Elec</t>
  </si>
  <si>
    <t>TES_per_household.kWh.PT.Res.HHnew.Thermal.SH.LPG.WH.Elc.Solar</t>
  </si>
  <si>
    <t>TES_per_household.kWh.PT.Res.HHnew.Thermal.SH.LPG.WH.Elc.Solar.Elec</t>
  </si>
  <si>
    <t>TES_per_household.kWh.PT.Res.HHnew.Thermal.SH.LPG.WH.Elc.Solar.Solar</t>
  </si>
  <si>
    <t>TES_per_household.kWh.PT.Res.HHnew.Thermal.SH.LPG.CO</t>
  </si>
  <si>
    <t>TES_per_household.kWh.PT.Res.HHnew.Thermal.SH.LPG.CO.LPG.LPG</t>
  </si>
  <si>
    <t>TES_per_household.kWh.PT.Res.HHnew.Thermal.SH.LPG.CO.Elc.Elec</t>
  </si>
  <si>
    <t>TES_per_household.kWh.PT.Res.HHnew.Thermal.SH.Oil</t>
  </si>
  <si>
    <t>TES_per_household.kWh.PT.Res.HHnew.Thermal.SH.Oil.SH</t>
  </si>
  <si>
    <t>TES_per_household.kWh.PT.Res.HHnew.Thermal.SH.Oil.SH.Oil</t>
  </si>
  <si>
    <t>TES_per_household.kWh.PT.Res.HHnew.Thermal.SH.Oil.SH.Elec</t>
  </si>
  <si>
    <t>TES_per_household.kWh.PT.Res.HHnew.Thermal.SH.Oil.SC</t>
  </si>
  <si>
    <t>TES_per_household.kWh.PT.Res.HHnew.Thermal.SH.Oil.SC.AC.Elec</t>
  </si>
  <si>
    <t>TES_per_household.kWh.PT.Res.HHnew.Thermal.SH.Oil.WH</t>
  </si>
  <si>
    <t>TES_per_household.kWh.PT.Res.HHnew.Thermal.SH.Oil.WH.Oil.NoSolar.Oil</t>
  </si>
  <si>
    <t>TES_per_household.kWh.PT.Res.HHnew.Thermal.SH.Oil.WH.Oil.Solar</t>
  </si>
  <si>
    <t>TES_per_household.kWh.PT.Res.HHnew.Thermal.SH.Oil.WH.Oil.Solar.Oil</t>
  </si>
  <si>
    <t>TES_per_household.kWh.PT.Res.HHnew.Thermal.SH.Oil.WH.Oil.Solar.Solar</t>
  </si>
  <si>
    <t>TES_per_household.kWh.PT.Res.HHnew.Thermal.SH.Oil.WH.Elc.NoSolar.Elec</t>
  </si>
  <si>
    <t>TES_per_household.kWh.PT.Res.HHnew.Thermal.SH.Oil.WH.Elc.Solar</t>
  </si>
  <si>
    <t>TES_per_household.kWh.PT.Res.HHnew.Thermal.SH.Oil.WH.Elc.Solar.Elec</t>
  </si>
  <si>
    <t>TES_per_household.kWh.PT.Res.HHnew.Thermal.SH.Oil.WH.Elc.Solar.Solar</t>
  </si>
  <si>
    <t>TES_per_household.kWh.PT.Res.HHnew.Thermal.SH.Oil.CO</t>
  </si>
  <si>
    <t>TES_per_household.kWh.PT.Res.HHnew.Thermal.SH.Oil.CO.LPG.LPG</t>
  </si>
  <si>
    <t>TES_per_household.kWh.PT.Res.HHnew.Thermal.SH.Oil.CO.Elc.Elec</t>
  </si>
  <si>
    <t>TES_per_household.kWh.PT.Res.HHnew.Thermal.SH.Gas</t>
  </si>
  <si>
    <t>TES_per_household.kWh.PT.Res.HHnew.Thermal.SH.Gas.SH</t>
  </si>
  <si>
    <t>TES_per_household.kWh.PT.Res.HHnew.Thermal.SH.Gas.SH.Gas</t>
  </si>
  <si>
    <t>TES_per_household.kWh.PT.Res.HHnew.Thermal.SH.Gas.SH.Elec</t>
  </si>
  <si>
    <t>TES_per_household.kWh.PT.Res.HHnew.Thermal.SH.Gas.SC</t>
  </si>
  <si>
    <t>TES_per_household.kWh.PT.Res.HHnew.Thermal.SH.Gas.SC.AC.Elec</t>
  </si>
  <si>
    <t>TES_per_household.kWh.PT.Res.HHnew.Thermal.SH.Gas.WH</t>
  </si>
  <si>
    <t>TES_per_household.kWh.PT.Res.HHnew.Thermal.SH.Gas.WH.Gas.NoSolar.Gas</t>
  </si>
  <si>
    <t>TES_per_household.kWh.PT.Res.HHnew.Thermal.SH.Gas.WH.Gas.Solar</t>
  </si>
  <si>
    <t>TES_per_household.kWh.PT.Res.HHnew.Thermal.SH.Gas.WH.Gas.Solar.Gas</t>
  </si>
  <si>
    <t>TES_per_household.kWh.PT.Res.HHnew.Thermal.SH.Gas.WH.Gas.Solar.Solar</t>
  </si>
  <si>
    <t>TES_per_household.kWh.PT.Res.HHnew.Thermal.SH.Gas.WH.Elc.NoSolar.Elec</t>
  </si>
  <si>
    <t>TES_per_household.kWh.PT.Res.HHnew.Thermal.SH.Gas.WH.Elc.Solar</t>
  </si>
  <si>
    <t>TES_per_household.kWh.PT.Res.HHnew.Thermal.SH.Gas.WH.Elc.Solar.Elec</t>
  </si>
  <si>
    <t>TES_per_household.kWh.PT.Res.HHnew.Thermal.SH.Gas.WH.Elc.Solar.Solar</t>
  </si>
  <si>
    <t>TES_per_household.kWh.PT.Res.HHnew.Thermal.SH.Gas.CO</t>
  </si>
  <si>
    <t>TES_per_household.kWh.PT.Res.HHnew.Thermal.SH.Gas.CO.Gas.Gas</t>
  </si>
  <si>
    <t>TES_per_household.kWh.PT.Res.HHnew.Thermal.SH.Gas.CO.Elc.Elec</t>
  </si>
  <si>
    <t>TES_per_household.kWh.PT.Res.HHnew.Thermal.SH.Biomass</t>
  </si>
  <si>
    <t>TES_per_household.kWh.PT.Res.HHnew.Thermal.SH.Biomass.SH</t>
  </si>
  <si>
    <t>TES_per_household.kWh.PT.Res.HHnew.Thermal.SH.Biomass.SH.Biomass</t>
  </si>
  <si>
    <t>TES_per_household.kWh.PT.Res.HHnew.Thermal.SH.Biomass.SH.Elec</t>
  </si>
  <si>
    <t>TES_per_household.kWh.PT.Res.HHnew.Thermal.SH.Biomass.SC</t>
  </si>
  <si>
    <t>TES_per_household.kWh.PT.Res.HHnew.Thermal.SH.Biomass.SC.AC.Elec</t>
  </si>
  <si>
    <t>TES_per_household.kWh.PT.Res.HHnew.Thermal.SH.Biomass.WH</t>
  </si>
  <si>
    <t>TES_per_household.kWh.PT.Res.HHnew.Thermal.SH.Biomass.WH.Biomass.NoSolar.Biomass</t>
  </si>
  <si>
    <t>TES_per_household.kWh.PT.Res.HHnew.Thermal.SH.Biomass.WH.Biomass.Solar</t>
  </si>
  <si>
    <t>TES_per_household.kWh.PT.Res.HHnew.Thermal.SH.Biomass.WH.Biomass.Solar.Biomass</t>
  </si>
  <si>
    <t>TES_per_household.kWh.PT.Res.HHnew.Thermal.SH.Biomass.WH.Biomass.Solar.Solar</t>
  </si>
  <si>
    <t>TES_per_household.kWh.PT.Res.HHnew.Thermal.SH.Biomass.WH.LPG.NoSolar.LPG</t>
  </si>
  <si>
    <t>TES_per_household.kWh.PT.Res.HHnew.Thermal.SH.Biomass.WH.LPG.Solar</t>
  </si>
  <si>
    <t>TES_per_household.kWh.PT.Res.HHnew.Thermal.SH.Biomass.WH.LPG.Solar.LPG</t>
  </si>
  <si>
    <t>TES_per_household.kWh.PT.Res.HHnew.Thermal.SH.Biomass.WH.LPG.Solar.Solar</t>
  </si>
  <si>
    <t>TES_per_household.kWh.PT.Res.HHnew.Thermal.SH.Biomass.WH.Elc.NoSolar.Elec</t>
  </si>
  <si>
    <t>TES_per_household.kWh.PT.Res.HHnew.Thermal.SH.Biomass.WH.Elc.Solar</t>
  </si>
  <si>
    <t>TES_per_household.kWh.PT.Res.HHnew.Thermal.SH.Biomass.WH.Elc.Solar.Elec</t>
  </si>
  <si>
    <t>TES_per_household.kWh.PT.Res.HHnew.Thermal.SH.Biomass.WH.Elc.Solar.Solar</t>
  </si>
  <si>
    <t>TES_per_household.kWh.PT.Res.HHnew.Thermal.SH.Biomass.CO</t>
  </si>
  <si>
    <t>TES_per_household.kWh.PT.Res.HHnew.Thermal.SH.Biomass.CO.Biomass.Biomass</t>
  </si>
  <si>
    <t>TES_per_household.kWh.PT.Res.HHnew.Thermal.SH.Biomass.CO.LPG.LPG</t>
  </si>
  <si>
    <t>TES_per_household.kWh.PT.Res.HHnew.Thermal.SH.Biomass.CO.Elc.Elec</t>
  </si>
  <si>
    <t>TES_per_household.kWh.PT.Res.HHnew.Thermal.SH.Geo</t>
  </si>
  <si>
    <t>TES_per_household.kWh.PT.Res.HHnew.Thermal.SH.Geo.SH</t>
  </si>
  <si>
    <t>TES_per_household.kWh.PT.Res.HHnew.Thermal.SH.Geo.SH.Geo</t>
  </si>
  <si>
    <t>TES_per_household.kWh.PT.Res.HHnew.Thermal.SH.Geo.SH.Elec</t>
  </si>
  <si>
    <t>TES_per_household.kWh.PT.Res.HHnew.Thermal.SH.Geo.SC</t>
  </si>
  <si>
    <t>TES_per_household.kWh.PT.Res.HHnew.Thermal.SH.Geo.SC.AC.Elec</t>
  </si>
  <si>
    <t>TES_per_household.kWh.PT.Res.HHnew.Thermal.SH.Geo.WH</t>
  </si>
  <si>
    <t>TES_per_household.kWh.PT.Res.HHnew.Thermal.SH.Geo.WH.Geo.NoSolar.Geo</t>
  </si>
  <si>
    <t>TES_per_household.kWh.PT.Res.HHnew.Thermal.SH.Geo.WH.Geo.Solar</t>
  </si>
  <si>
    <t>TES_per_household.kWh.PT.Res.HHnew.Thermal.SH.Geo.WH.Geo.Solar.Geo</t>
  </si>
  <si>
    <t>TES_per_household.kWh.PT.Res.HHnew.Thermal.SH.Geo.WH.Geo.Solar.Solar</t>
  </si>
  <si>
    <t>TES_per_household.kWh.PT.Res.HHnew.Thermal.SH.Geo.WH.Elc.NoSolar.Elec</t>
  </si>
  <si>
    <t>TES_per_household.kWh.PT.Res.HHnew.Thermal.SH.Geo.WH.Elc.Solar</t>
  </si>
  <si>
    <t>TES_per_household.kWh.PT.Res.HHnew.Thermal.SH.Geo.WH.Elc.Solar.Elec</t>
  </si>
  <si>
    <t>TES_per_household.kWh.PT.Res.HHnew.Thermal.SH.Geo.WH.Elc.Solar.Solar</t>
  </si>
  <si>
    <t>TES_per_household.kWh.PT.Res.HHnew.Thermal.SH.Geo.CO</t>
  </si>
  <si>
    <t>TES_per_household.kWh.PT.Res.HHnew.Thermal.SH.Geo.CO.LPG.LPG</t>
  </si>
  <si>
    <t>TES_per_household.kWh.PT.Res.HHnew.Thermal.SH.Geo.CO.Elc.Elec</t>
  </si>
  <si>
    <t>TES_per_household.kWh.PT.Res.HHnew.Thermal.SH.DistrHeat</t>
  </si>
  <si>
    <t>TES_per_household.kWh.PT.Res.HHnew.Thermal.SH.DistrHeat.SH</t>
  </si>
  <si>
    <t>TES_per_household.kWh.PT.Res.HHnew.Thermal.SH.DistrHeat.SH.Steam_Distr</t>
  </si>
  <si>
    <t>TES_per_household.kWh.PT.Res.HHnew.Thermal.SH.DistrHeat.SH.Elec</t>
  </si>
  <si>
    <t>TES_per_household.kWh.PT.Res.HHnew.Thermal.SH.DistrHeat.SC</t>
  </si>
  <si>
    <t>TES_per_household.kWh.PT.Res.HHnew.Thermal.SH.DistrHeat.SC.AC.Elec</t>
  </si>
  <si>
    <t>TES_per_household.kWh.PT.Res.HHnew.Thermal.SH.DistrHeat.WH</t>
  </si>
  <si>
    <t>TES_per_household.kWh.PT.Res.HHnew.Thermal.SH.DistrHeat.WH.DistrHeat.NoSolar.Steam_Distr</t>
  </si>
  <si>
    <t>TES_per_household.kWh.PT.Res.HHnew.Thermal.SH.DistrHeat.WH.DistrHeat.Solar</t>
  </si>
  <si>
    <t>TES_per_household.kWh.PT.Res.HHnew.Thermal.SH.DistrHeat.WH.DistrHeat.Solar.Steam_Distr</t>
  </si>
  <si>
    <t>TES_per_household.kWh.PT.Res.HHnew.Thermal.SH.DistrHeat.WH.DistrHeat.Solar.Solar</t>
  </si>
  <si>
    <t>TES_per_household.kWh.PT.Res.HHnew.Thermal.SH.DistrHeat.WH.Elc.NoSolar.Elec</t>
  </si>
  <si>
    <t>TES_per_household.kWh.PT.Res.HHnew.Thermal.SH.DistrHeat.WH.Elc.Solar</t>
  </si>
  <si>
    <t>TES_per_household.kWh.PT.Res.HHnew.Thermal.SH.DistrHeat.WH.Elc.Solar.Elec</t>
  </si>
  <si>
    <t>TES_per_household.kWh.PT.Res.HHnew.Thermal.SH.DistrHeat.WH.Elc.Solar.Solar</t>
  </si>
  <si>
    <t>TES_per_household.kWh.PT.Res.HHnew.Thermal.SH.DistrHeat.CO</t>
  </si>
  <si>
    <t>TES_per_household.kWh.PT.Res.HHnew.Thermal.SH.DistrHeat.CO.LPG.LPG</t>
  </si>
  <si>
    <t>TES_per_household.kWh.PT.Res.HHnew.Thermal.SH.DistrHeat.CO.Elc.Elec</t>
  </si>
  <si>
    <t>TES_per_household.kWh.PT.Res.HHnew.Thermal.SH.AdvElc</t>
  </si>
  <si>
    <t>TES_per_household.kWh.PT.Res.HHnew.Thermal.SH.AdvElc.SH</t>
  </si>
  <si>
    <t>TES_per_household.kWh.PT.Res.HHnew.Thermal.SH.AdvElc.SH.Elec</t>
  </si>
  <si>
    <t>TES_per_household.kWh.PT.Res.HHnew.Thermal.SH.AdvElc.SC</t>
  </si>
  <si>
    <t>TES_per_household.kWh.PT.Res.HHnew.Thermal.SH.AdvElc.SC.AC.Elec</t>
  </si>
  <si>
    <t>TES_per_household.kWh.PT.Res.HHnew.Thermal.SH.AdvElc.WH</t>
  </si>
  <si>
    <t>TES_per_household.kWh.PT.Res.HHnew.Thermal.SH.AdvElc.WH.LPG.NoSolar.LPG</t>
  </si>
  <si>
    <t>TES_per_household.kWh.PT.Res.HHnew.Thermal.SH.AdvElc.WH.LPG.Solar</t>
  </si>
  <si>
    <t>TES_per_household.kWh.PT.Res.HHnew.Thermal.SH.AdvElc.WH.LPG.Solar.LPG</t>
  </si>
  <si>
    <t>TES_per_household.kWh.PT.Res.HHnew.Thermal.SH.AdvElc.WH.LPG.Solar.Solar</t>
  </si>
  <si>
    <t>TES_per_household.kWh.PT.Res.HHnew.Thermal.SH.AdvElc.WH.Elc.NoSolar.Elec</t>
  </si>
  <si>
    <t>TES_per_household.kWh.PT.Res.HHnew.Thermal.SH.AdvElc.WH.Elc.Solar</t>
  </si>
  <si>
    <t>TES_per_household.kWh.PT.Res.HHnew.Thermal.SH.AdvElc.WH.Elc.Solar.Elec</t>
  </si>
  <si>
    <t>TES_per_household.kWh.PT.Res.HHnew.Thermal.SH.AdvElc.WH.Elc.Solar.Solar</t>
  </si>
  <si>
    <t>TES_per_household.kWh.PT.Res.HHnew.Thermal.SH.AdvElc.CO</t>
  </si>
  <si>
    <t>TES_per_household.kWh.PT.Res.HHnew.Thermal.SH.AdvElc.CO.LPG.LPG</t>
  </si>
  <si>
    <t>TES_per_household.kWh.PT.Res.HHnew.Thermal.SH.AdvElc.CO.Elc.Elec</t>
  </si>
  <si>
    <t>TES_per_household.kWh.PT.Res.HHnew.Thermal.SH.ConvElc</t>
  </si>
  <si>
    <t>TES_per_household.kWh.PT.Res.HHnew.Thermal.SH.ConvElc.SH</t>
  </si>
  <si>
    <t>TES_per_household.kWh.PT.Res.HHnew.Thermal.SH.ConvElc.SH.Elec</t>
  </si>
  <si>
    <t>TES_per_household.kWh.PT.Res.HHnew.Thermal.SH.ConvElc.SC</t>
  </si>
  <si>
    <t>TES_per_household.kWh.PT.Res.HHnew.Thermal.SH.ConvElc.SC.AC.Elec</t>
  </si>
  <si>
    <t>TES_per_household.kWh.PT.Res.HHnew.Thermal.SH.ConvElc.WH</t>
  </si>
  <si>
    <t>TES_per_household.kWh.PT.Res.HHnew.Thermal.SH.ConvElc.WH.LPG.NoSolar.LPG</t>
  </si>
  <si>
    <t>TES_per_household.kWh.PT.Res.HHnew.Thermal.SH.ConvElc.WH.LPG.Solar</t>
  </si>
  <si>
    <t>TES_per_household.kWh.PT.Res.HHnew.Thermal.SH.ConvElc.WH.LPG.Solar.LPG</t>
  </si>
  <si>
    <t>TES_per_household.kWh.PT.Res.HHnew.Thermal.SH.ConvElc.WH.LPG.Solar.Solar</t>
  </si>
  <si>
    <t>TES_per_household.kWh.PT.Res.HHnew.Thermal.SH.ConvElc.WH.Elc.NoSolar.Elec</t>
  </si>
  <si>
    <t>TES_per_household.kWh.PT.Res.HHnew.Thermal.SH.ConvElc.WH.Elc.Solar</t>
  </si>
  <si>
    <t>TES_per_household.kWh.PT.Res.HHnew.Thermal.SH.ConvElc.WH.Elc.Solar.Elec</t>
  </si>
  <si>
    <t>TES_per_household.kWh.PT.Res.HHnew.Thermal.SH.ConvElc.WH.Elc.Solar.Solar</t>
  </si>
  <si>
    <t>TES_per_household.kWh.PT.Res.HHnew.Thermal.SH.ConvElc.CO</t>
  </si>
  <si>
    <t>TES_per_household.kWh.PT.Res.HHnew.Thermal.SH.ConvElc.CO.LPG.LPG</t>
  </si>
  <si>
    <t>TES_per_household.kWh.PT.Res.HHnew.Thermal.SH.ConvElc.CO.Elc.Elec</t>
  </si>
  <si>
    <t>EMI_per_household.kgCO2.PT.Res.HHnew.Thermal.SH.Solids</t>
  </si>
  <si>
    <t>EMI_per_household.kgCO2.PT.Res.HHnew.Thermal.SH.Solids.SH</t>
  </si>
  <si>
    <t>EMI_per_household.kgCO2.PT.Res.HHnew.Thermal.SH.Solids.SH.Solids</t>
  </si>
  <si>
    <t>EMI_per_household.kgCO2.PT.Res.HHnew.Thermal.SH.Solids.SH.Elec</t>
  </si>
  <si>
    <t>EMI_per_household.kgCO2.PT.Res.HHnew.Thermal.SH.Solids.SC</t>
  </si>
  <si>
    <t>EMI_per_household.kgCO2.PT.Res.HHnew.Thermal.SH.Solids.SC.AC.Elec</t>
  </si>
  <si>
    <t>EMI_per_household.kgCO2.PT.Res.HHnew.Thermal.SH.Solids.WH</t>
  </si>
  <si>
    <t>EMI_per_household.kgCO2.PT.Res.HHnew.Thermal.SH.Solids.WH.Solids.NoSolar.Solids</t>
  </si>
  <si>
    <t>EMI_per_household.kgCO2.PT.Res.HHnew.Thermal.SH.Solids.WH.LPG.NoSolar.LPG</t>
  </si>
  <si>
    <t>EMI_per_household.kgCO2.PT.Res.HHnew.Thermal.SH.Solids.WH.LPG.Solar</t>
  </si>
  <si>
    <t>EMI_per_household.kgCO2.PT.Res.HHnew.Thermal.SH.Solids.WH.LPG.Solar.LPG</t>
  </si>
  <si>
    <t>EMI_per_household.kgCO2.PT.Res.HHnew.Thermal.SH.Solids.WH.LPG.Solar.Solar</t>
  </si>
  <si>
    <t>EMI_per_household.kgCO2.PT.Res.HHnew.Thermal.SH.Solids.WH.Elc.NoSolar.Elec</t>
  </si>
  <si>
    <t>EMI_per_household.kgCO2.PT.Res.HHnew.Thermal.SH.Solids.WH.Elc.Solar</t>
  </si>
  <si>
    <t>EMI_per_household.kgCO2.PT.Res.HHnew.Thermal.SH.Solids.WH.Elc.Solar.Elec</t>
  </si>
  <si>
    <t>EMI_per_household.kgCO2.PT.Res.HHnew.Thermal.SH.Solids.WH.Elc.Solar.Solar</t>
  </si>
  <si>
    <t>EMI_per_household.kgCO2.PT.Res.HHnew.Thermal.SH.Solids.CO</t>
  </si>
  <si>
    <t>EMI_per_household.kgCO2.PT.Res.HHnew.Thermal.SH.Solids.CO.Solids.Solids</t>
  </si>
  <si>
    <t>EMI_per_household.kgCO2.PT.Res.HHnew.Thermal.SH.Solids.CO.LPG.LPG</t>
  </si>
  <si>
    <t>EMI_per_household.kgCO2.PT.Res.HHnew.Thermal.SH.Solids.CO.Elc.Elec</t>
  </si>
  <si>
    <t>EMI_per_household.kgCO2.PT.Res.HHnew.Thermal.SH.LPG</t>
  </si>
  <si>
    <t>EMI_per_household.kgCO2.PT.Res.HHnew.Thermal.SH.LPG.SH</t>
  </si>
  <si>
    <t>EMI_per_household.kgCO2.PT.Res.HHnew.Thermal.SH.LPG.SH.LPG</t>
  </si>
  <si>
    <t>EMI_per_household.kgCO2.PT.Res.HHnew.Thermal.SH.LPG.SH.Elec</t>
  </si>
  <si>
    <t>EMI_per_household.kgCO2.PT.Res.HHnew.Thermal.SH.LPG.SC</t>
  </si>
  <si>
    <t>EMI_per_household.kgCO2.PT.Res.HHnew.Thermal.SH.LPG.SC.AC.Elec</t>
  </si>
  <si>
    <t>EMI_per_household.kgCO2.PT.Res.HHnew.Thermal.SH.LPG.WH</t>
  </si>
  <si>
    <t>EMI_per_household.kgCO2.PT.Res.HHnew.Thermal.SH.LPG.WH.LPG.NoSolar.LPG</t>
  </si>
  <si>
    <t>EMI_per_household.kgCO2.PT.Res.HHnew.Thermal.SH.LPG.WH.LPG.Solar</t>
  </si>
  <si>
    <t>EMI_per_household.kgCO2.PT.Res.HHnew.Thermal.SH.LPG.WH.LPG.Solar.LPG</t>
  </si>
  <si>
    <t>EMI_per_household.kgCO2.PT.Res.HHnew.Thermal.SH.LPG.WH.LPG.Solar.Solar</t>
  </si>
  <si>
    <t>EMI_per_household.kgCO2.PT.Res.HHnew.Thermal.SH.LPG.WH.Elc.NoSolar.Elec</t>
  </si>
  <si>
    <t>EMI_per_household.kgCO2.PT.Res.HHnew.Thermal.SH.LPG.WH.Elc.Solar</t>
  </si>
  <si>
    <t>EMI_per_household.kgCO2.PT.Res.HHnew.Thermal.SH.LPG.WH.Elc.Solar.Elec</t>
  </si>
  <si>
    <t>EMI_per_household.kgCO2.PT.Res.HHnew.Thermal.SH.LPG.WH.Elc.Solar.Solar</t>
  </si>
  <si>
    <t>EMI_per_household.kgCO2.PT.Res.HHnew.Thermal.SH.LPG.CO</t>
  </si>
  <si>
    <t>EMI_per_household.kgCO2.PT.Res.HHnew.Thermal.SH.LPG.CO.LPG.LPG</t>
  </si>
  <si>
    <t>EMI_per_household.kgCO2.PT.Res.HHnew.Thermal.SH.LPG.CO.Elc.Elec</t>
  </si>
  <si>
    <t>EMI_per_household.kgCO2.PT.Res.HHnew.Thermal.SH.Oil</t>
  </si>
  <si>
    <t>EMI_per_household.kgCO2.PT.Res.HHnew.Thermal.SH.Oil.SH</t>
  </si>
  <si>
    <t>EMI_per_household.kgCO2.PT.Res.HHnew.Thermal.SH.Oil.SH.Oil</t>
  </si>
  <si>
    <t>EMI_per_household.kgCO2.PT.Res.HHnew.Thermal.SH.Oil.SH.Elec</t>
  </si>
  <si>
    <t>EMI_per_household.kgCO2.PT.Res.HHnew.Thermal.SH.Oil.SC</t>
  </si>
  <si>
    <t>EMI_per_household.kgCO2.PT.Res.HHnew.Thermal.SH.Oil.SC.AC.Elec</t>
  </si>
  <si>
    <t>EMI_per_household.kgCO2.PT.Res.HHnew.Thermal.SH.Oil.WH</t>
  </si>
  <si>
    <t>EMI_per_household.kgCO2.PT.Res.HHnew.Thermal.SH.Oil.WH.Oil.NoSolar.Oil</t>
  </si>
  <si>
    <t>EMI_per_household.kgCO2.PT.Res.HHnew.Thermal.SH.Oil.WH.Oil.Solar</t>
  </si>
  <si>
    <t>EMI_per_household.kgCO2.PT.Res.HHnew.Thermal.SH.Oil.WH.Oil.Solar.Oil</t>
  </si>
  <si>
    <t>EMI_per_household.kgCO2.PT.Res.HHnew.Thermal.SH.Oil.WH.Oil.Solar.Solar</t>
  </si>
  <si>
    <t>EMI_per_household.kgCO2.PT.Res.HHnew.Thermal.SH.Oil.WH.Elc.NoSolar.Elec</t>
  </si>
  <si>
    <t>EMI_per_household.kgCO2.PT.Res.HHnew.Thermal.SH.Oil.WH.Elc.Solar</t>
  </si>
  <si>
    <t>EMI_per_household.kgCO2.PT.Res.HHnew.Thermal.SH.Oil.WH.Elc.Solar.Elec</t>
  </si>
  <si>
    <t>EMI_per_household.kgCO2.PT.Res.HHnew.Thermal.SH.Oil.WH.Elc.Solar.Solar</t>
  </si>
  <si>
    <t>EMI_per_household.kgCO2.PT.Res.HHnew.Thermal.SH.Oil.CO</t>
  </si>
  <si>
    <t>EMI_per_household.kgCO2.PT.Res.HHnew.Thermal.SH.Oil.CO.LPG.LPG</t>
  </si>
  <si>
    <t>EMI_per_household.kgCO2.PT.Res.HHnew.Thermal.SH.Oil.CO.Elc.Elec</t>
  </si>
  <si>
    <t>EMI_per_household.kgCO2.PT.Res.HHnew.Thermal.SH.Gas</t>
  </si>
  <si>
    <t>EMI_per_household.kgCO2.PT.Res.HHnew.Thermal.SH.Gas.SH</t>
  </si>
  <si>
    <t>EMI_per_household.kgCO2.PT.Res.HHnew.Thermal.SH.Gas.SH.Gas</t>
  </si>
  <si>
    <t>EMI_per_household.kgCO2.PT.Res.HHnew.Thermal.SH.Gas.SH.Elec</t>
  </si>
  <si>
    <t>EMI_per_household.kgCO2.PT.Res.HHnew.Thermal.SH.Gas.SC</t>
  </si>
  <si>
    <t>EMI_per_household.kgCO2.PT.Res.HHnew.Thermal.SH.Gas.SC.AC.Elec</t>
  </si>
  <si>
    <t>EMI_per_household.kgCO2.PT.Res.HHnew.Thermal.SH.Gas.WH</t>
  </si>
  <si>
    <t>EMI_per_household.kgCO2.PT.Res.HHnew.Thermal.SH.Gas.WH.Gas.NoSolar.Gas</t>
  </si>
  <si>
    <t>EMI_per_household.kgCO2.PT.Res.HHnew.Thermal.SH.Gas.WH.Gas.Solar</t>
  </si>
  <si>
    <t>EMI_per_household.kgCO2.PT.Res.HHnew.Thermal.SH.Gas.WH.Gas.Solar.Gas</t>
  </si>
  <si>
    <t>EMI_per_household.kgCO2.PT.Res.HHnew.Thermal.SH.Gas.WH.Gas.Solar.Solar</t>
  </si>
  <si>
    <t>EMI_per_household.kgCO2.PT.Res.HHnew.Thermal.SH.Gas.WH.Elc.NoSolar.Elec</t>
  </si>
  <si>
    <t>EMI_per_household.kgCO2.PT.Res.HHnew.Thermal.SH.Gas.WH.Elc.Solar</t>
  </si>
  <si>
    <t>EMI_per_household.kgCO2.PT.Res.HHnew.Thermal.SH.Gas.WH.Elc.Solar.Elec</t>
  </si>
  <si>
    <t>EMI_per_household.kgCO2.PT.Res.HHnew.Thermal.SH.Gas.WH.Elc.Solar.Solar</t>
  </si>
  <si>
    <t>EMI_per_household.kgCO2.PT.Res.HHnew.Thermal.SH.Gas.CO</t>
  </si>
  <si>
    <t>EMI_per_household.kgCO2.PT.Res.HHnew.Thermal.SH.Gas.CO.Gas.Gas</t>
  </si>
  <si>
    <t>EMI_per_household.kgCO2.PT.Res.HHnew.Thermal.SH.Gas.CO.Elc.Elec</t>
  </si>
  <si>
    <t>EMI_per_household.kgCO2.PT.Res.HHnew.Thermal.SH.Biomass</t>
  </si>
  <si>
    <t>EMI_per_household.kgCO2.PT.Res.HHnew.Thermal.SH.Biomass.SH</t>
  </si>
  <si>
    <t>EMI_per_household.kgCO2.PT.Res.HHnew.Thermal.SH.Biomass.SH.Biomass</t>
  </si>
  <si>
    <t>EMI_per_household.kgCO2.PT.Res.HHnew.Thermal.SH.Biomass.SH.Elec</t>
  </si>
  <si>
    <t>EMI_per_household.kgCO2.PT.Res.HHnew.Thermal.SH.Biomass.SC</t>
  </si>
  <si>
    <t>EMI_per_household.kgCO2.PT.Res.HHnew.Thermal.SH.Biomass.SC.AC.Elec</t>
  </si>
  <si>
    <t>EMI_per_household.kgCO2.PT.Res.HHnew.Thermal.SH.Biomass.WH</t>
  </si>
  <si>
    <t>EMI_per_household.kgCO2.PT.Res.HHnew.Thermal.SH.Biomass.WH.Biomass.NoSolar.Biomass</t>
  </si>
  <si>
    <t>EMI_per_household.kgCO2.PT.Res.HHnew.Thermal.SH.Biomass.WH.Biomass.Solar</t>
  </si>
  <si>
    <t>EMI_per_household.kgCO2.PT.Res.HHnew.Thermal.SH.Biomass.WH.Biomass.Solar.Biomass</t>
  </si>
  <si>
    <t>EMI_per_household.kgCO2.PT.Res.HHnew.Thermal.SH.Biomass.WH.Biomass.Solar.Solar</t>
  </si>
  <si>
    <t>EMI_per_household.kgCO2.PT.Res.HHnew.Thermal.SH.Biomass.WH.LPG.NoSolar.LPG</t>
  </si>
  <si>
    <t>EMI_per_household.kgCO2.PT.Res.HHnew.Thermal.SH.Biomass.WH.LPG.Solar</t>
  </si>
  <si>
    <t>EMI_per_household.kgCO2.PT.Res.HHnew.Thermal.SH.Biomass.WH.LPG.Solar.LPG</t>
  </si>
  <si>
    <t>EMI_per_household.kgCO2.PT.Res.HHnew.Thermal.SH.Biomass.WH.LPG.Solar.Solar</t>
  </si>
  <si>
    <t>EMI_per_household.kgCO2.PT.Res.HHnew.Thermal.SH.Biomass.WH.Elc.NoSolar.Elec</t>
  </si>
  <si>
    <t>EMI_per_household.kgCO2.PT.Res.HHnew.Thermal.SH.Biomass.WH.Elc.Solar</t>
  </si>
  <si>
    <t>EMI_per_household.kgCO2.PT.Res.HHnew.Thermal.SH.Biomass.WH.Elc.Solar.Elec</t>
  </si>
  <si>
    <t>EMI_per_household.kgCO2.PT.Res.HHnew.Thermal.SH.Biomass.WH.Elc.Solar.Solar</t>
  </si>
  <si>
    <t>EMI_per_household.kgCO2.PT.Res.HHnew.Thermal.SH.Biomass.CO</t>
  </si>
  <si>
    <t>EMI_per_household.kgCO2.PT.Res.HHnew.Thermal.SH.Biomass.CO.Biomass.Biomass</t>
  </si>
  <si>
    <t>EMI_per_household.kgCO2.PT.Res.HHnew.Thermal.SH.Biomass.CO.LPG.LPG</t>
  </si>
  <si>
    <t>EMI_per_household.kgCO2.PT.Res.HHnew.Thermal.SH.Biomass.CO.Elc.Elec</t>
  </si>
  <si>
    <t>EMI_per_household.kgCO2.PT.Res.HHnew.Thermal.SH.Geo</t>
  </si>
  <si>
    <t>EMI_per_household.kgCO2.PT.Res.HHnew.Thermal.SH.Geo.SH</t>
  </si>
  <si>
    <t>EMI_per_household.kgCO2.PT.Res.HHnew.Thermal.SH.Geo.SH.Geo</t>
  </si>
  <si>
    <t>EMI_per_household.kgCO2.PT.Res.HHnew.Thermal.SH.Geo.SH.Elec</t>
  </si>
  <si>
    <t>EMI_per_household.kgCO2.PT.Res.HHnew.Thermal.SH.Geo.SC</t>
  </si>
  <si>
    <t>EMI_per_household.kgCO2.PT.Res.HHnew.Thermal.SH.Geo.SC.AC.Elec</t>
  </si>
  <si>
    <t>EMI_per_household.kgCO2.PT.Res.HHnew.Thermal.SH.Geo.WH</t>
  </si>
  <si>
    <t>EMI_per_household.kgCO2.PT.Res.HHnew.Thermal.SH.Geo.WH.Geo.NoSolar.Geo</t>
  </si>
  <si>
    <t>EMI_per_household.kgCO2.PT.Res.HHnew.Thermal.SH.Geo.WH.Geo.Solar</t>
  </si>
  <si>
    <t>EMI_per_household.kgCO2.PT.Res.HHnew.Thermal.SH.Geo.WH.Geo.Solar.Geo</t>
  </si>
  <si>
    <t>EMI_per_household.kgCO2.PT.Res.HHnew.Thermal.SH.Geo.WH.Geo.Solar.Solar</t>
  </si>
  <si>
    <t>EMI_per_household.kgCO2.PT.Res.HHnew.Thermal.SH.Geo.WH.Elc.NoSolar.Elec</t>
  </si>
  <si>
    <t>EMI_per_household.kgCO2.PT.Res.HHnew.Thermal.SH.Geo.WH.Elc.Solar</t>
  </si>
  <si>
    <t>EMI_per_household.kgCO2.PT.Res.HHnew.Thermal.SH.Geo.WH.Elc.Solar.Elec</t>
  </si>
  <si>
    <t>EMI_per_household.kgCO2.PT.Res.HHnew.Thermal.SH.Geo.WH.Elc.Solar.Solar</t>
  </si>
  <si>
    <t>EMI_per_household.kgCO2.PT.Res.HHnew.Thermal.SH.Geo.CO</t>
  </si>
  <si>
    <t>EMI_per_household.kgCO2.PT.Res.HHnew.Thermal.SH.Geo.CO.LPG.LPG</t>
  </si>
  <si>
    <t>EMI_per_household.kgCO2.PT.Res.HHnew.Thermal.SH.Geo.CO.Elc.Elec</t>
  </si>
  <si>
    <t>EMI_per_household.kgCO2.PT.Res.HHnew.Thermal.SH.DistrHeat</t>
  </si>
  <si>
    <t>EMI_per_household.kgCO2.PT.Res.HHnew.Thermal.SH.DistrHeat.SH</t>
  </si>
  <si>
    <t>EMI_per_household.kgCO2.PT.Res.HHnew.Thermal.SH.DistrHeat.SH.Steam_Distr</t>
  </si>
  <si>
    <t>EMI_per_household.kgCO2.PT.Res.HHnew.Thermal.SH.DistrHeat.SH.Elec</t>
  </si>
  <si>
    <t>EMI_per_household.kgCO2.PT.Res.HHnew.Thermal.SH.DistrHeat.SC</t>
  </si>
  <si>
    <t>EMI_per_household.kgCO2.PT.Res.HHnew.Thermal.SH.DistrHeat.SC.AC.Elec</t>
  </si>
  <si>
    <t>EMI_per_household.kgCO2.PT.Res.HHnew.Thermal.SH.DistrHeat.WH</t>
  </si>
  <si>
    <t>EMI_per_household.kgCO2.PT.Res.HHnew.Thermal.SH.DistrHeat.WH.DistrHeat.NoSolar.Steam_Distr</t>
  </si>
  <si>
    <t>EMI_per_household.kgCO2.PT.Res.HHnew.Thermal.SH.DistrHeat.WH.DistrHeat.Solar</t>
  </si>
  <si>
    <t>EMI_per_household.kgCO2.PT.Res.HHnew.Thermal.SH.DistrHeat.WH.DistrHeat.Solar.Steam_Distr</t>
  </si>
  <si>
    <t>EMI_per_household.kgCO2.PT.Res.HHnew.Thermal.SH.DistrHeat.WH.DistrHeat.Solar.Solar</t>
  </si>
  <si>
    <t>EMI_per_household.kgCO2.PT.Res.HHnew.Thermal.SH.DistrHeat.WH.Elc.NoSolar.Elec</t>
  </si>
  <si>
    <t>EMI_per_household.kgCO2.PT.Res.HHnew.Thermal.SH.DistrHeat.WH.Elc.Solar</t>
  </si>
  <si>
    <t>EMI_per_household.kgCO2.PT.Res.HHnew.Thermal.SH.DistrHeat.WH.Elc.Solar.Elec</t>
  </si>
  <si>
    <t>EMI_per_household.kgCO2.PT.Res.HHnew.Thermal.SH.DistrHeat.WH.Elc.Solar.Solar</t>
  </si>
  <si>
    <t>EMI_per_household.kgCO2.PT.Res.HHnew.Thermal.SH.DistrHeat.CO</t>
  </si>
  <si>
    <t>EMI_per_household.kgCO2.PT.Res.HHnew.Thermal.SH.DistrHeat.CO.LPG.LPG</t>
  </si>
  <si>
    <t>EMI_per_household.kgCO2.PT.Res.HHnew.Thermal.SH.DistrHeat.CO.Elc.Elec</t>
  </si>
  <si>
    <t>EMI_per_household.kgCO2.PT.Res.HHnew.Thermal.SH.AdvElc</t>
  </si>
  <si>
    <t>EMI_per_household.kgCO2.PT.Res.HHnew.Thermal.SH.AdvElc.SH</t>
  </si>
  <si>
    <t>EMI_per_household.kgCO2.PT.Res.HHnew.Thermal.SH.AdvElc.SH.Elec</t>
  </si>
  <si>
    <t>EMI_per_household.kgCO2.PT.Res.HHnew.Thermal.SH.AdvElc.SC</t>
  </si>
  <si>
    <t>EMI_per_household.kgCO2.PT.Res.HHnew.Thermal.SH.AdvElc.SC.AC.Elec</t>
  </si>
  <si>
    <t>EMI_per_household.kgCO2.PT.Res.HHnew.Thermal.SH.AdvElc.WH</t>
  </si>
  <si>
    <t>EMI_per_household.kgCO2.PT.Res.HHnew.Thermal.SH.AdvElc.WH.LPG.NoSolar.LPG</t>
  </si>
  <si>
    <t>EMI_per_household.kgCO2.PT.Res.HHnew.Thermal.SH.AdvElc.WH.LPG.Solar</t>
  </si>
  <si>
    <t>EMI_per_household.kgCO2.PT.Res.HHnew.Thermal.SH.AdvElc.WH.LPG.Solar.LPG</t>
  </si>
  <si>
    <t>EMI_per_household.kgCO2.PT.Res.HHnew.Thermal.SH.AdvElc.WH.LPG.Solar.Solar</t>
  </si>
  <si>
    <t>EMI_per_household.kgCO2.PT.Res.HHnew.Thermal.SH.AdvElc.WH.Elc.NoSolar.Elec</t>
  </si>
  <si>
    <t>EMI_per_household.kgCO2.PT.Res.HHnew.Thermal.SH.AdvElc.WH.Elc.Solar</t>
  </si>
  <si>
    <t>EMI_per_household.kgCO2.PT.Res.HHnew.Thermal.SH.AdvElc.WH.Elc.Solar.Elec</t>
  </si>
  <si>
    <t>EMI_per_household.kgCO2.PT.Res.HHnew.Thermal.SH.AdvElc.WH.Elc.Solar.Solar</t>
  </si>
  <si>
    <t>EMI_per_household.kgCO2.PT.Res.HHnew.Thermal.SH.AdvElc.CO</t>
  </si>
  <si>
    <t>EMI_per_household.kgCO2.PT.Res.HHnew.Thermal.SH.AdvElc.CO.LPG.LPG</t>
  </si>
  <si>
    <t>EMI_per_household.kgCO2.PT.Res.HHnew.Thermal.SH.AdvElc.CO.Elc.Elec</t>
  </si>
  <si>
    <t>EMI_per_household.kgCO2.PT.Res.HHnew.Thermal.SH.ConvElc</t>
  </si>
  <si>
    <t>EMI_per_household.kgCO2.PT.Res.HHnew.Thermal.SH.ConvElc.SH</t>
  </si>
  <si>
    <t>EMI_per_household.kgCO2.PT.Res.HHnew.Thermal.SH.ConvElc.SH.Elec</t>
  </si>
  <si>
    <t>EMI_per_household.kgCO2.PT.Res.HHnew.Thermal.SH.ConvElc.SC</t>
  </si>
  <si>
    <t>EMI_per_household.kgCO2.PT.Res.HHnew.Thermal.SH.ConvElc.SC.AC.Elec</t>
  </si>
  <si>
    <t>EMI_per_household.kgCO2.PT.Res.HHnew.Thermal.SH.ConvElc.WH</t>
  </si>
  <si>
    <t>EMI_per_household.kgCO2.PT.Res.HHnew.Thermal.SH.ConvElc.WH.LPG.NoSolar.LPG</t>
  </si>
  <si>
    <t>EMI_per_household.kgCO2.PT.Res.HHnew.Thermal.SH.ConvElc.WH.LPG.Solar</t>
  </si>
  <si>
    <t>EMI_per_household.kgCO2.PT.Res.HHnew.Thermal.SH.ConvElc.WH.LPG.Solar.LPG</t>
  </si>
  <si>
    <t>EMI_per_household.kgCO2.PT.Res.HHnew.Thermal.SH.ConvElc.WH.LPG.Solar.Solar</t>
  </si>
  <si>
    <t>EMI_per_household.kgCO2.PT.Res.HHnew.Thermal.SH.ConvElc.WH.Elc.NoSolar.Elec</t>
  </si>
  <si>
    <t>EMI_per_household.kgCO2.PT.Res.HHnew.Thermal.SH.ConvElc.WH.Elc.Solar</t>
  </si>
  <si>
    <t>EMI_per_household.kgCO2.PT.Res.HHnew.Thermal.SH.ConvElc.WH.Elc.Solar.Elec</t>
  </si>
  <si>
    <t>EMI_per_household.kgCO2.PT.Res.HHnew.Thermal.SH.ConvElc.WH.Elc.Solar.Solar</t>
  </si>
  <si>
    <t>EMI_per_household.kgCO2.PT.Res.HHnew.Thermal.SH.ConvElc.CO</t>
  </si>
  <si>
    <t>EMI_per_household.kgCO2.PT.Res.HHnew.Thermal.SH.ConvElc.CO.LPG.LPG</t>
  </si>
  <si>
    <t>EMI_per_household.kgCO2.PT.Res.HHnew.Thermal.SH.ConvElc.CO.Elc.Elec</t>
  </si>
  <si>
    <t>PT - Final energy consumption of new and renovated households per surface area (detailed structure)</t>
  </si>
  <si>
    <t>FEC_per_sqm.kWh.PT.Res.HHnew.Thermal.SH.Solids</t>
  </si>
  <si>
    <t>FEC_per_sqm.kWh.PT.Res.HHnew.Thermal.SH.Solids.SH</t>
  </si>
  <si>
    <t>FEC_per_sqm.kWh.PT.Res.HHnew.Thermal.SH.Solids.SH.Solids</t>
  </si>
  <si>
    <t>FEC_per_sqm.kWh.PT.Res.HHnew.Thermal.SH.Solids.SH.Elec</t>
  </si>
  <si>
    <t>FEC_per_sqm.kWh.PT.Res.HHnew.Thermal.SH.Solids.SC</t>
  </si>
  <si>
    <t>FEC_per_sqm.kWh.PT.Res.HHnew.Thermal.SH.Solids.SC.AC.Elec</t>
  </si>
  <si>
    <t>FEC_per_sqm.kWh.PT.Res.HHnew.Thermal.SH.Solids.WH</t>
  </si>
  <si>
    <t>FEC_per_sqm.kWh.PT.Res.HHnew.Thermal.SH.Solids.WH.Solids.NoSolar.Solids</t>
  </si>
  <si>
    <t>FEC_per_sqm.kWh.PT.Res.HHnew.Thermal.SH.Solids.WH.LPG.NoSolar.LPG</t>
  </si>
  <si>
    <t>FEC_per_sqm.kWh.PT.Res.HHnew.Thermal.SH.Solids.WH.LPG.Solar</t>
  </si>
  <si>
    <t>FEC_per_sqm.kWh.PT.Res.HHnew.Thermal.SH.Solids.WH.LPG.Solar.LPG</t>
  </si>
  <si>
    <t>FEC_per_sqm.kWh.PT.Res.HHnew.Thermal.SH.Solids.WH.LPG.Solar.Solar</t>
  </si>
  <si>
    <t>FEC_per_sqm.kWh.PT.Res.HHnew.Thermal.SH.Solids.WH.Elc.NoSolar.Elec</t>
  </si>
  <si>
    <t>FEC_per_sqm.kWh.PT.Res.HHnew.Thermal.SH.Solids.WH.Elc.Solar</t>
  </si>
  <si>
    <t>FEC_per_sqm.kWh.PT.Res.HHnew.Thermal.SH.Solids.WH.Elc.Solar.Elec</t>
  </si>
  <si>
    <t>FEC_per_sqm.kWh.PT.Res.HHnew.Thermal.SH.Solids.WH.Elc.Solar.Solar</t>
  </si>
  <si>
    <t>FEC_per_sqm.kWh.PT.Res.HHnew.Thermal.SH.Solids.CO</t>
  </si>
  <si>
    <t>FEC_per_sqm.kWh.PT.Res.HHnew.Thermal.SH.Solids.CO.Solids.Solids</t>
  </si>
  <si>
    <t>FEC_per_sqm.kWh.PT.Res.HHnew.Thermal.SH.Solids.CO.LPG.LPG</t>
  </si>
  <si>
    <t>FEC_per_sqm.kWh.PT.Res.HHnew.Thermal.SH.Solids.CO.Elc.Elec</t>
  </si>
  <si>
    <t>FEC_per_sqm.kWh.PT.Res.HHnew.Thermal.SH.LPG</t>
  </si>
  <si>
    <t>FEC_per_sqm.kWh.PT.Res.HHnew.Thermal.SH.LPG.SH</t>
  </si>
  <si>
    <t>FEC_per_sqm.kWh.PT.Res.HHnew.Thermal.SH.LPG.SH.LPG</t>
  </si>
  <si>
    <t>FEC_per_sqm.kWh.PT.Res.HHnew.Thermal.SH.LPG.SH.Elec</t>
  </si>
  <si>
    <t>FEC_per_sqm.kWh.PT.Res.HHnew.Thermal.SH.LPG.SC</t>
  </si>
  <si>
    <t>FEC_per_sqm.kWh.PT.Res.HHnew.Thermal.SH.LPG.SC.AC.Elec</t>
  </si>
  <si>
    <t>FEC_per_sqm.kWh.PT.Res.HHnew.Thermal.SH.LPG.WH</t>
  </si>
  <si>
    <t>FEC_per_sqm.kWh.PT.Res.HHnew.Thermal.SH.LPG.WH.LPG.NoSolar.LPG</t>
  </si>
  <si>
    <t>FEC_per_sqm.kWh.PT.Res.HHnew.Thermal.SH.LPG.WH.LPG.Solar</t>
  </si>
  <si>
    <t>FEC_per_sqm.kWh.PT.Res.HHnew.Thermal.SH.LPG.WH.LPG.Solar.LPG</t>
  </si>
  <si>
    <t>FEC_per_sqm.kWh.PT.Res.HHnew.Thermal.SH.LPG.WH.LPG.Solar.Solar</t>
  </si>
  <si>
    <t>FEC_per_sqm.kWh.PT.Res.HHnew.Thermal.SH.LPG.WH.Elc.NoSolar.Elec</t>
  </si>
  <si>
    <t>FEC_per_sqm.kWh.PT.Res.HHnew.Thermal.SH.LPG.WH.Elc.Solar</t>
  </si>
  <si>
    <t>FEC_per_sqm.kWh.PT.Res.HHnew.Thermal.SH.LPG.WH.Elc.Solar.Elec</t>
  </si>
  <si>
    <t>FEC_per_sqm.kWh.PT.Res.HHnew.Thermal.SH.LPG.WH.Elc.Solar.Solar</t>
  </si>
  <si>
    <t>FEC_per_sqm.kWh.PT.Res.HHnew.Thermal.SH.LPG.CO</t>
  </si>
  <si>
    <t>FEC_per_sqm.kWh.PT.Res.HHnew.Thermal.SH.LPG.CO.LPG.LPG</t>
  </si>
  <si>
    <t>FEC_per_sqm.kWh.PT.Res.HHnew.Thermal.SH.LPG.CO.Elc.Elec</t>
  </si>
  <si>
    <t>FEC_per_sqm.kWh.PT.Res.HHnew.Thermal.SH.Oil</t>
  </si>
  <si>
    <t>FEC_per_sqm.kWh.PT.Res.HHnew.Thermal.SH.Oil.SH</t>
  </si>
  <si>
    <t>FEC_per_sqm.kWh.PT.Res.HHnew.Thermal.SH.Oil.SH.Oil</t>
  </si>
  <si>
    <t>FEC_per_sqm.kWh.PT.Res.HHnew.Thermal.SH.Oil.SH.Elec</t>
  </si>
  <si>
    <t>FEC_per_sqm.kWh.PT.Res.HHnew.Thermal.SH.Oil.SC</t>
  </si>
  <si>
    <t>FEC_per_sqm.kWh.PT.Res.HHnew.Thermal.SH.Oil.SC.AC.Elec</t>
  </si>
  <si>
    <t>FEC_per_sqm.kWh.PT.Res.HHnew.Thermal.SH.Oil.WH</t>
  </si>
  <si>
    <t>FEC_per_sqm.kWh.PT.Res.HHnew.Thermal.SH.Oil.WH.Oil.NoSolar.Oil</t>
  </si>
  <si>
    <t>FEC_per_sqm.kWh.PT.Res.HHnew.Thermal.SH.Oil.WH.Oil.Solar</t>
  </si>
  <si>
    <t>FEC_per_sqm.kWh.PT.Res.HHnew.Thermal.SH.Oil.WH.Oil.Solar.Oil</t>
  </si>
  <si>
    <t>FEC_per_sqm.kWh.PT.Res.HHnew.Thermal.SH.Oil.WH.Oil.Solar.Solar</t>
  </si>
  <si>
    <t>FEC_per_sqm.kWh.PT.Res.HHnew.Thermal.SH.Oil.WH.Elc.NoSolar.Elec</t>
  </si>
  <si>
    <t>FEC_per_sqm.kWh.PT.Res.HHnew.Thermal.SH.Oil.WH.Elc.Solar</t>
  </si>
  <si>
    <t>FEC_per_sqm.kWh.PT.Res.HHnew.Thermal.SH.Oil.WH.Elc.Solar.Elec</t>
  </si>
  <si>
    <t>FEC_per_sqm.kWh.PT.Res.HHnew.Thermal.SH.Oil.WH.Elc.Solar.Solar</t>
  </si>
  <si>
    <t>FEC_per_sqm.kWh.PT.Res.HHnew.Thermal.SH.Oil.CO</t>
  </si>
  <si>
    <t>FEC_per_sqm.kWh.PT.Res.HHnew.Thermal.SH.Oil.CO.LPG.LPG</t>
  </si>
  <si>
    <t>FEC_per_sqm.kWh.PT.Res.HHnew.Thermal.SH.Oil.CO.Elc.Elec</t>
  </si>
  <si>
    <t>FEC_per_sqm.kWh.PT.Res.HHnew.Thermal.SH.Gas</t>
  </si>
  <si>
    <t>FEC_per_sqm.kWh.PT.Res.HHnew.Thermal.SH.Gas.SH</t>
  </si>
  <si>
    <t>FEC_per_sqm.kWh.PT.Res.HHnew.Thermal.SH.Gas.SH.Gas</t>
  </si>
  <si>
    <t>FEC_per_sqm.kWh.PT.Res.HHnew.Thermal.SH.Gas.SH.Elec</t>
  </si>
  <si>
    <t>FEC_per_sqm.kWh.PT.Res.HHnew.Thermal.SH.Gas.SC</t>
  </si>
  <si>
    <t>FEC_per_sqm.kWh.PT.Res.HHnew.Thermal.SH.Gas.SC.AC.Elec</t>
  </si>
  <si>
    <t>FEC_per_sqm.kWh.PT.Res.HHnew.Thermal.SH.Gas.WH</t>
  </si>
  <si>
    <t>FEC_per_sqm.kWh.PT.Res.HHnew.Thermal.SH.Gas.WH.Gas.NoSolar.Gas</t>
  </si>
  <si>
    <t>FEC_per_sqm.kWh.PT.Res.HHnew.Thermal.SH.Gas.WH.Gas.Solar</t>
  </si>
  <si>
    <t>FEC_per_sqm.kWh.PT.Res.HHnew.Thermal.SH.Gas.WH.Gas.Solar.Gas</t>
  </si>
  <si>
    <t>FEC_per_sqm.kWh.PT.Res.HHnew.Thermal.SH.Gas.WH.Gas.Solar.Solar</t>
  </si>
  <si>
    <t>FEC_per_sqm.kWh.PT.Res.HHnew.Thermal.SH.Gas.WH.Elc.NoSolar.Elec</t>
  </si>
  <si>
    <t>FEC_per_sqm.kWh.PT.Res.HHnew.Thermal.SH.Gas.WH.Elc.Solar</t>
  </si>
  <si>
    <t>FEC_per_sqm.kWh.PT.Res.HHnew.Thermal.SH.Gas.WH.Elc.Solar.Elec</t>
  </si>
  <si>
    <t>FEC_per_sqm.kWh.PT.Res.HHnew.Thermal.SH.Gas.WH.Elc.Solar.Solar</t>
  </si>
  <si>
    <t>FEC_per_sqm.kWh.PT.Res.HHnew.Thermal.SH.Gas.CO</t>
  </si>
  <si>
    <t>FEC_per_sqm.kWh.PT.Res.HHnew.Thermal.SH.Gas.CO.Gas.Gas</t>
  </si>
  <si>
    <t>FEC_per_sqm.kWh.PT.Res.HHnew.Thermal.SH.Gas.CO.Elc.Elec</t>
  </si>
  <si>
    <t>FEC_per_sqm.kWh.PT.Res.HHnew.Thermal.SH.Biomass</t>
  </si>
  <si>
    <t>FEC_per_sqm.kWh.PT.Res.HHnew.Thermal.SH.Biomass.SH</t>
  </si>
  <si>
    <t>FEC_per_sqm.kWh.PT.Res.HHnew.Thermal.SH.Biomass.SH.Biomass</t>
  </si>
  <si>
    <t>FEC_per_sqm.kWh.PT.Res.HHnew.Thermal.SH.Biomass.SH.Elec</t>
  </si>
  <si>
    <t>FEC_per_sqm.kWh.PT.Res.HHnew.Thermal.SH.Biomass.SC</t>
  </si>
  <si>
    <t>FEC_per_sqm.kWh.PT.Res.HHnew.Thermal.SH.Biomass.SC.AC.Elec</t>
  </si>
  <si>
    <t>FEC_per_sqm.kWh.PT.Res.HHnew.Thermal.SH.Biomass.WH</t>
  </si>
  <si>
    <t>FEC_per_sqm.kWh.PT.Res.HHnew.Thermal.SH.Biomass.WH.Biomass.NoSolar.Biomass</t>
  </si>
  <si>
    <t>FEC_per_sqm.kWh.PT.Res.HHnew.Thermal.SH.Biomass.WH.Biomass.Solar</t>
  </si>
  <si>
    <t>FEC_per_sqm.kWh.PT.Res.HHnew.Thermal.SH.Biomass.WH.Biomass.Solar.Biomass</t>
  </si>
  <si>
    <t>FEC_per_sqm.kWh.PT.Res.HHnew.Thermal.SH.Biomass.WH.Biomass.Solar.Solar</t>
  </si>
  <si>
    <t>FEC_per_sqm.kWh.PT.Res.HHnew.Thermal.SH.Biomass.WH.LPG.NoSolar.LPG</t>
  </si>
  <si>
    <t>FEC_per_sqm.kWh.PT.Res.HHnew.Thermal.SH.Biomass.WH.LPG.Solar</t>
  </si>
  <si>
    <t>FEC_per_sqm.kWh.PT.Res.HHnew.Thermal.SH.Biomass.WH.LPG.Solar.LPG</t>
  </si>
  <si>
    <t>FEC_per_sqm.kWh.PT.Res.HHnew.Thermal.SH.Biomass.WH.LPG.Solar.Solar</t>
  </si>
  <si>
    <t>FEC_per_sqm.kWh.PT.Res.HHnew.Thermal.SH.Biomass.WH.Elc.NoSolar.Elec</t>
  </si>
  <si>
    <t>FEC_per_sqm.kWh.PT.Res.HHnew.Thermal.SH.Biomass.WH.Elc.Solar</t>
  </si>
  <si>
    <t>FEC_per_sqm.kWh.PT.Res.HHnew.Thermal.SH.Biomass.WH.Elc.Solar.Elec</t>
  </si>
  <si>
    <t>FEC_per_sqm.kWh.PT.Res.HHnew.Thermal.SH.Biomass.WH.Elc.Solar.Solar</t>
  </si>
  <si>
    <t>FEC_per_sqm.kWh.PT.Res.HHnew.Thermal.SH.Biomass.CO</t>
  </si>
  <si>
    <t>FEC_per_sqm.kWh.PT.Res.HHnew.Thermal.SH.Biomass.CO.Biomass.Biomass</t>
  </si>
  <si>
    <t>FEC_per_sqm.kWh.PT.Res.HHnew.Thermal.SH.Biomass.CO.LPG.LPG</t>
  </si>
  <si>
    <t>FEC_per_sqm.kWh.PT.Res.HHnew.Thermal.SH.Biomass.CO.Elc.Elec</t>
  </si>
  <si>
    <t>FEC_per_sqm.kWh.PT.Res.HHnew.Thermal.SH.Geo</t>
  </si>
  <si>
    <t>FEC_per_sqm.kWh.PT.Res.HHnew.Thermal.SH.Geo.SH</t>
  </si>
  <si>
    <t>FEC_per_sqm.kWh.PT.Res.HHnew.Thermal.SH.Geo.SH.Geo</t>
  </si>
  <si>
    <t>FEC_per_sqm.kWh.PT.Res.HHnew.Thermal.SH.Geo.SH.Elec</t>
  </si>
  <si>
    <t>FEC_per_sqm.kWh.PT.Res.HHnew.Thermal.SH.Geo.SC</t>
  </si>
  <si>
    <t>FEC_per_sqm.kWh.PT.Res.HHnew.Thermal.SH.Geo.SC.AC.Elec</t>
  </si>
  <si>
    <t>FEC_per_sqm.kWh.PT.Res.HHnew.Thermal.SH.Geo.WH</t>
  </si>
  <si>
    <t>FEC_per_sqm.kWh.PT.Res.HHnew.Thermal.SH.Geo.WH.Geo.NoSolar.Geo</t>
  </si>
  <si>
    <t>FEC_per_sqm.kWh.PT.Res.HHnew.Thermal.SH.Geo.WH.Geo.Solar</t>
  </si>
  <si>
    <t>FEC_per_sqm.kWh.PT.Res.HHnew.Thermal.SH.Geo.WH.Geo.Solar.Geo</t>
  </si>
  <si>
    <t>FEC_per_sqm.kWh.PT.Res.HHnew.Thermal.SH.Geo.WH.Geo.Solar.Solar</t>
  </si>
  <si>
    <t>FEC_per_sqm.kWh.PT.Res.HHnew.Thermal.SH.Geo.WH.Elc.NoSolar.Elec</t>
  </si>
  <si>
    <t>FEC_per_sqm.kWh.PT.Res.HHnew.Thermal.SH.Geo.WH.Elc.Solar</t>
  </si>
  <si>
    <t>FEC_per_sqm.kWh.PT.Res.HHnew.Thermal.SH.Geo.WH.Elc.Solar.Elec</t>
  </si>
  <si>
    <t>FEC_per_sqm.kWh.PT.Res.HHnew.Thermal.SH.Geo.WH.Elc.Solar.Solar</t>
  </si>
  <si>
    <t>FEC_per_sqm.kWh.PT.Res.HHnew.Thermal.SH.Geo.CO</t>
  </si>
  <si>
    <t>FEC_per_sqm.kWh.PT.Res.HHnew.Thermal.SH.Geo.CO.LPG.LPG</t>
  </si>
  <si>
    <t>FEC_per_sqm.kWh.PT.Res.HHnew.Thermal.SH.Geo.CO.Elc.Elec</t>
  </si>
  <si>
    <t>FEC_per_sqm.kWh.PT.Res.HHnew.Thermal.SH.DistrHeat</t>
  </si>
  <si>
    <t>FEC_per_sqm.kWh.PT.Res.HHnew.Thermal.SH.DistrHeat.SH</t>
  </si>
  <si>
    <t>FEC_per_sqm.kWh.PT.Res.HHnew.Thermal.SH.DistrHeat.SH.Steam_Distr</t>
  </si>
  <si>
    <t>FEC_per_sqm.kWh.PT.Res.HHnew.Thermal.SH.DistrHeat.SH.Elec</t>
  </si>
  <si>
    <t>FEC_per_sqm.kWh.PT.Res.HHnew.Thermal.SH.DistrHeat.SC</t>
  </si>
  <si>
    <t>FEC_per_sqm.kWh.PT.Res.HHnew.Thermal.SH.DistrHeat.SC.AC.Elec</t>
  </si>
  <si>
    <t>FEC_per_sqm.kWh.PT.Res.HHnew.Thermal.SH.DistrHeat.WH</t>
  </si>
  <si>
    <t>FEC_per_sqm.kWh.PT.Res.HHnew.Thermal.SH.DistrHeat.WH.DistrHeat.NoSolar.Steam_Distr</t>
  </si>
  <si>
    <t>FEC_per_sqm.kWh.PT.Res.HHnew.Thermal.SH.DistrHeat.WH.DistrHeat.Solar</t>
  </si>
  <si>
    <t>FEC_per_sqm.kWh.PT.Res.HHnew.Thermal.SH.DistrHeat.WH.DistrHeat.Solar.Steam_Distr</t>
  </si>
  <si>
    <t>FEC_per_sqm.kWh.PT.Res.HHnew.Thermal.SH.DistrHeat.WH.DistrHeat.Solar.Solar</t>
  </si>
  <si>
    <t>FEC_per_sqm.kWh.PT.Res.HHnew.Thermal.SH.DistrHeat.WH.Elc.NoSolar.Elec</t>
  </si>
  <si>
    <t>FEC_per_sqm.kWh.PT.Res.HHnew.Thermal.SH.DistrHeat.WH.Elc.Solar</t>
  </si>
  <si>
    <t>FEC_per_sqm.kWh.PT.Res.HHnew.Thermal.SH.DistrHeat.WH.Elc.Solar.Elec</t>
  </si>
  <si>
    <t>FEC_per_sqm.kWh.PT.Res.HHnew.Thermal.SH.DistrHeat.WH.Elc.Solar.Solar</t>
  </si>
  <si>
    <t>FEC_per_sqm.kWh.PT.Res.HHnew.Thermal.SH.DistrHeat.CO</t>
  </si>
  <si>
    <t>FEC_per_sqm.kWh.PT.Res.HHnew.Thermal.SH.DistrHeat.CO.LPG.LPG</t>
  </si>
  <si>
    <t>FEC_per_sqm.kWh.PT.Res.HHnew.Thermal.SH.DistrHeat.CO.Elc.Elec</t>
  </si>
  <si>
    <t>FEC_per_sqm.kWh.PT.Res.HHnew.Thermal.SH.AdvElc</t>
  </si>
  <si>
    <t>FEC_per_sqm.kWh.PT.Res.HHnew.Thermal.SH.AdvElc.SH</t>
  </si>
  <si>
    <t>FEC_per_sqm.kWh.PT.Res.HHnew.Thermal.SH.AdvElc.SH.Elec</t>
  </si>
  <si>
    <t>FEC_per_sqm.kWh.PT.Res.HHnew.Thermal.SH.AdvElc.SC</t>
  </si>
  <si>
    <t>FEC_per_sqm.kWh.PT.Res.HHnew.Thermal.SH.AdvElc.SC.AC.Elec</t>
  </si>
  <si>
    <t>FEC_per_sqm.kWh.PT.Res.HHnew.Thermal.SH.AdvElc.WH</t>
  </si>
  <si>
    <t>FEC_per_sqm.kWh.PT.Res.HHnew.Thermal.SH.AdvElc.WH.LPG.NoSolar.LPG</t>
  </si>
  <si>
    <t>FEC_per_sqm.kWh.PT.Res.HHnew.Thermal.SH.AdvElc.WH.LPG.Solar</t>
  </si>
  <si>
    <t>FEC_per_sqm.kWh.PT.Res.HHnew.Thermal.SH.AdvElc.WH.LPG.Solar.LPG</t>
  </si>
  <si>
    <t>FEC_per_sqm.kWh.PT.Res.HHnew.Thermal.SH.AdvElc.WH.LPG.Solar.Solar</t>
  </si>
  <si>
    <t>FEC_per_sqm.kWh.PT.Res.HHnew.Thermal.SH.AdvElc.WH.Elc.NoSolar.Elec</t>
  </si>
  <si>
    <t>FEC_per_sqm.kWh.PT.Res.HHnew.Thermal.SH.AdvElc.WH.Elc.Solar</t>
  </si>
  <si>
    <t>FEC_per_sqm.kWh.PT.Res.HHnew.Thermal.SH.AdvElc.WH.Elc.Solar.Elec</t>
  </si>
  <si>
    <t>FEC_per_sqm.kWh.PT.Res.HHnew.Thermal.SH.AdvElc.WH.Elc.Solar.Solar</t>
  </si>
  <si>
    <t>FEC_per_sqm.kWh.PT.Res.HHnew.Thermal.SH.AdvElc.CO</t>
  </si>
  <si>
    <t>FEC_per_sqm.kWh.PT.Res.HHnew.Thermal.SH.AdvElc.CO.LPG.LPG</t>
  </si>
  <si>
    <t>FEC_per_sqm.kWh.PT.Res.HHnew.Thermal.SH.AdvElc.CO.Elc.Elec</t>
  </si>
  <si>
    <t>FEC_per_sqm.kWh.PT.Res.HHnew.Thermal.SH.ConvElc</t>
  </si>
  <si>
    <t>FEC_per_sqm.kWh.PT.Res.HHnew.Thermal.SH.ConvElc.SH</t>
  </si>
  <si>
    <t>FEC_per_sqm.kWh.PT.Res.HHnew.Thermal.SH.ConvElc.SH.Elec</t>
  </si>
  <si>
    <t>FEC_per_sqm.kWh.PT.Res.HHnew.Thermal.SH.ConvElc.SC</t>
  </si>
  <si>
    <t>FEC_per_sqm.kWh.PT.Res.HHnew.Thermal.SH.ConvElc.SC.AC.Elec</t>
  </si>
  <si>
    <t>FEC_per_sqm.kWh.PT.Res.HHnew.Thermal.SH.ConvElc.WH</t>
  </si>
  <si>
    <t>FEC_per_sqm.kWh.PT.Res.HHnew.Thermal.SH.ConvElc.WH.LPG.NoSolar.LPG</t>
  </si>
  <si>
    <t>FEC_per_sqm.kWh.PT.Res.HHnew.Thermal.SH.ConvElc.WH.LPG.Solar</t>
  </si>
  <si>
    <t>FEC_per_sqm.kWh.PT.Res.HHnew.Thermal.SH.ConvElc.WH.LPG.Solar.LPG</t>
  </si>
  <si>
    <t>FEC_per_sqm.kWh.PT.Res.HHnew.Thermal.SH.ConvElc.WH.LPG.Solar.Solar</t>
  </si>
  <si>
    <t>FEC_per_sqm.kWh.PT.Res.HHnew.Thermal.SH.ConvElc.WH.Elc.NoSolar.Elec</t>
  </si>
  <si>
    <t>FEC_per_sqm.kWh.PT.Res.HHnew.Thermal.SH.ConvElc.WH.Elc.Solar</t>
  </si>
  <si>
    <t>FEC_per_sqm.kWh.PT.Res.HHnew.Thermal.SH.ConvElc.WH.Elc.Solar.Elec</t>
  </si>
  <si>
    <t>FEC_per_sqm.kWh.PT.Res.HHnew.Thermal.SH.ConvElc.WH.Elc.Solar.Solar</t>
  </si>
  <si>
    <t>FEC_per_sqm.kWh.PT.Res.HHnew.Thermal.SH.ConvElc.CO</t>
  </si>
  <si>
    <t>FEC_per_sqm.kWh.PT.Res.HHnew.Thermal.SH.ConvElc.CO.LPG.LPG</t>
  </si>
  <si>
    <t>FEC_per_sqm.kWh.PT.Res.HHnew.Thermal.SH.ConvElc.CO.Elc.Elec</t>
  </si>
  <si>
    <t>PT - Thermal energy service of new and renovated households per surface area (detailed structure)</t>
  </si>
  <si>
    <t>TES_per_sqm.kWh.PT.Res.HHnew.Thermal.SH.Solids</t>
  </si>
  <si>
    <t>TES_per_sqm.kWh.PT.Res.HHnew.Thermal.SH.Solids.SH</t>
  </si>
  <si>
    <t>TES_per_sqm.kWh.PT.Res.HHnew.Thermal.SH.Solids.SH.Solids</t>
  </si>
  <si>
    <t>TES_per_sqm.kWh.PT.Res.HHnew.Thermal.SH.Solids.SH.Elec</t>
  </si>
  <si>
    <t>TES_per_sqm.kWh.PT.Res.HHnew.Thermal.SH.Solids.SC</t>
  </si>
  <si>
    <t>TES_per_sqm.kWh.PT.Res.HHnew.Thermal.SH.Solids.SC.AC.Elec</t>
  </si>
  <si>
    <t>TES_per_sqm.kWh.PT.Res.HHnew.Thermal.SH.Solids.WH</t>
  </si>
  <si>
    <t>TES_per_sqm.kWh.PT.Res.HHnew.Thermal.SH.Solids.WH.Solids.NoSolar.Solids</t>
  </si>
  <si>
    <t>TES_per_sqm.kWh.PT.Res.HHnew.Thermal.SH.Solids.WH.LPG.NoSolar.LPG</t>
  </si>
  <si>
    <t>TES_per_sqm.kWh.PT.Res.HHnew.Thermal.SH.Solids.WH.LPG.Solar</t>
  </si>
  <si>
    <t>TES_per_sqm.kWh.PT.Res.HHnew.Thermal.SH.Solids.WH.LPG.Solar.LPG</t>
  </si>
  <si>
    <t>TES_per_sqm.kWh.PT.Res.HHnew.Thermal.SH.Solids.WH.LPG.Solar.Solar</t>
  </si>
  <si>
    <t>TES_per_sqm.kWh.PT.Res.HHnew.Thermal.SH.Solids.WH.Elc.NoSolar.Elec</t>
  </si>
  <si>
    <t>TES_per_sqm.kWh.PT.Res.HHnew.Thermal.SH.Solids.WH.Elc.Solar</t>
  </si>
  <si>
    <t>TES_per_sqm.kWh.PT.Res.HHnew.Thermal.SH.Solids.WH.Elc.Solar.Elec</t>
  </si>
  <si>
    <t>TES_per_sqm.kWh.PT.Res.HHnew.Thermal.SH.Solids.WH.Elc.Solar.Solar</t>
  </si>
  <si>
    <t>TES_per_sqm.kWh.PT.Res.HHnew.Thermal.SH.Solids.CO</t>
  </si>
  <si>
    <t>TES_per_sqm.kWh.PT.Res.HHnew.Thermal.SH.Solids.CO.Solids.Solids</t>
  </si>
  <si>
    <t>TES_per_sqm.kWh.PT.Res.HHnew.Thermal.SH.Solids.CO.LPG.LPG</t>
  </si>
  <si>
    <t>TES_per_sqm.kWh.PT.Res.HHnew.Thermal.SH.Solids.CO.Elc.Elec</t>
  </si>
  <si>
    <t>TES_per_sqm.kWh.PT.Res.HHnew.Thermal.SH.LPG</t>
  </si>
  <si>
    <t>TES_per_sqm.kWh.PT.Res.HHnew.Thermal.SH.LPG.SH</t>
  </si>
  <si>
    <t>TES_per_sqm.kWh.PT.Res.HHnew.Thermal.SH.LPG.SH.LPG</t>
  </si>
  <si>
    <t>TES_per_sqm.kWh.PT.Res.HHnew.Thermal.SH.LPG.SH.Elec</t>
  </si>
  <si>
    <t>TES_per_sqm.kWh.PT.Res.HHnew.Thermal.SH.LPG.SC</t>
  </si>
  <si>
    <t>TES_per_sqm.kWh.PT.Res.HHnew.Thermal.SH.LPG.SC.AC.Elec</t>
  </si>
  <si>
    <t>TES_per_sqm.kWh.PT.Res.HHnew.Thermal.SH.LPG.WH</t>
  </si>
  <si>
    <t>TES_per_sqm.kWh.PT.Res.HHnew.Thermal.SH.LPG.WH.LPG.NoSolar.LPG</t>
  </si>
  <si>
    <t>TES_per_sqm.kWh.PT.Res.HHnew.Thermal.SH.LPG.WH.LPG.Solar</t>
  </si>
  <si>
    <t>TES_per_sqm.kWh.PT.Res.HHnew.Thermal.SH.LPG.WH.LPG.Solar.LPG</t>
  </si>
  <si>
    <t>TES_per_sqm.kWh.PT.Res.HHnew.Thermal.SH.LPG.WH.LPG.Solar.Solar</t>
  </si>
  <si>
    <t>TES_per_sqm.kWh.PT.Res.HHnew.Thermal.SH.LPG.WH.Elc.NoSolar.Elec</t>
  </si>
  <si>
    <t>TES_per_sqm.kWh.PT.Res.HHnew.Thermal.SH.LPG.WH.Elc.Solar</t>
  </si>
  <si>
    <t>TES_per_sqm.kWh.PT.Res.HHnew.Thermal.SH.LPG.WH.Elc.Solar.Elec</t>
  </si>
  <si>
    <t>TES_per_sqm.kWh.PT.Res.HHnew.Thermal.SH.LPG.WH.Elc.Solar.Solar</t>
  </si>
  <si>
    <t>TES_per_sqm.kWh.PT.Res.HHnew.Thermal.SH.LPG.CO</t>
  </si>
  <si>
    <t>TES_per_sqm.kWh.PT.Res.HHnew.Thermal.SH.LPG.CO.LPG.LPG</t>
  </si>
  <si>
    <t>TES_per_sqm.kWh.PT.Res.HHnew.Thermal.SH.LPG.CO.Elc.Elec</t>
  </si>
  <si>
    <t>TES_per_sqm.kWh.PT.Res.HHnew.Thermal.SH.Oil</t>
  </si>
  <si>
    <t>TES_per_sqm.kWh.PT.Res.HHnew.Thermal.SH.Oil.SH</t>
  </si>
  <si>
    <t>TES_per_sqm.kWh.PT.Res.HHnew.Thermal.SH.Oil.SH.Oil</t>
  </si>
  <si>
    <t>TES_per_sqm.kWh.PT.Res.HHnew.Thermal.SH.Oil.SH.Elec</t>
  </si>
  <si>
    <t>TES_per_sqm.kWh.PT.Res.HHnew.Thermal.SH.Oil.SC</t>
  </si>
  <si>
    <t>TES_per_sqm.kWh.PT.Res.HHnew.Thermal.SH.Oil.SC.AC.Elec</t>
  </si>
  <si>
    <t>TES_per_sqm.kWh.PT.Res.HHnew.Thermal.SH.Oil.WH</t>
  </si>
  <si>
    <t>TES_per_sqm.kWh.PT.Res.HHnew.Thermal.SH.Oil.WH.Oil.NoSolar.Oil</t>
  </si>
  <si>
    <t>TES_per_sqm.kWh.PT.Res.HHnew.Thermal.SH.Oil.WH.Oil.Solar</t>
  </si>
  <si>
    <t>TES_per_sqm.kWh.PT.Res.HHnew.Thermal.SH.Oil.WH.Oil.Solar.Oil</t>
  </si>
  <si>
    <t>TES_per_sqm.kWh.PT.Res.HHnew.Thermal.SH.Oil.WH.Oil.Solar.Solar</t>
  </si>
  <si>
    <t>TES_per_sqm.kWh.PT.Res.HHnew.Thermal.SH.Oil.WH.Elc.NoSolar.Elec</t>
  </si>
  <si>
    <t>TES_per_sqm.kWh.PT.Res.HHnew.Thermal.SH.Oil.WH.Elc.Solar</t>
  </si>
  <si>
    <t>TES_per_sqm.kWh.PT.Res.HHnew.Thermal.SH.Oil.WH.Elc.Solar.Elec</t>
  </si>
  <si>
    <t>TES_per_sqm.kWh.PT.Res.HHnew.Thermal.SH.Oil.WH.Elc.Solar.Solar</t>
  </si>
  <si>
    <t>TES_per_sqm.kWh.PT.Res.HHnew.Thermal.SH.Oil.CO</t>
  </si>
  <si>
    <t>TES_per_sqm.kWh.PT.Res.HHnew.Thermal.SH.Oil.CO.LPG.LPG</t>
  </si>
  <si>
    <t>TES_per_sqm.kWh.PT.Res.HHnew.Thermal.SH.Oil.CO.Elc.Elec</t>
  </si>
  <si>
    <t>TES_per_sqm.kWh.PT.Res.HHnew.Thermal.SH.Gas</t>
  </si>
  <si>
    <t>TES_per_sqm.kWh.PT.Res.HHnew.Thermal.SH.Gas.SH</t>
  </si>
  <si>
    <t>TES_per_sqm.kWh.PT.Res.HHnew.Thermal.SH.Gas.SH.Gas</t>
  </si>
  <si>
    <t>TES_per_sqm.kWh.PT.Res.HHnew.Thermal.SH.Gas.SH.Elec</t>
  </si>
  <si>
    <t>TES_per_sqm.kWh.PT.Res.HHnew.Thermal.SH.Gas.SC</t>
  </si>
  <si>
    <t>TES_per_sqm.kWh.PT.Res.HHnew.Thermal.SH.Gas.SC.AC.Elec</t>
  </si>
  <si>
    <t>TES_per_sqm.kWh.PT.Res.HHnew.Thermal.SH.Gas.WH</t>
  </si>
  <si>
    <t>TES_per_sqm.kWh.PT.Res.HHnew.Thermal.SH.Gas.WH.Gas.NoSolar.Gas</t>
  </si>
  <si>
    <t>TES_per_sqm.kWh.PT.Res.HHnew.Thermal.SH.Gas.WH.Gas.Solar</t>
  </si>
  <si>
    <t>TES_per_sqm.kWh.PT.Res.HHnew.Thermal.SH.Gas.WH.Gas.Solar.Gas</t>
  </si>
  <si>
    <t>TES_per_sqm.kWh.PT.Res.HHnew.Thermal.SH.Gas.WH.Gas.Solar.Solar</t>
  </si>
  <si>
    <t>TES_per_sqm.kWh.PT.Res.HHnew.Thermal.SH.Gas.WH.Elc.NoSolar.Elec</t>
  </si>
  <si>
    <t>TES_per_sqm.kWh.PT.Res.HHnew.Thermal.SH.Gas.WH.Elc.Solar</t>
  </si>
  <si>
    <t>TES_per_sqm.kWh.PT.Res.HHnew.Thermal.SH.Gas.WH.Elc.Solar.Elec</t>
  </si>
  <si>
    <t>TES_per_sqm.kWh.PT.Res.HHnew.Thermal.SH.Gas.WH.Elc.Solar.Solar</t>
  </si>
  <si>
    <t>TES_per_sqm.kWh.PT.Res.HHnew.Thermal.SH.Gas.CO</t>
  </si>
  <si>
    <t>TES_per_sqm.kWh.PT.Res.HHnew.Thermal.SH.Gas.CO.Gas.Gas</t>
  </si>
  <si>
    <t>TES_per_sqm.kWh.PT.Res.HHnew.Thermal.SH.Gas.CO.Elc.Elec</t>
  </si>
  <si>
    <t>TES_per_sqm.kWh.PT.Res.HHnew.Thermal.SH.Biomass</t>
  </si>
  <si>
    <t>TES_per_sqm.kWh.PT.Res.HHnew.Thermal.SH.Biomass.SH</t>
  </si>
  <si>
    <t>TES_per_sqm.kWh.PT.Res.HHnew.Thermal.SH.Biomass.SH.Biomass</t>
  </si>
  <si>
    <t>TES_per_sqm.kWh.PT.Res.HHnew.Thermal.SH.Biomass.SH.Elec</t>
  </si>
  <si>
    <t>TES_per_sqm.kWh.PT.Res.HHnew.Thermal.SH.Biomass.SC</t>
  </si>
  <si>
    <t>TES_per_sqm.kWh.PT.Res.HHnew.Thermal.SH.Biomass.SC.AC.Elec</t>
  </si>
  <si>
    <t>TES_per_sqm.kWh.PT.Res.HHnew.Thermal.SH.Biomass.WH</t>
  </si>
  <si>
    <t>TES_per_sqm.kWh.PT.Res.HHnew.Thermal.SH.Biomass.WH.Biomass.NoSolar.Biomass</t>
  </si>
  <si>
    <t>TES_per_sqm.kWh.PT.Res.HHnew.Thermal.SH.Biomass.WH.Biomass.Solar</t>
  </si>
  <si>
    <t>TES_per_sqm.kWh.PT.Res.HHnew.Thermal.SH.Biomass.WH.Biomass.Solar.Biomass</t>
  </si>
  <si>
    <t>TES_per_sqm.kWh.PT.Res.HHnew.Thermal.SH.Biomass.WH.Biomass.Solar.Solar</t>
  </si>
  <si>
    <t>TES_per_sqm.kWh.PT.Res.HHnew.Thermal.SH.Biomass.WH.LPG.NoSolar.LPG</t>
  </si>
  <si>
    <t>TES_per_sqm.kWh.PT.Res.HHnew.Thermal.SH.Biomass.WH.LPG.Solar</t>
  </si>
  <si>
    <t>TES_per_sqm.kWh.PT.Res.HHnew.Thermal.SH.Biomass.WH.LPG.Solar.LPG</t>
  </si>
  <si>
    <t>TES_per_sqm.kWh.PT.Res.HHnew.Thermal.SH.Biomass.WH.LPG.Solar.Solar</t>
  </si>
  <si>
    <t>TES_per_sqm.kWh.PT.Res.HHnew.Thermal.SH.Biomass.WH.Elc.NoSolar.Elec</t>
  </si>
  <si>
    <t>TES_per_sqm.kWh.PT.Res.HHnew.Thermal.SH.Biomass.WH.Elc.Solar</t>
  </si>
  <si>
    <t>TES_per_sqm.kWh.PT.Res.HHnew.Thermal.SH.Biomass.WH.Elc.Solar.Elec</t>
  </si>
  <si>
    <t>TES_per_sqm.kWh.PT.Res.HHnew.Thermal.SH.Biomass.WH.Elc.Solar.Solar</t>
  </si>
  <si>
    <t>TES_per_sqm.kWh.PT.Res.HHnew.Thermal.SH.Biomass.CO</t>
  </si>
  <si>
    <t>TES_per_sqm.kWh.PT.Res.HHnew.Thermal.SH.Biomass.CO.Biomass.Biomass</t>
  </si>
  <si>
    <t>TES_per_sqm.kWh.PT.Res.HHnew.Thermal.SH.Biomass.CO.LPG.LPG</t>
  </si>
  <si>
    <t>TES_per_sqm.kWh.PT.Res.HHnew.Thermal.SH.Biomass.CO.Elc.Elec</t>
  </si>
  <si>
    <t>TES_per_sqm.kWh.PT.Res.HHnew.Thermal.SH.Geo</t>
  </si>
  <si>
    <t>TES_per_sqm.kWh.PT.Res.HHnew.Thermal.SH.Geo.SH</t>
  </si>
  <si>
    <t>TES_per_sqm.kWh.PT.Res.HHnew.Thermal.SH.Geo.SH.Geo</t>
  </si>
  <si>
    <t>TES_per_sqm.kWh.PT.Res.HHnew.Thermal.SH.Geo.SH.Elec</t>
  </si>
  <si>
    <t>TES_per_sqm.kWh.PT.Res.HHnew.Thermal.SH.Geo.SC</t>
  </si>
  <si>
    <t>TES_per_sqm.kWh.PT.Res.HHnew.Thermal.SH.Geo.SC.AC.Elec</t>
  </si>
  <si>
    <t>TES_per_sqm.kWh.PT.Res.HHnew.Thermal.SH.Geo.WH</t>
  </si>
  <si>
    <t>TES_per_sqm.kWh.PT.Res.HHnew.Thermal.SH.Geo.WH.Geo.NoSolar.Geo</t>
  </si>
  <si>
    <t>TES_per_sqm.kWh.PT.Res.HHnew.Thermal.SH.Geo.WH.Geo.Solar</t>
  </si>
  <si>
    <t>TES_per_sqm.kWh.PT.Res.HHnew.Thermal.SH.Geo.WH.Geo.Solar.Geo</t>
  </si>
  <si>
    <t>TES_per_sqm.kWh.PT.Res.HHnew.Thermal.SH.Geo.WH.Geo.Solar.Solar</t>
  </si>
  <si>
    <t>TES_per_sqm.kWh.PT.Res.HHnew.Thermal.SH.Geo.WH.Elc.NoSolar.Elec</t>
  </si>
  <si>
    <t>TES_per_sqm.kWh.PT.Res.HHnew.Thermal.SH.Geo.WH.Elc.Solar</t>
  </si>
  <si>
    <t>TES_per_sqm.kWh.PT.Res.HHnew.Thermal.SH.Geo.WH.Elc.Solar.Elec</t>
  </si>
  <si>
    <t>TES_per_sqm.kWh.PT.Res.HHnew.Thermal.SH.Geo.WH.Elc.Solar.Solar</t>
  </si>
  <si>
    <t>TES_per_sqm.kWh.PT.Res.HHnew.Thermal.SH.Geo.CO</t>
  </si>
  <si>
    <t>TES_per_sqm.kWh.PT.Res.HHnew.Thermal.SH.Geo.CO.LPG.LPG</t>
  </si>
  <si>
    <t>TES_per_sqm.kWh.PT.Res.HHnew.Thermal.SH.Geo.CO.Elc.Elec</t>
  </si>
  <si>
    <t>TES_per_sqm.kWh.PT.Res.HHnew.Thermal.SH.DistrHeat</t>
  </si>
  <si>
    <t>TES_per_sqm.kWh.PT.Res.HHnew.Thermal.SH.DistrHeat.SH</t>
  </si>
  <si>
    <t>TES_per_sqm.kWh.PT.Res.HHnew.Thermal.SH.DistrHeat.SH.Steam_Distr</t>
  </si>
  <si>
    <t>TES_per_sqm.kWh.PT.Res.HHnew.Thermal.SH.DistrHeat.SH.Elec</t>
  </si>
  <si>
    <t>TES_per_sqm.kWh.PT.Res.HHnew.Thermal.SH.DistrHeat.SC</t>
  </si>
  <si>
    <t>TES_per_sqm.kWh.PT.Res.HHnew.Thermal.SH.DistrHeat.SC.AC.Elec</t>
  </si>
  <si>
    <t>TES_per_sqm.kWh.PT.Res.HHnew.Thermal.SH.DistrHeat.WH</t>
  </si>
  <si>
    <t>TES_per_sqm.kWh.PT.Res.HHnew.Thermal.SH.DistrHeat.WH.DistrHeat.NoSolar.Steam_Distr</t>
  </si>
  <si>
    <t>TES_per_sqm.kWh.PT.Res.HHnew.Thermal.SH.DistrHeat.WH.DistrHeat.Solar</t>
  </si>
  <si>
    <t>TES_per_sqm.kWh.PT.Res.HHnew.Thermal.SH.DistrHeat.WH.DistrHeat.Solar.Steam_Distr</t>
  </si>
  <si>
    <t>TES_per_sqm.kWh.PT.Res.HHnew.Thermal.SH.DistrHeat.WH.DistrHeat.Solar.Solar</t>
  </si>
  <si>
    <t>TES_per_sqm.kWh.PT.Res.HHnew.Thermal.SH.DistrHeat.WH.Elc.NoSolar.Elec</t>
  </si>
  <si>
    <t>TES_per_sqm.kWh.PT.Res.HHnew.Thermal.SH.DistrHeat.WH.Elc.Solar</t>
  </si>
  <si>
    <t>TES_per_sqm.kWh.PT.Res.HHnew.Thermal.SH.DistrHeat.WH.Elc.Solar.Elec</t>
  </si>
  <si>
    <t>TES_per_sqm.kWh.PT.Res.HHnew.Thermal.SH.DistrHeat.WH.Elc.Solar.Solar</t>
  </si>
  <si>
    <t>TES_per_sqm.kWh.PT.Res.HHnew.Thermal.SH.DistrHeat.CO</t>
  </si>
  <si>
    <t>TES_per_sqm.kWh.PT.Res.HHnew.Thermal.SH.DistrHeat.CO.LPG.LPG</t>
  </si>
  <si>
    <t>TES_per_sqm.kWh.PT.Res.HHnew.Thermal.SH.DistrHeat.CO.Elc.Elec</t>
  </si>
  <si>
    <t>TES_per_sqm.kWh.PT.Res.HHnew.Thermal.SH.AdvElc</t>
  </si>
  <si>
    <t>TES_per_sqm.kWh.PT.Res.HHnew.Thermal.SH.AdvElc.SH</t>
  </si>
  <si>
    <t>TES_per_sqm.kWh.PT.Res.HHnew.Thermal.SH.AdvElc.SH.Elec</t>
  </si>
  <si>
    <t>TES_per_sqm.kWh.PT.Res.HHnew.Thermal.SH.AdvElc.SC</t>
  </si>
  <si>
    <t>TES_per_sqm.kWh.PT.Res.HHnew.Thermal.SH.AdvElc.SC.AC.Elec</t>
  </si>
  <si>
    <t>TES_per_sqm.kWh.PT.Res.HHnew.Thermal.SH.AdvElc.WH</t>
  </si>
  <si>
    <t>TES_per_sqm.kWh.PT.Res.HHnew.Thermal.SH.AdvElc.WH.LPG.NoSolar.LPG</t>
  </si>
  <si>
    <t>TES_per_sqm.kWh.PT.Res.HHnew.Thermal.SH.AdvElc.WH.LPG.Solar</t>
  </si>
  <si>
    <t>TES_per_sqm.kWh.PT.Res.HHnew.Thermal.SH.AdvElc.WH.LPG.Solar.LPG</t>
  </si>
  <si>
    <t>TES_per_sqm.kWh.PT.Res.HHnew.Thermal.SH.AdvElc.WH.LPG.Solar.Solar</t>
  </si>
  <si>
    <t>TES_per_sqm.kWh.PT.Res.HHnew.Thermal.SH.AdvElc.WH.Elc.NoSolar.Elec</t>
  </si>
  <si>
    <t>TES_per_sqm.kWh.PT.Res.HHnew.Thermal.SH.AdvElc.WH.Elc.Solar</t>
  </si>
  <si>
    <t>TES_per_sqm.kWh.PT.Res.HHnew.Thermal.SH.AdvElc.WH.Elc.Solar.Elec</t>
  </si>
  <si>
    <t>TES_per_sqm.kWh.PT.Res.HHnew.Thermal.SH.AdvElc.WH.Elc.Solar.Solar</t>
  </si>
  <si>
    <t>TES_per_sqm.kWh.PT.Res.HHnew.Thermal.SH.AdvElc.CO</t>
  </si>
  <si>
    <t>TES_per_sqm.kWh.PT.Res.HHnew.Thermal.SH.AdvElc.CO.LPG.LPG</t>
  </si>
  <si>
    <t>TES_per_sqm.kWh.PT.Res.HHnew.Thermal.SH.AdvElc.CO.Elc.Elec</t>
  </si>
  <si>
    <t>TES_per_sqm.kWh.PT.Res.HHnew.Thermal.SH.ConvElc</t>
  </si>
  <si>
    <t>TES_per_sqm.kWh.PT.Res.HHnew.Thermal.SH.ConvElc.SH</t>
  </si>
  <si>
    <t>TES_per_sqm.kWh.PT.Res.HHnew.Thermal.SH.ConvElc.SH.Elec</t>
  </si>
  <si>
    <t>TES_per_sqm.kWh.PT.Res.HHnew.Thermal.SH.ConvElc.SC</t>
  </si>
  <si>
    <t>TES_per_sqm.kWh.PT.Res.HHnew.Thermal.SH.ConvElc.SC.AC.Elec</t>
  </si>
  <si>
    <t>TES_per_sqm.kWh.PT.Res.HHnew.Thermal.SH.ConvElc.WH</t>
  </si>
  <si>
    <t>TES_per_sqm.kWh.PT.Res.HHnew.Thermal.SH.ConvElc.WH.LPG.NoSolar.LPG</t>
  </si>
  <si>
    <t>TES_per_sqm.kWh.PT.Res.HHnew.Thermal.SH.ConvElc.WH.LPG.Solar</t>
  </si>
  <si>
    <t>TES_per_sqm.kWh.PT.Res.HHnew.Thermal.SH.ConvElc.WH.LPG.Solar.LPG</t>
  </si>
  <si>
    <t>TES_per_sqm.kWh.PT.Res.HHnew.Thermal.SH.ConvElc.WH.LPG.Solar.Solar</t>
  </si>
  <si>
    <t>TES_per_sqm.kWh.PT.Res.HHnew.Thermal.SH.ConvElc.WH.Elc.NoSolar.Elec</t>
  </si>
  <si>
    <t>TES_per_sqm.kWh.PT.Res.HHnew.Thermal.SH.ConvElc.WH.Elc.Solar</t>
  </si>
  <si>
    <t>TES_per_sqm.kWh.PT.Res.HHnew.Thermal.SH.ConvElc.WH.Elc.Solar.Elec</t>
  </si>
  <si>
    <t>TES_per_sqm.kWh.PT.Res.HHnew.Thermal.SH.ConvElc.WH.Elc.Solar.Solar</t>
  </si>
  <si>
    <t>TES_per_sqm.kWh.PT.Res.HHnew.Thermal.SH.ConvElc.CO</t>
  </si>
  <si>
    <t>TES_per_sqm.kWh.PT.Res.HHnew.Thermal.SH.ConvElc.CO.LPG.LPG</t>
  </si>
  <si>
    <t>TES_per_sqm.kWh.PT.Res.HHnew.Thermal.SH.ConvElc.CO.Elc.Elec</t>
  </si>
  <si>
    <t>PT - CO2 emissions in new and renovated households per surface area (detailed structure)</t>
  </si>
  <si>
    <t>EMI_per_sqm.kgCO2.PT.Res.HHnew.Thermal.SH.Solids</t>
  </si>
  <si>
    <t>EMI_per_sqm.kgCO2.PT.Res.HHnew.Thermal.SH.Solids.SH</t>
  </si>
  <si>
    <t>EMI_per_sqm.kgCO2.PT.Res.HHnew.Thermal.SH.Solids.SH.Solids</t>
  </si>
  <si>
    <t>EMI_per_sqm.kgCO2.PT.Res.HHnew.Thermal.SH.Solids.SH.Elec</t>
  </si>
  <si>
    <t>EMI_per_sqm.kgCO2.PT.Res.HHnew.Thermal.SH.Solids.SC</t>
  </si>
  <si>
    <t>EMI_per_sqm.kgCO2.PT.Res.HHnew.Thermal.SH.Solids.SC.AC.Elec</t>
  </si>
  <si>
    <t>EMI_per_sqm.kgCO2.PT.Res.HHnew.Thermal.SH.Solids.WH</t>
  </si>
  <si>
    <t>EMI_per_sqm.kgCO2.PT.Res.HHnew.Thermal.SH.Solids.WH.Solids.NoSolar.Solids</t>
  </si>
  <si>
    <t>EMI_per_sqm.kgCO2.PT.Res.HHnew.Thermal.SH.Solids.WH.LPG.NoSolar.LPG</t>
  </si>
  <si>
    <t>EMI_per_sqm.kgCO2.PT.Res.HHnew.Thermal.SH.Solids.WH.LPG.Solar</t>
  </si>
  <si>
    <t>EMI_per_sqm.kgCO2.PT.Res.HHnew.Thermal.SH.Solids.WH.LPG.Solar.LPG</t>
  </si>
  <si>
    <t>EMI_per_sqm.kgCO2.PT.Res.HHnew.Thermal.SH.Solids.WH.LPG.Solar.Solar</t>
  </si>
  <si>
    <t>EMI_per_sqm.kgCO2.PT.Res.HHnew.Thermal.SH.Solids.WH.Elc.NoSolar.Elec</t>
  </si>
  <si>
    <t>EMI_per_sqm.kgCO2.PT.Res.HHnew.Thermal.SH.Solids.WH.Elc.Solar</t>
  </si>
  <si>
    <t>EMI_per_sqm.kgCO2.PT.Res.HHnew.Thermal.SH.Solids.WH.Elc.Solar.Elec</t>
  </si>
  <si>
    <t>EMI_per_sqm.kgCO2.PT.Res.HHnew.Thermal.SH.Solids.WH.Elc.Solar.Solar</t>
  </si>
  <si>
    <t>EMI_per_sqm.kgCO2.PT.Res.HHnew.Thermal.SH.Solids.CO</t>
  </si>
  <si>
    <t>EMI_per_sqm.kgCO2.PT.Res.HHnew.Thermal.SH.Solids.CO.Solids.Solids</t>
  </si>
  <si>
    <t>EMI_per_sqm.kgCO2.PT.Res.HHnew.Thermal.SH.Solids.CO.LPG.LPG</t>
  </si>
  <si>
    <t>EMI_per_sqm.kgCO2.PT.Res.HHnew.Thermal.SH.Solids.CO.Elc.Elec</t>
  </si>
  <si>
    <t>EMI_per_sqm.kgCO2.PT.Res.HHnew.Thermal.SH.LPG</t>
  </si>
  <si>
    <t>EMI_per_sqm.kgCO2.PT.Res.HHnew.Thermal.SH.LPG.SH</t>
  </si>
  <si>
    <t>EMI_per_sqm.kgCO2.PT.Res.HHnew.Thermal.SH.LPG.SH.LPG</t>
  </si>
  <si>
    <t>EMI_per_sqm.kgCO2.PT.Res.HHnew.Thermal.SH.LPG.SH.Elec</t>
  </si>
  <si>
    <t>EMI_per_sqm.kgCO2.PT.Res.HHnew.Thermal.SH.LPG.SC</t>
  </si>
  <si>
    <t>EMI_per_sqm.kgCO2.PT.Res.HHnew.Thermal.SH.LPG.SC.AC.Elec</t>
  </si>
  <si>
    <t>EMI_per_sqm.kgCO2.PT.Res.HHnew.Thermal.SH.LPG.WH</t>
  </si>
  <si>
    <t>EMI_per_sqm.kgCO2.PT.Res.HHnew.Thermal.SH.LPG.WH.LPG.NoSolar.LPG</t>
  </si>
  <si>
    <t>EMI_per_sqm.kgCO2.PT.Res.HHnew.Thermal.SH.LPG.WH.LPG.Solar</t>
  </si>
  <si>
    <t>EMI_per_sqm.kgCO2.PT.Res.HHnew.Thermal.SH.LPG.WH.LPG.Solar.LPG</t>
  </si>
  <si>
    <t>EMI_per_sqm.kgCO2.PT.Res.HHnew.Thermal.SH.LPG.WH.LPG.Solar.Solar</t>
  </si>
  <si>
    <t>EMI_per_sqm.kgCO2.PT.Res.HHnew.Thermal.SH.LPG.WH.Elc.NoSolar.Elec</t>
  </si>
  <si>
    <t>EMI_per_sqm.kgCO2.PT.Res.HHnew.Thermal.SH.LPG.WH.Elc.Solar</t>
  </si>
  <si>
    <t>EMI_per_sqm.kgCO2.PT.Res.HHnew.Thermal.SH.LPG.WH.Elc.Solar.Elec</t>
  </si>
  <si>
    <t>EMI_per_sqm.kgCO2.PT.Res.HHnew.Thermal.SH.LPG.WH.Elc.Solar.Solar</t>
  </si>
  <si>
    <t>EMI_per_sqm.kgCO2.PT.Res.HHnew.Thermal.SH.LPG.CO</t>
  </si>
  <si>
    <t>EMI_per_sqm.kgCO2.PT.Res.HHnew.Thermal.SH.LPG.CO.LPG.LPG</t>
  </si>
  <si>
    <t>EMI_per_sqm.kgCO2.PT.Res.HHnew.Thermal.SH.LPG.CO.Elc.Elec</t>
  </si>
  <si>
    <t>EMI_per_sqm.kgCO2.PT.Res.HHnew.Thermal.SH.Oil</t>
  </si>
  <si>
    <t>EMI_per_sqm.kgCO2.PT.Res.HHnew.Thermal.SH.Oil.SH</t>
  </si>
  <si>
    <t>EMI_per_sqm.kgCO2.PT.Res.HHnew.Thermal.SH.Oil.SH.Oil</t>
  </si>
  <si>
    <t>EMI_per_sqm.kgCO2.PT.Res.HHnew.Thermal.SH.Oil.SH.Elec</t>
  </si>
  <si>
    <t>EMI_per_sqm.kgCO2.PT.Res.HHnew.Thermal.SH.Oil.SC</t>
  </si>
  <si>
    <t>EMI_per_sqm.kgCO2.PT.Res.HHnew.Thermal.SH.Oil.SC.AC.Elec</t>
  </si>
  <si>
    <t>EMI_per_sqm.kgCO2.PT.Res.HHnew.Thermal.SH.Oil.WH</t>
  </si>
  <si>
    <t>EMI_per_sqm.kgCO2.PT.Res.HHnew.Thermal.SH.Oil.WH.Oil.NoSolar.Oil</t>
  </si>
  <si>
    <t>EMI_per_sqm.kgCO2.PT.Res.HHnew.Thermal.SH.Oil.WH.Oil.Solar</t>
  </si>
  <si>
    <t>EMI_per_sqm.kgCO2.PT.Res.HHnew.Thermal.SH.Oil.WH.Oil.Solar.Oil</t>
  </si>
  <si>
    <t>EMI_per_sqm.kgCO2.PT.Res.HHnew.Thermal.SH.Oil.WH.Oil.Solar.Solar</t>
  </si>
  <si>
    <t>EMI_per_sqm.kgCO2.PT.Res.HHnew.Thermal.SH.Oil.WH.Elc.NoSolar.Elec</t>
  </si>
  <si>
    <t>EMI_per_sqm.kgCO2.PT.Res.HHnew.Thermal.SH.Oil.WH.Elc.Solar</t>
  </si>
  <si>
    <t>EMI_per_sqm.kgCO2.PT.Res.HHnew.Thermal.SH.Oil.WH.Elc.Solar.Elec</t>
  </si>
  <si>
    <t>EMI_per_sqm.kgCO2.PT.Res.HHnew.Thermal.SH.Oil.WH.Elc.Solar.Solar</t>
  </si>
  <si>
    <t>EMI_per_sqm.kgCO2.PT.Res.HHnew.Thermal.SH.Oil.CO</t>
  </si>
  <si>
    <t>EMI_per_sqm.kgCO2.PT.Res.HHnew.Thermal.SH.Oil.CO.LPG.LPG</t>
  </si>
  <si>
    <t>EMI_per_sqm.kgCO2.PT.Res.HHnew.Thermal.SH.Oil.CO.Elc.Elec</t>
  </si>
  <si>
    <t>EMI_per_sqm.kgCO2.PT.Res.HHnew.Thermal.SH.Gas</t>
  </si>
  <si>
    <t>EMI_per_sqm.kgCO2.PT.Res.HHnew.Thermal.SH.Gas.SH</t>
  </si>
  <si>
    <t>EMI_per_sqm.kgCO2.PT.Res.HHnew.Thermal.SH.Gas.SH.Gas</t>
  </si>
  <si>
    <t>EMI_per_sqm.kgCO2.PT.Res.HHnew.Thermal.SH.Gas.SH.Elec</t>
  </si>
  <si>
    <t>EMI_per_sqm.kgCO2.PT.Res.HHnew.Thermal.SH.Gas.SC</t>
  </si>
  <si>
    <t>EMI_per_sqm.kgCO2.PT.Res.HHnew.Thermal.SH.Gas.SC.AC.Elec</t>
  </si>
  <si>
    <t>EMI_per_sqm.kgCO2.PT.Res.HHnew.Thermal.SH.Gas.WH</t>
  </si>
  <si>
    <t>EMI_per_sqm.kgCO2.PT.Res.HHnew.Thermal.SH.Gas.WH.Gas.NoSolar.Gas</t>
  </si>
  <si>
    <t>EMI_per_sqm.kgCO2.PT.Res.HHnew.Thermal.SH.Gas.WH.Gas.Solar</t>
  </si>
  <si>
    <t>EMI_per_sqm.kgCO2.PT.Res.HHnew.Thermal.SH.Gas.WH.Gas.Solar.Gas</t>
  </si>
  <si>
    <t>EMI_per_sqm.kgCO2.PT.Res.HHnew.Thermal.SH.Gas.WH.Gas.Solar.Solar</t>
  </si>
  <si>
    <t>EMI_per_sqm.kgCO2.PT.Res.HHnew.Thermal.SH.Gas.WH.Elc.NoSolar.Elec</t>
  </si>
  <si>
    <t>EMI_per_sqm.kgCO2.PT.Res.HHnew.Thermal.SH.Gas.WH.Elc.Solar</t>
  </si>
  <si>
    <t>EMI_per_sqm.kgCO2.PT.Res.HHnew.Thermal.SH.Gas.WH.Elc.Solar.Elec</t>
  </si>
  <si>
    <t>EMI_per_sqm.kgCO2.PT.Res.HHnew.Thermal.SH.Gas.WH.Elc.Solar.Solar</t>
  </si>
  <si>
    <t>EMI_per_sqm.kgCO2.PT.Res.HHnew.Thermal.SH.Gas.CO</t>
  </si>
  <si>
    <t>EMI_per_sqm.kgCO2.PT.Res.HHnew.Thermal.SH.Gas.CO.Gas.Gas</t>
  </si>
  <si>
    <t>EMI_per_sqm.kgCO2.PT.Res.HHnew.Thermal.SH.Gas.CO.Elc.Elec</t>
  </si>
  <si>
    <t>EMI_per_sqm.kgCO2.PT.Res.HHnew.Thermal.SH.Biomass</t>
  </si>
  <si>
    <t>EMI_per_sqm.kgCO2.PT.Res.HHnew.Thermal.SH.Biomass.SH</t>
  </si>
  <si>
    <t>EMI_per_sqm.kgCO2.PT.Res.HHnew.Thermal.SH.Biomass.SH.Biomass</t>
  </si>
  <si>
    <t>EMI_per_sqm.kgCO2.PT.Res.HHnew.Thermal.SH.Biomass.SH.Elec</t>
  </si>
  <si>
    <t>EMI_per_sqm.kgCO2.PT.Res.HHnew.Thermal.SH.Biomass.SC</t>
  </si>
  <si>
    <t>EMI_per_sqm.kgCO2.PT.Res.HHnew.Thermal.SH.Biomass.SC.AC.Elec</t>
  </si>
  <si>
    <t>EMI_per_sqm.kgCO2.PT.Res.HHnew.Thermal.SH.Biomass.WH</t>
  </si>
  <si>
    <t>EMI_per_sqm.kgCO2.PT.Res.HHnew.Thermal.SH.Biomass.WH.Biomass.NoSolar.Biomass</t>
  </si>
  <si>
    <t>EMI_per_sqm.kgCO2.PT.Res.HHnew.Thermal.SH.Biomass.WH.Biomass.Solar</t>
  </si>
  <si>
    <t>EMI_per_sqm.kgCO2.PT.Res.HHnew.Thermal.SH.Biomass.WH.Biomass.Solar.Biomass</t>
  </si>
  <si>
    <t>EMI_per_sqm.kgCO2.PT.Res.HHnew.Thermal.SH.Biomass.WH.Biomass.Solar.Solar</t>
  </si>
  <si>
    <t>EMI_per_sqm.kgCO2.PT.Res.HHnew.Thermal.SH.Biomass.WH.LPG.NoSolar.LPG</t>
  </si>
  <si>
    <t>EMI_per_sqm.kgCO2.PT.Res.HHnew.Thermal.SH.Biomass.WH.LPG.Solar</t>
  </si>
  <si>
    <t>EMI_per_sqm.kgCO2.PT.Res.HHnew.Thermal.SH.Biomass.WH.LPG.Solar.LPG</t>
  </si>
  <si>
    <t>EMI_per_sqm.kgCO2.PT.Res.HHnew.Thermal.SH.Biomass.WH.LPG.Solar.Solar</t>
  </si>
  <si>
    <t>EMI_per_sqm.kgCO2.PT.Res.HHnew.Thermal.SH.Biomass.WH.Elc.NoSolar.Elec</t>
  </si>
  <si>
    <t>EMI_per_sqm.kgCO2.PT.Res.HHnew.Thermal.SH.Biomass.WH.Elc.Solar</t>
  </si>
  <si>
    <t>EMI_per_sqm.kgCO2.PT.Res.HHnew.Thermal.SH.Biomass.WH.Elc.Solar.Elec</t>
  </si>
  <si>
    <t>EMI_per_sqm.kgCO2.PT.Res.HHnew.Thermal.SH.Biomass.WH.Elc.Solar.Solar</t>
  </si>
  <si>
    <t>EMI_per_sqm.kgCO2.PT.Res.HHnew.Thermal.SH.Biomass.CO</t>
  </si>
  <si>
    <t>EMI_per_sqm.kgCO2.PT.Res.HHnew.Thermal.SH.Biomass.CO.Biomass.Biomass</t>
  </si>
  <si>
    <t>EMI_per_sqm.kgCO2.PT.Res.HHnew.Thermal.SH.Biomass.CO.LPG.LPG</t>
  </si>
  <si>
    <t>EMI_per_sqm.kgCO2.PT.Res.HHnew.Thermal.SH.Biomass.CO.Elc.Elec</t>
  </si>
  <si>
    <t>EMI_per_sqm.kgCO2.PT.Res.HHnew.Thermal.SH.Geo</t>
  </si>
  <si>
    <t>EMI_per_sqm.kgCO2.PT.Res.HHnew.Thermal.SH.Geo.SH</t>
  </si>
  <si>
    <t>EMI_per_sqm.kgCO2.PT.Res.HHnew.Thermal.SH.Geo.SH.Geo</t>
  </si>
  <si>
    <t>EMI_per_sqm.kgCO2.PT.Res.HHnew.Thermal.SH.Geo.SH.Elec</t>
  </si>
  <si>
    <t>EMI_per_sqm.kgCO2.PT.Res.HHnew.Thermal.SH.Geo.SC</t>
  </si>
  <si>
    <t>EMI_per_sqm.kgCO2.PT.Res.HHnew.Thermal.SH.Geo.SC.AC.Elec</t>
  </si>
  <si>
    <t>EMI_per_sqm.kgCO2.PT.Res.HHnew.Thermal.SH.Geo.WH</t>
  </si>
  <si>
    <t>EMI_per_sqm.kgCO2.PT.Res.HHnew.Thermal.SH.Geo.WH.Geo.NoSolar.Geo</t>
  </si>
  <si>
    <t>EMI_per_sqm.kgCO2.PT.Res.HHnew.Thermal.SH.Geo.WH.Geo.Solar</t>
  </si>
  <si>
    <t>EMI_per_sqm.kgCO2.PT.Res.HHnew.Thermal.SH.Geo.WH.Geo.Solar.Geo</t>
  </si>
  <si>
    <t>EMI_per_sqm.kgCO2.PT.Res.HHnew.Thermal.SH.Geo.WH.Geo.Solar.Solar</t>
  </si>
  <si>
    <t>EMI_per_sqm.kgCO2.PT.Res.HHnew.Thermal.SH.Geo.WH.Elc.NoSolar.Elec</t>
  </si>
  <si>
    <t>EMI_per_sqm.kgCO2.PT.Res.HHnew.Thermal.SH.Geo.WH.Elc.Solar</t>
  </si>
  <si>
    <t>EMI_per_sqm.kgCO2.PT.Res.HHnew.Thermal.SH.Geo.WH.Elc.Solar.Elec</t>
  </si>
  <si>
    <t>EMI_per_sqm.kgCO2.PT.Res.HHnew.Thermal.SH.Geo.WH.Elc.Solar.Solar</t>
  </si>
  <si>
    <t>EMI_per_sqm.kgCO2.PT.Res.HHnew.Thermal.SH.Geo.CO</t>
  </si>
  <si>
    <t>EMI_per_sqm.kgCO2.PT.Res.HHnew.Thermal.SH.Geo.CO.LPG.LPG</t>
  </si>
  <si>
    <t>EMI_per_sqm.kgCO2.PT.Res.HHnew.Thermal.SH.Geo.CO.Elc.Elec</t>
  </si>
  <si>
    <t>EMI_per_sqm.kgCO2.PT.Res.HHnew.Thermal.SH.DistrHeat</t>
  </si>
  <si>
    <t>EMI_per_sqm.kgCO2.PT.Res.HHnew.Thermal.SH.DistrHeat.SH</t>
  </si>
  <si>
    <t>EMI_per_sqm.kgCO2.PT.Res.HHnew.Thermal.SH.DistrHeat.SH.Steam_Distr</t>
  </si>
  <si>
    <t>EMI_per_sqm.kgCO2.PT.Res.HHnew.Thermal.SH.DistrHeat.SH.Elec</t>
  </si>
  <si>
    <t>EMI_per_sqm.kgCO2.PT.Res.HHnew.Thermal.SH.DistrHeat.SC</t>
  </si>
  <si>
    <t>EMI_per_sqm.kgCO2.PT.Res.HHnew.Thermal.SH.DistrHeat.SC.AC.Elec</t>
  </si>
  <si>
    <t>EMI_per_sqm.kgCO2.PT.Res.HHnew.Thermal.SH.DistrHeat.WH</t>
  </si>
  <si>
    <t>EMI_per_sqm.kgCO2.PT.Res.HHnew.Thermal.SH.DistrHeat.WH.DistrHeat.NoSolar.Steam_Distr</t>
  </si>
  <si>
    <t>EMI_per_sqm.kgCO2.PT.Res.HHnew.Thermal.SH.DistrHeat.WH.DistrHeat.Solar</t>
  </si>
  <si>
    <t>EMI_per_sqm.kgCO2.PT.Res.HHnew.Thermal.SH.DistrHeat.WH.DistrHeat.Solar.Steam_Distr</t>
  </si>
  <si>
    <t>EMI_per_sqm.kgCO2.PT.Res.HHnew.Thermal.SH.DistrHeat.WH.DistrHeat.Solar.Solar</t>
  </si>
  <si>
    <t>EMI_per_sqm.kgCO2.PT.Res.HHnew.Thermal.SH.DistrHeat.WH.Elc.NoSolar.Elec</t>
  </si>
  <si>
    <t>EMI_per_sqm.kgCO2.PT.Res.HHnew.Thermal.SH.DistrHeat.WH.Elc.Solar</t>
  </si>
  <si>
    <t>EMI_per_sqm.kgCO2.PT.Res.HHnew.Thermal.SH.DistrHeat.WH.Elc.Solar.Elec</t>
  </si>
  <si>
    <t>EMI_per_sqm.kgCO2.PT.Res.HHnew.Thermal.SH.DistrHeat.WH.Elc.Solar.Solar</t>
  </si>
  <si>
    <t>EMI_per_sqm.kgCO2.PT.Res.HHnew.Thermal.SH.DistrHeat.CO</t>
  </si>
  <si>
    <t>EMI_per_sqm.kgCO2.PT.Res.HHnew.Thermal.SH.DistrHeat.CO.LPG.LPG</t>
  </si>
  <si>
    <t>EMI_per_sqm.kgCO2.PT.Res.HHnew.Thermal.SH.DistrHeat.CO.Elc.Elec</t>
  </si>
  <si>
    <t>EMI_per_sqm.kgCO2.PT.Res.HHnew.Thermal.SH.AdvElc</t>
  </si>
  <si>
    <t>EMI_per_sqm.kgCO2.PT.Res.HHnew.Thermal.SH.AdvElc.SH</t>
  </si>
  <si>
    <t>EMI_per_sqm.kgCO2.PT.Res.HHnew.Thermal.SH.AdvElc.SH.Elec</t>
  </si>
  <si>
    <t>EMI_per_sqm.kgCO2.PT.Res.HHnew.Thermal.SH.AdvElc.SC</t>
  </si>
  <si>
    <t>EMI_per_sqm.kgCO2.PT.Res.HHnew.Thermal.SH.AdvElc.SC.AC.Elec</t>
  </si>
  <si>
    <t>EMI_per_sqm.kgCO2.PT.Res.HHnew.Thermal.SH.AdvElc.WH</t>
  </si>
  <si>
    <t>EMI_per_sqm.kgCO2.PT.Res.HHnew.Thermal.SH.AdvElc.WH.LPG.NoSolar.LPG</t>
  </si>
  <si>
    <t>EMI_per_sqm.kgCO2.PT.Res.HHnew.Thermal.SH.AdvElc.WH.LPG.Solar</t>
  </si>
  <si>
    <t>EMI_per_sqm.kgCO2.PT.Res.HHnew.Thermal.SH.AdvElc.WH.LPG.Solar.LPG</t>
  </si>
  <si>
    <t>EMI_per_sqm.kgCO2.PT.Res.HHnew.Thermal.SH.AdvElc.WH.LPG.Solar.Solar</t>
  </si>
  <si>
    <t>EMI_per_sqm.kgCO2.PT.Res.HHnew.Thermal.SH.AdvElc.WH.Elc.NoSolar.Elec</t>
  </si>
  <si>
    <t>EMI_per_sqm.kgCO2.PT.Res.HHnew.Thermal.SH.AdvElc.WH.Elc.Solar</t>
  </si>
  <si>
    <t>EMI_per_sqm.kgCO2.PT.Res.HHnew.Thermal.SH.AdvElc.WH.Elc.Solar.Elec</t>
  </si>
  <si>
    <t>EMI_per_sqm.kgCO2.PT.Res.HHnew.Thermal.SH.AdvElc.WH.Elc.Solar.Solar</t>
  </si>
  <si>
    <t>EMI_per_sqm.kgCO2.PT.Res.HHnew.Thermal.SH.AdvElc.CO</t>
  </si>
  <si>
    <t>EMI_per_sqm.kgCO2.PT.Res.HHnew.Thermal.SH.AdvElc.CO.LPG.LPG</t>
  </si>
  <si>
    <t>EMI_per_sqm.kgCO2.PT.Res.HHnew.Thermal.SH.AdvElc.CO.Elc.Elec</t>
  </si>
  <si>
    <t>EMI_per_sqm.kgCO2.PT.Res.HHnew.Thermal.SH.ConvElc</t>
  </si>
  <si>
    <t>EMI_per_sqm.kgCO2.PT.Res.HHnew.Thermal.SH.ConvElc.SH</t>
  </si>
  <si>
    <t>EMI_per_sqm.kgCO2.PT.Res.HHnew.Thermal.SH.ConvElc.SH.Elec</t>
  </si>
  <si>
    <t>EMI_per_sqm.kgCO2.PT.Res.HHnew.Thermal.SH.ConvElc.SC</t>
  </si>
  <si>
    <t>EMI_per_sqm.kgCO2.PT.Res.HHnew.Thermal.SH.ConvElc.SC.AC.Elec</t>
  </si>
  <si>
    <t>EMI_per_sqm.kgCO2.PT.Res.HHnew.Thermal.SH.ConvElc.WH</t>
  </si>
  <si>
    <t>EMI_per_sqm.kgCO2.PT.Res.HHnew.Thermal.SH.ConvElc.WH.LPG.NoSolar.LPG</t>
  </si>
  <si>
    <t>EMI_per_sqm.kgCO2.PT.Res.HHnew.Thermal.SH.ConvElc.WH.LPG.Solar</t>
  </si>
  <si>
    <t>EMI_per_sqm.kgCO2.PT.Res.HHnew.Thermal.SH.ConvElc.WH.LPG.Solar.LPG</t>
  </si>
  <si>
    <t>EMI_per_sqm.kgCO2.PT.Res.HHnew.Thermal.SH.ConvElc.WH.LPG.Solar.Solar</t>
  </si>
  <si>
    <t>EMI_per_sqm.kgCO2.PT.Res.HHnew.Thermal.SH.ConvElc.WH.Elc.NoSolar.Elec</t>
  </si>
  <si>
    <t>EMI_per_sqm.kgCO2.PT.Res.HHnew.Thermal.SH.ConvElc.WH.Elc.Solar</t>
  </si>
  <si>
    <t>EMI_per_sqm.kgCO2.PT.Res.HHnew.Thermal.SH.ConvElc.WH.Elc.Solar.Elec</t>
  </si>
  <si>
    <t>EMI_per_sqm.kgCO2.PT.Res.HHnew.Thermal.SH.ConvElc.WH.Elc.Solar.Solar</t>
  </si>
  <si>
    <t>EMI_per_sqm.kgCO2.PT.Res.HHnew.Thermal.SH.ConvElc.CO</t>
  </si>
  <si>
    <t>EMI_per_sqm.kgCO2.PT.Res.HHnew.Thermal.SH.ConvElc.CO.LPG.LPG</t>
  </si>
  <si>
    <t>EMI_per_sqm.kgCO2.PT.Res.HHnew.Thermal.SH.ConvElc.CO.Elc.Elec</t>
  </si>
  <si>
    <t>PT - Household type: Solids</t>
  </si>
  <si>
    <t>PT - Household type: LPG</t>
  </si>
  <si>
    <t>PT - Household type: Diesel oil</t>
  </si>
  <si>
    <t>PT - Household type: Gas</t>
  </si>
  <si>
    <t>PT - Household type: Biomass</t>
  </si>
  <si>
    <t>PT - Household type: Geothermal</t>
  </si>
  <si>
    <t>PT - Household type: Distributed heat</t>
  </si>
  <si>
    <t>PT - Household type: Advanced electric heating</t>
  </si>
  <si>
    <t>PT - Household type: Conventional electric heating</t>
  </si>
  <si>
    <t>PT - Residential / specific electric uses</t>
  </si>
  <si>
    <t>PT - Refrigerators and freezers</t>
  </si>
  <si>
    <t>PT - Washing machines</t>
  </si>
  <si>
    <t>PT - Clothes dryers</t>
  </si>
  <si>
    <t>PT - Dishwashers</t>
  </si>
  <si>
    <t>PT - TV and multimedia</t>
  </si>
  <si>
    <t>PT - ICT equipment</t>
  </si>
  <si>
    <t>PT - Lighting</t>
  </si>
  <si>
    <t>PT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</si>
</sst>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45967.479074074072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135908.11175928981</v>
      </c>
      <c r="C3" s="182">
        <v>137087.44963540355</v>
      </c>
      <c r="D3" s="182">
        <v>138864.4278712846</v>
      </c>
      <c r="E3" s="182">
        <v>138419.25179967156</v>
      </c>
      <c r="F3" s="182">
        <v>141935.70209419032</v>
      </c>
      <c r="G3" s="182">
        <v>144193.09730536834</v>
      </c>
      <c r="H3" s="182">
        <v>146362.83130302079</v>
      </c>
      <c r="I3" s="182">
        <v>149991.24581963391</v>
      </c>
      <c r="J3" s="182">
        <v>152109.33999324331</v>
      </c>
      <c r="K3" s="182">
        <v>148509.57358137134</v>
      </c>
      <c r="L3" s="182">
        <v>151890.07343949785</v>
      </c>
      <c r="M3" s="182">
        <v>146283.5585753897</v>
      </c>
      <c r="N3" s="182">
        <v>138454.17479287891</v>
      </c>
      <c r="O3" s="182">
        <v>136849.52341996544</v>
      </c>
      <c r="P3" s="182">
        <v>140047.78995485781</v>
      </c>
      <c r="Q3" s="182">
        <v>142524.52184900001</v>
      </c>
      <c r="R3" s="182">
        <v>145887.86412288513</v>
      </c>
      <c r="S3" s="182">
        <v>148483.3151300927</v>
      </c>
      <c r="T3" s="182">
        <v>152283.36855598987</v>
      </c>
      <c r="U3" s="182">
        <v>157554.36298568119</v>
      </c>
      <c r="V3" s="182">
        <v>146905.93393179605</v>
      </c>
      <c r="W3" s="182">
        <v>154095.98308842603</v>
      </c>
      <c r="X3" s="182">
        <v>162688.15754437484</v>
      </c>
      <c r="Y3" s="182">
        <v>166611.9</v>
      </c>
      <c r="DA3" s="210" t="s">
        <v>222</v>
      </c>
    </row>
    <row r="4" spans="1:105" ht="12" customHeight="1" x14ac:dyDescent="0.25">
      <c r="A4" s="183" t="s">
        <v>90</v>
      </c>
      <c r="B4" s="36">
        <v>10249022</v>
      </c>
      <c r="C4" s="36">
        <v>10330774</v>
      </c>
      <c r="D4" s="36">
        <v>10394669</v>
      </c>
      <c r="E4" s="36">
        <v>10444592</v>
      </c>
      <c r="F4" s="36">
        <v>10473050</v>
      </c>
      <c r="G4" s="36">
        <v>10494672</v>
      </c>
      <c r="H4" s="36">
        <v>10511988</v>
      </c>
      <c r="I4" s="36">
        <v>10532588</v>
      </c>
      <c r="J4" s="36">
        <v>10553339</v>
      </c>
      <c r="K4" s="36">
        <v>10563014</v>
      </c>
      <c r="L4" s="36">
        <v>10573479</v>
      </c>
      <c r="M4" s="36">
        <v>10572721</v>
      </c>
      <c r="N4" s="36">
        <v>10558950</v>
      </c>
      <c r="O4" s="36">
        <v>10503889</v>
      </c>
      <c r="P4" s="36">
        <v>10444092</v>
      </c>
      <c r="Q4" s="36">
        <v>10395121</v>
      </c>
      <c r="R4" s="36">
        <v>10368554</v>
      </c>
      <c r="S4" s="36">
        <v>10344478</v>
      </c>
      <c r="T4" s="36">
        <v>10335770</v>
      </c>
      <c r="U4" s="36">
        <v>10333496</v>
      </c>
      <c r="V4" s="36">
        <v>10375395</v>
      </c>
      <c r="W4" s="36">
        <v>10394297</v>
      </c>
      <c r="X4" s="36">
        <v>10421117</v>
      </c>
      <c r="Y4" s="36">
        <v>10516621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3593762</v>
      </c>
      <c r="C6" s="35">
        <v>3643473</v>
      </c>
      <c r="D6" s="35">
        <v>3687431</v>
      </c>
      <c r="E6" s="35">
        <v>3726920</v>
      </c>
      <c r="F6" s="35">
        <v>3759171</v>
      </c>
      <c r="G6" s="35">
        <v>3783227</v>
      </c>
      <c r="H6" s="35">
        <v>3828109</v>
      </c>
      <c r="I6" s="35">
        <v>3842608</v>
      </c>
      <c r="J6" s="35">
        <v>3869945</v>
      </c>
      <c r="K6" s="35">
        <v>3915128</v>
      </c>
      <c r="L6" s="35">
        <v>3926283</v>
      </c>
      <c r="M6" s="35">
        <v>4003302</v>
      </c>
      <c r="N6" s="35">
        <v>4053340</v>
      </c>
      <c r="O6" s="35">
        <v>4049302</v>
      </c>
      <c r="P6" s="35">
        <v>4111847</v>
      </c>
      <c r="Q6" s="35">
        <v>4131606</v>
      </c>
      <c r="R6" s="35">
        <v>4117774</v>
      </c>
      <c r="S6" s="35">
        <v>4146083</v>
      </c>
      <c r="T6" s="35">
        <v>4174382</v>
      </c>
      <c r="U6" s="35">
        <v>4205737</v>
      </c>
      <c r="V6" s="35">
        <v>4195753</v>
      </c>
      <c r="W6" s="35">
        <v>4191249</v>
      </c>
      <c r="X6" s="35">
        <v>4181829</v>
      </c>
      <c r="Y6" s="35">
        <v>4188220</v>
      </c>
      <c r="DA6" s="59" t="s">
        <v>224</v>
      </c>
    </row>
    <row r="7" spans="1:105" ht="12" customHeight="1" x14ac:dyDescent="0.25">
      <c r="A7" s="185" t="s">
        <v>186</v>
      </c>
      <c r="B7" s="114">
        <v>366372.9010040451</v>
      </c>
      <c r="C7" s="114">
        <v>372374.51528558804</v>
      </c>
      <c r="D7" s="114">
        <v>377771.4431314281</v>
      </c>
      <c r="E7" s="114">
        <v>382742.16056835285</v>
      </c>
      <c r="F7" s="114">
        <v>387124.4218074641</v>
      </c>
      <c r="G7" s="114">
        <v>390632.41078189941</v>
      </c>
      <c r="H7" s="114">
        <v>396583.30317552143</v>
      </c>
      <c r="I7" s="114">
        <v>399218.38819217525</v>
      </c>
      <c r="J7" s="114">
        <v>403429.07135255937</v>
      </c>
      <c r="K7" s="114">
        <v>409840.84917855106</v>
      </c>
      <c r="L7" s="114">
        <v>412499.69379736914</v>
      </c>
      <c r="M7" s="114">
        <v>423353.66959238681</v>
      </c>
      <c r="N7" s="114">
        <v>431275.37599999999</v>
      </c>
      <c r="O7" s="114">
        <v>432840.83043785626</v>
      </c>
      <c r="P7" s="114">
        <v>442664.43650766031</v>
      </c>
      <c r="Q7" s="114">
        <v>447310.011345362</v>
      </c>
      <c r="R7" s="114">
        <v>448175.26206838049</v>
      </c>
      <c r="S7" s="114">
        <v>454121.76423489873</v>
      </c>
      <c r="T7" s="114">
        <v>460198.25772521715</v>
      </c>
      <c r="U7" s="114">
        <v>466811.65401672613</v>
      </c>
      <c r="V7" s="114">
        <v>468437.72992752062</v>
      </c>
      <c r="W7" s="114">
        <v>470735.84090989159</v>
      </c>
      <c r="X7" s="114">
        <v>472660.11220145918</v>
      </c>
      <c r="Y7" s="114">
        <v>476475.35421611991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131387</v>
      </c>
      <c r="D8" s="138">
        <v>126764</v>
      </c>
      <c r="E8" s="138">
        <v>123294</v>
      </c>
      <c r="F8" s="138">
        <v>116954</v>
      </c>
      <c r="G8" s="138">
        <v>109492</v>
      </c>
      <c r="H8" s="138">
        <v>130864</v>
      </c>
      <c r="I8" s="138">
        <v>101501</v>
      </c>
      <c r="J8" s="138">
        <v>114669</v>
      </c>
      <c r="K8" s="138">
        <v>133136</v>
      </c>
      <c r="L8" s="138">
        <v>100135</v>
      </c>
      <c r="M8" s="138">
        <v>166253</v>
      </c>
      <c r="N8" s="138">
        <v>141022</v>
      </c>
      <c r="O8" s="138">
        <v>92121</v>
      </c>
      <c r="P8" s="138">
        <v>154575</v>
      </c>
      <c r="Q8" s="138">
        <v>113210</v>
      </c>
      <c r="R8" s="138">
        <v>93900</v>
      </c>
      <c r="S8" s="138">
        <v>121895</v>
      </c>
      <c r="T8" s="138">
        <v>122528</v>
      </c>
      <c r="U8" s="138">
        <v>126227</v>
      </c>
      <c r="V8" s="138">
        <v>95585</v>
      </c>
      <c r="W8" s="138">
        <v>95358</v>
      </c>
      <c r="X8" s="138">
        <v>95256</v>
      </c>
      <c r="Y8" s="138">
        <v>101433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14328.229416993354</v>
      </c>
      <c r="D9" s="39">
        <v>13838.742980103532</v>
      </c>
      <c r="E9" s="39">
        <v>13514.37752589111</v>
      </c>
      <c r="F9" s="39">
        <v>13017.469645718433</v>
      </c>
      <c r="G9" s="39">
        <v>12217.924459918688</v>
      </c>
      <c r="H9" s="39">
        <v>14716.490887381409</v>
      </c>
      <c r="I9" s="39">
        <v>11504.669350049837</v>
      </c>
      <c r="J9" s="39">
        <v>13113.909971309646</v>
      </c>
      <c r="K9" s="39">
        <v>15378.313662813582</v>
      </c>
      <c r="L9" s="39">
        <v>11730.079923587837</v>
      </c>
      <c r="M9" s="39">
        <v>19951.105612794996</v>
      </c>
      <c r="N9" s="39">
        <v>17197.243303198364</v>
      </c>
      <c r="O9" s="39">
        <v>11368.566549244848</v>
      </c>
      <c r="P9" s="39">
        <v>19205.779424467593</v>
      </c>
      <c r="Q9" s="39">
        <v>14172.614739545208</v>
      </c>
      <c r="R9" s="39">
        <v>11848.194326676103</v>
      </c>
      <c r="S9" s="39">
        <v>15487.304900078416</v>
      </c>
      <c r="T9" s="39">
        <v>15682.848081610266</v>
      </c>
      <c r="U9" s="39">
        <v>16285.302740532561</v>
      </c>
      <c r="V9" s="39">
        <v>12388.508366281534</v>
      </c>
      <c r="W9" s="39">
        <v>12478.732470401019</v>
      </c>
      <c r="X9" s="39">
        <v>12595.665163921811</v>
      </c>
      <c r="Y9" s="39">
        <v>13504.479436957066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1263.95</v>
      </c>
      <c r="C11" s="41">
        <v>1246.56</v>
      </c>
      <c r="D11" s="41">
        <v>1137.33</v>
      </c>
      <c r="E11" s="41">
        <v>1220.4000000000001</v>
      </c>
      <c r="F11" s="41">
        <v>1344.48</v>
      </c>
      <c r="G11" s="41">
        <v>1338.02</v>
      </c>
      <c r="H11" s="41">
        <v>1189.3</v>
      </c>
      <c r="I11" s="41">
        <v>1236.5999999999999</v>
      </c>
      <c r="J11" s="41">
        <v>1267.83</v>
      </c>
      <c r="K11" s="41">
        <v>1153.8499999999999</v>
      </c>
      <c r="L11" s="41">
        <v>1298.28</v>
      </c>
      <c r="M11" s="41">
        <v>1089.29</v>
      </c>
      <c r="N11" s="41">
        <v>1347.73</v>
      </c>
      <c r="O11" s="41">
        <v>1336.17</v>
      </c>
      <c r="P11" s="41">
        <v>1138.56</v>
      </c>
      <c r="Q11" s="41">
        <v>1080.28</v>
      </c>
      <c r="R11" s="41">
        <v>1233.04</v>
      </c>
      <c r="S11" s="41">
        <v>1054.83</v>
      </c>
      <c r="T11" s="41">
        <v>1307.33</v>
      </c>
      <c r="U11" s="41">
        <v>1109.07</v>
      </c>
      <c r="V11" s="41">
        <v>1010.1</v>
      </c>
      <c r="W11" s="41">
        <v>1064.78</v>
      </c>
      <c r="X11" s="41">
        <v>967.92</v>
      </c>
      <c r="Y11" s="41">
        <v>1046.75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1209.6666666666667</v>
      </c>
      <c r="C12" s="187">
        <f t="shared" ref="C12:W12" si="0">AVERAGE($B11:$V11)</f>
        <v>1209.6666666666667</v>
      </c>
      <c r="D12" s="187">
        <f t="shared" si="0"/>
        <v>1209.6666666666667</v>
      </c>
      <c r="E12" s="187">
        <f t="shared" si="0"/>
        <v>1209.6666666666667</v>
      </c>
      <c r="F12" s="187">
        <f t="shared" si="0"/>
        <v>1209.6666666666667</v>
      </c>
      <c r="G12" s="187">
        <f t="shared" si="0"/>
        <v>1209.6666666666667</v>
      </c>
      <c r="H12" s="187">
        <f t="shared" si="0"/>
        <v>1209.6666666666667</v>
      </c>
      <c r="I12" s="187">
        <f t="shared" si="0"/>
        <v>1209.6666666666667</v>
      </c>
      <c r="J12" s="187">
        <f t="shared" si="0"/>
        <v>1209.6666666666667</v>
      </c>
      <c r="K12" s="187">
        <f t="shared" si="0"/>
        <v>1209.6666666666667</v>
      </c>
      <c r="L12" s="187">
        <f t="shared" si="0"/>
        <v>1209.6666666666667</v>
      </c>
      <c r="M12" s="187">
        <f t="shared" si="0"/>
        <v>1209.6666666666667</v>
      </c>
      <c r="N12" s="187">
        <f t="shared" si="0"/>
        <v>1209.6666666666667</v>
      </c>
      <c r="O12" s="187">
        <f t="shared" si="0"/>
        <v>1209.6666666666667</v>
      </c>
      <c r="P12" s="187">
        <f t="shared" si="0"/>
        <v>1209.6666666666667</v>
      </c>
      <c r="Q12" s="187">
        <f t="shared" si="0"/>
        <v>1209.6666666666667</v>
      </c>
      <c r="R12" s="187">
        <f t="shared" si="0"/>
        <v>1209.6666666666667</v>
      </c>
      <c r="S12" s="187">
        <f t="shared" si="0"/>
        <v>1209.6666666666667</v>
      </c>
      <c r="T12" s="187">
        <f t="shared" si="0"/>
        <v>1209.6666666666667</v>
      </c>
      <c r="U12" s="187">
        <f t="shared" si="0"/>
        <v>1209.6666666666667</v>
      </c>
      <c r="V12" s="187">
        <f t="shared" si="0"/>
        <v>1209.6666666666667</v>
      </c>
      <c r="W12" s="187">
        <f t="shared" si="0"/>
        <v>1209.6666666666667</v>
      </c>
      <c r="X12" s="187">
        <f t="shared" ref="X12:Y12" si="1">AVERAGE($B11:$V11)</f>
        <v>1209.6666666666667</v>
      </c>
      <c r="Y12" s="187">
        <f t="shared" si="1"/>
        <v>1209.6666666666667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1.0448746211077431</v>
      </c>
      <c r="C13" s="189">
        <f t="shared" si="2"/>
        <v>1.0304987599889777</v>
      </c>
      <c r="D13" s="189">
        <f t="shared" si="2"/>
        <v>0.94020115734362075</v>
      </c>
      <c r="E13" s="189">
        <f t="shared" si="2"/>
        <v>1.0088729677597135</v>
      </c>
      <c r="F13" s="189">
        <f t="shared" si="2"/>
        <v>1.1114466795260403</v>
      </c>
      <c r="G13" s="189">
        <f t="shared" si="2"/>
        <v>1.1061063653899146</v>
      </c>
      <c r="H13" s="189">
        <f t="shared" si="2"/>
        <v>0.98316340589694118</v>
      </c>
      <c r="I13" s="189">
        <f t="shared" si="2"/>
        <v>1.0222650868007714</v>
      </c>
      <c r="J13" s="189">
        <f t="shared" si="2"/>
        <v>1.0480821162854779</v>
      </c>
      <c r="K13" s="189">
        <f t="shared" si="2"/>
        <v>0.95385781206944054</v>
      </c>
      <c r="L13" s="189">
        <f t="shared" si="2"/>
        <v>1.0732543400385781</v>
      </c>
      <c r="M13" s="189">
        <f t="shared" si="2"/>
        <v>0.90048773766877921</v>
      </c>
      <c r="N13" s="189">
        <f t="shared" si="2"/>
        <v>1.1141333700744005</v>
      </c>
      <c r="O13" s="189">
        <f t="shared" si="2"/>
        <v>1.1045770184623864</v>
      </c>
      <c r="P13" s="189">
        <f t="shared" si="2"/>
        <v>0.94121796638192334</v>
      </c>
      <c r="Q13" s="189">
        <f t="shared" si="2"/>
        <v>0.89303940479470922</v>
      </c>
      <c r="R13" s="189">
        <f t="shared" ref="R13:V13" si="3">R11/R12</f>
        <v>1.0193221273077981</v>
      </c>
      <c r="S13" s="189">
        <f t="shared" si="3"/>
        <v>0.87200055111600983</v>
      </c>
      <c r="T13" s="189">
        <f t="shared" si="3"/>
        <v>1.0807357398732431</v>
      </c>
      <c r="U13" s="189">
        <f t="shared" si="3"/>
        <v>0.91683934968310821</v>
      </c>
      <c r="V13" s="189">
        <f t="shared" si="3"/>
        <v>0.8350234224304216</v>
      </c>
      <c r="W13" s="189">
        <f t="shared" ref="W13:Y13" si="4">W11/W12</f>
        <v>0.88022595756406719</v>
      </c>
      <c r="X13" s="189">
        <f t="shared" si="4"/>
        <v>0.80015431248277757</v>
      </c>
      <c r="Y13" s="189">
        <f t="shared" si="4"/>
        <v>0.86532102507577835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2.8518922510728313</v>
      </c>
      <c r="C17" s="14">
        <f t="shared" si="5"/>
        <v>2.8354193924313424</v>
      </c>
      <c r="D17" s="14">
        <f t="shared" si="5"/>
        <v>2.8189460358715865</v>
      </c>
      <c r="E17" s="14">
        <f t="shared" si="5"/>
        <v>2.8024728193790045</v>
      </c>
      <c r="F17" s="14">
        <f t="shared" si="5"/>
        <v>2.7859998919974642</v>
      </c>
      <c r="G17" s="14">
        <f t="shared" si="5"/>
        <v>2.774000079826032</v>
      </c>
      <c r="H17" s="14">
        <f t="shared" si="5"/>
        <v>2.7460001792007489</v>
      </c>
      <c r="I17" s="14">
        <f t="shared" si="5"/>
        <v>2.7409998625933221</v>
      </c>
      <c r="J17" s="14">
        <f t="shared" si="5"/>
        <v>2.7269997377223709</v>
      </c>
      <c r="K17" s="14">
        <f t="shared" si="5"/>
        <v>2.6979996567162043</v>
      </c>
      <c r="L17" s="14">
        <f t="shared" si="5"/>
        <v>2.6929997149976197</v>
      </c>
      <c r="M17" s="14">
        <f t="shared" si="5"/>
        <v>2.6410001044138065</v>
      </c>
      <c r="N17" s="14">
        <f t="shared" si="5"/>
        <v>2.6049998273029158</v>
      </c>
      <c r="O17" s="14">
        <f t="shared" si="5"/>
        <v>2.5939999041810169</v>
      </c>
      <c r="P17" s="14">
        <f t="shared" si="5"/>
        <v>2.5400001507838206</v>
      </c>
      <c r="Q17" s="14">
        <f t="shared" si="5"/>
        <v>2.5160000735791361</v>
      </c>
      <c r="R17" s="14">
        <f t="shared" ref="R17:V17" si="6">R4/R6</f>
        <v>2.5179997736641204</v>
      </c>
      <c r="S17" s="14">
        <f t="shared" si="6"/>
        <v>2.4950002206902275</v>
      </c>
      <c r="T17" s="14">
        <f t="shared" si="6"/>
        <v>2.476000040245478</v>
      </c>
      <c r="U17" s="14">
        <f t="shared" si="6"/>
        <v>2.4570000454141567</v>
      </c>
      <c r="V17" s="14">
        <f t="shared" si="6"/>
        <v>2.4728326476796894</v>
      </c>
      <c r="W17" s="14">
        <f t="shared" ref="W17:Y17" si="7">W4/W6</f>
        <v>2.4799998759319717</v>
      </c>
      <c r="X17" s="14">
        <f t="shared" si="7"/>
        <v>2.4919997924353194</v>
      </c>
      <c r="Y17" s="14">
        <f t="shared" si="7"/>
        <v>2.5110001384836518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35.747108456206362</v>
      </c>
      <c r="C18" s="94">
        <f t="shared" si="8"/>
        <v>36.045170989665252</v>
      </c>
      <c r="D18" s="94">
        <f t="shared" si="8"/>
        <v>36.342806406959966</v>
      </c>
      <c r="E18" s="94">
        <f t="shared" si="8"/>
        <v>36.64500830366115</v>
      </c>
      <c r="F18" s="94">
        <f t="shared" si="8"/>
        <v>36.963866477049585</v>
      </c>
      <c r="G18" s="94">
        <f t="shared" si="8"/>
        <v>37.221974234344763</v>
      </c>
      <c r="H18" s="94">
        <f t="shared" si="8"/>
        <v>37.726765210873666</v>
      </c>
      <c r="I18" s="94">
        <f t="shared" si="8"/>
        <v>37.90316190020679</v>
      </c>
      <c r="J18" s="94">
        <f t="shared" si="8"/>
        <v>38.227623631967035</v>
      </c>
      <c r="K18" s="94">
        <f t="shared" si="8"/>
        <v>38.799612419196933</v>
      </c>
      <c r="L18" s="94">
        <f t="shared" si="8"/>
        <v>39.01267442791243</v>
      </c>
      <c r="M18" s="94">
        <f t="shared" si="8"/>
        <v>40.042073331206488</v>
      </c>
      <c r="N18" s="94">
        <f t="shared" si="8"/>
        <v>40.84453245824632</v>
      </c>
      <c r="O18" s="94">
        <f t="shared" si="8"/>
        <v>41.207673694748323</v>
      </c>
      <c r="P18" s="94">
        <f t="shared" si="8"/>
        <v>42.384195438690156</v>
      </c>
      <c r="Q18" s="94">
        <f t="shared" si="8"/>
        <v>43.030765235475563</v>
      </c>
      <c r="R18" s="94">
        <f t="shared" ref="R18:V18" si="9">R7*1000/R4</f>
        <v>43.224471036981676</v>
      </c>
      <c r="S18" s="94">
        <f t="shared" si="9"/>
        <v>43.899920734028214</v>
      </c>
      <c r="T18" s="94">
        <f t="shared" si="9"/>
        <v>44.524816024855156</v>
      </c>
      <c r="U18" s="94">
        <f t="shared" si="9"/>
        <v>45.174610220657769</v>
      </c>
      <c r="V18" s="94">
        <f t="shared" si="9"/>
        <v>45.14890564913631</v>
      </c>
      <c r="W18" s="94">
        <f t="shared" ref="W18:Y18" si="10">W7*1000/W4</f>
        <v>45.287895940426907</v>
      </c>
      <c r="X18" s="94">
        <f t="shared" si="10"/>
        <v>45.355993239636327</v>
      </c>
      <c r="Y18" s="94">
        <f t="shared" si="10"/>
        <v>45.306886519550325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101.94690160451501</v>
      </c>
      <c r="C19" s="15">
        <f t="shared" si="11"/>
        <v>102.20317682760049</v>
      </c>
      <c r="D19" s="15">
        <f t="shared" si="11"/>
        <v>102.44841005334828</v>
      </c>
      <c r="E19" s="15">
        <f t="shared" si="11"/>
        <v>102.6966397369283</v>
      </c>
      <c r="F19" s="15">
        <f t="shared" si="11"/>
        <v>102.98132801286883</v>
      </c>
      <c r="G19" s="15">
        <f t="shared" si="11"/>
        <v>103.25375949735488</v>
      </c>
      <c r="H19" s="15">
        <f t="shared" si="11"/>
        <v>103.59770402972367</v>
      </c>
      <c r="I19" s="15">
        <f t="shared" si="11"/>
        <v>103.89256156031927</v>
      </c>
      <c r="J19" s="15">
        <f t="shared" si="11"/>
        <v>104.24671961812362</v>
      </c>
      <c r="K19" s="15">
        <f t="shared" si="11"/>
        <v>104.6813409877151</v>
      </c>
      <c r="L19" s="15">
        <f t="shared" si="11"/>
        <v>105.06112111566311</v>
      </c>
      <c r="M19" s="15">
        <f t="shared" si="11"/>
        <v>105.75111984866163</v>
      </c>
      <c r="N19" s="15">
        <f t="shared" si="11"/>
        <v>106.4</v>
      </c>
      <c r="O19" s="15">
        <f t="shared" si="11"/>
        <v>106.89270161569976</v>
      </c>
      <c r="P19" s="15">
        <f t="shared" si="11"/>
        <v>107.6558628051239</v>
      </c>
      <c r="Q19" s="15">
        <f t="shared" si="11"/>
        <v>108.26540849862306</v>
      </c>
      <c r="R19" s="15">
        <f t="shared" ref="R19:V19" si="12">R7*1000/R6</f>
        <v>108.83920828787119</v>
      </c>
      <c r="S19" s="15">
        <f t="shared" si="12"/>
        <v>109.5303119196839</v>
      </c>
      <c r="T19" s="15">
        <f t="shared" si="12"/>
        <v>110.24344626946387</v>
      </c>
      <c r="U19" s="15">
        <f t="shared" si="12"/>
        <v>110.99401936372297</v>
      </c>
      <c r="V19" s="15">
        <f t="shared" si="12"/>
        <v>111.64568789619423</v>
      </c>
      <c r="W19" s="15">
        <f t="shared" ref="W19:Y19" si="13">W7*1000/W6</f>
        <v>112.31397631347878</v>
      </c>
      <c r="X19" s="15">
        <f t="shared" si="13"/>
        <v>113.02712573887148</v>
      </c>
      <c r="Y19" s="15">
        <f t="shared" si="13"/>
        <v>113.76559832485397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38.461199530891541</v>
      </c>
      <c r="D20" s="4">
        <f t="shared" si="14"/>
        <v>38.727008123056812</v>
      </c>
      <c r="E20" s="4">
        <f t="shared" si="14"/>
        <v>39.112240537895943</v>
      </c>
      <c r="F20" s="4">
        <f t="shared" si="14"/>
        <v>39.951252425318437</v>
      </c>
      <c r="G20" s="4">
        <f t="shared" si="14"/>
        <v>40.226160094795191</v>
      </c>
      <c r="H20" s="4">
        <f t="shared" si="14"/>
        <v>40.952791827182629</v>
      </c>
      <c r="I20" s="4">
        <f t="shared" si="14"/>
        <v>41.351836934833258</v>
      </c>
      <c r="J20" s="4">
        <f t="shared" si="14"/>
        <v>41.937358921014841</v>
      </c>
      <c r="K20" s="4">
        <f t="shared" si="14"/>
        <v>42.812572075245399</v>
      </c>
      <c r="L20" s="4">
        <f t="shared" si="14"/>
        <v>43.498948773377499</v>
      </c>
      <c r="M20" s="4">
        <f t="shared" si="14"/>
        <v>45.439030694283005</v>
      </c>
      <c r="N20" s="4">
        <f t="shared" si="14"/>
        <v>46.812762156467556</v>
      </c>
      <c r="O20" s="4">
        <f t="shared" si="14"/>
        <v>47.574815090313997</v>
      </c>
      <c r="P20" s="4">
        <f t="shared" si="14"/>
        <v>48.91690139547314</v>
      </c>
      <c r="Q20" s="4">
        <f t="shared" si="14"/>
        <v>49.757040586652394</v>
      </c>
      <c r="R20" s="4">
        <f t="shared" ref="R20:V20" si="15">IF(SUM(R21)=0,"",R21/R17)</f>
        <v>50.110748475414873</v>
      </c>
      <c r="S20" s="4">
        <f t="shared" si="15"/>
        <v>50.92363168497873</v>
      </c>
      <c r="T20" s="4">
        <f t="shared" si="15"/>
        <v>51.693857752554656</v>
      </c>
      <c r="U20" s="4">
        <f t="shared" si="15"/>
        <v>52.509563888947056</v>
      </c>
      <c r="V20" s="4">
        <f t="shared" si="15"/>
        <v>52.412460496774919</v>
      </c>
      <c r="W20" s="4">
        <f t="shared" ref="W20:Y20" si="16">IF(SUM(W21)=0,"",W21/W17)</f>
        <v>52.766912221279433</v>
      </c>
      <c r="X20" s="4">
        <f t="shared" si="16"/>
        <v>53.061651711634866</v>
      </c>
      <c r="Y20" s="4">
        <f t="shared" si="16"/>
        <v>53.021479350152859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109.05363100606112</v>
      </c>
      <c r="D21" s="3">
        <f t="shared" si="17"/>
        <v>109.16934602965773</v>
      </c>
      <c r="E21" s="3">
        <f t="shared" si="17"/>
        <v>109.61099101246704</v>
      </c>
      <c r="F21" s="3">
        <f t="shared" si="17"/>
        <v>111.30418494210059</v>
      </c>
      <c r="G21" s="3">
        <f t="shared" si="17"/>
        <v>111.58737131405661</v>
      </c>
      <c r="H21" s="3">
        <f t="shared" si="17"/>
        <v>112.45637369621446</v>
      </c>
      <c r="I21" s="3">
        <f t="shared" si="17"/>
        <v>113.34537935635942</v>
      </c>
      <c r="J21" s="3">
        <f t="shared" si="17"/>
        <v>114.36316677837641</v>
      </c>
      <c r="K21" s="3">
        <f t="shared" si="17"/>
        <v>115.50830476214985</v>
      </c>
      <c r="L21" s="3">
        <f t="shared" si="17"/>
        <v>117.14265664940167</v>
      </c>
      <c r="M21" s="3">
        <f t="shared" si="17"/>
        <v>120.00448480806358</v>
      </c>
      <c r="N21" s="3">
        <f t="shared" si="17"/>
        <v>121.94723733317045</v>
      </c>
      <c r="O21" s="3">
        <f t="shared" si="17"/>
        <v>123.4090657857041</v>
      </c>
      <c r="P21" s="3">
        <f t="shared" si="17"/>
        <v>124.24893692037907</v>
      </c>
      <c r="Q21" s="3">
        <f t="shared" si="17"/>
        <v>125.18871777709749</v>
      </c>
      <c r="R21" s="3">
        <f t="shared" ref="R21:V21" si="18">IF(SUM(R9)=0,"",R9*1000/R8)</f>
        <v>126.17885331923432</v>
      </c>
      <c r="S21" s="3">
        <f t="shared" si="18"/>
        <v>127.05447229236979</v>
      </c>
      <c r="T21" s="3">
        <f t="shared" si="18"/>
        <v>127.99399387576935</v>
      </c>
      <c r="U21" s="3">
        <f t="shared" si="18"/>
        <v>129.01600085982048</v>
      </c>
      <c r="V21" s="3">
        <f t="shared" si="18"/>
        <v>129.60724346164704</v>
      </c>
      <c r="W21" s="3">
        <f t="shared" ref="W21:Y21" si="19">IF(SUM(W9)=0,"",W9*1000/W8)</f>
        <v>130.86193576208623</v>
      </c>
      <c r="X21" s="3">
        <f t="shared" si="19"/>
        <v>132.2296250516693</v>
      </c>
      <c r="Y21" s="3">
        <f t="shared" si="19"/>
        <v>133.1369419908419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13260.593231167795</v>
      </c>
      <c r="C22" s="13">
        <f t="shared" si="20"/>
        <v>13269.814017362451</v>
      </c>
      <c r="D22" s="13">
        <f t="shared" si="20"/>
        <v>13359.196706627657</v>
      </c>
      <c r="E22" s="13">
        <f t="shared" si="20"/>
        <v>13252.719857288017</v>
      </c>
      <c r="F22" s="13">
        <f t="shared" si="20"/>
        <v>13552.470588242231</v>
      </c>
      <c r="G22" s="13">
        <f t="shared" si="20"/>
        <v>13739.647823711723</v>
      </c>
      <c r="H22" s="13">
        <f t="shared" si="20"/>
        <v>13923.420698636717</v>
      </c>
      <c r="I22" s="13">
        <f t="shared" si="20"/>
        <v>14240.682899552694</v>
      </c>
      <c r="J22" s="13">
        <f t="shared" si="20"/>
        <v>14413.385184844656</v>
      </c>
      <c r="K22" s="13">
        <f t="shared" si="20"/>
        <v>14059.393803830169</v>
      </c>
      <c r="L22" s="13">
        <f t="shared" si="20"/>
        <v>14365.193654756195</v>
      </c>
      <c r="M22" s="13">
        <f t="shared" si="20"/>
        <v>13835.942381851342</v>
      </c>
      <c r="N22" s="13">
        <f t="shared" si="20"/>
        <v>13112.494593958576</v>
      </c>
      <c r="O22" s="13">
        <f t="shared" si="20"/>
        <v>13028.462450428164</v>
      </c>
      <c r="P22" s="13">
        <f t="shared" si="20"/>
        <v>13409.283445114981</v>
      </c>
      <c r="Q22" s="13">
        <f t="shared" si="20"/>
        <v>13710.713117144091</v>
      </c>
      <c r="R22" s="13">
        <f t="shared" ref="R22:V22" si="21">R3*1000000/R4</f>
        <v>14070.222725645748</v>
      </c>
      <c r="S22" s="13">
        <f t="shared" si="21"/>
        <v>14353.872194429987</v>
      </c>
      <c r="T22" s="13">
        <f t="shared" si="21"/>
        <v>14733.625898795142</v>
      </c>
      <c r="U22" s="13">
        <f t="shared" si="21"/>
        <v>15246.956401365151</v>
      </c>
      <c r="V22" s="13">
        <f t="shared" si="21"/>
        <v>14159.069021641688</v>
      </c>
      <c r="W22" s="13">
        <f t="shared" ref="W22:Y22" si="22">W3*1000000/W4</f>
        <v>14825.050995601341</v>
      </c>
      <c r="X22" s="13">
        <f t="shared" si="22"/>
        <v>15611.39343741893</v>
      </c>
      <c r="Y22" s="13">
        <f t="shared" si="22"/>
        <v>15842.721725923184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37817.783080596266</v>
      </c>
      <c r="C23" s="46">
        <f t="shared" si="23"/>
        <v>37625.487998786746</v>
      </c>
      <c r="D23" s="46">
        <f t="shared" si="23"/>
        <v>37658.854598576792</v>
      </c>
      <c r="E23" s="46">
        <f t="shared" si="23"/>
        <v>37140.387182894068</v>
      </c>
      <c r="F23" s="46">
        <f t="shared" si="23"/>
        <v>37757.181595141672</v>
      </c>
      <c r="G23" s="46">
        <f t="shared" si="23"/>
        <v>38113.784159757888</v>
      </c>
      <c r="H23" s="46">
        <f t="shared" si="23"/>
        <v>38233.715733543839</v>
      </c>
      <c r="I23" s="46">
        <f t="shared" si="23"/>
        <v>39033.709870909006</v>
      </c>
      <c r="J23" s="46">
        <f t="shared" si="23"/>
        <v>39305.297618762881</v>
      </c>
      <c r="K23" s="46">
        <f t="shared" si="23"/>
        <v>37932.239656371727</v>
      </c>
      <c r="L23" s="46">
        <f t="shared" si="23"/>
        <v>38685.462418144045</v>
      </c>
      <c r="M23" s="46">
        <f t="shared" si="23"/>
        <v>36540.725275132805</v>
      </c>
      <c r="N23" s="46">
        <f t="shared" si="23"/>
        <v>34158.046152772506</v>
      </c>
      <c r="O23" s="46">
        <f t="shared" si="23"/>
        <v>33795.830348036638</v>
      </c>
      <c r="P23" s="46">
        <f t="shared" si="23"/>
        <v>34059.581972495042</v>
      </c>
      <c r="Q23" s="46">
        <f t="shared" si="23"/>
        <v>34496.155211556958</v>
      </c>
      <c r="R23" s="46">
        <f t="shared" ref="R23:V23" si="24">R3*1000000/R6</f>
        <v>35428.817638579763</v>
      </c>
      <c r="S23" s="46">
        <f t="shared" si="24"/>
        <v>35812.914292862137</v>
      </c>
      <c r="T23" s="46">
        <f t="shared" si="24"/>
        <v>36480.458318378594</v>
      </c>
      <c r="U23" s="46">
        <f t="shared" si="24"/>
        <v>37461.772570581845</v>
      </c>
      <c r="V23" s="46">
        <f t="shared" si="24"/>
        <v>35013.00813746568</v>
      </c>
      <c r="W23" s="46">
        <f t="shared" ref="W23:Y23" si="25">W3*1000000/W6</f>
        <v>36766.124629776474</v>
      </c>
      <c r="X23" s="46">
        <f t="shared" si="25"/>
        <v>38903.589205674085</v>
      </c>
      <c r="Y23" s="46">
        <f t="shared" si="25"/>
        <v>39781.076447751075</v>
      </c>
      <c r="DA23" s="11"/>
    </row>
    <row r="24" spans="1:105" ht="12" customHeight="1" x14ac:dyDescent="0.25">
      <c r="A24" s="180" t="s">
        <v>188</v>
      </c>
      <c r="B24" s="15">
        <v>0.93900651406620683</v>
      </c>
      <c r="C24" s="15">
        <v>0.92255333717551635</v>
      </c>
      <c r="D24" s="15">
        <v>0.91711328668603453</v>
      </c>
      <c r="E24" s="15">
        <v>0.89857147004846771</v>
      </c>
      <c r="F24" s="15">
        <v>0.90251737220720107</v>
      </c>
      <c r="G24" s="15">
        <v>0.89671689084100437</v>
      </c>
      <c r="H24" s="15">
        <v>0.8859742900975377</v>
      </c>
      <c r="I24" s="15">
        <v>0.89196299629271847</v>
      </c>
      <c r="J24" s="15">
        <v>0.90379726728847043</v>
      </c>
      <c r="K24" s="15">
        <v>0.88802424320183126</v>
      </c>
      <c r="L24" s="15">
        <v>0.90325619030618798</v>
      </c>
      <c r="M24" s="15">
        <v>0.8524210998418853</v>
      </c>
      <c r="N24" s="15">
        <v>0.80998634005539571</v>
      </c>
      <c r="O24" s="15">
        <v>0.80989066963865952</v>
      </c>
      <c r="P24" s="15">
        <v>0.81280747103870421</v>
      </c>
      <c r="Q24" s="15">
        <v>0.81003998765014973</v>
      </c>
      <c r="R24" s="15">
        <v>0.81828169026579778</v>
      </c>
      <c r="S24" s="15">
        <v>0.81245782094430918</v>
      </c>
      <c r="T24" s="15">
        <v>0.8159357049399707</v>
      </c>
      <c r="U24" s="15">
        <v>0.82953185025344589</v>
      </c>
      <c r="V24" s="15">
        <v>0.83686439956987846</v>
      </c>
      <c r="W24" s="15">
        <v>0.8395818530687208</v>
      </c>
      <c r="X24" s="15">
        <v>0.85220216545234517</v>
      </c>
      <c r="Y24" s="15">
        <v>0.87585483028440225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2853.3245233193711</v>
      </c>
      <c r="C28" s="22">
        <f t="shared" ref="C28:W28" si="26">SUM(C29:C30,C33:C34,C41:C42)</f>
        <v>2914.4725279086392</v>
      </c>
      <c r="D28" s="22">
        <f t="shared" si="26"/>
        <v>3013.889816036396</v>
      </c>
      <c r="E28" s="22">
        <f t="shared" si="26"/>
        <v>3183.5216655758686</v>
      </c>
      <c r="F28" s="22">
        <f t="shared" si="26"/>
        <v>3266.9220623108949</v>
      </c>
      <c r="G28" s="22">
        <f t="shared" si="26"/>
        <v>3294.143592587182</v>
      </c>
      <c r="H28" s="22">
        <f t="shared" si="26"/>
        <v>3262.5961702979616</v>
      </c>
      <c r="I28" s="22">
        <f t="shared" si="26"/>
        <v>3308.6439048689049</v>
      </c>
      <c r="J28" s="22">
        <f t="shared" si="26"/>
        <v>3243.3858407368225</v>
      </c>
      <c r="K28" s="22">
        <f t="shared" si="26"/>
        <v>3383.8804601890961</v>
      </c>
      <c r="L28" s="22">
        <f t="shared" si="26"/>
        <v>3025.9813352581059</v>
      </c>
      <c r="M28" s="22">
        <f t="shared" si="26"/>
        <v>2880.6640853181807</v>
      </c>
      <c r="N28" s="22">
        <f t="shared" si="26"/>
        <v>2827.7618352147383</v>
      </c>
      <c r="O28" s="22">
        <f t="shared" si="26"/>
        <v>2814.6976040441305</v>
      </c>
      <c r="P28" s="22">
        <f t="shared" si="26"/>
        <v>2776.6917454858121</v>
      </c>
      <c r="Q28" s="22">
        <f t="shared" si="26"/>
        <v>2751.7485812553737</v>
      </c>
      <c r="R28" s="22">
        <f t="shared" si="26"/>
        <v>2819.4837489251936</v>
      </c>
      <c r="S28" s="22">
        <f t="shared" si="26"/>
        <v>2801.7853826311261</v>
      </c>
      <c r="T28" s="22">
        <f t="shared" si="26"/>
        <v>2877.7584694754942</v>
      </c>
      <c r="U28" s="22">
        <f t="shared" si="26"/>
        <v>2891.3479793637143</v>
      </c>
      <c r="V28" s="22">
        <f t="shared" si="26"/>
        <v>3014.1895958727428</v>
      </c>
      <c r="W28" s="22">
        <f t="shared" si="26"/>
        <v>3022.5243336199483</v>
      </c>
      <c r="X28" s="22">
        <f t="shared" ref="X28:Y28" si="27">SUM(X29:X30,X33:X34,X41:X42)</f>
        <v>2965.9339638864994</v>
      </c>
      <c r="Y28" s="22">
        <f t="shared" si="27"/>
        <v>3019.6651762682723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723.61988366623177</v>
      </c>
      <c r="C30" s="98">
        <f t="shared" ref="C30:W30" si="28">SUM(C31:C32)</f>
        <v>712.47800795983528</v>
      </c>
      <c r="D30" s="98">
        <f t="shared" si="28"/>
        <v>711.99699054170242</v>
      </c>
      <c r="E30" s="98">
        <f t="shared" si="28"/>
        <v>815.88113179852724</v>
      </c>
      <c r="F30" s="98">
        <f t="shared" si="28"/>
        <v>807.0156778007605</v>
      </c>
      <c r="G30" s="98">
        <f t="shared" si="28"/>
        <v>729.92215978929744</v>
      </c>
      <c r="H30" s="98">
        <f t="shared" si="28"/>
        <v>682.50077386070507</v>
      </c>
      <c r="I30" s="98">
        <f t="shared" si="28"/>
        <v>652.35503009458284</v>
      </c>
      <c r="J30" s="98">
        <f t="shared" si="28"/>
        <v>600.56251074806528</v>
      </c>
      <c r="K30" s="98">
        <f t="shared" si="28"/>
        <v>588.37661220980215</v>
      </c>
      <c r="L30" s="98">
        <f t="shared" si="28"/>
        <v>633.32261392949272</v>
      </c>
      <c r="M30" s="98">
        <f t="shared" si="28"/>
        <v>588.17592433361983</v>
      </c>
      <c r="N30" s="98">
        <f t="shared" si="28"/>
        <v>532.60249355116071</v>
      </c>
      <c r="O30" s="98">
        <f t="shared" si="28"/>
        <v>515.32794496990539</v>
      </c>
      <c r="P30" s="98">
        <f t="shared" si="28"/>
        <v>468.35288048151324</v>
      </c>
      <c r="Q30" s="98">
        <f t="shared" si="28"/>
        <v>433.48142734307822</v>
      </c>
      <c r="R30" s="98">
        <f t="shared" si="28"/>
        <v>430.11367153912295</v>
      </c>
      <c r="S30" s="98">
        <f t="shared" si="28"/>
        <v>428.62312983662946</v>
      </c>
      <c r="T30" s="98">
        <f t="shared" si="28"/>
        <v>420.96397248495271</v>
      </c>
      <c r="U30" s="98">
        <f t="shared" si="28"/>
        <v>407.62269991401547</v>
      </c>
      <c r="V30" s="98">
        <f t="shared" si="28"/>
        <v>449.75743766122099</v>
      </c>
      <c r="W30" s="98">
        <f t="shared" si="28"/>
        <v>393.67884780739462</v>
      </c>
      <c r="X30" s="98">
        <f t="shared" ref="X30:Y30" si="29">SUM(X31:X32)</f>
        <v>354.29776440240749</v>
      </c>
      <c r="Y30" s="98">
        <f t="shared" si="29"/>
        <v>333.74118658641441</v>
      </c>
      <c r="DA30" s="63"/>
    </row>
    <row r="31" spans="1:105" ht="12" customHeight="1" x14ac:dyDescent="0.25">
      <c r="A31" s="97" t="s">
        <v>74</v>
      </c>
      <c r="B31" s="98">
        <v>694.79079965606195</v>
      </c>
      <c r="C31" s="98">
        <v>677.84462596732578</v>
      </c>
      <c r="D31" s="98">
        <v>677.84462596732578</v>
      </c>
      <c r="E31" s="98">
        <v>788.55924333619942</v>
      </c>
      <c r="F31" s="98">
        <v>780.81616509028368</v>
      </c>
      <c r="G31" s="98">
        <v>699.45760963026646</v>
      </c>
      <c r="H31" s="98">
        <v>648.60851246775576</v>
      </c>
      <c r="I31" s="98">
        <v>607.5761822871882</v>
      </c>
      <c r="J31" s="98">
        <v>543.85210662080817</v>
      </c>
      <c r="K31" s="98">
        <v>520.77962166809971</v>
      </c>
      <c r="L31" s="98">
        <v>554.83903697334483</v>
      </c>
      <c r="M31" s="98">
        <v>498.80576096302661</v>
      </c>
      <c r="N31" s="98">
        <v>465.84505588993977</v>
      </c>
      <c r="O31" s="98">
        <v>452.66070507308677</v>
      </c>
      <c r="P31" s="98">
        <v>409.81177987962161</v>
      </c>
      <c r="Q31" s="98">
        <v>379.04840928632842</v>
      </c>
      <c r="R31" s="98">
        <v>374.65365434221837</v>
      </c>
      <c r="S31" s="98">
        <v>380.82390369733452</v>
      </c>
      <c r="T31" s="98">
        <v>364.24574376612208</v>
      </c>
      <c r="U31" s="98">
        <v>359.33680137575237</v>
      </c>
      <c r="V31" s="98">
        <v>396.50885640584693</v>
      </c>
      <c r="W31" s="98">
        <v>343.5321582115219</v>
      </c>
      <c r="X31" s="98">
        <v>311.29432502149609</v>
      </c>
      <c r="Y31" s="98">
        <v>297.63542562338779</v>
      </c>
      <c r="DA31" s="63" t="s">
        <v>233</v>
      </c>
    </row>
    <row r="32" spans="1:105" ht="12" customHeight="1" x14ac:dyDescent="0.25">
      <c r="A32" s="97" t="s">
        <v>196</v>
      </c>
      <c r="B32" s="98">
        <v>28.829084010169822</v>
      </c>
      <c r="C32" s="98">
        <v>34.633381992509499</v>
      </c>
      <c r="D32" s="98">
        <v>34.152364574376634</v>
      </c>
      <c r="E32" s="98">
        <v>27.32188846232782</v>
      </c>
      <c r="F32" s="98">
        <v>26.199512710476824</v>
      </c>
      <c r="G32" s="98">
        <v>30.464550159030978</v>
      </c>
      <c r="H32" s="98">
        <v>33.892261392949308</v>
      </c>
      <c r="I32" s="98">
        <v>44.778847807394641</v>
      </c>
      <c r="J32" s="98">
        <v>56.710404127257107</v>
      </c>
      <c r="K32" s="98">
        <v>67.596990541702439</v>
      </c>
      <c r="L32" s="98">
        <v>78.483576956147886</v>
      </c>
      <c r="M32" s="98">
        <v>89.370163370593218</v>
      </c>
      <c r="N32" s="98">
        <v>66.757437661220933</v>
      </c>
      <c r="O32" s="98">
        <v>62.667239896818614</v>
      </c>
      <c r="P32" s="98">
        <v>58.541100601891628</v>
      </c>
      <c r="Q32" s="98">
        <v>54.433018056749802</v>
      </c>
      <c r="R32" s="98">
        <v>55.460017196904573</v>
      </c>
      <c r="S32" s="98">
        <v>47.799226139294944</v>
      </c>
      <c r="T32" s="98">
        <v>56.71822871883063</v>
      </c>
      <c r="U32" s="98">
        <v>48.285898538263098</v>
      </c>
      <c r="V32" s="98">
        <v>53.248581255374063</v>
      </c>
      <c r="W32" s="98">
        <v>50.146689595872715</v>
      </c>
      <c r="X32" s="98">
        <v>43.003439380911402</v>
      </c>
      <c r="Y32" s="98">
        <v>36.105760963026626</v>
      </c>
      <c r="DA32" s="63" t="s">
        <v>234</v>
      </c>
    </row>
    <row r="33" spans="1:105" ht="12" customHeight="1" x14ac:dyDescent="0.25">
      <c r="A33" s="73" t="s">
        <v>189</v>
      </c>
      <c r="B33" s="98">
        <v>99.247635425623372</v>
      </c>
      <c r="C33" s="98">
        <v>120.33533963886499</v>
      </c>
      <c r="D33" s="98">
        <v>146.51762682717111</v>
      </c>
      <c r="E33" s="98">
        <v>158.01805674978499</v>
      </c>
      <c r="F33" s="98">
        <v>181.2553740326741</v>
      </c>
      <c r="G33" s="98">
        <v>199.9355116079106</v>
      </c>
      <c r="H33" s="98">
        <v>202.6010318142734</v>
      </c>
      <c r="I33" s="98">
        <v>220.20636285468609</v>
      </c>
      <c r="J33" s="98">
        <v>229.90111779879621</v>
      </c>
      <c r="K33" s="98">
        <v>264.16595012897682</v>
      </c>
      <c r="L33" s="98">
        <v>299.01117798796213</v>
      </c>
      <c r="M33" s="98">
        <v>257.97506448839209</v>
      </c>
      <c r="N33" s="98">
        <v>257.80309544282028</v>
      </c>
      <c r="O33" s="98">
        <v>244.73344797936369</v>
      </c>
      <c r="P33" s="98">
        <v>258.14703353396379</v>
      </c>
      <c r="Q33" s="98">
        <v>262.88916595012893</v>
      </c>
      <c r="R33" s="98">
        <v>243.8402407566638</v>
      </c>
      <c r="S33" s="98">
        <v>250.73301805674981</v>
      </c>
      <c r="T33" s="98">
        <v>274.22553740326742</v>
      </c>
      <c r="U33" s="98">
        <v>285.26663800515911</v>
      </c>
      <c r="V33" s="98">
        <v>295.74729148753232</v>
      </c>
      <c r="W33" s="98">
        <v>287.759415305245</v>
      </c>
      <c r="X33" s="98">
        <v>267.91874462596729</v>
      </c>
      <c r="Y33" s="98">
        <v>251.6537403267412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1164.6740291630279</v>
      </c>
      <c r="C34" s="98">
        <f>SUM(C35:C40)</f>
        <v>1167.3332129840578</v>
      </c>
      <c r="D34" s="98">
        <f>SUM(D35:D40)</f>
        <v>1175.5051212814519</v>
      </c>
      <c r="E34" s="98">
        <f t="shared" ref="E34:G34" si="30">SUM(E35:E40)</f>
        <v>1190.705882014659</v>
      </c>
      <c r="F34" s="98">
        <f t="shared" si="30"/>
        <v>1208.1866940544169</v>
      </c>
      <c r="G34" s="98">
        <f t="shared" si="30"/>
        <v>1224.6518713189516</v>
      </c>
      <c r="H34" s="98">
        <f t="shared" ref="H34" si="31">SUM(H35:H40)</f>
        <v>1223.6871419230688</v>
      </c>
      <c r="I34" s="98">
        <f t="shared" ref="I34" si="32">SUM(I35:I40)</f>
        <v>1242.9803623065668</v>
      </c>
      <c r="J34" s="98">
        <f t="shared" ref="J34" si="33">SUM(J35:J40)</f>
        <v>1256.1342500231506</v>
      </c>
      <c r="K34" s="98">
        <f t="shared" ref="K34" si="34">SUM(K35:K40)</f>
        <v>1310.4532030953731</v>
      </c>
      <c r="L34" s="98">
        <f t="shared" ref="L34" si="35">SUM(L35:L40)</f>
        <v>843.9533043036771</v>
      </c>
      <c r="M34" s="98">
        <f t="shared" ref="M34" si="36">SUM(M35:M40)</f>
        <v>851.14628652196404</v>
      </c>
      <c r="N34" s="98">
        <f t="shared" ref="N34" si="37">SUM(N35:N40)</f>
        <v>927.25306479341464</v>
      </c>
      <c r="O34" s="98">
        <f t="shared" ref="O34" si="38">SUM(O35:O40)</f>
        <v>994.84351977929759</v>
      </c>
      <c r="P34" s="98">
        <f t="shared" ref="P34" si="39">SUM(P35:P40)</f>
        <v>1024.7785898538261</v>
      </c>
      <c r="Q34" s="98">
        <f t="shared" ref="Q34" si="40">SUM(Q35:Q40)</f>
        <v>1024.9394668959585</v>
      </c>
      <c r="R34" s="98">
        <f t="shared" ref="R34" si="41">SUM(R35:R40)</f>
        <v>1029.2198624247637</v>
      </c>
      <c r="S34" s="98">
        <f t="shared" ref="S34" si="42">SUM(S35:S40)</f>
        <v>1039.0521066208078</v>
      </c>
      <c r="T34" s="98">
        <f t="shared" ref="T34" si="43">SUM(T35:T40)</f>
        <v>1045.4413585554598</v>
      </c>
      <c r="U34" s="98">
        <f t="shared" ref="U34" si="44">SUM(U35:U40)</f>
        <v>1060.5948409286327</v>
      </c>
      <c r="V34" s="98">
        <f t="shared" ref="V34" si="45">SUM(V35:V40)</f>
        <v>1093.6210662080821</v>
      </c>
      <c r="W34" s="98">
        <f t="shared" ref="W34:Y34" si="46">SUM(W35:W40)</f>
        <v>1112.5463456577813</v>
      </c>
      <c r="X34" s="98">
        <f t="shared" si="46"/>
        <v>1147.588564058469</v>
      </c>
      <c r="Y34" s="98">
        <f t="shared" si="46"/>
        <v>1180.4910576096304</v>
      </c>
      <c r="DA34" s="63"/>
    </row>
    <row r="35" spans="1:105" ht="12" customHeight="1" x14ac:dyDescent="0.25">
      <c r="A35" s="97" t="s">
        <v>199</v>
      </c>
      <c r="B35" s="98">
        <v>1150.0190885640579</v>
      </c>
      <c r="C35" s="98">
        <v>1150.0190885640579</v>
      </c>
      <c r="D35" s="98">
        <v>1150.0190885640579</v>
      </c>
      <c r="E35" s="98">
        <v>1150.0190885640579</v>
      </c>
      <c r="F35" s="98">
        <v>1158.402579535684</v>
      </c>
      <c r="G35" s="98">
        <v>1164.37377472055</v>
      </c>
      <c r="H35" s="98">
        <v>1160.7910576096299</v>
      </c>
      <c r="I35" s="98">
        <v>1160.7910576096299</v>
      </c>
      <c r="J35" s="98">
        <v>1160.7910576096299</v>
      </c>
      <c r="K35" s="98">
        <v>1160.7910576096299</v>
      </c>
      <c r="L35" s="98">
        <v>711.90404127257079</v>
      </c>
      <c r="M35" s="98">
        <v>711.90404127257079</v>
      </c>
      <c r="N35" s="98">
        <v>754.03645743766117</v>
      </c>
      <c r="O35" s="98">
        <v>771.29312123817715</v>
      </c>
      <c r="P35" s="98">
        <v>767.39991401547718</v>
      </c>
      <c r="Q35" s="98">
        <v>763.458985382631</v>
      </c>
      <c r="R35" s="98">
        <v>764.25907136715387</v>
      </c>
      <c r="S35" s="98">
        <v>764.59802235597567</v>
      </c>
      <c r="T35" s="98">
        <v>757.36491831470323</v>
      </c>
      <c r="U35" s="98">
        <v>760.94987102321579</v>
      </c>
      <c r="V35" s="98">
        <v>778.09458297506421</v>
      </c>
      <c r="W35" s="98">
        <v>781.29054170249333</v>
      </c>
      <c r="X35" s="98">
        <v>781.21057609630259</v>
      </c>
      <c r="Y35" s="98">
        <v>801.07454858125516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11.0585554600172</v>
      </c>
      <c r="C38" s="98">
        <v>11.440756663800521</v>
      </c>
      <c r="D38" s="98">
        <v>11.822871883061049</v>
      </c>
      <c r="E38" s="98">
        <v>12.22889079965606</v>
      </c>
      <c r="F38" s="98">
        <v>12.61109200343938</v>
      </c>
      <c r="G38" s="98">
        <v>13.51865864144454</v>
      </c>
      <c r="H38" s="98">
        <v>14.23525365434222</v>
      </c>
      <c r="I38" s="98">
        <v>15.429406706792779</v>
      </c>
      <c r="J38" s="98">
        <v>18.152278589853829</v>
      </c>
      <c r="K38" s="98">
        <v>20.922871883061049</v>
      </c>
      <c r="L38" s="98">
        <v>28.85262252794497</v>
      </c>
      <c r="M38" s="98">
        <v>35.707480653482371</v>
      </c>
      <c r="N38" s="98">
        <v>40.41272570937231</v>
      </c>
      <c r="O38" s="98">
        <v>43.661049011177987</v>
      </c>
      <c r="P38" s="98">
        <v>46.121152192605329</v>
      </c>
      <c r="Q38" s="98">
        <v>48.15133276010318</v>
      </c>
      <c r="R38" s="98">
        <v>50.372570937231288</v>
      </c>
      <c r="S38" s="98">
        <v>52.780653482373182</v>
      </c>
      <c r="T38" s="98">
        <v>57.3761822871883</v>
      </c>
      <c r="U38" s="98">
        <v>57.798366294067073</v>
      </c>
      <c r="V38" s="98">
        <v>60.4152192605331</v>
      </c>
      <c r="W38" s="98">
        <v>63.287962166809969</v>
      </c>
      <c r="X38" s="98">
        <v>64.418744625967321</v>
      </c>
      <c r="Y38" s="98">
        <v>68.336199484092859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3.5963851389527619</v>
      </c>
      <c r="C40" s="98">
        <v>5.8733677561991868</v>
      </c>
      <c r="D40" s="98">
        <v>13.663160834332881</v>
      </c>
      <c r="E40" s="98">
        <v>28.457902650945073</v>
      </c>
      <c r="F40" s="98">
        <v>37.17302251529339</v>
      </c>
      <c r="G40" s="98">
        <v>46.759437956957164</v>
      </c>
      <c r="H40" s="98">
        <v>48.660830659096817</v>
      </c>
      <c r="I40" s="98">
        <v>66.759897990144012</v>
      </c>
      <c r="J40" s="98">
        <v>77.190913823667017</v>
      </c>
      <c r="K40" s="98">
        <v>128.73927360268206</v>
      </c>
      <c r="L40" s="98">
        <v>103.19664050316132</v>
      </c>
      <c r="M40" s="98">
        <v>103.53476459591097</v>
      </c>
      <c r="N40" s="98">
        <v>132.80388164638111</v>
      </c>
      <c r="O40" s="98">
        <v>179.88934952994254</v>
      </c>
      <c r="P40" s="98">
        <v>211.25752364574356</v>
      </c>
      <c r="Q40" s="98">
        <v>213.32914875322439</v>
      </c>
      <c r="R40" s="98">
        <v>214.58822012037857</v>
      </c>
      <c r="S40" s="98">
        <v>221.67343078245892</v>
      </c>
      <c r="T40" s="98">
        <v>230.70025795356838</v>
      </c>
      <c r="U40" s="98">
        <v>241.84660361134982</v>
      </c>
      <c r="V40" s="98">
        <v>255.11126397248483</v>
      </c>
      <c r="W40" s="98">
        <v>267.96784178847798</v>
      </c>
      <c r="X40" s="98">
        <v>301.95924333619917</v>
      </c>
      <c r="Y40" s="98">
        <v>311.08030954428227</v>
      </c>
      <c r="DA40" s="63" t="s">
        <v>241</v>
      </c>
    </row>
    <row r="41" spans="1:105" ht="12" customHeight="1" x14ac:dyDescent="0.25">
      <c r="A41" s="73" t="s">
        <v>198</v>
      </c>
      <c r="B41" s="98">
        <v>1.1226139294926909</v>
      </c>
      <c r="C41" s="98">
        <v>0.74041272570937233</v>
      </c>
      <c r="D41" s="98">
        <v>1.1942390369733451</v>
      </c>
      <c r="E41" s="98">
        <v>1.2897678417884779</v>
      </c>
      <c r="F41" s="98">
        <v>1.5047291487532239</v>
      </c>
      <c r="G41" s="98">
        <v>1.026999140154772</v>
      </c>
      <c r="H41" s="98">
        <v>1.098710232158211</v>
      </c>
      <c r="I41" s="98">
        <v>1.098710232158211</v>
      </c>
      <c r="J41" s="98">
        <v>0.81203783319002576</v>
      </c>
      <c r="K41" s="98">
        <v>0.76431642304385194</v>
      </c>
      <c r="L41" s="98">
        <v>1.026999140154772</v>
      </c>
      <c r="M41" s="98">
        <v>0.90765262252794487</v>
      </c>
      <c r="N41" s="98">
        <v>1.0748065348237319</v>
      </c>
      <c r="O41" s="98">
        <v>0.9792777300085983</v>
      </c>
      <c r="P41" s="98">
        <v>0.90765262252794487</v>
      </c>
      <c r="Q41" s="98">
        <v>0.85984522785898532</v>
      </c>
      <c r="R41" s="98">
        <v>0.85984522785898532</v>
      </c>
      <c r="S41" s="98">
        <v>0.85984522785898532</v>
      </c>
      <c r="T41" s="98">
        <v>1.0549441100601891</v>
      </c>
      <c r="U41" s="98">
        <v>0.85984522785898532</v>
      </c>
      <c r="V41" s="98">
        <v>0.85984522785898532</v>
      </c>
      <c r="W41" s="98">
        <v>0.85984522785898532</v>
      </c>
      <c r="X41" s="98">
        <v>0.59656061908856395</v>
      </c>
      <c r="Y41" s="98">
        <v>0</v>
      </c>
      <c r="DA41" s="63" t="s">
        <v>242</v>
      </c>
    </row>
    <row r="42" spans="1:105" ht="12" customHeight="1" x14ac:dyDescent="0.25">
      <c r="A42" s="32" t="s">
        <v>53</v>
      </c>
      <c r="B42" s="33">
        <v>864.6603611349957</v>
      </c>
      <c r="C42" s="33">
        <v>913.58555460017192</v>
      </c>
      <c r="D42" s="33">
        <v>978.67583834909715</v>
      </c>
      <c r="E42" s="33">
        <v>1017.626827171109</v>
      </c>
      <c r="F42" s="33">
        <v>1068.95958727429</v>
      </c>
      <c r="G42" s="33">
        <v>1138.607050730868</v>
      </c>
      <c r="H42" s="33">
        <v>1152.708512467756</v>
      </c>
      <c r="I42" s="33">
        <v>1192.003439380911</v>
      </c>
      <c r="J42" s="33">
        <v>1155.97592433362</v>
      </c>
      <c r="K42" s="33">
        <v>1220.1203783318999</v>
      </c>
      <c r="L42" s="33">
        <v>1248.667239896819</v>
      </c>
      <c r="M42" s="33">
        <v>1182.459157351677</v>
      </c>
      <c r="N42" s="33">
        <v>1109.028374892519</v>
      </c>
      <c r="O42" s="33">
        <v>1058.8134135855551</v>
      </c>
      <c r="P42" s="33">
        <v>1024.5055889939811</v>
      </c>
      <c r="Q42" s="33">
        <v>1029.578675838349</v>
      </c>
      <c r="R42" s="33">
        <v>1115.4501289767841</v>
      </c>
      <c r="S42" s="33">
        <v>1082.51728288908</v>
      </c>
      <c r="T42" s="33">
        <v>1136.0726569217541</v>
      </c>
      <c r="U42" s="33">
        <v>1137.003955288048</v>
      </c>
      <c r="V42" s="33">
        <v>1174.2039552880481</v>
      </c>
      <c r="W42" s="33">
        <v>1227.6798796216681</v>
      </c>
      <c r="X42" s="33">
        <v>1195.532330180567</v>
      </c>
      <c r="Y42" s="33">
        <v>1253.7791917454861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2849.7281381804187</v>
      </c>
      <c r="C44" s="205">
        <f t="shared" si="47"/>
        <v>2908.5991601524402</v>
      </c>
      <c r="D44" s="205">
        <f t="shared" si="47"/>
        <v>3000.2266552020628</v>
      </c>
      <c r="E44" s="205">
        <f t="shared" si="47"/>
        <v>3155.0637629249236</v>
      </c>
      <c r="F44" s="205">
        <f t="shared" si="47"/>
        <v>3229.7490397956012</v>
      </c>
      <c r="G44" s="205">
        <f t="shared" si="47"/>
        <v>3247.3841546302256</v>
      </c>
      <c r="H44" s="205">
        <f t="shared" si="47"/>
        <v>3213.9353396388651</v>
      </c>
      <c r="I44" s="205">
        <f t="shared" si="47"/>
        <v>3241.8840068787604</v>
      </c>
      <c r="J44" s="205">
        <f t="shared" si="47"/>
        <v>3166.1949269131555</v>
      </c>
      <c r="K44" s="205">
        <f t="shared" si="47"/>
        <v>3255.1411865864143</v>
      </c>
      <c r="L44" s="205">
        <f t="shared" si="47"/>
        <v>2922.7846947549442</v>
      </c>
      <c r="M44" s="205">
        <f t="shared" si="47"/>
        <v>2777.1293207222698</v>
      </c>
      <c r="N44" s="205">
        <f t="shared" si="47"/>
        <v>2694.9579535683574</v>
      </c>
      <c r="O44" s="205">
        <f t="shared" si="47"/>
        <v>2634.8082545141879</v>
      </c>
      <c r="P44" s="205">
        <f t="shared" si="47"/>
        <v>2565.4342218400693</v>
      </c>
      <c r="Q44" s="205">
        <f t="shared" si="47"/>
        <v>2538.4194325021499</v>
      </c>
      <c r="R44" s="205">
        <f t="shared" ref="R44:V44" si="48">SUM(R45,R50)</f>
        <v>2604.8955288048155</v>
      </c>
      <c r="S44" s="205">
        <f t="shared" si="48"/>
        <v>2580.1119518486666</v>
      </c>
      <c r="T44" s="205">
        <f t="shared" si="48"/>
        <v>2647.0582115219258</v>
      </c>
      <c r="U44" s="205">
        <f t="shared" si="48"/>
        <v>2649.5013757523652</v>
      </c>
      <c r="V44" s="205">
        <f t="shared" si="48"/>
        <v>2759.0783319002567</v>
      </c>
      <c r="W44" s="205">
        <f t="shared" ref="W44:Y44" si="49">SUM(W45,W50)</f>
        <v>2754.5564918314703</v>
      </c>
      <c r="X44" s="205">
        <f t="shared" si="49"/>
        <v>2663.9747205502999</v>
      </c>
      <c r="Y44" s="205">
        <f t="shared" si="49"/>
        <v>2708.5848667239898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2237.8540525488088</v>
      </c>
      <c r="C45" s="192">
        <f t="shared" si="50"/>
        <v>2274.4702343505674</v>
      </c>
      <c r="D45" s="192">
        <f t="shared" si="50"/>
        <v>2335.8178143768346</v>
      </c>
      <c r="E45" s="192">
        <f t="shared" si="50"/>
        <v>2457.133061988523</v>
      </c>
      <c r="F45" s="192">
        <f t="shared" si="50"/>
        <v>2504.6547532624986</v>
      </c>
      <c r="G45" s="192">
        <f t="shared" si="50"/>
        <v>2500.0074281946136</v>
      </c>
      <c r="H45" s="192">
        <f t="shared" si="50"/>
        <v>2452.09644109287</v>
      </c>
      <c r="I45" s="192">
        <f t="shared" si="50"/>
        <v>2472.4750155360689</v>
      </c>
      <c r="J45" s="192">
        <f t="shared" si="50"/>
        <v>2393.9440687784627</v>
      </c>
      <c r="K45" s="192">
        <f t="shared" si="50"/>
        <v>2471.9927863253397</v>
      </c>
      <c r="L45" s="192">
        <f t="shared" si="50"/>
        <v>2131.2668532354651</v>
      </c>
      <c r="M45" s="192">
        <f t="shared" si="50"/>
        <v>1978.3004109757737</v>
      </c>
      <c r="N45" s="192">
        <f t="shared" si="50"/>
        <v>1911.2952367310222</v>
      </c>
      <c r="O45" s="192">
        <f t="shared" si="50"/>
        <v>1878.007663587397</v>
      </c>
      <c r="P45" s="192">
        <f t="shared" si="50"/>
        <v>1821.8917170359455</v>
      </c>
      <c r="Q45" s="192">
        <f t="shared" si="50"/>
        <v>1789.0880028764595</v>
      </c>
      <c r="R45" s="192">
        <f t="shared" ref="R45:V45" si="51">SUM(R46:R49)</f>
        <v>1825.0334205840281</v>
      </c>
      <c r="S45" s="192">
        <f t="shared" si="51"/>
        <v>1818.0625529499143</v>
      </c>
      <c r="T45" s="192">
        <f t="shared" si="51"/>
        <v>1880.3125437337796</v>
      </c>
      <c r="U45" s="192">
        <f t="shared" si="51"/>
        <v>1894.8530567743671</v>
      </c>
      <c r="V45" s="192">
        <f t="shared" si="51"/>
        <v>1995.191483315929</v>
      </c>
      <c r="W45" s="192">
        <f t="shared" ref="W45:Y45" si="52">SUM(W46:W49)</f>
        <v>1975.8634766659357</v>
      </c>
      <c r="X45" s="192">
        <f t="shared" si="52"/>
        <v>1921.8158840522929</v>
      </c>
      <c r="Y45" s="192">
        <f t="shared" si="52"/>
        <v>1990.3395977374416</v>
      </c>
      <c r="DA45" s="213" t="s">
        <v>245</v>
      </c>
    </row>
    <row r="46" spans="1:105" ht="12" customHeight="1" x14ac:dyDescent="0.25">
      <c r="A46" s="97" t="s">
        <v>215</v>
      </c>
      <c r="B46" s="74">
        <v>1012.8423049918663</v>
      </c>
      <c r="C46" s="74">
        <v>1022.6673009124945</v>
      </c>
      <c r="D46" s="74">
        <v>1051.8650837924167</v>
      </c>
      <c r="E46" s="74">
        <v>1149.8216051709503</v>
      </c>
      <c r="F46" s="74">
        <v>1205.7141526671849</v>
      </c>
      <c r="G46" s="74">
        <v>1210.0239836786564</v>
      </c>
      <c r="H46" s="74">
        <v>1183.4484637632147</v>
      </c>
      <c r="I46" s="74">
        <v>1204.5216633315031</v>
      </c>
      <c r="J46" s="74">
        <v>1157.7629577462592</v>
      </c>
      <c r="K46" s="74">
        <v>1227.741684594168</v>
      </c>
      <c r="L46" s="74">
        <v>845.94798272853893</v>
      </c>
      <c r="M46" s="74">
        <v>836.86494463977783</v>
      </c>
      <c r="N46" s="74">
        <v>878.75856658701696</v>
      </c>
      <c r="O46" s="74">
        <v>917.77237837864948</v>
      </c>
      <c r="P46" s="74">
        <v>915.43634847500812</v>
      </c>
      <c r="Q46" s="74">
        <v>905.10286088925204</v>
      </c>
      <c r="R46" s="74">
        <v>881.86900106728331</v>
      </c>
      <c r="S46" s="74">
        <v>876.2893593713419</v>
      </c>
      <c r="T46" s="74">
        <v>879.53412988569107</v>
      </c>
      <c r="U46" s="74">
        <v>881.2964458537798</v>
      </c>
      <c r="V46" s="74">
        <v>903.57167477845428</v>
      </c>
      <c r="W46" s="74">
        <v>897.75338164407901</v>
      </c>
      <c r="X46" s="74">
        <v>892.6863834204454</v>
      </c>
      <c r="Y46" s="74">
        <v>896.72789730598265</v>
      </c>
      <c r="DA46" s="90" t="s">
        <v>246</v>
      </c>
    </row>
    <row r="47" spans="1:105" ht="12" customHeight="1" x14ac:dyDescent="0.25">
      <c r="A47" s="97" t="s">
        <v>56</v>
      </c>
      <c r="B47" s="74">
        <v>6.3498867161864823</v>
      </c>
      <c r="C47" s="74">
        <v>7.1126215302519302</v>
      </c>
      <c r="D47" s="74">
        <v>6.0813071454860053</v>
      </c>
      <c r="E47" s="74">
        <v>14.778528892695853</v>
      </c>
      <c r="F47" s="74">
        <v>12.212087158815688</v>
      </c>
      <c r="G47" s="74">
        <v>16.261919353957154</v>
      </c>
      <c r="H47" s="74">
        <v>20.74911375460756</v>
      </c>
      <c r="I47" s="74">
        <v>10.265112876900698</v>
      </c>
      <c r="J47" s="74">
        <v>10.107052274109234</v>
      </c>
      <c r="K47" s="74">
        <v>17.295684396453442</v>
      </c>
      <c r="L47" s="74">
        <v>27.470669723894133</v>
      </c>
      <c r="M47" s="74">
        <v>26.014091907901026</v>
      </c>
      <c r="N47" s="74">
        <v>24.398633801471313</v>
      </c>
      <c r="O47" s="74">
        <v>23.293899875800129</v>
      </c>
      <c r="P47" s="74">
        <v>22.539122957867569</v>
      </c>
      <c r="Q47" s="74">
        <v>22.650735645361593</v>
      </c>
      <c r="R47" s="74">
        <v>24.540508264068045</v>
      </c>
      <c r="S47" s="74">
        <v>23.815993121238183</v>
      </c>
      <c r="T47" s="74">
        <v>24.994506544377558</v>
      </c>
      <c r="U47" s="74">
        <v>25.013423139390422</v>
      </c>
      <c r="V47" s="74">
        <v>25.832497372695133</v>
      </c>
      <c r="W47" s="74">
        <v>28.359415305245069</v>
      </c>
      <c r="X47" s="74">
        <v>31.083834909716316</v>
      </c>
      <c r="Y47" s="74">
        <v>36.685609534728293</v>
      </c>
      <c r="DA47" s="90" t="s">
        <v>247</v>
      </c>
    </row>
    <row r="48" spans="1:105" ht="12" customHeight="1" x14ac:dyDescent="0.25">
      <c r="A48" s="97" t="s">
        <v>55</v>
      </c>
      <c r="B48" s="74">
        <v>468.06456830838579</v>
      </c>
      <c r="C48" s="74">
        <v>467.91287619708146</v>
      </c>
      <c r="D48" s="74">
        <v>468.35730580108719</v>
      </c>
      <c r="E48" s="74">
        <v>470.88890354214448</v>
      </c>
      <c r="F48" s="74">
        <v>467.3390576431122</v>
      </c>
      <c r="G48" s="74">
        <v>461.72960393397238</v>
      </c>
      <c r="H48" s="74">
        <v>465.24340504104737</v>
      </c>
      <c r="I48" s="74">
        <v>472.72087929881536</v>
      </c>
      <c r="J48" s="74">
        <v>475.25004317966989</v>
      </c>
      <c r="K48" s="74">
        <v>473.55782217647879</v>
      </c>
      <c r="L48" s="74">
        <v>495.84443260317721</v>
      </c>
      <c r="M48" s="74">
        <v>441.7993171843392</v>
      </c>
      <c r="N48" s="74">
        <v>418.56639897603435</v>
      </c>
      <c r="O48" s="74">
        <v>407.33887470548143</v>
      </c>
      <c r="P48" s="74">
        <v>384.14854269275037</v>
      </c>
      <c r="Q48" s="74">
        <v>368.28583701323112</v>
      </c>
      <c r="R48" s="74">
        <v>365.8906362686339</v>
      </c>
      <c r="S48" s="74">
        <v>371.87451267969919</v>
      </c>
      <c r="T48" s="74">
        <v>373.14818900713999</v>
      </c>
      <c r="U48" s="74">
        <v>368.96818208433262</v>
      </c>
      <c r="V48" s="74">
        <v>397.17614372275426</v>
      </c>
      <c r="W48" s="74">
        <v>368.03788257951561</v>
      </c>
      <c r="X48" s="74">
        <v>352.58380467208019</v>
      </c>
      <c r="Y48" s="74">
        <v>347.41581805801951</v>
      </c>
      <c r="DA48" s="90" t="s">
        <v>248</v>
      </c>
    </row>
    <row r="49" spans="1:105" ht="12" customHeight="1" x14ac:dyDescent="0.25">
      <c r="A49" s="107" t="s">
        <v>54</v>
      </c>
      <c r="B49" s="193">
        <v>750.59729253237026</v>
      </c>
      <c r="C49" s="193">
        <v>776.7774357107395</v>
      </c>
      <c r="D49" s="193">
        <v>809.51411763784461</v>
      </c>
      <c r="E49" s="193">
        <v>821.64402438273214</v>
      </c>
      <c r="F49" s="193">
        <v>819.38945579338576</v>
      </c>
      <c r="G49" s="193">
        <v>811.99192122802788</v>
      </c>
      <c r="H49" s="193">
        <v>782.65545853400022</v>
      </c>
      <c r="I49" s="193">
        <v>784.9673600288495</v>
      </c>
      <c r="J49" s="193">
        <v>750.824015578424</v>
      </c>
      <c r="K49" s="193">
        <v>753.39759515823926</v>
      </c>
      <c r="L49" s="193">
        <v>762.003768179855</v>
      </c>
      <c r="M49" s="193">
        <v>673.62205724375576</v>
      </c>
      <c r="N49" s="193">
        <v>589.57163736649943</v>
      </c>
      <c r="O49" s="193">
        <v>529.60251062746602</v>
      </c>
      <c r="P49" s="193">
        <v>499.76770291031937</v>
      </c>
      <c r="Q49" s="193">
        <v>493.0485693286148</v>
      </c>
      <c r="R49" s="193">
        <v>552.73327498404285</v>
      </c>
      <c r="S49" s="193">
        <v>546.0826877776351</v>
      </c>
      <c r="T49" s="193">
        <v>602.63571829657099</v>
      </c>
      <c r="U49" s="193">
        <v>619.57500569686431</v>
      </c>
      <c r="V49" s="193">
        <v>668.61116744202548</v>
      </c>
      <c r="W49" s="193">
        <v>681.71279713709589</v>
      </c>
      <c r="X49" s="193">
        <v>645.46186105005108</v>
      </c>
      <c r="Y49" s="193">
        <v>709.5102728387111</v>
      </c>
      <c r="DA49" s="214" t="s">
        <v>249</v>
      </c>
    </row>
    <row r="50" spans="1:105" ht="12" customHeight="1" x14ac:dyDescent="0.25">
      <c r="A50" s="209" t="s">
        <v>58</v>
      </c>
      <c r="B50" s="77">
        <v>611.87408563160989</v>
      </c>
      <c r="C50" s="77">
        <v>634.12892580187258</v>
      </c>
      <c r="D50" s="77">
        <v>664.40884082522825</v>
      </c>
      <c r="E50" s="77">
        <v>697.93070093640074</v>
      </c>
      <c r="F50" s="77">
        <v>725.09428653310272</v>
      </c>
      <c r="G50" s="77">
        <v>747.37672643561223</v>
      </c>
      <c r="H50" s="77">
        <v>761.83889854599499</v>
      </c>
      <c r="I50" s="77">
        <v>769.40899134269148</v>
      </c>
      <c r="J50" s="77">
        <v>772.25085813469309</v>
      </c>
      <c r="K50" s="77">
        <v>783.14840026107447</v>
      </c>
      <c r="L50" s="77">
        <v>791.51784151947936</v>
      </c>
      <c r="M50" s="77">
        <v>798.82890974649627</v>
      </c>
      <c r="N50" s="77">
        <v>783.66271683733521</v>
      </c>
      <c r="O50" s="77">
        <v>756.80059092679107</v>
      </c>
      <c r="P50" s="77">
        <v>743.54250480412384</v>
      </c>
      <c r="Q50" s="77">
        <v>749.33142962569048</v>
      </c>
      <c r="R50" s="77">
        <v>779.86210822078726</v>
      </c>
      <c r="S50" s="77">
        <v>762.0493988987522</v>
      </c>
      <c r="T50" s="77">
        <v>766.74566778814619</v>
      </c>
      <c r="U50" s="77">
        <v>754.64831897799797</v>
      </c>
      <c r="V50" s="77">
        <v>763.88684858432794</v>
      </c>
      <c r="W50" s="77">
        <v>778.69301516553469</v>
      </c>
      <c r="X50" s="77">
        <v>742.15883649800696</v>
      </c>
      <c r="Y50" s="77">
        <v>718.24526898654813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0.7852868568640734</v>
      </c>
      <c r="C53" s="195">
        <f t="shared" si="56"/>
        <v>0.78198132816326671</v>
      </c>
      <c r="D53" s="195">
        <f t="shared" si="56"/>
        <v>0.77854711754086425</v>
      </c>
      <c r="E53" s="195">
        <f t="shared" si="56"/>
        <v>0.77879030239015545</v>
      </c>
      <c r="F53" s="195">
        <f t="shared" si="56"/>
        <v>0.7754951615129233</v>
      </c>
      <c r="G53" s="195">
        <f t="shared" si="56"/>
        <v>0.76985269039698367</v>
      </c>
      <c r="H53" s="195">
        <f t="shared" si="56"/>
        <v>0.76295761487485325</v>
      </c>
      <c r="I53" s="195">
        <f t="shared" si="56"/>
        <v>0.76266609486640224</v>
      </c>
      <c r="J53" s="195">
        <f t="shared" si="56"/>
        <v>0.75609497331625453</v>
      </c>
      <c r="K53" s="195">
        <f t="shared" si="56"/>
        <v>0.75941184871236178</v>
      </c>
      <c r="L53" s="195">
        <f t="shared" si="56"/>
        <v>0.72919050693679555</v>
      </c>
      <c r="M53" s="195">
        <f t="shared" si="56"/>
        <v>0.7123544432065777</v>
      </c>
      <c r="N53" s="195">
        <f t="shared" si="56"/>
        <v>0.70921152376433261</v>
      </c>
      <c r="O53" s="195">
        <f t="shared" si="56"/>
        <v>0.71276824807643113</v>
      </c>
      <c r="P53" s="195">
        <f t="shared" si="56"/>
        <v>0.71016894587505164</v>
      </c>
      <c r="Q53" s="195">
        <f t="shared" si="56"/>
        <v>0.70480393427847909</v>
      </c>
      <c r="R53" s="195">
        <f t="shared" ref="R53:V53" si="57">IF(R45=0,0,R45/R$44)</f>
        <v>0.70061674274568486</v>
      </c>
      <c r="S53" s="195">
        <f t="shared" si="57"/>
        <v>0.70464483203810635</v>
      </c>
      <c r="T53" s="195">
        <f t="shared" si="57"/>
        <v>0.71034045853215078</v>
      </c>
      <c r="U53" s="195">
        <f t="shared" si="57"/>
        <v>0.71517345645321495</v>
      </c>
      <c r="V53" s="195">
        <f t="shared" si="57"/>
        <v>0.7231369476711389</v>
      </c>
      <c r="W53" s="195">
        <f t="shared" ref="W53:Y53" si="58">IF(W45=0,0,W45/W$44)</f>
        <v>0.71730729884294675</v>
      </c>
      <c r="X53" s="195">
        <f t="shared" si="58"/>
        <v>0.7214092045345315</v>
      </c>
      <c r="Y53" s="195">
        <f t="shared" si="58"/>
        <v>0.73482637453584398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0.35541716819295499</v>
      </c>
      <c r="C54" s="196">
        <f t="shared" si="59"/>
        <v>0.35160131891769381</v>
      </c>
      <c r="D54" s="196">
        <f t="shared" si="59"/>
        <v>0.35059520652168008</v>
      </c>
      <c r="E54" s="196">
        <f t="shared" si="59"/>
        <v>0.36443688355287002</v>
      </c>
      <c r="F54" s="196">
        <f t="shared" si="59"/>
        <v>0.37331512071398898</v>
      </c>
      <c r="G54" s="196">
        <f t="shared" si="59"/>
        <v>0.37261498056931913</v>
      </c>
      <c r="H54" s="196">
        <f t="shared" si="59"/>
        <v>0.36822410493678237</v>
      </c>
      <c r="I54" s="196">
        <f t="shared" si="59"/>
        <v>0.37154989530029464</v>
      </c>
      <c r="J54" s="196">
        <f t="shared" si="59"/>
        <v>0.36566382818224225</v>
      </c>
      <c r="K54" s="196">
        <f t="shared" si="59"/>
        <v>0.37717002557473406</v>
      </c>
      <c r="L54" s="196">
        <f t="shared" si="59"/>
        <v>0.28943219260954356</v>
      </c>
      <c r="M54" s="196">
        <f t="shared" si="59"/>
        <v>0.30134172665107573</v>
      </c>
      <c r="N54" s="196">
        <f t="shared" si="59"/>
        <v>0.32607505635606099</v>
      </c>
      <c r="O54" s="196">
        <f t="shared" si="59"/>
        <v>0.34832606008662687</v>
      </c>
      <c r="P54" s="196">
        <f t="shared" si="59"/>
        <v>0.35683485496595863</v>
      </c>
      <c r="Q54" s="196">
        <f t="shared" si="59"/>
        <v>0.35656158682849409</v>
      </c>
      <c r="R54" s="196">
        <f t="shared" ref="R54:V54" si="60">IF(R46=0,0,R46/R$44)</f>
        <v>0.33854294397438067</v>
      </c>
      <c r="S54" s="196">
        <f t="shared" si="60"/>
        <v>0.33963230112688519</v>
      </c>
      <c r="T54" s="196">
        <f t="shared" si="60"/>
        <v>0.33226852588935057</v>
      </c>
      <c r="U54" s="196">
        <f t="shared" si="60"/>
        <v>0.33262728372938571</v>
      </c>
      <c r="V54" s="196">
        <f t="shared" si="60"/>
        <v>0.32749040298400606</v>
      </c>
      <c r="W54" s="196">
        <f t="shared" ref="W54:Y54" si="61">IF(W46=0,0,W46/W$44)</f>
        <v>0.32591576332027739</v>
      </c>
      <c r="X54" s="196">
        <f t="shared" si="61"/>
        <v>0.33509566608651686</v>
      </c>
      <c r="Y54" s="196">
        <f t="shared" si="61"/>
        <v>0.33106878367468967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2.2282429790797349E-3</v>
      </c>
      <c r="C55" s="197">
        <f t="shared" si="62"/>
        <v>2.4453770143697479E-3</v>
      </c>
      <c r="D55" s="197">
        <f t="shared" si="62"/>
        <v>2.0269492422986405E-3</v>
      </c>
      <c r="E55" s="197">
        <f t="shared" si="62"/>
        <v>4.6840666316662061E-3</v>
      </c>
      <c r="F55" s="197">
        <f t="shared" si="62"/>
        <v>3.7811257185445422E-3</v>
      </c>
      <c r="G55" s="197">
        <f t="shared" si="62"/>
        <v>5.0076980670027546E-3</v>
      </c>
      <c r="H55" s="197">
        <f t="shared" si="62"/>
        <v>6.4559835721334207E-3</v>
      </c>
      <c r="I55" s="197">
        <f t="shared" si="62"/>
        <v>3.1664035033701905E-3</v>
      </c>
      <c r="J55" s="197">
        <f t="shared" si="62"/>
        <v>3.1921762580685411E-3</v>
      </c>
      <c r="K55" s="197">
        <f t="shared" si="62"/>
        <v>5.3133438474879174E-3</v>
      </c>
      <c r="L55" s="197">
        <f t="shared" si="62"/>
        <v>9.398800319842705E-3</v>
      </c>
      <c r="M55" s="197">
        <f t="shared" si="62"/>
        <v>9.3672598225045343E-3</v>
      </c>
      <c r="N55" s="197">
        <f t="shared" si="62"/>
        <v>9.053437649802815E-3</v>
      </c>
      <c r="O55" s="197">
        <f t="shared" si="62"/>
        <v>8.8408330419835861E-3</v>
      </c>
      <c r="P55" s="197">
        <f t="shared" si="62"/>
        <v>8.7856951333958894E-3</v>
      </c>
      <c r="Q55" s="197">
        <f t="shared" si="62"/>
        <v>8.9231650827044356E-3</v>
      </c>
      <c r="R55" s="197">
        <f t="shared" ref="R55:V55" si="63">IF(R47=0,0,R47/R$44)</f>
        <v>9.4209184179174284E-3</v>
      </c>
      <c r="S55" s="197">
        <f t="shared" si="63"/>
        <v>9.2306045496102877E-3</v>
      </c>
      <c r="T55" s="197">
        <f t="shared" si="63"/>
        <v>9.4423713220900297E-3</v>
      </c>
      <c r="U55" s="197">
        <f t="shared" si="63"/>
        <v>9.4408039823295018E-3</v>
      </c>
      <c r="V55" s="197">
        <f t="shared" si="63"/>
        <v>9.3627270650571016E-3</v>
      </c>
      <c r="W55" s="197">
        <f t="shared" ref="W55:Y55" si="64">IF(W47=0,0,W47/W$44)</f>
        <v>1.0295456052305991E-2</v>
      </c>
      <c r="X55" s="197">
        <f t="shared" si="64"/>
        <v>1.1668216920352494E-2</v>
      </c>
      <c r="Y55" s="197">
        <f t="shared" si="64"/>
        <v>1.3544197926166228E-2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0.16424884957877067</v>
      </c>
      <c r="C56" s="197">
        <f t="shared" si="65"/>
        <v>0.16087224482749216</v>
      </c>
      <c r="D56" s="197">
        <f t="shared" si="65"/>
        <v>0.15610730775590143</v>
      </c>
      <c r="E56" s="197">
        <f t="shared" si="65"/>
        <v>0.14924861712005583</v>
      </c>
      <c r="F56" s="197">
        <f t="shared" si="65"/>
        <v>0.14469825732115965</v>
      </c>
      <c r="G56" s="197">
        <f t="shared" si="65"/>
        <v>0.14218508865839705</v>
      </c>
      <c r="H56" s="197">
        <f t="shared" si="65"/>
        <v>0.14475817210850439</v>
      </c>
      <c r="I56" s="197">
        <f t="shared" si="65"/>
        <v>0.14581671592684289</v>
      </c>
      <c r="J56" s="197">
        <f t="shared" si="65"/>
        <v>0.15010132166531179</v>
      </c>
      <c r="K56" s="197">
        <f t="shared" si="65"/>
        <v>0.14547996385775425</v>
      </c>
      <c r="L56" s="197">
        <f t="shared" si="65"/>
        <v>0.1696479502896639</v>
      </c>
      <c r="M56" s="197">
        <f t="shared" si="65"/>
        <v>0.1590848916857199</v>
      </c>
      <c r="N56" s="197">
        <f t="shared" si="65"/>
        <v>0.15531463057589312</v>
      </c>
      <c r="O56" s="197">
        <f t="shared" si="65"/>
        <v>0.15459905820759148</v>
      </c>
      <c r="P56" s="197">
        <f t="shared" si="65"/>
        <v>0.14974016461712983</v>
      </c>
      <c r="Q56" s="197">
        <f t="shared" si="65"/>
        <v>0.14508470597792716</v>
      </c>
      <c r="R56" s="197">
        <f t="shared" ref="R56:V56" si="66">IF(R48=0,0,R48/R$44)</f>
        <v>0.1404626911991794</v>
      </c>
      <c r="S56" s="197">
        <f t="shared" si="66"/>
        <v>0.1441311538490602</v>
      </c>
      <c r="T56" s="197">
        <f t="shared" si="66"/>
        <v>0.14096712621691779</v>
      </c>
      <c r="U56" s="197">
        <f t="shared" si="66"/>
        <v>0.13925947933488378</v>
      </c>
      <c r="V56" s="197">
        <f t="shared" si="66"/>
        <v>0.14395247105913359</v>
      </c>
      <c r="W56" s="197">
        <f t="shared" ref="W56:Y56" si="67">IF(W48=0,0,W48/W$44)</f>
        <v>0.13361057711864599</v>
      </c>
      <c r="X56" s="197">
        <f t="shared" si="67"/>
        <v>0.13235253396070012</v>
      </c>
      <c r="Y56" s="197">
        <f t="shared" si="67"/>
        <v>0.12826469730602016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0.26339259611326804</v>
      </c>
      <c r="C57" s="198">
        <f t="shared" si="68"/>
        <v>0.26706238740371102</v>
      </c>
      <c r="D57" s="198">
        <f t="shared" si="68"/>
        <v>0.26981765402098412</v>
      </c>
      <c r="E57" s="198">
        <f t="shared" si="68"/>
        <v>0.26042073508556335</v>
      </c>
      <c r="F57" s="198">
        <f t="shared" si="68"/>
        <v>0.25370065775923006</v>
      </c>
      <c r="G57" s="198">
        <f t="shared" si="68"/>
        <v>0.25004492310226478</v>
      </c>
      <c r="H57" s="198">
        <f t="shared" si="68"/>
        <v>0.24351935425743307</v>
      </c>
      <c r="I57" s="198">
        <f t="shared" si="68"/>
        <v>0.24213308013589446</v>
      </c>
      <c r="J57" s="198">
        <f t="shared" si="68"/>
        <v>0.2371376472106318</v>
      </c>
      <c r="K57" s="198">
        <f t="shared" si="68"/>
        <v>0.23144851543238548</v>
      </c>
      <c r="L57" s="198">
        <f t="shared" si="68"/>
        <v>0.26071156371774551</v>
      </c>
      <c r="M57" s="198">
        <f t="shared" si="68"/>
        <v>0.24256056504727752</v>
      </c>
      <c r="N57" s="198">
        <f t="shared" si="68"/>
        <v>0.2187683991825756</v>
      </c>
      <c r="O57" s="198">
        <f t="shared" si="68"/>
        <v>0.20100229674022915</v>
      </c>
      <c r="P57" s="198">
        <f t="shared" si="68"/>
        <v>0.19480823115856727</v>
      </c>
      <c r="Q57" s="198">
        <f t="shared" si="68"/>
        <v>0.19423447638935346</v>
      </c>
      <c r="R57" s="198">
        <f t="shared" ref="R57:V57" si="69">IF(R49=0,0,R49/R$44)</f>
        <v>0.21219018915420737</v>
      </c>
      <c r="S57" s="198">
        <f t="shared" si="69"/>
        <v>0.21165077251255063</v>
      </c>
      <c r="T57" s="198">
        <f t="shared" si="69"/>
        <v>0.2276624351037923</v>
      </c>
      <c r="U57" s="198">
        <f t="shared" si="69"/>
        <v>0.23384588940661591</v>
      </c>
      <c r="V57" s="198">
        <f t="shared" si="69"/>
        <v>0.24233134656294217</v>
      </c>
      <c r="W57" s="198">
        <f t="shared" ref="W57:Y57" si="70">IF(W49=0,0,W49/W$44)</f>
        <v>0.24748550235171743</v>
      </c>
      <c r="X57" s="198">
        <f t="shared" si="70"/>
        <v>0.24229278756696213</v>
      </c>
      <c r="Y57" s="198">
        <f t="shared" si="70"/>
        <v>0.26194869562896794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0.2147131431359266</v>
      </c>
      <c r="C58" s="195">
        <f t="shared" si="71"/>
        <v>0.21801867183673318</v>
      </c>
      <c r="D58" s="195">
        <f t="shared" si="71"/>
        <v>0.22145288245913569</v>
      </c>
      <c r="E58" s="195">
        <f t="shared" si="71"/>
        <v>0.22120969760984457</v>
      </c>
      <c r="F58" s="195">
        <f t="shared" si="71"/>
        <v>0.22450483848707675</v>
      </c>
      <c r="G58" s="195">
        <f t="shared" si="71"/>
        <v>0.23014730960301641</v>
      </c>
      <c r="H58" s="195">
        <f t="shared" si="71"/>
        <v>0.23704238512514669</v>
      </c>
      <c r="I58" s="195">
        <f t="shared" si="71"/>
        <v>0.23733390513359776</v>
      </c>
      <c r="J58" s="195">
        <f t="shared" si="71"/>
        <v>0.24390502668374558</v>
      </c>
      <c r="K58" s="195">
        <f t="shared" si="71"/>
        <v>0.24058815128763822</v>
      </c>
      <c r="L58" s="195">
        <f t="shared" si="71"/>
        <v>0.27080949306320451</v>
      </c>
      <c r="M58" s="195">
        <f t="shared" si="71"/>
        <v>0.28764555679342241</v>
      </c>
      <c r="N58" s="195">
        <f t="shared" si="71"/>
        <v>0.29078847623566745</v>
      </c>
      <c r="O58" s="195">
        <f t="shared" si="71"/>
        <v>0.28723175192356898</v>
      </c>
      <c r="P58" s="195">
        <f t="shared" si="71"/>
        <v>0.28983105412494831</v>
      </c>
      <c r="Q58" s="195">
        <f t="shared" si="71"/>
        <v>0.29519606572152091</v>
      </c>
      <c r="R58" s="195">
        <f t="shared" ref="R58:V58" si="72">IF(R50=0,0,R50/R$44)</f>
        <v>0.29938325725431508</v>
      </c>
      <c r="S58" s="195">
        <f t="shared" si="72"/>
        <v>0.29535516796189365</v>
      </c>
      <c r="T58" s="195">
        <f t="shared" si="72"/>
        <v>0.28965954146784928</v>
      </c>
      <c r="U58" s="195">
        <f t="shared" si="72"/>
        <v>0.28482654354678505</v>
      </c>
      <c r="V58" s="195">
        <f t="shared" si="72"/>
        <v>0.27686305232886121</v>
      </c>
      <c r="W58" s="195">
        <f t="shared" ref="W58:Y58" si="73">IF(W50=0,0,W50/W$44)</f>
        <v>0.28269270115705319</v>
      </c>
      <c r="X58" s="195">
        <f t="shared" si="73"/>
        <v>0.27859079546546839</v>
      </c>
      <c r="Y58" s="195">
        <f t="shared" si="73"/>
        <v>0.26517362546415602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2145.3268579399305</v>
      </c>
      <c r="C62" s="22">
        <v>2179.288699681143</v>
      </c>
      <c r="D62" s="22">
        <v>2240.8727022000003</v>
      </c>
      <c r="E62" s="22">
        <v>2539.1875694570285</v>
      </c>
      <c r="F62" s="22">
        <v>2569.8289675038222</v>
      </c>
      <c r="G62" s="22">
        <v>2411.9979178669209</v>
      </c>
      <c r="H62" s="22">
        <v>2294.5561286400002</v>
      </c>
      <c r="I62" s="22">
        <v>2261.2800740399998</v>
      </c>
      <c r="J62" s="22">
        <v>2152.6207221600002</v>
      </c>
      <c r="K62" s="22">
        <v>2205.9220082400002</v>
      </c>
      <c r="L62" s="22">
        <v>2411.5216233600004</v>
      </c>
      <c r="M62" s="22">
        <v>2200.8782880000003</v>
      </c>
      <c r="N62" s="22">
        <v>2043.33855012</v>
      </c>
      <c r="O62" s="22">
        <v>1965.0235204800001</v>
      </c>
      <c r="P62" s="22">
        <v>1870.6231958399999</v>
      </c>
      <c r="Q62" s="22">
        <v>1787.7436488000001</v>
      </c>
      <c r="R62" s="22">
        <v>1734.5774390400002</v>
      </c>
      <c r="S62" s="22">
        <v>1743.2854884000003</v>
      </c>
      <c r="T62" s="22">
        <v>1782.3418624800001</v>
      </c>
      <c r="U62" s="22">
        <v>1769.1477505200003</v>
      </c>
      <c r="V62" s="22">
        <v>1907.3700324000004</v>
      </c>
      <c r="W62" s="22">
        <v>1739.0281575600002</v>
      </c>
      <c r="X62" s="22">
        <v>1585.09858104</v>
      </c>
      <c r="Y62" s="22">
        <v>1489.4111818800002</v>
      </c>
      <c r="DA62" s="57" t="s">
        <v>251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DA63" s="59" t="s">
        <v>252</v>
      </c>
    </row>
    <row r="64" spans="1:105" ht="12" customHeight="1" x14ac:dyDescent="0.25">
      <c r="A64" s="73" t="s">
        <v>75</v>
      </c>
      <c r="B64" s="98">
        <v>1924.9874179399305</v>
      </c>
      <c r="C64" s="98">
        <v>1898.2251796811429</v>
      </c>
      <c r="D64" s="98">
        <v>1896.7328622</v>
      </c>
      <c r="E64" s="98">
        <v>2168.0355794570287</v>
      </c>
      <c r="F64" s="98">
        <v>2144.0972875038224</v>
      </c>
      <c r="G64" s="98">
        <v>1942.3904278669208</v>
      </c>
      <c r="H64" s="98">
        <v>1818.6878786400002</v>
      </c>
      <c r="I64" s="98">
        <v>1744.06051404</v>
      </c>
      <c r="J64" s="98">
        <v>1612.63017216</v>
      </c>
      <c r="K64" s="98">
        <v>1585.4503982400001</v>
      </c>
      <c r="L64" s="98">
        <v>1709.2057233600003</v>
      </c>
      <c r="M64" s="98">
        <v>1594.9477980000001</v>
      </c>
      <c r="N64" s="98">
        <v>1437.81198012</v>
      </c>
      <c r="O64" s="98">
        <v>1390.19487048</v>
      </c>
      <c r="P64" s="98">
        <v>1264.2887858400002</v>
      </c>
      <c r="Q64" s="98">
        <v>1170.2709428400001</v>
      </c>
      <c r="R64" s="98">
        <v>1161.84674952</v>
      </c>
      <c r="S64" s="98">
        <v>1154.3650794000002</v>
      </c>
      <c r="T64" s="98">
        <v>1138.2423462000002</v>
      </c>
      <c r="U64" s="98">
        <v>1099.1149545600001</v>
      </c>
      <c r="V64" s="98">
        <v>1212.7203320400001</v>
      </c>
      <c r="W64" s="98">
        <v>1063.1403392400002</v>
      </c>
      <c r="X64" s="98">
        <v>955.81242683999994</v>
      </c>
      <c r="Y64" s="98">
        <v>898.32818520000023</v>
      </c>
      <c r="DA64" s="63"/>
    </row>
    <row r="65" spans="1:105" ht="12" customHeight="1" x14ac:dyDescent="0.25">
      <c r="A65" s="97" t="s">
        <v>74</v>
      </c>
      <c r="B65" s="98">
        <v>1835.5475257200003</v>
      </c>
      <c r="C65" s="98">
        <v>1790.77792428</v>
      </c>
      <c r="D65" s="98">
        <v>1790.77792428</v>
      </c>
      <c r="E65" s="98">
        <v>2083.2716390400001</v>
      </c>
      <c r="F65" s="98">
        <v>2062.8154267200002</v>
      </c>
      <c r="G65" s="98">
        <v>1847.8766347200001</v>
      </c>
      <c r="H65" s="98">
        <v>1713.5398897200002</v>
      </c>
      <c r="I65" s="98">
        <v>1605.13777476</v>
      </c>
      <c r="J65" s="98">
        <v>1436.787</v>
      </c>
      <c r="K65" s="98">
        <v>1375.83247572</v>
      </c>
      <c r="L65" s="98">
        <v>1465.8130504800004</v>
      </c>
      <c r="M65" s="98">
        <v>1317.7803747600001</v>
      </c>
      <c r="N65" s="98">
        <v>1230.7024504800002</v>
      </c>
      <c r="O65" s="98">
        <v>1195.87109904</v>
      </c>
      <c r="P65" s="98">
        <v>1082.6697747600001</v>
      </c>
      <c r="Q65" s="98">
        <v>1001.39692428</v>
      </c>
      <c r="R65" s="98">
        <v>989.78654952000011</v>
      </c>
      <c r="S65" s="98">
        <v>1006.0875511200003</v>
      </c>
      <c r="T65" s="98">
        <v>962.29019448000008</v>
      </c>
      <c r="U65" s="98">
        <v>949.3214029200002</v>
      </c>
      <c r="V65" s="98">
        <v>1047.5251696800001</v>
      </c>
      <c r="W65" s="98">
        <v>907.56757764000008</v>
      </c>
      <c r="X65" s="98">
        <v>822.39938747999997</v>
      </c>
      <c r="Y65" s="98">
        <v>786.31434000000013</v>
      </c>
      <c r="DA65" s="63" t="s">
        <v>253</v>
      </c>
    </row>
    <row r="66" spans="1:105" ht="12" customHeight="1" x14ac:dyDescent="0.25">
      <c r="A66" s="97" t="s">
        <v>196</v>
      </c>
      <c r="B66" s="98">
        <v>89.439892219930243</v>
      </c>
      <c r="C66" s="98">
        <v>107.44725540114291</v>
      </c>
      <c r="D66" s="98">
        <v>105.95493792000002</v>
      </c>
      <c r="E66" s="98">
        <v>84.763940417028607</v>
      </c>
      <c r="F66" s="98">
        <v>81.28186078382214</v>
      </c>
      <c r="G66" s="98">
        <v>94.513793146920762</v>
      </c>
      <c r="H66" s="98">
        <v>105.14798891999999</v>
      </c>
      <c r="I66" s="98">
        <v>138.92273928000009</v>
      </c>
      <c r="J66" s="98">
        <v>175.84317215999999</v>
      </c>
      <c r="K66" s="98">
        <v>209.61792252000009</v>
      </c>
      <c r="L66" s="98">
        <v>243.39267287999996</v>
      </c>
      <c r="M66" s="98">
        <v>277.16742324000006</v>
      </c>
      <c r="N66" s="98">
        <v>207.10952963999989</v>
      </c>
      <c r="O66" s="98">
        <v>194.32377143999997</v>
      </c>
      <c r="P66" s="98">
        <v>181.61901108000006</v>
      </c>
      <c r="Q66" s="98">
        <v>168.87401856000008</v>
      </c>
      <c r="R66" s="98">
        <v>172.0601999999999</v>
      </c>
      <c r="S66" s="98">
        <v>148.27752827999996</v>
      </c>
      <c r="T66" s="98">
        <v>175.95215172000007</v>
      </c>
      <c r="U66" s="98">
        <v>149.79355163999992</v>
      </c>
      <c r="V66" s="98">
        <v>165.19516236000004</v>
      </c>
      <c r="W66" s="98">
        <v>155.57276160000015</v>
      </c>
      <c r="X66" s="98">
        <v>133.41303935999997</v>
      </c>
      <c r="Y66" s="98">
        <v>112.01384520000011</v>
      </c>
      <c r="DA66" s="63" t="s">
        <v>254</v>
      </c>
    </row>
    <row r="67" spans="1:105" ht="12" customHeight="1" x14ac:dyDescent="0.25">
      <c r="A67" s="73" t="s">
        <v>189</v>
      </c>
      <c r="B67" s="98">
        <v>220.33944</v>
      </c>
      <c r="C67" s="98">
        <v>281.06352000000004</v>
      </c>
      <c r="D67" s="98">
        <v>344.13984000000005</v>
      </c>
      <c r="E67" s="98">
        <v>371.15198999999996</v>
      </c>
      <c r="F67" s="98">
        <v>425.73167999999998</v>
      </c>
      <c r="G67" s="98">
        <v>469.6074900000001</v>
      </c>
      <c r="H67" s="98">
        <v>475.86824999999999</v>
      </c>
      <c r="I67" s="98">
        <v>517.21955999999989</v>
      </c>
      <c r="J67" s="98">
        <v>539.9905500000001</v>
      </c>
      <c r="K67" s="98">
        <v>620.47161000000017</v>
      </c>
      <c r="L67" s="98">
        <v>702.31589999999994</v>
      </c>
      <c r="M67" s="98">
        <v>605.93049000000008</v>
      </c>
      <c r="N67" s="98">
        <v>605.52656999999999</v>
      </c>
      <c r="O67" s="98">
        <v>574.82865000000004</v>
      </c>
      <c r="P67" s="98">
        <v>606.33440999999982</v>
      </c>
      <c r="Q67" s="98">
        <v>617.47270595999998</v>
      </c>
      <c r="R67" s="98">
        <v>572.73068952000006</v>
      </c>
      <c r="S67" s="98">
        <v>588.92040900000018</v>
      </c>
      <c r="T67" s="98">
        <v>644.0995162800001</v>
      </c>
      <c r="U67" s="98">
        <v>670.03279596000016</v>
      </c>
      <c r="V67" s="98">
        <v>694.64970036000022</v>
      </c>
      <c r="W67" s="98">
        <v>675.88781831999995</v>
      </c>
      <c r="X67" s="98">
        <v>629.28615420000006</v>
      </c>
      <c r="Y67" s="98">
        <v>591.08299668000006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2145.326857939931</v>
      </c>
      <c r="C78" s="203">
        <f t="shared" si="74"/>
        <v>2179.288699681143</v>
      </c>
      <c r="D78" s="203">
        <f t="shared" si="74"/>
        <v>2240.8727021999998</v>
      </c>
      <c r="E78" s="203">
        <f t="shared" si="74"/>
        <v>2539.1875694570281</v>
      </c>
      <c r="F78" s="203">
        <f t="shared" si="74"/>
        <v>2569.8289675038222</v>
      </c>
      <c r="G78" s="203">
        <f t="shared" si="74"/>
        <v>2411.9979178669196</v>
      </c>
      <c r="H78" s="203">
        <f t="shared" si="74"/>
        <v>2294.5561286399998</v>
      </c>
      <c r="I78" s="203">
        <f t="shared" si="74"/>
        <v>2261.2800740399994</v>
      </c>
      <c r="J78" s="203">
        <f t="shared" si="74"/>
        <v>2152.6207221599989</v>
      </c>
      <c r="K78" s="203">
        <f t="shared" si="74"/>
        <v>2205.9220082399997</v>
      </c>
      <c r="L78" s="203">
        <f t="shared" si="74"/>
        <v>2411.5216233600017</v>
      </c>
      <c r="M78" s="203">
        <f t="shared" si="74"/>
        <v>2200.8782880000035</v>
      </c>
      <c r="N78" s="203">
        <f t="shared" si="74"/>
        <v>2043.3385501200005</v>
      </c>
      <c r="O78" s="203">
        <f t="shared" si="74"/>
        <v>1965.0235204800033</v>
      </c>
      <c r="P78" s="203">
        <f t="shared" si="74"/>
        <v>1870.6231958400022</v>
      </c>
      <c r="Q78" s="203">
        <f t="shared" si="74"/>
        <v>1787.743648800003</v>
      </c>
      <c r="R78" s="203">
        <f t="shared" ref="R78:V78" si="75">R79+R84</f>
        <v>1734.5774390400029</v>
      </c>
      <c r="S78" s="203">
        <f t="shared" si="75"/>
        <v>1743.2854884000017</v>
      </c>
      <c r="T78" s="203">
        <f t="shared" si="75"/>
        <v>1782.3418624800015</v>
      </c>
      <c r="U78" s="203">
        <f t="shared" si="75"/>
        <v>1769.1477505199987</v>
      </c>
      <c r="V78" s="203">
        <f t="shared" si="75"/>
        <v>1907.3700323999994</v>
      </c>
      <c r="W78" s="203">
        <f t="shared" ref="W78:Y78" si="76">W79+W84</f>
        <v>1739.0281575600002</v>
      </c>
      <c r="X78" s="203">
        <f t="shared" si="76"/>
        <v>1585.0985810399989</v>
      </c>
      <c r="Y78" s="203">
        <f t="shared" si="76"/>
        <v>1489.4111818800025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2145.326857939931</v>
      </c>
      <c r="C79" s="192">
        <f t="shared" si="77"/>
        <v>2179.288699681143</v>
      </c>
      <c r="D79" s="192">
        <f t="shared" si="77"/>
        <v>2240.8727021999998</v>
      </c>
      <c r="E79" s="192">
        <f t="shared" si="77"/>
        <v>2539.1875694570281</v>
      </c>
      <c r="F79" s="192">
        <f t="shared" si="77"/>
        <v>2569.8289675038222</v>
      </c>
      <c r="G79" s="192">
        <f t="shared" si="77"/>
        <v>2411.9979178669196</v>
      </c>
      <c r="H79" s="192">
        <f t="shared" si="77"/>
        <v>2294.5561286399998</v>
      </c>
      <c r="I79" s="192">
        <f t="shared" si="77"/>
        <v>2261.2800740399994</v>
      </c>
      <c r="J79" s="192">
        <f t="shared" si="77"/>
        <v>2152.6207221599989</v>
      </c>
      <c r="K79" s="192">
        <f t="shared" si="77"/>
        <v>2205.9220082399997</v>
      </c>
      <c r="L79" s="192">
        <f t="shared" si="77"/>
        <v>2411.5216233600017</v>
      </c>
      <c r="M79" s="192">
        <f t="shared" si="77"/>
        <v>2200.8782880000035</v>
      </c>
      <c r="N79" s="192">
        <f t="shared" si="77"/>
        <v>2043.3385501200005</v>
      </c>
      <c r="O79" s="192">
        <f t="shared" si="77"/>
        <v>1965.0235204800033</v>
      </c>
      <c r="P79" s="192">
        <f t="shared" si="77"/>
        <v>1870.6231958400022</v>
      </c>
      <c r="Q79" s="192">
        <f t="shared" si="77"/>
        <v>1787.743648800003</v>
      </c>
      <c r="R79" s="192">
        <f t="shared" ref="R79:V79" si="78">SUM(R80:R83)</f>
        <v>1734.5774390400029</v>
      </c>
      <c r="S79" s="192">
        <f t="shared" si="78"/>
        <v>1743.2854884000017</v>
      </c>
      <c r="T79" s="192">
        <f t="shared" si="78"/>
        <v>1782.3418624800015</v>
      </c>
      <c r="U79" s="192">
        <f t="shared" si="78"/>
        <v>1769.1477505199987</v>
      </c>
      <c r="V79" s="192">
        <f t="shared" si="78"/>
        <v>1907.3700323999994</v>
      </c>
      <c r="W79" s="192">
        <f t="shared" ref="W79:Y79" si="79">SUM(W80:W83)</f>
        <v>1739.0281575600002</v>
      </c>
      <c r="X79" s="192">
        <f t="shared" si="79"/>
        <v>1585.0985810399989</v>
      </c>
      <c r="Y79" s="192">
        <f t="shared" si="79"/>
        <v>1489.4111818800025</v>
      </c>
      <c r="DA79" s="213" t="s">
        <v>265</v>
      </c>
    </row>
    <row r="80" spans="1:105" ht="12" customHeight="1" x14ac:dyDescent="0.25">
      <c r="A80" s="97" t="s">
        <v>57</v>
      </c>
      <c r="B80" s="74">
        <v>357.26599185777081</v>
      </c>
      <c r="C80" s="74">
        <v>389.24015403630301</v>
      </c>
      <c r="D80" s="74">
        <v>416.90625084549509</v>
      </c>
      <c r="E80" s="74">
        <v>550.86329956942075</v>
      </c>
      <c r="F80" s="74">
        <v>575.34591962583488</v>
      </c>
      <c r="G80" s="74">
        <v>534.23663962591672</v>
      </c>
      <c r="H80" s="74">
        <v>484.58513392962215</v>
      </c>
      <c r="I80" s="74">
        <v>483.09936539778931</v>
      </c>
      <c r="J80" s="74">
        <v>468.85298688296143</v>
      </c>
      <c r="K80" s="74">
        <v>525.58906628006548</v>
      </c>
      <c r="L80" s="74">
        <v>580.54054551790409</v>
      </c>
      <c r="M80" s="74">
        <v>570.77892511229925</v>
      </c>
      <c r="N80" s="74">
        <v>555.26842150600805</v>
      </c>
      <c r="O80" s="74">
        <v>560.37033407041065</v>
      </c>
      <c r="P80" s="74">
        <v>578.37332375315918</v>
      </c>
      <c r="Q80" s="74">
        <v>571.2272792308122</v>
      </c>
      <c r="R80" s="74">
        <v>529.81510326342027</v>
      </c>
      <c r="S80" s="74">
        <v>518.22109202486251</v>
      </c>
      <c r="T80" s="74">
        <v>555.89316514077314</v>
      </c>
      <c r="U80" s="74">
        <v>548.24823898457419</v>
      </c>
      <c r="V80" s="74">
        <v>566.73155610331378</v>
      </c>
      <c r="W80" s="74">
        <v>542.63707908111121</v>
      </c>
      <c r="X80" s="74">
        <v>504.95582707078745</v>
      </c>
      <c r="Y80" s="74">
        <v>454.09577448315304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1038.5507681029226</v>
      </c>
      <c r="C82" s="74">
        <v>1034.3225658150072</v>
      </c>
      <c r="D82" s="74">
        <v>1031.6381251282921</v>
      </c>
      <c r="E82" s="74">
        <v>1047.8744807508044</v>
      </c>
      <c r="F82" s="74">
        <v>1033.9696376715101</v>
      </c>
      <c r="G82" s="74">
        <v>1008.0027750242514</v>
      </c>
      <c r="H82" s="74">
        <v>1005.0158397062497</v>
      </c>
      <c r="I82" s="74">
        <v>1014.4310131124597</v>
      </c>
      <c r="J82" s="74">
        <v>1012.403779399653</v>
      </c>
      <c r="K82" s="74">
        <v>1007.9312105383815</v>
      </c>
      <c r="L82" s="74">
        <v>1066.7539767470255</v>
      </c>
      <c r="M82" s="74">
        <v>913.0623058247337</v>
      </c>
      <c r="N82" s="74">
        <v>832.70868669572144</v>
      </c>
      <c r="O82" s="74">
        <v>793.5205461161446</v>
      </c>
      <c r="P82" s="74">
        <v>726.64266209876678</v>
      </c>
      <c r="Q82" s="74">
        <v>679.1280509497476</v>
      </c>
      <c r="R82" s="74">
        <v>665.07888585800288</v>
      </c>
      <c r="S82" s="74">
        <v>674.35200260020622</v>
      </c>
      <c r="T82" s="74">
        <v>663.54736172544222</v>
      </c>
      <c r="U82" s="74">
        <v>651.04782707120648</v>
      </c>
      <c r="V82" s="74">
        <v>715.40093911548161</v>
      </c>
      <c r="W82" s="74">
        <v>623.72067725852276</v>
      </c>
      <c r="X82" s="74">
        <v>563.49858363508872</v>
      </c>
      <c r="Y82" s="74">
        <v>529.46797219962639</v>
      </c>
      <c r="DA82" s="90" t="s">
        <v>268</v>
      </c>
    </row>
    <row r="83" spans="1:105" ht="12" customHeight="1" x14ac:dyDescent="0.25">
      <c r="A83" s="107" t="s">
        <v>54</v>
      </c>
      <c r="B83" s="193">
        <v>749.51009797923734</v>
      </c>
      <c r="C83" s="193">
        <v>755.7259798298328</v>
      </c>
      <c r="D83" s="193">
        <v>792.32832622621254</v>
      </c>
      <c r="E83" s="193">
        <v>940.44978913680302</v>
      </c>
      <c r="F83" s="193">
        <v>960.51341020647737</v>
      </c>
      <c r="G83" s="193">
        <v>869.75850321675148</v>
      </c>
      <c r="H83" s="193">
        <v>804.95515500412762</v>
      </c>
      <c r="I83" s="193">
        <v>763.74969552975051</v>
      </c>
      <c r="J83" s="193">
        <v>671.36395587738446</v>
      </c>
      <c r="K83" s="193">
        <v>672.40173142155277</v>
      </c>
      <c r="L83" s="193">
        <v>764.22710109507204</v>
      </c>
      <c r="M83" s="193">
        <v>717.03705706297046</v>
      </c>
      <c r="N83" s="193">
        <v>655.36144191827088</v>
      </c>
      <c r="O83" s="193">
        <v>611.13264029344793</v>
      </c>
      <c r="P83" s="193">
        <v>565.60720998807619</v>
      </c>
      <c r="Q83" s="193">
        <v>537.38831861944311</v>
      </c>
      <c r="R83" s="193">
        <v>539.68344991857964</v>
      </c>
      <c r="S83" s="193">
        <v>550.71239377493293</v>
      </c>
      <c r="T83" s="193">
        <v>562.90133561378627</v>
      </c>
      <c r="U83" s="193">
        <v>569.85168446421824</v>
      </c>
      <c r="V83" s="193">
        <v>625.23753718120406</v>
      </c>
      <c r="W83" s="193">
        <v>572.67040122036622</v>
      </c>
      <c r="X83" s="193">
        <v>516.64417033412258</v>
      </c>
      <c r="Y83" s="193">
        <v>505.84743519722315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0.16653219556521967</v>
      </c>
      <c r="C88" s="196">
        <f t="shared" si="86"/>
        <v>0.17860880666854909</v>
      </c>
      <c r="D88" s="196">
        <f t="shared" si="86"/>
        <v>0.18604637846504762</v>
      </c>
      <c r="E88" s="196">
        <f t="shared" si="86"/>
        <v>0.21694470554107809</v>
      </c>
      <c r="F88" s="196">
        <f t="shared" si="86"/>
        <v>0.22388490708963071</v>
      </c>
      <c r="G88" s="196">
        <f t="shared" si="86"/>
        <v>0.22149133532352944</v>
      </c>
      <c r="H88" s="196">
        <f t="shared" si="86"/>
        <v>0.21118905215748168</v>
      </c>
      <c r="I88" s="196">
        <f t="shared" si="86"/>
        <v>0.2136397746320228</v>
      </c>
      <c r="J88" s="196">
        <f t="shared" si="86"/>
        <v>0.21780566453550695</v>
      </c>
      <c r="K88" s="196">
        <f t="shared" si="86"/>
        <v>0.23826276011426534</v>
      </c>
      <c r="L88" s="196">
        <f t="shared" si="86"/>
        <v>0.24073619738438423</v>
      </c>
      <c r="M88" s="196">
        <f t="shared" si="86"/>
        <v>0.25934143120244108</v>
      </c>
      <c r="N88" s="196">
        <f t="shared" si="86"/>
        <v>0.27174567889075379</v>
      </c>
      <c r="O88" s="196">
        <f t="shared" si="86"/>
        <v>0.28517232909941304</v>
      </c>
      <c r="P88" s="196">
        <f t="shared" si="86"/>
        <v>0.30918750769229131</v>
      </c>
      <c r="Q88" s="196">
        <f t="shared" si="86"/>
        <v>0.31952415527485734</v>
      </c>
      <c r="R88" s="196">
        <f t="shared" ref="R88:V88" si="87">IF(R80=0,0,R80/R$78)</f>
        <v>0.30544332662175344</v>
      </c>
      <c r="S88" s="196">
        <f t="shared" si="87"/>
        <v>0.29726691094095498</v>
      </c>
      <c r="T88" s="196">
        <f t="shared" si="87"/>
        <v>0.31188919300099222</v>
      </c>
      <c r="U88" s="196">
        <f t="shared" si="87"/>
        <v>0.30989398077318853</v>
      </c>
      <c r="V88" s="196">
        <f t="shared" si="87"/>
        <v>0.29712722045349982</v>
      </c>
      <c r="W88" s="196">
        <f t="shared" ref="W88:Y88" si="88">IF(W80=0,0,W80/W$78)</f>
        <v>0.31203467104435834</v>
      </c>
      <c r="X88" s="196">
        <f t="shared" si="88"/>
        <v>0.31856430452387441</v>
      </c>
      <c r="Y88" s="196">
        <f t="shared" si="88"/>
        <v>0.30488274830189788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0.48409908460298684</v>
      </c>
      <c r="C90" s="197">
        <f t="shared" si="92"/>
        <v>0.47461475203645181</v>
      </c>
      <c r="D90" s="197">
        <f t="shared" si="92"/>
        <v>0.46037337333596451</v>
      </c>
      <c r="E90" s="197">
        <f t="shared" si="92"/>
        <v>0.41268100606481728</v>
      </c>
      <c r="F90" s="197">
        <f t="shared" si="92"/>
        <v>0.40234959242281643</v>
      </c>
      <c r="G90" s="197">
        <f t="shared" si="92"/>
        <v>0.41791195902676864</v>
      </c>
      <c r="H90" s="197">
        <f t="shared" si="92"/>
        <v>0.43800011129033917</v>
      </c>
      <c r="I90" s="197">
        <f t="shared" si="92"/>
        <v>0.4486091859024251</v>
      </c>
      <c r="J90" s="197">
        <f t="shared" si="92"/>
        <v>0.47031219618836484</v>
      </c>
      <c r="K90" s="197">
        <f t="shared" si="92"/>
        <v>0.45692060135097973</v>
      </c>
      <c r="L90" s="197">
        <f t="shared" si="92"/>
        <v>0.44235720982700727</v>
      </c>
      <c r="M90" s="197">
        <f t="shared" si="92"/>
        <v>0.41486269858859737</v>
      </c>
      <c r="N90" s="197">
        <f t="shared" si="92"/>
        <v>0.40752360231583667</v>
      </c>
      <c r="O90" s="197">
        <f t="shared" si="92"/>
        <v>0.40382241629469579</v>
      </c>
      <c r="P90" s="197">
        <f t="shared" si="92"/>
        <v>0.38844950908056519</v>
      </c>
      <c r="Q90" s="197">
        <f t="shared" si="92"/>
        <v>0.37987999644445802</v>
      </c>
      <c r="R90" s="197">
        <f t="shared" ref="R90:V90" si="93">IF(R82=0,0,R82/R$78)</f>
        <v>0.38342415327740509</v>
      </c>
      <c r="S90" s="197">
        <f t="shared" si="93"/>
        <v>0.38682820862527267</v>
      </c>
      <c r="T90" s="197">
        <f t="shared" si="93"/>
        <v>0.37228961272455524</v>
      </c>
      <c r="U90" s="197">
        <f t="shared" si="93"/>
        <v>0.36800082236197995</v>
      </c>
      <c r="V90" s="197">
        <f t="shared" si="93"/>
        <v>0.37507191942997509</v>
      </c>
      <c r="W90" s="197">
        <f t="shared" ref="W90:Y90" si="94">IF(W82=0,0,W82/W$78)</f>
        <v>0.35866048203247858</v>
      </c>
      <c r="X90" s="197">
        <f t="shared" si="94"/>
        <v>0.35549750051846729</v>
      </c>
      <c r="Y90" s="197">
        <f t="shared" si="94"/>
        <v>0.35548811412259429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0.34936871983179341</v>
      </c>
      <c r="C91" s="198">
        <f t="shared" si="95"/>
        <v>0.34677644129499907</v>
      </c>
      <c r="D91" s="198">
        <f t="shared" si="95"/>
        <v>0.35358024819898787</v>
      </c>
      <c r="E91" s="198">
        <f t="shared" si="95"/>
        <v>0.37037428839410469</v>
      </c>
      <c r="F91" s="198">
        <f t="shared" si="95"/>
        <v>0.37376550048755286</v>
      </c>
      <c r="G91" s="198">
        <f t="shared" si="95"/>
        <v>0.36059670564970192</v>
      </c>
      <c r="H91" s="198">
        <f t="shared" si="95"/>
        <v>0.35081083655217904</v>
      </c>
      <c r="I91" s="198">
        <f t="shared" si="95"/>
        <v>0.33775103946555213</v>
      </c>
      <c r="J91" s="198">
        <f t="shared" si="95"/>
        <v>0.31188213927612823</v>
      </c>
      <c r="K91" s="198">
        <f t="shared" si="95"/>
        <v>0.30481663853475499</v>
      </c>
      <c r="L91" s="198">
        <f t="shared" si="95"/>
        <v>0.31690659278860844</v>
      </c>
      <c r="M91" s="198">
        <f t="shared" si="95"/>
        <v>0.32579587020896145</v>
      </c>
      <c r="N91" s="198">
        <f t="shared" si="95"/>
        <v>0.32073071879340947</v>
      </c>
      <c r="O91" s="198">
        <f t="shared" si="95"/>
        <v>0.31100525460589112</v>
      </c>
      <c r="P91" s="198">
        <f t="shared" si="95"/>
        <v>0.3023629832271435</v>
      </c>
      <c r="Q91" s="198">
        <f t="shared" si="95"/>
        <v>0.30059584828068453</v>
      </c>
      <c r="R91" s="198">
        <f t="shared" ref="R91:V91" si="96">IF(R83=0,0,R83/R$78)</f>
        <v>0.31113252010084136</v>
      </c>
      <c r="S91" s="198">
        <f t="shared" si="96"/>
        <v>0.31590488043377235</v>
      </c>
      <c r="T91" s="198">
        <f t="shared" si="96"/>
        <v>0.3158211942744526</v>
      </c>
      <c r="U91" s="198">
        <f t="shared" si="96"/>
        <v>0.32210519686483163</v>
      </c>
      <c r="V91" s="198">
        <f t="shared" si="96"/>
        <v>0.32780086011652504</v>
      </c>
      <c r="W91" s="198">
        <f t="shared" ref="W91:Y91" si="97">IF(W83=0,0,W83/W$78)</f>
        <v>0.32930484692316309</v>
      </c>
      <c r="X91" s="198">
        <f t="shared" si="97"/>
        <v>0.32593819495765824</v>
      </c>
      <c r="Y91" s="198">
        <f t="shared" si="97"/>
        <v>0.33962913757550789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9222.1850659666015</v>
      </c>
      <c r="C96" s="203">
        <f t="shared" si="101"/>
        <v>9284.2758084313718</v>
      </c>
      <c r="D96" s="203">
        <f t="shared" si="101"/>
        <v>9462.5868253534754</v>
      </c>
      <c r="E96" s="203">
        <f t="shared" si="101"/>
        <v>9845.5001885784659</v>
      </c>
      <c r="F96" s="203">
        <f t="shared" si="101"/>
        <v>9992.091695967767</v>
      </c>
      <c r="G96" s="203">
        <f t="shared" si="101"/>
        <v>9982.7680756004138</v>
      </c>
      <c r="H96" s="203">
        <f t="shared" si="101"/>
        <v>9764.1075528413639</v>
      </c>
      <c r="I96" s="203">
        <f t="shared" si="101"/>
        <v>9811.8546049974357</v>
      </c>
      <c r="J96" s="203">
        <f t="shared" si="101"/>
        <v>9515.0827724941828</v>
      </c>
      <c r="K96" s="203">
        <f t="shared" si="101"/>
        <v>9669.490243997132</v>
      </c>
      <c r="L96" s="203">
        <f t="shared" si="101"/>
        <v>8657.5486280535551</v>
      </c>
      <c r="M96" s="203">
        <f t="shared" si="101"/>
        <v>8067.8434951947156</v>
      </c>
      <c r="N96" s="203">
        <f t="shared" si="101"/>
        <v>7732.4776603985838</v>
      </c>
      <c r="O96" s="203">
        <f t="shared" si="101"/>
        <v>7567.4326093731715</v>
      </c>
      <c r="P96" s="203">
        <f t="shared" si="101"/>
        <v>7256.1065623307504</v>
      </c>
      <c r="Q96" s="203">
        <f t="shared" si="101"/>
        <v>7145.3613921559809</v>
      </c>
      <c r="R96" s="203">
        <f t="shared" si="101"/>
        <v>7357.1145478115122</v>
      </c>
      <c r="S96" s="203">
        <f t="shared" si="101"/>
        <v>7237.3616254184954</v>
      </c>
      <c r="T96" s="203">
        <f t="shared" si="101"/>
        <v>7374.8130861047202</v>
      </c>
      <c r="U96" s="203">
        <f t="shared" si="101"/>
        <v>7326.5877062688432</v>
      </c>
      <c r="V96" s="203">
        <f t="shared" si="101"/>
        <v>7647.7526203282187</v>
      </c>
      <c r="W96" s="203">
        <f t="shared" si="101"/>
        <v>7643.4237145061052</v>
      </c>
      <c r="X96" s="203">
        <f t="shared" ref="X96:Y96" si="102">X44*11630*1000/X$6</f>
        <v>7408.7261817735707</v>
      </c>
      <c r="Y96" s="203">
        <f t="shared" si="102"/>
        <v>7521.2959204626313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7242.0607238717103</v>
      </c>
      <c r="C97" s="192">
        <f t="shared" si="103"/>
        <v>7260.130327711252</v>
      </c>
      <c r="D97" s="192">
        <f t="shared" si="103"/>
        <v>7367.0696973591066</v>
      </c>
      <c r="E97" s="192">
        <f t="shared" si="103"/>
        <v>7667.580069045357</v>
      </c>
      <c r="F97" s="192">
        <f t="shared" si="103"/>
        <v>7748.8187636164621</v>
      </c>
      <c r="G97" s="192">
        <f t="shared" si="103"/>
        <v>7685.2608606100966</v>
      </c>
      <c r="H97" s="192">
        <f t="shared" si="103"/>
        <v>7449.6002098973877</v>
      </c>
      <c r="I97" s="192">
        <f t="shared" si="103"/>
        <v>7483.1688349903197</v>
      </c>
      <c r="J97" s="192">
        <f t="shared" si="103"/>
        <v>7194.3062549709412</v>
      </c>
      <c r="K97" s="192">
        <f t="shared" si="103"/>
        <v>7343.1254623000068</v>
      </c>
      <c r="L97" s="192">
        <f t="shared" si="103"/>
        <v>6313.0022729203311</v>
      </c>
      <c r="M97" s="192">
        <f t="shared" si="103"/>
        <v>5747.1641608972413</v>
      </c>
      <c r="N97" s="192">
        <f t="shared" si="103"/>
        <v>5483.9622640049402</v>
      </c>
      <c r="O97" s="192">
        <f t="shared" si="103"/>
        <v>5393.8256834193717</v>
      </c>
      <c r="P97" s="192">
        <f t="shared" si="103"/>
        <v>5153.061548527473</v>
      </c>
      <c r="Q97" s="192">
        <f t="shared" si="103"/>
        <v>5036.0788210330857</v>
      </c>
      <c r="R97" s="192">
        <f t="shared" si="103"/>
        <v>5154.5176304945953</v>
      </c>
      <c r="S97" s="192">
        <f t="shared" si="103"/>
        <v>5099.7694669420516</v>
      </c>
      <c r="T97" s="192">
        <f t="shared" si="103"/>
        <v>5238.6281091725332</v>
      </c>
      <c r="U97" s="192">
        <f t="shared" si="103"/>
        <v>5239.7810538999211</v>
      </c>
      <c r="V97" s="192">
        <f t="shared" si="103"/>
        <v>5530.3724864081014</v>
      </c>
      <c r="W97" s="192">
        <f t="shared" si="103"/>
        <v>5482.6836185644979</v>
      </c>
      <c r="X97" s="192">
        <f t="shared" ref="X97:Y97" si="104">X45*11630*1000/X$6</f>
        <v>5344.7232614074292</v>
      </c>
      <c r="Y97" s="192">
        <f t="shared" si="104"/>
        <v>5526.8466130447896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3277.7229006972093</v>
      </c>
      <c r="C98" s="74">
        <f t="shared" si="105"/>
        <v>3264.3636194401092</v>
      </c>
      <c r="D98" s="74">
        <f t="shared" si="105"/>
        <v>3317.5375822641308</v>
      </c>
      <c r="E98" s="74">
        <f t="shared" si="105"/>
        <v>3588.0634057447305</v>
      </c>
      <c r="F98" s="74">
        <f t="shared" si="105"/>
        <v>3730.1989176654533</v>
      </c>
      <c r="G98" s="74">
        <f t="shared" si="105"/>
        <v>3719.7289325178672</v>
      </c>
      <c r="H98" s="74">
        <f t="shared" si="105"/>
        <v>3595.3797641514875</v>
      </c>
      <c r="I98" s="74">
        <f t="shared" si="105"/>
        <v>3645.5935511885109</v>
      </c>
      <c r="J98" s="74">
        <f t="shared" si="105"/>
        <v>3479.321592061126</v>
      </c>
      <c r="K98" s="74">
        <f t="shared" si="105"/>
        <v>3647.0418826230389</v>
      </c>
      <c r="L98" s="74">
        <f t="shared" si="105"/>
        <v>2505.7732820412862</v>
      </c>
      <c r="M98" s="74">
        <f t="shared" si="105"/>
        <v>2431.1778891926256</v>
      </c>
      <c r="N98" s="74">
        <f t="shared" si="105"/>
        <v>2521.368088886451</v>
      </c>
      <c r="O98" s="74">
        <f t="shared" si="105"/>
        <v>2635.933985794019</v>
      </c>
      <c r="P98" s="74">
        <f t="shared" si="105"/>
        <v>2589.2317327868341</v>
      </c>
      <c r="Q98" s="74">
        <f t="shared" si="105"/>
        <v>2547.7613964501938</v>
      </c>
      <c r="R98" s="74">
        <f t="shared" si="105"/>
        <v>2490.6992181728538</v>
      </c>
      <c r="S98" s="74">
        <f t="shared" si="105"/>
        <v>2458.0417829282978</v>
      </c>
      <c r="T98" s="74">
        <f t="shared" si="105"/>
        <v>2450.4182728295082</v>
      </c>
      <c r="U98" s="74">
        <f t="shared" si="105"/>
        <v>2437.0229677413158</v>
      </c>
      <c r="V98" s="74">
        <f t="shared" si="105"/>
        <v>2504.5655875532766</v>
      </c>
      <c r="W98" s="74">
        <f t="shared" si="105"/>
        <v>2491.1122742935672</v>
      </c>
      <c r="X98" s="74">
        <f t="shared" ref="X98:Y98" si="106">X46*11630*1000/X$6</f>
        <v>2482.6320347340311</v>
      </c>
      <c r="Y98" s="74">
        <f t="shared" si="106"/>
        <v>2490.0662920449686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20.54926912501406</v>
      </c>
      <c r="C99" s="74">
        <f t="shared" si="107"/>
        <v>22.703554657007189</v>
      </c>
      <c r="D99" s="74">
        <f t="shared" si="107"/>
        <v>19.180183195835326</v>
      </c>
      <c r="E99" s="74">
        <f t="shared" si="107"/>
        <v>46.116978905383739</v>
      </c>
      <c r="F99" s="74">
        <f t="shared" si="107"/>
        <v>37.78135489367908</v>
      </c>
      <c r="G99" s="74">
        <f t="shared" si="107"/>
        <v>49.990688395520998</v>
      </c>
      <c r="H99" s="74">
        <f t="shared" si="107"/>
        <v>63.036917957687699</v>
      </c>
      <c r="I99" s="74">
        <f t="shared" si="107"/>
        <v>31.068290795822818</v>
      </c>
      <c r="J99" s="74">
        <f t="shared" si="107"/>
        <v>30.373821319912913</v>
      </c>
      <c r="K99" s="74">
        <f t="shared" si="107"/>
        <v>51.377326496286592</v>
      </c>
      <c r="L99" s="74">
        <f t="shared" si="107"/>
        <v>81.370570814403536</v>
      </c>
      <c r="M99" s="74">
        <f t="shared" si="107"/>
        <v>75.573586226792017</v>
      </c>
      <c r="N99" s="74">
        <f t="shared" si="107"/>
        <v>70.005504376911716</v>
      </c>
      <c r="O99" s="74">
        <f t="shared" si="107"/>
        <v>66.902408255930411</v>
      </c>
      <c r="P99" s="74">
        <f t="shared" si="107"/>
        <v>63.749940112071251</v>
      </c>
      <c r="Q99" s="74">
        <f t="shared" si="107"/>
        <v>63.759239277790606</v>
      </c>
      <c r="R99" s="74">
        <f t="shared" si="107"/>
        <v>69.310775946205723</v>
      </c>
      <c r="S99" s="74">
        <f t="shared" si="107"/>
        <v>66.80522314676287</v>
      </c>
      <c r="T99" s="74">
        <f t="shared" si="107"/>
        <v>69.635723590009491</v>
      </c>
      <c r="U99" s="74">
        <f t="shared" si="107"/>
        <v>69.168878394229267</v>
      </c>
      <c r="V99" s="74">
        <f t="shared" si="107"/>
        <v>71.60382044520837</v>
      </c>
      <c r="W99" s="74">
        <f t="shared" si="107"/>
        <v>78.692532941851027</v>
      </c>
      <c r="X99" s="74">
        <f t="shared" ref="X99:Y99" si="108">X47*11630*1000/X$6</f>
        <v>86.446624192428899</v>
      </c>
      <c r="Y99" s="74">
        <f t="shared" si="108"/>
        <v>101.86992060801248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1514.7332876875339</v>
      </c>
      <c r="C100" s="74">
        <f t="shared" si="109"/>
        <v>1493.5822908999346</v>
      </c>
      <c r="D100" s="74">
        <f t="shared" si="109"/>
        <v>1477.1789537123934</v>
      </c>
      <c r="E100" s="74">
        <f t="shared" si="109"/>
        <v>1469.4272880005849</v>
      </c>
      <c r="F100" s="74">
        <f t="shared" si="109"/>
        <v>1445.8382553997662</v>
      </c>
      <c r="G100" s="74">
        <f t="shared" si="109"/>
        <v>1419.4007638854603</v>
      </c>
      <c r="H100" s="74">
        <f t="shared" si="109"/>
        <v>1413.4343616201577</v>
      </c>
      <c r="I100" s="74">
        <f t="shared" si="109"/>
        <v>1430.732415652396</v>
      </c>
      <c r="J100" s="74">
        <f t="shared" si="109"/>
        <v>1428.2264999062161</v>
      </c>
      <c r="K100" s="74">
        <f t="shared" si="109"/>
        <v>1406.7170912196098</v>
      </c>
      <c r="L100" s="74">
        <f t="shared" si="109"/>
        <v>1468.7353792823774</v>
      </c>
      <c r="M100" s="74">
        <f t="shared" si="109"/>
        <v>1283.4720085703914</v>
      </c>
      <c r="N100" s="74">
        <f t="shared" si="109"/>
        <v>1200.9669112611525</v>
      </c>
      <c r="O100" s="74">
        <f t="shared" si="109"/>
        <v>1169.9179544585088</v>
      </c>
      <c r="P100" s="74">
        <f t="shared" si="109"/>
        <v>1086.5305911228425</v>
      </c>
      <c r="Q100" s="74">
        <f t="shared" si="109"/>
        <v>1036.6826566869827</v>
      </c>
      <c r="R100" s="74">
        <f t="shared" si="109"/>
        <v>1033.4001088462389</v>
      </c>
      <c r="S100" s="74">
        <f t="shared" si="109"/>
        <v>1043.1292818944778</v>
      </c>
      <c r="T100" s="74">
        <f t="shared" si="109"/>
        <v>1039.6062071351012</v>
      </c>
      <c r="U100" s="74">
        <f t="shared" si="109"/>
        <v>1020.2967892763595</v>
      </c>
      <c r="V100" s="74">
        <f t="shared" si="109"/>
        <v>1100.912887745211</v>
      </c>
      <c r="W100" s="74">
        <f t="shared" si="109"/>
        <v>1021.2422536575056</v>
      </c>
      <c r="X100" s="74">
        <f t="shared" ref="X100:Y100" si="110">X48*11630*1000/X$6</f>
        <v>980.56368357871463</v>
      </c>
      <c r="Y100" s="74">
        <f t="shared" si="110"/>
        <v>964.71674458714358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2429.0552663619533</v>
      </c>
      <c r="C101" s="193">
        <f t="shared" si="111"/>
        <v>2479.480862714202</v>
      </c>
      <c r="D101" s="193">
        <f t="shared" si="111"/>
        <v>2553.1729781867461</v>
      </c>
      <c r="E101" s="193">
        <f t="shared" si="111"/>
        <v>2563.9723963946567</v>
      </c>
      <c r="F101" s="193">
        <f t="shared" si="111"/>
        <v>2535.0002356575624</v>
      </c>
      <c r="G101" s="193">
        <f t="shared" si="111"/>
        <v>2496.140475811249</v>
      </c>
      <c r="H101" s="193">
        <f t="shared" si="111"/>
        <v>2377.7491661680542</v>
      </c>
      <c r="I101" s="193">
        <f t="shared" si="111"/>
        <v>2375.7745773535894</v>
      </c>
      <c r="J101" s="193">
        <f t="shared" si="111"/>
        <v>2256.3843416836858</v>
      </c>
      <c r="K101" s="193">
        <f t="shared" si="111"/>
        <v>2237.9891619610703</v>
      </c>
      <c r="L101" s="193">
        <f t="shared" si="111"/>
        <v>2257.1230407822654</v>
      </c>
      <c r="M101" s="193">
        <f t="shared" si="111"/>
        <v>1956.9406769074328</v>
      </c>
      <c r="N101" s="193">
        <f t="shared" si="111"/>
        <v>1691.6217594804255</v>
      </c>
      <c r="O101" s="193">
        <f t="shared" si="111"/>
        <v>1521.0713349109128</v>
      </c>
      <c r="P101" s="193">
        <f t="shared" si="111"/>
        <v>1413.5492845057256</v>
      </c>
      <c r="Q101" s="193">
        <f t="shared" si="111"/>
        <v>1387.8755286181186</v>
      </c>
      <c r="R101" s="193">
        <f t="shared" si="111"/>
        <v>1561.1075275292958</v>
      </c>
      <c r="S101" s="193">
        <f t="shared" si="111"/>
        <v>1531.7931789725137</v>
      </c>
      <c r="T101" s="193">
        <f t="shared" si="111"/>
        <v>1678.9679056179143</v>
      </c>
      <c r="U101" s="193">
        <f t="shared" si="111"/>
        <v>1713.2924184880158</v>
      </c>
      <c r="V101" s="193">
        <f t="shared" si="111"/>
        <v>1853.2901906644065</v>
      </c>
      <c r="W101" s="193">
        <f t="shared" si="111"/>
        <v>1891.6365576715737</v>
      </c>
      <c r="X101" s="193">
        <f t="shared" ref="X101:Y101" si="112">X49*11630*1000/X$6</f>
        <v>1795.0809189022541</v>
      </c>
      <c r="Y101" s="193">
        <f t="shared" si="112"/>
        <v>1970.1936558046641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1980.124342094892</v>
      </c>
      <c r="C102" s="77">
        <f t="shared" si="113"/>
        <v>2024.1454807201203</v>
      </c>
      <c r="D102" s="77">
        <f t="shared" si="113"/>
        <v>2095.5171279943693</v>
      </c>
      <c r="E102" s="77">
        <f t="shared" si="113"/>
        <v>2177.9201195331107</v>
      </c>
      <c r="F102" s="77">
        <f t="shared" si="113"/>
        <v>2243.2729323513045</v>
      </c>
      <c r="G102" s="77">
        <f t="shared" si="113"/>
        <v>2297.5072149903167</v>
      </c>
      <c r="H102" s="77">
        <f t="shared" si="113"/>
        <v>2314.5073429439763</v>
      </c>
      <c r="I102" s="77">
        <f t="shared" si="113"/>
        <v>2328.6857700071155</v>
      </c>
      <c r="J102" s="77">
        <f t="shared" si="113"/>
        <v>2320.7765175232412</v>
      </c>
      <c r="K102" s="77">
        <f t="shared" si="113"/>
        <v>2326.3647816971238</v>
      </c>
      <c r="L102" s="77">
        <f t="shared" si="113"/>
        <v>2344.546355133225</v>
      </c>
      <c r="M102" s="77">
        <f t="shared" si="113"/>
        <v>2320.6793342974752</v>
      </c>
      <c r="N102" s="77">
        <f t="shared" si="113"/>
        <v>2248.5153963936423</v>
      </c>
      <c r="O102" s="77">
        <f t="shared" si="113"/>
        <v>2173.6069259538017</v>
      </c>
      <c r="P102" s="77">
        <f t="shared" si="113"/>
        <v>2103.0450138032761</v>
      </c>
      <c r="Q102" s="77">
        <f t="shared" si="113"/>
        <v>2109.2825711228952</v>
      </c>
      <c r="R102" s="77">
        <f t="shared" si="113"/>
        <v>2202.5969173169183</v>
      </c>
      <c r="S102" s="77">
        <f t="shared" si="113"/>
        <v>2137.5921584764433</v>
      </c>
      <c r="T102" s="77">
        <f t="shared" si="113"/>
        <v>2136.184976932188</v>
      </c>
      <c r="U102" s="77">
        <f t="shared" si="113"/>
        <v>2086.8066523689231</v>
      </c>
      <c r="V102" s="77">
        <f t="shared" si="113"/>
        <v>2117.3801339201173</v>
      </c>
      <c r="W102" s="77">
        <f t="shared" si="113"/>
        <v>2160.7400959416082</v>
      </c>
      <c r="X102" s="77">
        <f t="shared" ref="X102:Y102" si="114">X50*11630*1000/X$6</f>
        <v>2064.0029203661416</v>
      </c>
      <c r="Y102" s="77">
        <f t="shared" si="114"/>
        <v>1994.4493074178422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3864.9744878478396</v>
      </c>
      <c r="C104" s="153">
        <f t="shared" si="115"/>
        <v>3935.92982656407</v>
      </c>
      <c r="D104" s="153">
        <f t="shared" si="115"/>
        <v>4069.7113780122309</v>
      </c>
      <c r="E104" s="153">
        <f t="shared" si="115"/>
        <v>4354.7354470664795</v>
      </c>
      <c r="F104" s="153">
        <f t="shared" si="115"/>
        <v>4463.6380677406178</v>
      </c>
      <c r="G104" s="153">
        <f t="shared" si="115"/>
        <v>4558.9352772455759</v>
      </c>
      <c r="H104" s="153">
        <f t="shared" si="115"/>
        <v>4520.6407190949176</v>
      </c>
      <c r="I104" s="153">
        <f t="shared" si="115"/>
        <v>4614.1331872621977</v>
      </c>
      <c r="J104" s="153">
        <f t="shared" si="115"/>
        <v>4520.1687211389853</v>
      </c>
      <c r="K104" s="153">
        <f t="shared" si="115"/>
        <v>4900.6523583503349</v>
      </c>
      <c r="L104" s="153">
        <f t="shared" si="115"/>
        <v>4381.2233793284522</v>
      </c>
      <c r="M104" s="153">
        <f t="shared" si="115"/>
        <v>4064.4895972345116</v>
      </c>
      <c r="N104" s="153">
        <f t="shared" si="115"/>
        <v>4045.7926258820821</v>
      </c>
      <c r="O104" s="153">
        <f t="shared" si="115"/>
        <v>4209.5971394835751</v>
      </c>
      <c r="P104" s="153">
        <f t="shared" si="115"/>
        <v>4166.3648584971797</v>
      </c>
      <c r="Q104" s="153">
        <f t="shared" si="115"/>
        <v>4128.2187505597785</v>
      </c>
      <c r="R104" s="153">
        <f t="shared" ref="R104:V104" si="116">SUM(R105:R108)</f>
        <v>4283.0941453479454</v>
      </c>
      <c r="S104" s="153">
        <f t="shared" si="116"/>
        <v>4304.7096667117576</v>
      </c>
      <c r="T104" s="153">
        <f t="shared" si="116"/>
        <v>4491.7536835412766</v>
      </c>
      <c r="U104" s="153">
        <f t="shared" si="116"/>
        <v>4578.9264483805819</v>
      </c>
      <c r="V104" s="153">
        <f t="shared" si="116"/>
        <v>4884.0554472412487</v>
      </c>
      <c r="W104" s="153">
        <f t="shared" ref="W104:Y104" si="117">SUM(W105:W108)</f>
        <v>4981.5594617743136</v>
      </c>
      <c r="X104" s="153">
        <f t="shared" si="117"/>
        <v>5065.3729996299808</v>
      </c>
      <c r="Y104" s="153">
        <f t="shared" si="117"/>
        <v>5345.1986167728364</v>
      </c>
      <c r="DA104" s="217" t="s">
        <v>278</v>
      </c>
    </row>
    <row r="105" spans="1:105" ht="12" customHeight="1" x14ac:dyDescent="0.25">
      <c r="A105" s="97" t="s">
        <v>57</v>
      </c>
      <c r="B105" s="74">
        <v>1519.5462821271346</v>
      </c>
      <c r="C105" s="74">
        <v>1548.9926395739037</v>
      </c>
      <c r="D105" s="74">
        <v>1635.4750847790829</v>
      </c>
      <c r="E105" s="74">
        <v>1859.6225175160162</v>
      </c>
      <c r="F105" s="74">
        <v>1992.7962820488654</v>
      </c>
      <c r="G105" s="74">
        <v>2062.1294221690564</v>
      </c>
      <c r="H105" s="74">
        <v>2043.5675485176928</v>
      </c>
      <c r="I105" s="74">
        <v>2185.6518258643628</v>
      </c>
      <c r="J105" s="74">
        <v>2171.8364484830186</v>
      </c>
      <c r="K105" s="74">
        <v>2503.5598499012608</v>
      </c>
      <c r="L105" s="74">
        <v>1798.3115429509194</v>
      </c>
      <c r="M105" s="74">
        <v>1790.6598877386489</v>
      </c>
      <c r="N105" s="74">
        <v>1997.2538873217518</v>
      </c>
      <c r="O105" s="74">
        <v>2284.1402348877677</v>
      </c>
      <c r="P105" s="74">
        <v>2350.6168652784909</v>
      </c>
      <c r="Q105" s="74">
        <v>2335.495740957987</v>
      </c>
      <c r="R105" s="74">
        <v>2318.5845800589832</v>
      </c>
      <c r="S105" s="74">
        <v>2337.9097553664592</v>
      </c>
      <c r="T105" s="74">
        <v>2373.4476876007352</v>
      </c>
      <c r="U105" s="74">
        <v>2417.4426667287726</v>
      </c>
      <c r="V105" s="74">
        <v>2528.1561997905706</v>
      </c>
      <c r="W105" s="74">
        <v>2582.7241803122906</v>
      </c>
      <c r="X105" s="74">
        <v>2706.813887984621</v>
      </c>
      <c r="Y105" s="74">
        <v>2764.0629271211101</v>
      </c>
      <c r="DA105" s="90" t="s">
        <v>279</v>
      </c>
    </row>
    <row r="106" spans="1:105" ht="12" customHeight="1" x14ac:dyDescent="0.25">
      <c r="A106" s="97" t="s">
        <v>56</v>
      </c>
      <c r="B106" s="74">
        <v>36.46820667732365</v>
      </c>
      <c r="C106" s="74">
        <v>43.431331511229246</v>
      </c>
      <c r="D106" s="74">
        <v>39.393956634200521</v>
      </c>
      <c r="E106" s="74">
        <v>100.73971499101995</v>
      </c>
      <c r="F106" s="74">
        <v>86.939032831956212</v>
      </c>
      <c r="G106" s="74">
        <v>120.39988185919607</v>
      </c>
      <c r="H106" s="74">
        <v>158.65662877557841</v>
      </c>
      <c r="I106" s="74">
        <v>80.609220325733631</v>
      </c>
      <c r="J106" s="74">
        <v>81.033942799491726</v>
      </c>
      <c r="K106" s="74">
        <v>142.72235223157756</v>
      </c>
      <c r="L106" s="74">
        <v>235.4112053160876</v>
      </c>
      <c r="M106" s="74">
        <v>228.17059562757041</v>
      </c>
      <c r="N106" s="74">
        <v>220.28991848905957</v>
      </c>
      <c r="O106" s="74">
        <v>218.84367510618549</v>
      </c>
      <c r="P106" s="74">
        <v>216.82118543197222</v>
      </c>
      <c r="Q106" s="74">
        <v>224.24579460104175</v>
      </c>
      <c r="R106" s="74">
        <v>250.47187012447563</v>
      </c>
      <c r="S106" s="74">
        <v>247.63576810595066</v>
      </c>
      <c r="T106" s="74">
        <v>263.72934250184863</v>
      </c>
      <c r="U106" s="74">
        <v>266.62206820630803</v>
      </c>
      <c r="V106" s="74">
        <v>279.62559843813062</v>
      </c>
      <c r="W106" s="74">
        <v>310.18391370607844</v>
      </c>
      <c r="X106" s="74">
        <v>343.09743247016183</v>
      </c>
      <c r="Y106" s="74">
        <v>406.87540965981839</v>
      </c>
      <c r="DA106" s="90" t="s">
        <v>280</v>
      </c>
    </row>
    <row r="107" spans="1:105" ht="12" customHeight="1" x14ac:dyDescent="0.25">
      <c r="A107" s="97" t="s">
        <v>55</v>
      </c>
      <c r="B107" s="74">
        <v>853.43375218653068</v>
      </c>
      <c r="C107" s="74">
        <v>847.63817316794268</v>
      </c>
      <c r="D107" s="74">
        <v>845.44088355239933</v>
      </c>
      <c r="E107" s="74">
        <v>849.29778217010937</v>
      </c>
      <c r="F107" s="74">
        <v>843.7738801798921</v>
      </c>
      <c r="G107" s="74">
        <v>837.91725941355321</v>
      </c>
      <c r="H107" s="74">
        <v>844.03224192347307</v>
      </c>
      <c r="I107" s="74">
        <v>862.30132280028886</v>
      </c>
      <c r="J107" s="74">
        <v>869.61785814324139</v>
      </c>
      <c r="K107" s="74">
        <v>866.69528525380383</v>
      </c>
      <c r="L107" s="74">
        <v>918.45828002749136</v>
      </c>
      <c r="M107" s="74">
        <v>822.43870378670238</v>
      </c>
      <c r="N107" s="74">
        <v>789.62413506257121</v>
      </c>
      <c r="O107" s="74">
        <v>786.66428344039173</v>
      </c>
      <c r="P107" s="74">
        <v>745.17063033382522</v>
      </c>
      <c r="Q107" s="74">
        <v>724.83033771313319</v>
      </c>
      <c r="R107" s="74">
        <v>735.76553313344573</v>
      </c>
      <c r="S107" s="74">
        <v>758.43196789951332</v>
      </c>
      <c r="T107" s="74">
        <v>772.44338481047293</v>
      </c>
      <c r="U107" s="74">
        <v>774.07062622963053</v>
      </c>
      <c r="V107" s="74">
        <v>847.10779524146824</v>
      </c>
      <c r="W107" s="74">
        <v>803.09288134239227</v>
      </c>
      <c r="X107" s="74">
        <v>782.82500675515053</v>
      </c>
      <c r="Y107" s="74">
        <v>781.65406284300082</v>
      </c>
      <c r="DA107" s="90" t="s">
        <v>281</v>
      </c>
    </row>
    <row r="108" spans="1:105" ht="12" customHeight="1" x14ac:dyDescent="0.25">
      <c r="A108" s="109" t="s">
        <v>54</v>
      </c>
      <c r="B108" s="77">
        <v>1455.526246856851</v>
      </c>
      <c r="C108" s="77">
        <v>1495.8676823109943</v>
      </c>
      <c r="D108" s="77">
        <v>1549.4014530465486</v>
      </c>
      <c r="E108" s="77">
        <v>1545.0754323893336</v>
      </c>
      <c r="F108" s="77">
        <v>1540.1288726799039</v>
      </c>
      <c r="G108" s="77">
        <v>1538.4887138037702</v>
      </c>
      <c r="H108" s="77">
        <v>1474.3842998781734</v>
      </c>
      <c r="I108" s="77">
        <v>1485.5708182718122</v>
      </c>
      <c r="J108" s="77">
        <v>1397.6804717132334</v>
      </c>
      <c r="K108" s="77">
        <v>1387.6748709636931</v>
      </c>
      <c r="L108" s="77">
        <v>1429.0423510339538</v>
      </c>
      <c r="M108" s="77">
        <v>1223.2204100815898</v>
      </c>
      <c r="N108" s="77">
        <v>1038.6246850086995</v>
      </c>
      <c r="O108" s="77">
        <v>919.94894604923036</v>
      </c>
      <c r="P108" s="77">
        <v>853.75617745289196</v>
      </c>
      <c r="Q108" s="77">
        <v>843.64687728761669</v>
      </c>
      <c r="R108" s="77">
        <v>978.27216203104081</v>
      </c>
      <c r="S108" s="77">
        <v>960.73217533983427</v>
      </c>
      <c r="T108" s="77">
        <v>1082.1332686282196</v>
      </c>
      <c r="U108" s="77">
        <v>1120.7910872158714</v>
      </c>
      <c r="V108" s="77">
        <v>1229.1658537710789</v>
      </c>
      <c r="W108" s="77">
        <v>1285.5584864135528</v>
      </c>
      <c r="X108" s="77">
        <v>1232.6366724200475</v>
      </c>
      <c r="Y108" s="77">
        <v>1392.606217148907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596.95852366960605</v>
      </c>
      <c r="C110" s="203">
        <f t="shared" si="118"/>
        <v>598.13499363962433</v>
      </c>
      <c r="D110" s="203">
        <f t="shared" si="118"/>
        <v>607.70566342800714</v>
      </c>
      <c r="E110" s="203">
        <f t="shared" si="118"/>
        <v>681.30992064681504</v>
      </c>
      <c r="F110" s="203">
        <f t="shared" si="118"/>
        <v>683.61587368699702</v>
      </c>
      <c r="G110" s="203">
        <f t="shared" si="118"/>
        <v>637.55040812166953</v>
      </c>
      <c r="H110" s="203">
        <f t="shared" si="118"/>
        <v>599.39675924588346</v>
      </c>
      <c r="I110" s="203">
        <f t="shared" si="118"/>
        <v>588.47534644179143</v>
      </c>
      <c r="J110" s="203">
        <f t="shared" si="118"/>
        <v>556.24064997306129</v>
      </c>
      <c r="K110" s="203">
        <f t="shared" si="118"/>
        <v>563.43547598954615</v>
      </c>
      <c r="L110" s="203">
        <f t="shared" si="118"/>
        <v>614.19964464100053</v>
      </c>
      <c r="M110" s="203">
        <f t="shared" si="118"/>
        <v>549.76574038131605</v>
      </c>
      <c r="N110" s="203">
        <f t="shared" si="118"/>
        <v>504.11230000937513</v>
      </c>
      <c r="O110" s="203">
        <f t="shared" si="118"/>
        <v>485.27462769632973</v>
      </c>
      <c r="P110" s="203">
        <f t="shared" si="118"/>
        <v>454.93501967364108</v>
      </c>
      <c r="Q110" s="203">
        <f t="shared" si="118"/>
        <v>432.69945120614187</v>
      </c>
      <c r="R110" s="203">
        <f t="shared" ref="R110:V110" si="119">R78*1000000/R$6</f>
        <v>421.24153463497578</v>
      </c>
      <c r="S110" s="203">
        <f t="shared" si="119"/>
        <v>420.46565117003246</v>
      </c>
      <c r="T110" s="203">
        <f t="shared" si="119"/>
        <v>426.9714325330076</v>
      </c>
      <c r="U110" s="203">
        <f t="shared" si="119"/>
        <v>420.65106556116058</v>
      </c>
      <c r="V110" s="203">
        <f t="shared" si="119"/>
        <v>454.59540454359427</v>
      </c>
      <c r="W110" s="203">
        <f t="shared" ref="W110:Y110" si="120">W78*1000000/W$6</f>
        <v>414.91883626098098</v>
      </c>
      <c r="X110" s="203">
        <f t="shared" si="120"/>
        <v>379.04433228618359</v>
      </c>
      <c r="Y110" s="203">
        <f t="shared" si="120"/>
        <v>355.61913697943339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596.95852366960605</v>
      </c>
      <c r="C111" s="192">
        <f t="shared" si="121"/>
        <v>598.13499363962433</v>
      </c>
      <c r="D111" s="192">
        <f t="shared" si="121"/>
        <v>607.70566342800714</v>
      </c>
      <c r="E111" s="192">
        <f t="shared" si="121"/>
        <v>681.30992064681504</v>
      </c>
      <c r="F111" s="192">
        <f t="shared" si="121"/>
        <v>683.61587368699702</v>
      </c>
      <c r="G111" s="192">
        <f t="shared" si="121"/>
        <v>637.55040812166953</v>
      </c>
      <c r="H111" s="192">
        <f t="shared" si="121"/>
        <v>599.39675924588346</v>
      </c>
      <c r="I111" s="192">
        <f t="shared" si="121"/>
        <v>588.47534644179143</v>
      </c>
      <c r="J111" s="192">
        <f t="shared" si="121"/>
        <v>556.24064997306129</v>
      </c>
      <c r="K111" s="192">
        <f t="shared" si="121"/>
        <v>563.43547598954615</v>
      </c>
      <c r="L111" s="192">
        <f t="shared" si="121"/>
        <v>614.19964464100053</v>
      </c>
      <c r="M111" s="192">
        <f t="shared" si="121"/>
        <v>549.76574038131605</v>
      </c>
      <c r="N111" s="192">
        <f t="shared" si="121"/>
        <v>504.11230000937513</v>
      </c>
      <c r="O111" s="192">
        <f t="shared" si="121"/>
        <v>485.27462769632973</v>
      </c>
      <c r="P111" s="192">
        <f t="shared" si="121"/>
        <v>454.93501967364108</v>
      </c>
      <c r="Q111" s="192">
        <f t="shared" si="121"/>
        <v>432.69945120614187</v>
      </c>
      <c r="R111" s="192">
        <f t="shared" ref="R111:V111" si="122">R79*1000000/R$6</f>
        <v>421.24153463497578</v>
      </c>
      <c r="S111" s="192">
        <f t="shared" si="122"/>
        <v>420.46565117003246</v>
      </c>
      <c r="T111" s="192">
        <f t="shared" si="122"/>
        <v>426.9714325330076</v>
      </c>
      <c r="U111" s="192">
        <f t="shared" si="122"/>
        <v>420.65106556116058</v>
      </c>
      <c r="V111" s="192">
        <f t="shared" si="122"/>
        <v>454.59540454359427</v>
      </c>
      <c r="W111" s="192">
        <f t="shared" ref="W111:Y111" si="123">W79*1000000/W$6</f>
        <v>414.91883626098098</v>
      </c>
      <c r="X111" s="192">
        <f t="shared" si="123"/>
        <v>379.04433228618359</v>
      </c>
      <c r="Y111" s="192">
        <f t="shared" si="123"/>
        <v>355.61913697943339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99.412813608071659</v>
      </c>
      <c r="C112" s="74">
        <f t="shared" si="124"/>
        <v>106.83217744067349</v>
      </c>
      <c r="D112" s="74">
        <f t="shared" si="124"/>
        <v>113.06143785347986</v>
      </c>
      <c r="E112" s="74">
        <f t="shared" si="124"/>
        <v>147.80658011693856</v>
      </c>
      <c r="F112" s="74">
        <f t="shared" si="124"/>
        <v>153.05127636541005</v>
      </c>
      <c r="G112" s="74">
        <f t="shared" si="124"/>
        <v>141.21189123092975</v>
      </c>
      <c r="H112" s="74">
        <f t="shared" si="124"/>
        <v>126.58603345140438</v>
      </c>
      <c r="I112" s="74">
        <f t="shared" si="124"/>
        <v>125.72174039032586</v>
      </c>
      <c r="J112" s="74">
        <f t="shared" si="124"/>
        <v>121.15236440904495</v>
      </c>
      <c r="K112" s="74">
        <f t="shared" si="124"/>
        <v>134.24569165556412</v>
      </c>
      <c r="L112" s="74">
        <f t="shared" si="124"/>
        <v>147.86008688571457</v>
      </c>
      <c r="M112" s="74">
        <f t="shared" si="124"/>
        <v>142.57703393656018</v>
      </c>
      <c r="N112" s="74">
        <f t="shared" si="124"/>
        <v>136.99033920322697</v>
      </c>
      <c r="O112" s="74">
        <f t="shared" si="124"/>
        <v>138.38689583301286</v>
      </c>
      <c r="P112" s="74">
        <f t="shared" si="124"/>
        <v>140.6602248948366</v>
      </c>
      <c r="Q112" s="74">
        <f t="shared" si="124"/>
        <v>138.25792663453683</v>
      </c>
      <c r="R112" s="74">
        <f t="shared" ref="R112:V112" si="125">R80*1000000/R$6</f>
        <v>128.66541565015959</v>
      </c>
      <c r="S112" s="74">
        <f t="shared" si="125"/>
        <v>124.99052528009268</v>
      </c>
      <c r="T112" s="74">
        <f t="shared" si="125"/>
        <v>133.16777552719736</v>
      </c>
      <c r="U112" s="74">
        <f t="shared" si="125"/>
        <v>130.35723322323156</v>
      </c>
      <c r="V112" s="74">
        <f t="shared" si="125"/>
        <v>135.07266898297249</v>
      </c>
      <c r="W112" s="74">
        <f t="shared" ref="W112:Y112" si="126">W80*1000000/W$6</f>
        <v>129.46906258280316</v>
      </c>
      <c r="X112" s="74">
        <f t="shared" si="126"/>
        <v>120.74999409846444</v>
      </c>
      <c r="Y112" s="74">
        <f t="shared" si="126"/>
        <v>108.42213983103873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288.98707485440679</v>
      </c>
      <c r="C114" s="74">
        <f t="shared" si="130"/>
        <v>283.88369169059501</v>
      </c>
      <c r="D114" s="74">
        <f t="shared" si="130"/>
        <v>279.77150626772192</v>
      </c>
      <c r="E114" s="74">
        <f t="shared" si="130"/>
        <v>281.16366349446849</v>
      </c>
      <c r="F114" s="74">
        <f t="shared" si="130"/>
        <v>275.05256815173084</v>
      </c>
      <c r="G114" s="74">
        <f t="shared" si="130"/>
        <v>266.43994003644281</v>
      </c>
      <c r="H114" s="74">
        <f t="shared" si="130"/>
        <v>262.53584725676558</v>
      </c>
      <c r="I114" s="74">
        <f t="shared" si="130"/>
        <v>263.99544609089963</v>
      </c>
      <c r="J114" s="74">
        <f t="shared" si="130"/>
        <v>261.60676169807397</v>
      </c>
      <c r="K114" s="74">
        <f t="shared" si="130"/>
        <v>257.44527651161889</v>
      </c>
      <c r="L114" s="74">
        <f t="shared" si="130"/>
        <v>271.69564108013242</v>
      </c>
      <c r="M114" s="74">
        <f t="shared" si="130"/>
        <v>228.07729864615104</v>
      </c>
      <c r="N114" s="74">
        <f t="shared" si="130"/>
        <v>205.43766047154233</v>
      </c>
      <c r="O114" s="74">
        <f t="shared" si="130"/>
        <v>195.96477272284079</v>
      </c>
      <c r="P114" s="74">
        <f t="shared" si="130"/>
        <v>176.71928505578316</v>
      </c>
      <c r="Q114" s="74">
        <f t="shared" si="130"/>
        <v>164.37386598570811</v>
      </c>
      <c r="R114" s="74">
        <f t="shared" ref="R114:V114" si="131">R82*1000000/R$6</f>
        <v>161.51417874269032</v>
      </c>
      <c r="S114" s="74">
        <f t="shared" si="131"/>
        <v>162.64797463056246</v>
      </c>
      <c r="T114" s="74">
        <f t="shared" si="131"/>
        <v>158.95702926216197</v>
      </c>
      <c r="U114" s="74">
        <f t="shared" si="131"/>
        <v>154.79993805395023</v>
      </c>
      <c r="V114" s="74">
        <f t="shared" si="131"/>
        <v>170.50597094621196</v>
      </c>
      <c r="W114" s="74">
        <f t="shared" ref="W114:Y114" si="132">W82*1000000/W$6</f>
        <v>148.81498981771847</v>
      </c>
      <c r="X114" s="74">
        <f t="shared" si="132"/>
        <v>134.74931271342962</v>
      </c>
      <c r="Y114" s="74">
        <f t="shared" si="132"/>
        <v>126.41837635072331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208.55863520712759</v>
      </c>
      <c r="C115" s="193">
        <f t="shared" si="133"/>
        <v>207.41912450835585</v>
      </c>
      <c r="D115" s="193">
        <f t="shared" si="133"/>
        <v>214.87271930680532</v>
      </c>
      <c r="E115" s="193">
        <f t="shared" si="133"/>
        <v>252.33967703540807</v>
      </c>
      <c r="F115" s="193">
        <f t="shared" si="133"/>
        <v>255.51202916985616</v>
      </c>
      <c r="G115" s="193">
        <f t="shared" si="133"/>
        <v>229.898576854297</v>
      </c>
      <c r="H115" s="193">
        <f t="shared" si="133"/>
        <v>210.27487853771342</v>
      </c>
      <c r="I115" s="193">
        <f t="shared" si="133"/>
        <v>198.75815996056596</v>
      </c>
      <c r="J115" s="193">
        <f t="shared" si="133"/>
        <v>173.48152386594239</v>
      </c>
      <c r="K115" s="193">
        <f t="shared" si="133"/>
        <v>171.74450782236309</v>
      </c>
      <c r="L115" s="193">
        <f t="shared" si="133"/>
        <v>194.64391667515358</v>
      </c>
      <c r="M115" s="193">
        <f t="shared" si="133"/>
        <v>179.11140779860489</v>
      </c>
      <c r="N115" s="193">
        <f t="shared" si="133"/>
        <v>161.68430033460575</v>
      </c>
      <c r="O115" s="193">
        <f t="shared" si="133"/>
        <v>150.92295914047605</v>
      </c>
      <c r="P115" s="193">
        <f t="shared" si="133"/>
        <v>137.55550972302137</v>
      </c>
      <c r="Q115" s="193">
        <f t="shared" si="133"/>
        <v>130.06765858589688</v>
      </c>
      <c r="R115" s="193">
        <f t="shared" ref="R115:V115" si="134">R83*1000000/R$6</f>
        <v>131.0619402421259</v>
      </c>
      <c r="S115" s="193">
        <f t="shared" si="134"/>
        <v>132.82715125937733</v>
      </c>
      <c r="T115" s="193">
        <f t="shared" si="134"/>
        <v>134.84662774364833</v>
      </c>
      <c r="U115" s="193">
        <f t="shared" si="134"/>
        <v>135.49389428397882</v>
      </c>
      <c r="V115" s="193">
        <f t="shared" si="134"/>
        <v>149.01676461440988</v>
      </c>
      <c r="W115" s="193">
        <f t="shared" ref="W115:Y115" si="135">W83*1000000/W$6</f>
        <v>136.63478386045932</v>
      </c>
      <c r="X115" s="193">
        <f t="shared" si="135"/>
        <v>123.5450254742895</v>
      </c>
      <c r="Y115" s="193">
        <f t="shared" si="135"/>
        <v>120.77862079767135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0.53368435245342272</v>
      </c>
      <c r="C118" s="206">
        <f t="shared" si="139"/>
        <v>0.54212936254614974</v>
      </c>
      <c r="D118" s="206">
        <f t="shared" si="139"/>
        <v>0.55241928544141661</v>
      </c>
      <c r="E118" s="206">
        <f t="shared" si="139"/>
        <v>0.56794130714681412</v>
      </c>
      <c r="F118" s="206">
        <f t="shared" si="139"/>
        <v>0.57604109786371971</v>
      </c>
      <c r="G118" s="206">
        <f t="shared" si="139"/>
        <v>0.59320501410848192</v>
      </c>
      <c r="H118" s="206">
        <f t="shared" si="139"/>
        <v>0.60682997633737257</v>
      </c>
      <c r="I118" s="206">
        <f t="shared" si="139"/>
        <v>0.61660150786483847</v>
      </c>
      <c r="J118" s="206">
        <f t="shared" si="139"/>
        <v>0.62829806807511879</v>
      </c>
      <c r="K118" s="206">
        <f t="shared" si="139"/>
        <v>0.66737963058244643</v>
      </c>
      <c r="L118" s="206">
        <f t="shared" si="139"/>
        <v>0.69399996862376268</v>
      </c>
      <c r="M118" s="206">
        <f t="shared" si="139"/>
        <v>0.70721654775212961</v>
      </c>
      <c r="N118" s="206">
        <f t="shared" si="139"/>
        <v>0.73774990255447859</v>
      </c>
      <c r="O118" s="206">
        <f t="shared" si="139"/>
        <v>0.78044738309283579</v>
      </c>
      <c r="P118" s="206">
        <f t="shared" si="139"/>
        <v>0.80852223852978244</v>
      </c>
      <c r="Q118" s="206">
        <f t="shared" si="139"/>
        <v>0.8197287805183574</v>
      </c>
      <c r="R118" s="206">
        <f t="shared" ref="R118:V118" si="140">IF(R104=0,"",R104/R97)</f>
        <v>0.83093985749680455</v>
      </c>
      <c r="S118" s="206">
        <f t="shared" si="140"/>
        <v>0.8440988743934279</v>
      </c>
      <c r="T118" s="206">
        <f t="shared" si="140"/>
        <v>0.85742938607848052</v>
      </c>
      <c r="U118" s="206">
        <f t="shared" si="140"/>
        <v>0.87387743901484749</v>
      </c>
      <c r="V118" s="206">
        <f t="shared" si="140"/>
        <v>0.88313318121784845</v>
      </c>
      <c r="W118" s="206">
        <f t="shared" ref="W118:Y118" si="141">IF(W104=0,"",W104/W97)</f>
        <v>0.90859874622468351</v>
      </c>
      <c r="X118" s="206">
        <f t="shared" si="141"/>
        <v>0.94773344696917261</v>
      </c>
      <c r="Y118" s="206">
        <f t="shared" si="141"/>
        <v>0.96713351952934301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0.46359815279196104</v>
      </c>
      <c r="C119" s="199">
        <f t="shared" si="142"/>
        <v>0.47451596089028242</v>
      </c>
      <c r="D119" s="199">
        <f t="shared" si="142"/>
        <v>0.49297861568245288</v>
      </c>
      <c r="E119" s="199">
        <f t="shared" si="142"/>
        <v>0.51828028304590035</v>
      </c>
      <c r="F119" s="199">
        <f t="shared" si="142"/>
        <v>0.53423324761888513</v>
      </c>
      <c r="G119" s="199">
        <f t="shared" si="142"/>
        <v>0.55437626224371428</v>
      </c>
      <c r="H119" s="199">
        <f t="shared" si="142"/>
        <v>0.56838711974004119</v>
      </c>
      <c r="I119" s="199">
        <f t="shared" si="142"/>
        <v>0.59953250278046266</v>
      </c>
      <c r="J119" s="199">
        <f t="shared" si="142"/>
        <v>0.62421262048284465</v>
      </c>
      <c r="K119" s="199">
        <f t="shared" si="142"/>
        <v>0.68646314752509541</v>
      </c>
      <c r="L119" s="199">
        <f t="shared" si="142"/>
        <v>0.7176672988890499</v>
      </c>
      <c r="M119" s="199">
        <f t="shared" si="142"/>
        <v>0.73654005151112678</v>
      </c>
      <c r="N119" s="199">
        <f t="shared" si="142"/>
        <v>0.79213102447244366</v>
      </c>
      <c r="O119" s="199">
        <f t="shared" si="142"/>
        <v>0.86653924081475775</v>
      </c>
      <c r="P119" s="199">
        <f t="shared" si="142"/>
        <v>0.90784337126460368</v>
      </c>
      <c r="Q119" s="199">
        <f t="shared" si="142"/>
        <v>0.91668542596337421</v>
      </c>
      <c r="R119" s="199">
        <f t="shared" ref="R119:V119" si="143">IF(R105=0,"",R105/R98)</f>
        <v>0.93089706020780316</v>
      </c>
      <c r="S119" s="199">
        <f t="shared" si="143"/>
        <v>0.9511269383636255</v>
      </c>
      <c r="T119" s="199">
        <f t="shared" si="143"/>
        <v>0.96858879723423918</v>
      </c>
      <c r="U119" s="199">
        <f t="shared" si="143"/>
        <v>0.99196548359546621</v>
      </c>
      <c r="V119" s="199">
        <f t="shared" si="143"/>
        <v>1.0094190435077963</v>
      </c>
      <c r="W119" s="199">
        <f t="shared" ref="W119:Y119" si="144">IF(W105=0,"",W105/W98)</f>
        <v>1.03677550263956</v>
      </c>
      <c r="X119" s="199">
        <f t="shared" si="144"/>
        <v>1.0903000727107781</v>
      </c>
      <c r="Y119" s="199">
        <f t="shared" si="144"/>
        <v>1.1100358797480534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1.7746717148656108</v>
      </c>
      <c r="C120" s="200">
        <f t="shared" si="145"/>
        <v>1.9129749577705299</v>
      </c>
      <c r="D120" s="200">
        <f t="shared" si="145"/>
        <v>2.0538884447544952</v>
      </c>
      <c r="E120" s="200">
        <f t="shared" si="145"/>
        <v>2.1844387334587414</v>
      </c>
      <c r="F120" s="200">
        <f t="shared" si="145"/>
        <v>2.3011094513844803</v>
      </c>
      <c r="G120" s="200">
        <f t="shared" si="145"/>
        <v>2.4084461671462702</v>
      </c>
      <c r="H120" s="200">
        <f t="shared" si="145"/>
        <v>2.5168842944078196</v>
      </c>
      <c r="I120" s="200">
        <f t="shared" si="145"/>
        <v>2.5945817507467024</v>
      </c>
      <c r="J120" s="200">
        <f t="shared" si="145"/>
        <v>2.6678876505527578</v>
      </c>
      <c r="K120" s="200">
        <f t="shared" si="145"/>
        <v>2.7779248544957498</v>
      </c>
      <c r="L120" s="200">
        <f t="shared" si="145"/>
        <v>2.8930755057996604</v>
      </c>
      <c r="M120" s="200">
        <f t="shared" si="145"/>
        <v>3.0191844402202044</v>
      </c>
      <c r="N120" s="200">
        <f t="shared" si="145"/>
        <v>3.1467513940477039</v>
      </c>
      <c r="O120" s="200">
        <f t="shared" si="145"/>
        <v>3.2710881537928285</v>
      </c>
      <c r="P120" s="200">
        <f t="shared" si="145"/>
        <v>3.4011198293018703</v>
      </c>
      <c r="Q120" s="200">
        <f t="shared" si="145"/>
        <v>3.5170713631640487</v>
      </c>
      <c r="R120" s="200">
        <f t="shared" ref="R120:V120" si="146">IF(R106=0,"",R106/R99)</f>
        <v>3.6137507725908988</v>
      </c>
      <c r="S120" s="200">
        <f t="shared" si="146"/>
        <v>3.7068324367680847</v>
      </c>
      <c r="T120" s="200">
        <f t="shared" si="146"/>
        <v>3.7872707987439567</v>
      </c>
      <c r="U120" s="200">
        <f t="shared" si="146"/>
        <v>3.8546536303030785</v>
      </c>
      <c r="V120" s="200">
        <f t="shared" si="146"/>
        <v>3.9051770799311138</v>
      </c>
      <c r="W120" s="200">
        <f t="shared" ref="W120:Y120" si="147">IF(W106=0,"",W106/W99)</f>
        <v>3.9417197809007547</v>
      </c>
      <c r="X120" s="200">
        <f t="shared" si="147"/>
        <v>3.9688933567426767</v>
      </c>
      <c r="Y120" s="200">
        <f t="shared" si="147"/>
        <v>3.9940681923709676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0.56342179783308555</v>
      </c>
      <c r="C121" s="200">
        <f t="shared" si="148"/>
        <v>0.56752023529765583</v>
      </c>
      <c r="D121" s="200">
        <f t="shared" si="148"/>
        <v>0.57233477462406801</v>
      </c>
      <c r="E121" s="200">
        <f t="shared" si="148"/>
        <v>0.57797877384305885</v>
      </c>
      <c r="F121" s="200">
        <f t="shared" si="148"/>
        <v>0.58358801686748374</v>
      </c>
      <c r="G121" s="200">
        <f t="shared" si="148"/>
        <v>0.59033169541197295</v>
      </c>
      <c r="H121" s="200">
        <f t="shared" si="148"/>
        <v>0.59714993836430863</v>
      </c>
      <c r="I121" s="200">
        <f t="shared" si="148"/>
        <v>0.60269922828797462</v>
      </c>
      <c r="J121" s="200">
        <f t="shared" si="148"/>
        <v>0.60887951469906521</v>
      </c>
      <c r="K121" s="200">
        <f t="shared" si="148"/>
        <v>0.61611200337545313</v>
      </c>
      <c r="L121" s="200">
        <f t="shared" si="148"/>
        <v>0.62533952200174348</v>
      </c>
      <c r="M121" s="200">
        <f t="shared" si="148"/>
        <v>0.64079208451361891</v>
      </c>
      <c r="N121" s="200">
        <f t="shared" si="148"/>
        <v>0.65749033354580566</v>
      </c>
      <c r="O121" s="200">
        <f t="shared" si="148"/>
        <v>0.6724097877483175</v>
      </c>
      <c r="P121" s="200">
        <f t="shared" si="148"/>
        <v>0.68582572494691652</v>
      </c>
      <c r="Q121" s="200">
        <f t="shared" si="148"/>
        <v>0.6991824673034821</v>
      </c>
      <c r="R121" s="200">
        <f t="shared" ref="R121:V121" si="149">IF(R107=0,"",R107/R100)</f>
        <v>0.71198515157396924</v>
      </c>
      <c r="S121" s="200">
        <f t="shared" si="149"/>
        <v>0.7270737971443848</v>
      </c>
      <c r="T121" s="200">
        <f t="shared" si="149"/>
        <v>0.74301536438411309</v>
      </c>
      <c r="U121" s="200">
        <f t="shared" si="149"/>
        <v>0.7586720201076359</v>
      </c>
      <c r="V121" s="200">
        <f t="shared" si="149"/>
        <v>0.76945942287626123</v>
      </c>
      <c r="W121" s="200">
        <f t="shared" ref="W121:Y121" si="150">IF(W107=0,"",W107/W100)</f>
        <v>0.78638822323123914</v>
      </c>
      <c r="X121" s="200">
        <f t="shared" si="150"/>
        <v>0.79834183119867641</v>
      </c>
      <c r="Y121" s="200">
        <f t="shared" si="150"/>
        <v>0.81024203967509079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0.59921495694777793</v>
      </c>
      <c r="C122" s="201">
        <f t="shared" si="151"/>
        <v>0.60329874079912016</v>
      </c>
      <c r="D122" s="201">
        <f t="shared" si="151"/>
        <v>0.606853302257228</v>
      </c>
      <c r="E122" s="201">
        <f t="shared" si="151"/>
        <v>0.60261001037372697</v>
      </c>
      <c r="F122" s="201">
        <f t="shared" si="151"/>
        <v>0.60754584990419325</v>
      </c>
      <c r="G122" s="201">
        <f t="shared" si="151"/>
        <v>0.61634700799591791</v>
      </c>
      <c r="H122" s="201">
        <f t="shared" si="151"/>
        <v>0.62007562482053968</v>
      </c>
      <c r="I122" s="201">
        <f t="shared" si="151"/>
        <v>0.62529956858390645</v>
      </c>
      <c r="J122" s="201">
        <f t="shared" si="151"/>
        <v>0.6194336868471183</v>
      </c>
      <c r="K122" s="201">
        <f t="shared" si="151"/>
        <v>0.6200543302666055</v>
      </c>
      <c r="L122" s="201">
        <f t="shared" si="151"/>
        <v>0.6331255874020415</v>
      </c>
      <c r="M122" s="201">
        <f t="shared" si="151"/>
        <v>0.62506770108874921</v>
      </c>
      <c r="N122" s="201">
        <f t="shared" si="151"/>
        <v>0.61398162986961624</v>
      </c>
      <c r="O122" s="201">
        <f t="shared" si="151"/>
        <v>0.60480328892866198</v>
      </c>
      <c r="P122" s="201">
        <f t="shared" si="151"/>
        <v>0.60398048148100059</v>
      </c>
      <c r="Q122" s="201">
        <f t="shared" si="151"/>
        <v>0.60786926485231707</v>
      </c>
      <c r="R122" s="201">
        <f t="shared" ref="R122:V122" si="152">IF(R108=0,"",R108/R101)</f>
        <v>0.62665264549669686</v>
      </c>
      <c r="S122" s="201">
        <f t="shared" si="152"/>
        <v>0.62719444669695423</v>
      </c>
      <c r="T122" s="201">
        <f t="shared" si="152"/>
        <v>0.6445229030330748</v>
      </c>
      <c r="U122" s="201">
        <f t="shared" si="152"/>
        <v>0.65417384395185263</v>
      </c>
      <c r="V122" s="201">
        <f t="shared" si="152"/>
        <v>0.66323442489620132</v>
      </c>
      <c r="W122" s="201">
        <f t="shared" ref="W122:Y122" si="153">IF(W108=0,"",W108/W101)</f>
        <v>0.67960120626763221</v>
      </c>
      <c r="X122" s="201">
        <f t="shared" si="153"/>
        <v>0.68667471167474825</v>
      </c>
      <c r="Y122" s="201">
        <f t="shared" si="153"/>
        <v>0.70683722538947091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90.460670415884138</v>
      </c>
      <c r="C126" s="203">
        <f t="shared" si="154"/>
        <v>90.841362241531669</v>
      </c>
      <c r="D126" s="203">
        <f t="shared" si="154"/>
        <v>92.364408783171868</v>
      </c>
      <c r="E126" s="203">
        <f t="shared" si="154"/>
        <v>95.869740371243708</v>
      </c>
      <c r="F126" s="203">
        <f t="shared" si="154"/>
        <v>97.028188398571899</v>
      </c>
      <c r="G126" s="203">
        <f t="shared" si="154"/>
        <v>96.681884748769363</v>
      </c>
      <c r="H126" s="203">
        <f t="shared" si="154"/>
        <v>94.250231163809389</v>
      </c>
      <c r="I126" s="203">
        <f t="shared" si="154"/>
        <v>94.442320582313727</v>
      </c>
      <c r="J126" s="203">
        <f t="shared" si="154"/>
        <v>91.274649287285158</v>
      </c>
      <c r="K126" s="203">
        <f t="shared" si="154"/>
        <v>92.370714329422825</v>
      </c>
      <c r="L126" s="203">
        <f t="shared" si="154"/>
        <v>82.404875715369059</v>
      </c>
      <c r="M126" s="203">
        <f t="shared" si="154"/>
        <v>76.290856368617654</v>
      </c>
      <c r="N126" s="203">
        <f t="shared" si="154"/>
        <v>72.673662221791204</v>
      </c>
      <c r="O126" s="203">
        <f t="shared" si="154"/>
        <v>70.794661328512177</v>
      </c>
      <c r="P126" s="203">
        <f t="shared" si="154"/>
        <v>67.400941976245022</v>
      </c>
      <c r="Q126" s="203">
        <f t="shared" si="154"/>
        <v>65.998563079793456</v>
      </c>
      <c r="R126" s="203">
        <f t="shared" ref="R126:V126" si="155">IF(R96=0,0,R96/R$19)</f>
        <v>67.596178468631635</v>
      </c>
      <c r="S126" s="203">
        <f t="shared" si="155"/>
        <v>66.07633538673285</v>
      </c>
      <c r="T126" s="203">
        <f t="shared" si="155"/>
        <v>66.895705238375299</v>
      </c>
      <c r="U126" s="203">
        <f t="shared" si="155"/>
        <v>66.008851181971423</v>
      </c>
      <c r="V126" s="203">
        <f t="shared" si="155"/>
        <v>68.500206003826449</v>
      </c>
      <c r="W126" s="203">
        <f t="shared" ref="W126:Y126" si="156">IF(W96=0,0,W96/W$19)</f>
        <v>68.054074527399848</v>
      </c>
      <c r="X126" s="203">
        <f t="shared" si="156"/>
        <v>65.548213611041291</v>
      </c>
      <c r="Y126" s="203">
        <f t="shared" si="156"/>
        <v>66.11221697253167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71.037575540706527</v>
      </c>
      <c r="C127" s="192">
        <f t="shared" si="157"/>
        <v>71.036249097793373</v>
      </c>
      <c r="D127" s="192">
        <f t="shared" si="157"/>
        <v>71.910044221504549</v>
      </c>
      <c r="E127" s="192">
        <f t="shared" si="157"/>
        <v>74.662424093786584</v>
      </c>
      <c r="F127" s="192">
        <f t="shared" si="157"/>
        <v>75.244890633456862</v>
      </c>
      <c r="G127" s="192">
        <f t="shared" si="157"/>
        <v>74.43080908649118</v>
      </c>
      <c r="H127" s="192">
        <f t="shared" si="157"/>
        <v>71.908931570143579</v>
      </c>
      <c r="I127" s="192">
        <f t="shared" si="157"/>
        <v>72.027955828634049</v>
      </c>
      <c r="J127" s="192">
        <f t="shared" si="157"/>
        <v>69.012303517320348</v>
      </c>
      <c r="K127" s="192">
        <f t="shared" si="157"/>
        <v>70.147414935788419</v>
      </c>
      <c r="L127" s="192">
        <f t="shared" si="157"/>
        <v>60.088853096953606</v>
      </c>
      <c r="M127" s="192">
        <f t="shared" si="157"/>
        <v>54.346130510219616</v>
      </c>
      <c r="N127" s="192">
        <f t="shared" si="157"/>
        <v>51.54099872185094</v>
      </c>
      <c r="O127" s="192">
        <f t="shared" si="157"/>
        <v>50.460186728287901</v>
      </c>
      <c r="P127" s="192">
        <f t="shared" si="157"/>
        <v>47.86605591425544</v>
      </c>
      <c r="Q127" s="192">
        <f t="shared" si="157"/>
        <v>46.516046915364804</v>
      </c>
      <c r="R127" s="192">
        <f t="shared" ref="R127:V127" si="158">IF(R97=0,0,R97/R$19)</f>
        <v>47.359014380748704</v>
      </c>
      <c r="S127" s="192">
        <f t="shared" si="158"/>
        <v>46.560348250277947</v>
      </c>
      <c r="T127" s="192">
        <f t="shared" si="158"/>
        <v>47.518725932859113</v>
      </c>
      <c r="U127" s="192">
        <f t="shared" si="158"/>
        <v>47.207778256316388</v>
      </c>
      <c r="V127" s="192">
        <f t="shared" si="158"/>
        <v>49.535029884451276</v>
      </c>
      <c r="W127" s="192">
        <f t="shared" ref="W127:Y127" si="159">IF(W97=0,0,W97/W$19)</f>
        <v>48.815684374505778</v>
      </c>
      <c r="X127" s="192">
        <f t="shared" si="159"/>
        <v>47.287084639800852</v>
      </c>
      <c r="Y127" s="192">
        <f t="shared" si="159"/>
        <v>48.581000710452543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32.151275312049762</v>
      </c>
      <c r="C128" s="74">
        <f t="shared" si="160"/>
        <v>31.939942776402535</v>
      </c>
      <c r="D128" s="74">
        <f t="shared" si="160"/>
        <v>32.382518972589025</v>
      </c>
      <c r="E128" s="74">
        <f t="shared" si="160"/>
        <v>34.938469407918824</v>
      </c>
      <c r="F128" s="74">
        <f t="shared" si="160"/>
        <v>36.222089864672533</v>
      </c>
      <c r="G128" s="74">
        <f t="shared" si="160"/>
        <v>36.025118607067846</v>
      </c>
      <c r="H128" s="74">
        <f t="shared" si="160"/>
        <v>34.705207010378544</v>
      </c>
      <c r="I128" s="74">
        <f t="shared" si="160"/>
        <v>35.090034324275521</v>
      </c>
      <c r="J128" s="74">
        <f t="shared" si="160"/>
        <v>33.375837674380257</v>
      </c>
      <c r="K128" s="74">
        <f t="shared" si="160"/>
        <v>34.839464685984851</v>
      </c>
      <c r="L128" s="74">
        <f t="shared" si="160"/>
        <v>23.850623860016196</v>
      </c>
      <c r="M128" s="74">
        <f t="shared" si="160"/>
        <v>22.989618385808463</v>
      </c>
      <c r="N128" s="74">
        <f t="shared" si="160"/>
        <v>23.697068504571906</v>
      </c>
      <c r="O128" s="74">
        <f t="shared" si="160"/>
        <v>24.659625455727735</v>
      </c>
      <c r="P128" s="74">
        <f t="shared" si="160"/>
        <v>24.051005354662387</v>
      </c>
      <c r="Q128" s="74">
        <f t="shared" si="160"/>
        <v>23.532552380131616</v>
      </c>
      <c r="R128" s="74">
        <f t="shared" ref="R128:V128" si="161">IF(R98=0,0,R98/R$19)</f>
        <v>22.884209260188197</v>
      </c>
      <c r="S128" s="74">
        <f t="shared" si="161"/>
        <v>22.441657837427911</v>
      </c>
      <c r="T128" s="74">
        <f t="shared" si="161"/>
        <v>22.227337367883472</v>
      </c>
      <c r="U128" s="74">
        <f t="shared" si="161"/>
        <v>21.956344870756404</v>
      </c>
      <c r="V128" s="74">
        <f t="shared" si="161"/>
        <v>22.433160068680557</v>
      </c>
      <c r="W128" s="74">
        <f t="shared" ref="W128:Y128" si="162">IF(W98=0,0,W98/W$19)</f>
        <v>22.179895646652565</v>
      </c>
      <c r="X128" s="74">
        <f t="shared" si="162"/>
        <v>21.964922300773168</v>
      </c>
      <c r="Y128" s="74">
        <f t="shared" si="162"/>
        <v>21.887691259133234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0.20156835373703968</v>
      </c>
      <c r="C129" s="74">
        <f t="shared" si="163"/>
        <v>0.22214137917947752</v>
      </c>
      <c r="D129" s="74">
        <f t="shared" si="163"/>
        <v>0.18721796839841212</v>
      </c>
      <c r="E129" s="74">
        <f t="shared" si="163"/>
        <v>0.44906025185944526</v>
      </c>
      <c r="F129" s="74">
        <f t="shared" si="163"/>
        <v>0.36687577857762543</v>
      </c>
      <c r="G129" s="74">
        <f t="shared" si="163"/>
        <v>0.48415368737059539</v>
      </c>
      <c r="H129" s="74">
        <f t="shared" si="163"/>
        <v>0.60847794406333078</v>
      </c>
      <c r="I129" s="74">
        <f t="shared" si="163"/>
        <v>0.29904249475824884</v>
      </c>
      <c r="J129" s="74">
        <f t="shared" si="163"/>
        <v>0.29136476841840431</v>
      </c>
      <c r="K129" s="74">
        <f t="shared" si="163"/>
        <v>0.49079736667030266</v>
      </c>
      <c r="L129" s="74">
        <f t="shared" si="163"/>
        <v>0.77450697223020915</v>
      </c>
      <c r="M129" s="74">
        <f t="shared" si="163"/>
        <v>0.71463627368621629</v>
      </c>
      <c r="N129" s="74">
        <f t="shared" si="163"/>
        <v>0.65794646970781689</v>
      </c>
      <c r="O129" s="74">
        <f t="shared" si="163"/>
        <v>0.6258837810691481</v>
      </c>
      <c r="P129" s="74">
        <f t="shared" si="163"/>
        <v>0.59216412790699458</v>
      </c>
      <c r="Q129" s="74">
        <f t="shared" si="163"/>
        <v>0.58891607358227915</v>
      </c>
      <c r="R129" s="74">
        <f t="shared" ref="R129:V129" si="164">IF(R99=0,0,R99/R$19)</f>
        <v>0.63681808271596518</v>
      </c>
      <c r="S129" s="74">
        <f t="shared" si="164"/>
        <v>0.60992452204235148</v>
      </c>
      <c r="T129" s="74">
        <f t="shared" si="164"/>
        <v>0.63165408871382278</v>
      </c>
      <c r="U129" s="74">
        <f t="shared" si="164"/>
        <v>0.62317662510775118</v>
      </c>
      <c r="V129" s="74">
        <f t="shared" si="164"/>
        <v>0.64134873271401283</v>
      </c>
      <c r="W129" s="74">
        <f t="shared" ref="W129:Y129" si="165">IF(W99=0,0,W99/W$19)</f>
        <v>0.70064773347720177</v>
      </c>
      <c r="X129" s="74">
        <f t="shared" si="165"/>
        <v>0.76483077515523157</v>
      </c>
      <c r="Y129" s="74">
        <f t="shared" si="165"/>
        <v>0.89543695201361517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14.858061047933306</v>
      </c>
      <c r="C130" s="74">
        <f t="shared" si="166"/>
        <v>14.613853866982588</v>
      </c>
      <c r="D130" s="74">
        <f t="shared" si="166"/>
        <v>14.418759187606497</v>
      </c>
      <c r="E130" s="74">
        <f t="shared" si="166"/>
        <v>14.308426174066911</v>
      </c>
      <c r="F130" s="74">
        <f t="shared" si="166"/>
        <v>14.039809772302512</v>
      </c>
      <c r="G130" s="74">
        <f t="shared" si="166"/>
        <v>13.746722354664694</v>
      </c>
      <c r="H130" s="74">
        <f t="shared" si="166"/>
        <v>13.643491184077043</v>
      </c>
      <c r="I130" s="74">
        <f t="shared" si="166"/>
        <v>13.771269031823064</v>
      </c>
      <c r="J130" s="74">
        <f t="shared" si="166"/>
        <v>13.700445492559311</v>
      </c>
      <c r="K130" s="74">
        <f t="shared" si="166"/>
        <v>13.438088182159371</v>
      </c>
      <c r="L130" s="74">
        <f t="shared" si="166"/>
        <v>13.979818258986862</v>
      </c>
      <c r="M130" s="74">
        <f t="shared" si="166"/>
        <v>12.136722622012355</v>
      </c>
      <c r="N130" s="74">
        <f t="shared" si="166"/>
        <v>11.287283000574741</v>
      </c>
      <c r="O130" s="74">
        <f t="shared" si="166"/>
        <v>10.944787967513379</v>
      </c>
      <c r="P130" s="74">
        <f t="shared" si="166"/>
        <v>10.092628146872544</v>
      </c>
      <c r="Q130" s="74">
        <f t="shared" si="166"/>
        <v>9.5753821193975117</v>
      </c>
      <c r="R130" s="74">
        <f t="shared" ref="R130:V130" si="167">IF(R100=0,0,R100/R$19)</f>
        <v>9.4947411424840258</v>
      </c>
      <c r="S130" s="74">
        <f t="shared" si="167"/>
        <v>9.5236584614072939</v>
      </c>
      <c r="T130" s="74">
        <f t="shared" si="167"/>
        <v>9.4300953237077803</v>
      </c>
      <c r="U130" s="74">
        <f t="shared" si="167"/>
        <v>9.1923582470951679</v>
      </c>
      <c r="V130" s="74">
        <f t="shared" si="167"/>
        <v>9.8607739223105177</v>
      </c>
      <c r="W130" s="74">
        <f t="shared" ref="W130:Y130" si="168">IF(W100=0,0,W100/W$19)</f>
        <v>9.0927441728812379</v>
      </c>
      <c r="X130" s="74">
        <f t="shared" si="168"/>
        <v>8.6754721680185689</v>
      </c>
      <c r="Y130" s="74">
        <f t="shared" si="168"/>
        <v>8.4798634982117029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23.826670826986426</v>
      </c>
      <c r="C131" s="193">
        <f t="shared" si="169"/>
        <v>24.260311075228785</v>
      </c>
      <c r="D131" s="193">
        <f t="shared" si="169"/>
        <v>24.921548092910612</v>
      </c>
      <c r="E131" s="193">
        <f t="shared" si="169"/>
        <v>24.966468259941394</v>
      </c>
      <c r="F131" s="193">
        <f t="shared" si="169"/>
        <v>24.616115217904181</v>
      </c>
      <c r="G131" s="193">
        <f t="shared" si="169"/>
        <v>24.174814437388058</v>
      </c>
      <c r="H131" s="193">
        <f t="shared" si="169"/>
        <v>22.951755431624658</v>
      </c>
      <c r="I131" s="193">
        <f t="shared" si="169"/>
        <v>22.867609977777207</v>
      </c>
      <c r="J131" s="193">
        <f t="shared" si="169"/>
        <v>21.644655581962372</v>
      </c>
      <c r="K131" s="193">
        <f t="shared" si="169"/>
        <v>21.379064700973881</v>
      </c>
      <c r="L131" s="193">
        <f t="shared" si="169"/>
        <v>21.483904005720348</v>
      </c>
      <c r="M131" s="193">
        <f t="shared" si="169"/>
        <v>18.50515322871259</v>
      </c>
      <c r="N131" s="193">
        <f t="shared" si="169"/>
        <v>15.898700746996479</v>
      </c>
      <c r="O131" s="193">
        <f t="shared" si="169"/>
        <v>14.229889523977631</v>
      </c>
      <c r="P131" s="193">
        <f t="shared" si="169"/>
        <v>13.130258284813518</v>
      </c>
      <c r="Q131" s="193">
        <f t="shared" si="169"/>
        <v>12.819196342253397</v>
      </c>
      <c r="R131" s="193">
        <f t="shared" ref="R131:V131" si="170">IF(R101=0,0,R101/R$19)</f>
        <v>14.343245895360509</v>
      </c>
      <c r="S131" s="193">
        <f t="shared" si="170"/>
        <v>13.985107429400394</v>
      </c>
      <c r="T131" s="193">
        <f t="shared" si="170"/>
        <v>15.229639152554038</v>
      </c>
      <c r="U131" s="193">
        <f t="shared" si="170"/>
        <v>15.435898513357056</v>
      </c>
      <c r="V131" s="193">
        <f t="shared" si="170"/>
        <v>16.599747160746197</v>
      </c>
      <c r="W131" s="193">
        <f t="shared" ref="W131:Y131" si="171">IF(W101=0,0,W101/W$19)</f>
        <v>16.84239682149477</v>
      </c>
      <c r="X131" s="193">
        <f t="shared" si="171"/>
        <v>15.881859395853882</v>
      </c>
      <c r="Y131" s="193">
        <f t="shared" si="171"/>
        <v>17.318009001093987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19.423094875177615</v>
      </c>
      <c r="C132" s="77">
        <f t="shared" si="172"/>
        <v>19.805113143738303</v>
      </c>
      <c r="D132" s="77">
        <f t="shared" si="172"/>
        <v>20.454364561667322</v>
      </c>
      <c r="E132" s="77">
        <f t="shared" si="172"/>
        <v>21.207316277457132</v>
      </c>
      <c r="F132" s="77">
        <f t="shared" si="172"/>
        <v>21.783297765115041</v>
      </c>
      <c r="G132" s="77">
        <f t="shared" si="172"/>
        <v>22.251075662278172</v>
      </c>
      <c r="H132" s="77">
        <f t="shared" si="172"/>
        <v>22.341299593665809</v>
      </c>
      <c r="I132" s="77">
        <f t="shared" si="172"/>
        <v>22.414364753679671</v>
      </c>
      <c r="J132" s="77">
        <f t="shared" si="172"/>
        <v>22.262345769964803</v>
      </c>
      <c r="K132" s="77">
        <f t="shared" si="172"/>
        <v>22.223299393634388</v>
      </c>
      <c r="L132" s="77">
        <f t="shared" si="172"/>
        <v>22.31602261841547</v>
      </c>
      <c r="M132" s="77">
        <f t="shared" si="172"/>
        <v>21.944725858398041</v>
      </c>
      <c r="N132" s="77">
        <f t="shared" si="172"/>
        <v>21.132663499940247</v>
      </c>
      <c r="O132" s="77">
        <f t="shared" si="172"/>
        <v>20.334474600224297</v>
      </c>
      <c r="P132" s="77">
        <f t="shared" si="172"/>
        <v>19.534886061989567</v>
      </c>
      <c r="Q132" s="77">
        <f t="shared" si="172"/>
        <v>19.482516164428656</v>
      </c>
      <c r="R132" s="77">
        <f t="shared" ref="R132:V132" si="173">IF(R102=0,0,R102/R$19)</f>
        <v>20.237164087882942</v>
      </c>
      <c r="S132" s="77">
        <f t="shared" si="173"/>
        <v>19.515987136454896</v>
      </c>
      <c r="T132" s="77">
        <f t="shared" si="173"/>
        <v>19.376979305516194</v>
      </c>
      <c r="U132" s="77">
        <f t="shared" si="173"/>
        <v>18.801072925655038</v>
      </c>
      <c r="V132" s="77">
        <f t="shared" si="173"/>
        <v>18.96517611937518</v>
      </c>
      <c r="W132" s="77">
        <f t="shared" ref="W132:Y132" si="174">IF(W102=0,0,W102/W$19)</f>
        <v>19.238390152894073</v>
      </c>
      <c r="X132" s="77">
        <f t="shared" si="174"/>
        <v>18.261128971240435</v>
      </c>
      <c r="Y132" s="77">
        <f t="shared" si="174"/>
        <v>17.531216262079131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37.911642502303067</v>
      </c>
      <c r="C134" s="153">
        <f t="shared" si="175"/>
        <v>38.510836441056227</v>
      </c>
      <c r="D134" s="153">
        <f t="shared" si="175"/>
        <v>39.724495244904212</v>
      </c>
      <c r="E134" s="153">
        <f t="shared" si="175"/>
        <v>42.403874734574948</v>
      </c>
      <c r="F134" s="153">
        <f t="shared" si="175"/>
        <v>43.344149409132008</v>
      </c>
      <c r="G134" s="153">
        <f t="shared" si="175"/>
        <v>44.15272915425772</v>
      </c>
      <c r="H134" s="153">
        <f t="shared" si="175"/>
        <v>43.636495243155977</v>
      </c>
      <c r="I134" s="153">
        <f t="shared" si="175"/>
        <v>44.412546172357736</v>
      </c>
      <c r="J134" s="153">
        <f t="shared" si="175"/>
        <v>43.360296973346102</v>
      </c>
      <c r="K134" s="153">
        <f t="shared" si="175"/>
        <v>46.814955866160062</v>
      </c>
      <c r="L134" s="153">
        <f t="shared" si="175"/>
        <v>41.701662163923686</v>
      </c>
      <c r="M134" s="153">
        <f t="shared" si="175"/>
        <v>38.434482803124197</v>
      </c>
      <c r="N134" s="153">
        <f t="shared" si="175"/>
        <v>38.02436678460603</v>
      </c>
      <c r="O134" s="153">
        <f t="shared" si="175"/>
        <v>39.381520682468135</v>
      </c>
      <c r="P134" s="153">
        <f t="shared" si="175"/>
        <v>38.700770677385542</v>
      </c>
      <c r="Q134" s="153">
        <f t="shared" si="175"/>
        <v>38.130542412466696</v>
      </c>
      <c r="R134" s="153">
        <f t="shared" ref="R134:V134" si="176">IF(R104=0,0,R104/R$19)</f>
        <v>39.352492660728444</v>
      </c>
      <c r="S134" s="153">
        <f t="shared" si="176"/>
        <v>39.301537549425625</v>
      </c>
      <c r="T134" s="153">
        <f t="shared" si="176"/>
        <v>40.743952003842963</v>
      </c>
      <c r="U134" s="153">
        <f t="shared" si="176"/>
        <v>41.253812364210567</v>
      </c>
      <c r="V134" s="153">
        <f t="shared" si="176"/>
        <v>43.746028523576648</v>
      </c>
      <c r="W134" s="153">
        <f t="shared" ref="W134:Y134" si="177">IF(W104=0,0,W104/W$19)</f>
        <v>44.353869618775825</v>
      </c>
      <c r="X134" s="153">
        <f t="shared" si="177"/>
        <v>44.81555172280148</v>
      </c>
      <c r="Y134" s="153">
        <f t="shared" si="177"/>
        <v>46.984314199357485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14.90527184457205</v>
      </c>
      <c r="C135" s="74">
        <f t="shared" si="178"/>
        <v>15.156012637325285</v>
      </c>
      <c r="D135" s="74">
        <f t="shared" si="178"/>
        <v>15.963889375417704</v>
      </c>
      <c r="E135" s="74">
        <f t="shared" si="178"/>
        <v>18.107919813926699</v>
      </c>
      <c r="F135" s="74">
        <f t="shared" si="178"/>
        <v>19.351044703947107</v>
      </c>
      <c r="G135" s="74">
        <f t="shared" si="178"/>
        <v>19.971470600272752</v>
      </c>
      <c r="H135" s="74">
        <f t="shared" si="178"/>
        <v>19.725992652610948</v>
      </c>
      <c r="I135" s="74">
        <f t="shared" si="178"/>
        <v>21.037616101085248</v>
      </c>
      <c r="J135" s="74">
        <f t="shared" si="178"/>
        <v>20.833619095534953</v>
      </c>
      <c r="K135" s="74">
        <f t="shared" si="178"/>
        <v>23.916008586430571</v>
      </c>
      <c r="L135" s="74">
        <f t="shared" si="178"/>
        <v>17.116812802436552</v>
      </c>
      <c r="M135" s="74">
        <f t="shared" si="178"/>
        <v>16.932774710104511</v>
      </c>
      <c r="N135" s="74">
        <f t="shared" si="178"/>
        <v>18.771183151520223</v>
      </c>
      <c r="O135" s="74">
        <f t="shared" si="178"/>
        <v>21.368533121182587</v>
      </c>
      <c r="P135" s="74">
        <f t="shared" si="178"/>
        <v>21.834545783479733</v>
      </c>
      <c r="Q135" s="74">
        <f t="shared" si="178"/>
        <v>21.571947802586365</v>
      </c>
      <c r="R135" s="74">
        <f t="shared" ref="R135:V135" si="179">IF(R105=0,0,R105/R$19)</f>
        <v>21.302843125489378</v>
      </c>
      <c r="S135" s="74">
        <f t="shared" si="179"/>
        <v>21.34486531071687</v>
      </c>
      <c r="T135" s="74">
        <f t="shared" si="179"/>
        <v>21.529149966877913</v>
      </c>
      <c r="U135" s="74">
        <f t="shared" si="179"/>
        <v>21.779936257708709</v>
      </c>
      <c r="V135" s="74">
        <f t="shared" si="179"/>
        <v>22.644458979384819</v>
      </c>
      <c r="W135" s="74">
        <f t="shared" ref="W135:Y135" si="180">IF(W105=0,0,W105/W$19)</f>
        <v>22.995572457551201</v>
      </c>
      <c r="X135" s="74">
        <f t="shared" si="180"/>
        <v>23.948356381619575</v>
      </c>
      <c r="Y135" s="74">
        <f t="shared" si="180"/>
        <v>24.296122622485736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0.35771765598915028</v>
      </c>
      <c r="C136" s="74">
        <f t="shared" si="181"/>
        <v>0.42495089545494824</v>
      </c>
      <c r="D136" s="74">
        <f t="shared" si="181"/>
        <v>0.38452482194391091</v>
      </c>
      <c r="E136" s="74">
        <f t="shared" si="181"/>
        <v>0.98094460781851001</v>
      </c>
      <c r="F136" s="74">
        <f t="shared" si="181"/>
        <v>0.84422132156901364</v>
      </c>
      <c r="G136" s="74">
        <f t="shared" si="181"/>
        <v>1.166058092657444</v>
      </c>
      <c r="H136" s="74">
        <f t="shared" si="181"/>
        <v>1.5314685809065569</v>
      </c>
      <c r="I136" s="74">
        <f t="shared" si="181"/>
        <v>0.77589019959751881</v>
      </c>
      <c r="J136" s="74">
        <f t="shared" si="181"/>
        <v>0.77732846746962503</v>
      </c>
      <c r="K136" s="74">
        <f t="shared" si="181"/>
        <v>1.3633982033944976</v>
      </c>
      <c r="L136" s="74">
        <f t="shared" si="181"/>
        <v>2.2407071504302762</v>
      </c>
      <c r="M136" s="74">
        <f t="shared" si="181"/>
        <v>2.1576187179303719</v>
      </c>
      <c r="N136" s="74">
        <f t="shared" si="181"/>
        <v>2.0703939707618382</v>
      </c>
      <c r="O136" s="74">
        <f t="shared" si="181"/>
        <v>2.0473210219063547</v>
      </c>
      <c r="P136" s="74">
        <f t="shared" si="181"/>
        <v>2.0140211576257281</v>
      </c>
      <c r="Q136" s="74">
        <f t="shared" si="181"/>
        <v>2.0712598577032457</v>
      </c>
      <c r="R136" s="74">
        <f t="shared" ref="R136:V136" si="182">IF(R106=0,0,R106/R$19)</f>
        <v>2.3013018384146742</v>
      </c>
      <c r="S136" s="74">
        <f t="shared" si="182"/>
        <v>2.2608880022868592</v>
      </c>
      <c r="T136" s="74">
        <f t="shared" si="182"/>
        <v>2.3922450850930859</v>
      </c>
      <c r="U136" s="74">
        <f t="shared" si="182"/>
        <v>2.4021300402916137</v>
      </c>
      <c r="V136" s="74">
        <f t="shared" si="182"/>
        <v>2.5045803712376289</v>
      </c>
      <c r="W136" s="74">
        <f t="shared" ref="W136:Y136" si="183">IF(W106=0,0,W106/W$19)</f>
        <v>2.761757030490366</v>
      </c>
      <c r="X136" s="74">
        <f t="shared" si="183"/>
        <v>3.0355317825459505</v>
      </c>
      <c r="Y136" s="74">
        <f t="shared" si="183"/>
        <v>3.5764362483111887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8.3713554679403224</v>
      </c>
      <c r="C137" s="74">
        <f t="shared" si="184"/>
        <v>8.2936577851955153</v>
      </c>
      <c r="D137" s="74">
        <f t="shared" si="184"/>
        <v>8.2523572899974749</v>
      </c>
      <c r="E137" s="74">
        <f t="shared" si="184"/>
        <v>8.2699666157111231</v>
      </c>
      <c r="F137" s="74">
        <f t="shared" si="184"/>
        <v>8.1934647422147417</v>
      </c>
      <c r="G137" s="74">
        <f t="shared" si="184"/>
        <v>8.1151259139868781</v>
      </c>
      <c r="H137" s="74">
        <f t="shared" si="184"/>
        <v>8.1472099196455936</v>
      </c>
      <c r="I137" s="74">
        <f t="shared" si="184"/>
        <v>8.2999332180258456</v>
      </c>
      <c r="J137" s="74">
        <f t="shared" si="184"/>
        <v>8.3419206026705091</v>
      </c>
      <c r="K137" s="74">
        <f t="shared" si="184"/>
        <v>8.2793674314462109</v>
      </c>
      <c r="L137" s="74">
        <f t="shared" si="184"/>
        <v>8.7421328677460917</v>
      </c>
      <c r="M137" s="74">
        <f t="shared" si="184"/>
        <v>7.7771157881228907</v>
      </c>
      <c r="N137" s="74">
        <f t="shared" si="184"/>
        <v>7.4212794648737894</v>
      </c>
      <c r="O137" s="74">
        <f t="shared" si="184"/>
        <v>7.3593825541860118</v>
      </c>
      <c r="P137" s="74">
        <f t="shared" si="184"/>
        <v>6.9217840154485177</v>
      </c>
      <c r="Q137" s="74">
        <f t="shared" si="184"/>
        <v>6.6949392956139979</v>
      </c>
      <c r="R137" s="74">
        <f t="shared" ref="R137:V137" si="185">IF(R107=0,0,R107/R$19)</f>
        <v>6.7601147114870912</v>
      </c>
      <c r="S137" s="74">
        <f t="shared" si="185"/>
        <v>6.9244025202416513</v>
      </c>
      <c r="T137" s="74">
        <f t="shared" si="185"/>
        <v>7.006705713121657</v>
      </c>
      <c r="U137" s="74">
        <f t="shared" si="185"/>
        <v>6.9739850008767768</v>
      </c>
      <c r="V137" s="74">
        <f t="shared" si="185"/>
        <v>7.5874654113743372</v>
      </c>
      <c r="W137" s="74">
        <f t="shared" ref="W137:Y137" si="186">IF(W107=0,0,W107/W$19)</f>
        <v>7.1504269344082809</v>
      </c>
      <c r="X137" s="74">
        <f t="shared" si="186"/>
        <v>6.9259923371290952</v>
      </c>
      <c r="Y137" s="74">
        <f t="shared" si="186"/>
        <v>6.8707418969574006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14.277297533801546</v>
      </c>
      <c r="C138" s="77">
        <f t="shared" si="187"/>
        <v>14.636215123080476</v>
      </c>
      <c r="D138" s="77">
        <f t="shared" si="187"/>
        <v>15.123723757545129</v>
      </c>
      <c r="E138" s="77">
        <f t="shared" si="187"/>
        <v>15.045043697118608</v>
      </c>
      <c r="F138" s="77">
        <f t="shared" si="187"/>
        <v>14.95541864140114</v>
      </c>
      <c r="G138" s="77">
        <f t="shared" si="187"/>
        <v>14.900074547340649</v>
      </c>
      <c r="H138" s="77">
        <f t="shared" si="187"/>
        <v>14.231824089992875</v>
      </c>
      <c r="I138" s="77">
        <f t="shared" si="187"/>
        <v>14.299106653649122</v>
      </c>
      <c r="J138" s="77">
        <f t="shared" si="187"/>
        <v>13.40742880767101</v>
      </c>
      <c r="K138" s="77">
        <f t="shared" si="187"/>
        <v>13.256181644888786</v>
      </c>
      <c r="L138" s="77">
        <f t="shared" si="187"/>
        <v>13.602009343310767</v>
      </c>
      <c r="M138" s="77">
        <f t="shared" si="187"/>
        <v>11.566973586966423</v>
      </c>
      <c r="N138" s="77">
        <f t="shared" si="187"/>
        <v>9.7615101974501837</v>
      </c>
      <c r="O138" s="77">
        <f t="shared" si="187"/>
        <v>8.6062839851931834</v>
      </c>
      <c r="P138" s="77">
        <f t="shared" si="187"/>
        <v>7.9304197208315648</v>
      </c>
      <c r="Q138" s="77">
        <f t="shared" si="187"/>
        <v>7.7923954565630842</v>
      </c>
      <c r="R138" s="77">
        <f t="shared" ref="R138:V138" si="188">IF(R108=0,0,R108/R$19)</f>
        <v>8.9882329853373015</v>
      </c>
      <c r="S138" s="77">
        <f t="shared" si="188"/>
        <v>8.7713817161802439</v>
      </c>
      <c r="T138" s="77">
        <f t="shared" si="188"/>
        <v>9.8158512387503052</v>
      </c>
      <c r="U138" s="77">
        <f t="shared" si="188"/>
        <v>10.097761065333472</v>
      </c>
      <c r="V138" s="77">
        <f t="shared" si="188"/>
        <v>11.009523761579855</v>
      </c>
      <c r="W138" s="77">
        <f t="shared" ref="W138:Y138" si="189">IF(W108=0,0,W108/W$19)</f>
        <v>11.446113196325978</v>
      </c>
      <c r="X138" s="77">
        <f t="shared" si="189"/>
        <v>10.905671221506855</v>
      </c>
      <c r="Y138" s="77">
        <f t="shared" si="189"/>
        <v>12.241013431603157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5.8555828011860642</v>
      </c>
      <c r="C140" s="203">
        <f t="shared" si="190"/>
        <v>5.8524109739619652</v>
      </c>
      <c r="D140" s="203">
        <f t="shared" si="190"/>
        <v>5.9318213246213842</v>
      </c>
      <c r="E140" s="203">
        <f t="shared" si="190"/>
        <v>6.6341987663090531</v>
      </c>
      <c r="F140" s="203">
        <f t="shared" si="190"/>
        <v>6.6382507089204612</v>
      </c>
      <c r="G140" s="203">
        <f t="shared" si="190"/>
        <v>6.1745975277345915</v>
      </c>
      <c r="H140" s="203">
        <f t="shared" si="190"/>
        <v>5.7858112287305898</v>
      </c>
      <c r="I140" s="203">
        <f t="shared" si="190"/>
        <v>5.6642683326286738</v>
      </c>
      <c r="J140" s="203">
        <f t="shared" si="190"/>
        <v>5.3358096255755667</v>
      </c>
      <c r="K140" s="203">
        <f t="shared" si="190"/>
        <v>5.3823868769093073</v>
      </c>
      <c r="L140" s="203">
        <f t="shared" si="190"/>
        <v>5.8461173659551982</v>
      </c>
      <c r="M140" s="203">
        <f t="shared" si="190"/>
        <v>5.1986753536801791</v>
      </c>
      <c r="N140" s="203">
        <f t="shared" si="190"/>
        <v>4.7378975564790897</v>
      </c>
      <c r="O140" s="203">
        <f t="shared" si="190"/>
        <v>4.5398293836840917</v>
      </c>
      <c r="P140" s="203">
        <f t="shared" si="190"/>
        <v>4.2258267020455138</v>
      </c>
      <c r="Q140" s="203">
        <f t="shared" si="190"/>
        <v>3.9966546767488067</v>
      </c>
      <c r="R140" s="203">
        <f t="shared" ref="R140:V140" si="191">IF(R110=0,0,R110/R$19)</f>
        <v>3.8703105366296389</v>
      </c>
      <c r="S140" s="203">
        <f t="shared" si="191"/>
        <v>3.838806297551224</v>
      </c>
      <c r="T140" s="203">
        <f t="shared" si="191"/>
        <v>3.872986984544891</v>
      </c>
      <c r="U140" s="203">
        <f t="shared" si="191"/>
        <v>3.7898534350999924</v>
      </c>
      <c r="V140" s="203">
        <f t="shared" si="191"/>
        <v>4.0717685842579732</v>
      </c>
      <c r="W140" s="203">
        <f t="shared" ref="W140:Y140" si="192">IF(W110=0,0,W110/W$19)</f>
        <v>3.6942760810364672</v>
      </c>
      <c r="X140" s="203">
        <f t="shared" si="192"/>
        <v>3.3535695949828561</v>
      </c>
      <c r="Y140" s="203">
        <f t="shared" si="192"/>
        <v>3.1258934354124741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5.8555828011860642</v>
      </c>
      <c r="C141" s="192">
        <f t="shared" si="193"/>
        <v>5.8524109739619652</v>
      </c>
      <c r="D141" s="192">
        <f t="shared" si="193"/>
        <v>5.9318213246213842</v>
      </c>
      <c r="E141" s="192">
        <f t="shared" si="193"/>
        <v>6.6341987663090531</v>
      </c>
      <c r="F141" s="192">
        <f t="shared" si="193"/>
        <v>6.6382507089204612</v>
      </c>
      <c r="G141" s="192">
        <f t="shared" si="193"/>
        <v>6.1745975277345915</v>
      </c>
      <c r="H141" s="192">
        <f t="shared" si="193"/>
        <v>5.7858112287305898</v>
      </c>
      <c r="I141" s="192">
        <f t="shared" si="193"/>
        <v>5.6642683326286738</v>
      </c>
      <c r="J141" s="192">
        <f t="shared" si="193"/>
        <v>5.3358096255755667</v>
      </c>
      <c r="K141" s="192">
        <f t="shared" si="193"/>
        <v>5.3823868769093073</v>
      </c>
      <c r="L141" s="192">
        <f t="shared" si="193"/>
        <v>5.8461173659551982</v>
      </c>
      <c r="M141" s="192">
        <f t="shared" si="193"/>
        <v>5.1986753536801791</v>
      </c>
      <c r="N141" s="192">
        <f t="shared" si="193"/>
        <v>4.7378975564790897</v>
      </c>
      <c r="O141" s="192">
        <f t="shared" si="193"/>
        <v>4.5398293836840917</v>
      </c>
      <c r="P141" s="192">
        <f t="shared" si="193"/>
        <v>4.2258267020455138</v>
      </c>
      <c r="Q141" s="192">
        <f t="shared" si="193"/>
        <v>3.9966546767488067</v>
      </c>
      <c r="R141" s="192">
        <f t="shared" ref="R141:V141" si="194">IF(R111=0,0,R111/R$19)</f>
        <v>3.8703105366296389</v>
      </c>
      <c r="S141" s="192">
        <f t="shared" si="194"/>
        <v>3.838806297551224</v>
      </c>
      <c r="T141" s="192">
        <f t="shared" si="194"/>
        <v>3.872986984544891</v>
      </c>
      <c r="U141" s="192">
        <f t="shared" si="194"/>
        <v>3.7898534350999924</v>
      </c>
      <c r="V141" s="192">
        <f t="shared" si="194"/>
        <v>4.0717685842579732</v>
      </c>
      <c r="W141" s="192">
        <f t="shared" ref="W141:Y141" si="195">IF(W111=0,0,W111/W$19)</f>
        <v>3.6942760810364672</v>
      </c>
      <c r="X141" s="192">
        <f t="shared" si="195"/>
        <v>3.3535695949828561</v>
      </c>
      <c r="Y141" s="192">
        <f t="shared" si="195"/>
        <v>3.1258934354124741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0.9751430601954546</v>
      </c>
      <c r="C142" s="74">
        <f t="shared" si="196"/>
        <v>1.0452921401932675</v>
      </c>
      <c r="D142" s="74">
        <f t="shared" si="196"/>
        <v>1.10359387514755</v>
      </c>
      <c r="E142" s="74">
        <f t="shared" si="196"/>
        <v>1.439254297857901</v>
      </c>
      <c r="F142" s="74">
        <f t="shared" si="196"/>
        <v>1.4862041432043325</v>
      </c>
      <c r="G142" s="74">
        <f t="shared" si="196"/>
        <v>1.3676198515032982</v>
      </c>
      <c r="H142" s="74">
        <f t="shared" si="196"/>
        <v>1.2218999893577276</v>
      </c>
      <c r="I142" s="74">
        <f t="shared" si="196"/>
        <v>1.2101130100380935</v>
      </c>
      <c r="J142" s="74">
        <f t="shared" si="196"/>
        <v>1.1621695613334411</v>
      </c>
      <c r="K142" s="74">
        <f t="shared" si="196"/>
        <v>1.2824223532952119</v>
      </c>
      <c r="L142" s="74">
        <f t="shared" si="196"/>
        <v>1.4073720641428671</v>
      </c>
      <c r="M142" s="74">
        <f t="shared" si="196"/>
        <v>1.3482319065802746</v>
      </c>
      <c r="N142" s="74">
        <f t="shared" si="196"/>
        <v>1.2875031880002534</v>
      </c>
      <c r="O142" s="74">
        <f t="shared" si="196"/>
        <v>1.294633719059145</v>
      </c>
      <c r="P142" s="74">
        <f t="shared" si="196"/>
        <v>1.3065728259449874</v>
      </c>
      <c r="Q142" s="74">
        <f t="shared" si="196"/>
        <v>1.2770277095134706</v>
      </c>
      <c r="R142" s="74">
        <f t="shared" ref="R142:V142" si="197">IF(R112=0,0,R112/R$19)</f>
        <v>1.1821605253673808</v>
      </c>
      <c r="S142" s="74">
        <f t="shared" si="197"/>
        <v>1.141150089773737</v>
      </c>
      <c r="T142" s="74">
        <f t="shared" si="197"/>
        <v>1.2079427851130526</v>
      </c>
      <c r="U142" s="74">
        <f t="shared" si="197"/>
        <v>1.1744527675500795</v>
      </c>
      <c r="V142" s="74">
        <f t="shared" si="197"/>
        <v>1.2098332817704538</v>
      </c>
      <c r="W142" s="74">
        <f t="shared" ref="W142:Y142" si="198">IF(W112=0,0,W112/W$19)</f>
        <v>1.1527422216932552</v>
      </c>
      <c r="X142" s="74">
        <f t="shared" si="198"/>
        <v>1.0683275656981248</v>
      </c>
      <c r="Y142" s="74">
        <f t="shared" si="198"/>
        <v>0.95303098148741627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2.8346822738711674</v>
      </c>
      <c r="C144" s="74">
        <f t="shared" si="202"/>
        <v>2.7776405832223681</v>
      </c>
      <c r="D144" s="74">
        <f t="shared" si="202"/>
        <v>2.7308525932421559</v>
      </c>
      <c r="E144" s="74">
        <f t="shared" si="202"/>
        <v>2.7378078213143899</v>
      </c>
      <c r="F144" s="74">
        <f t="shared" si="202"/>
        <v>2.67089746713462</v>
      </c>
      <c r="G144" s="74">
        <f t="shared" si="202"/>
        <v>2.580438149017406</v>
      </c>
      <c r="H144" s="74">
        <f t="shared" si="202"/>
        <v>2.534185962088892</v>
      </c>
      <c r="I144" s="74">
        <f t="shared" si="202"/>
        <v>2.541042805433436</v>
      </c>
      <c r="J144" s="74">
        <f t="shared" si="202"/>
        <v>2.5094963434474615</v>
      </c>
      <c r="K144" s="74">
        <f t="shared" si="202"/>
        <v>2.459323448501022</v>
      </c>
      <c r="L144" s="74">
        <f t="shared" si="202"/>
        <v>2.5860721663251551</v>
      </c>
      <c r="M144" s="74">
        <f t="shared" si="202"/>
        <v>2.1567364863137906</v>
      </c>
      <c r="N144" s="74">
        <f t="shared" si="202"/>
        <v>1.9308050796197587</v>
      </c>
      <c r="O144" s="74">
        <f t="shared" si="202"/>
        <v>1.8332848712849694</v>
      </c>
      <c r="P144" s="74">
        <f t="shared" si="202"/>
        <v>1.6415203078691241</v>
      </c>
      <c r="Q144" s="74">
        <f t="shared" si="202"/>
        <v>1.5182491643930631</v>
      </c>
      <c r="R144" s="74">
        <f t="shared" ref="R144:V144" si="203">IF(R114=0,0,R114/R$19)</f>
        <v>1.4839705404278387</v>
      </c>
      <c r="S144" s="74">
        <f t="shared" si="203"/>
        <v>1.4849585633411557</v>
      </c>
      <c r="T144" s="74">
        <f t="shared" si="203"/>
        <v>1.4418728245634604</v>
      </c>
      <c r="U144" s="74">
        <f t="shared" si="203"/>
        <v>1.3946691807481717</v>
      </c>
      <c r="V144" s="74">
        <f t="shared" si="203"/>
        <v>1.5272060583723104</v>
      </c>
      <c r="W144" s="74">
        <f t="shared" ref="W144:Y144" si="204">IF(W114=0,0,W114/W$19)</f>
        <v>1.324990839985595</v>
      </c>
      <c r="X144" s="74">
        <f t="shared" si="204"/>
        <v>1.192185608831134</v>
      </c>
      <c r="Y144" s="74">
        <f t="shared" si="204"/>
        <v>1.1112179623029779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2.0457574671194418</v>
      </c>
      <c r="C145" s="193">
        <f t="shared" si="205"/>
        <v>2.02947825054633</v>
      </c>
      <c r="D145" s="193">
        <f t="shared" si="205"/>
        <v>2.0973748562316779</v>
      </c>
      <c r="E145" s="193">
        <f t="shared" si="205"/>
        <v>2.4571366471367631</v>
      </c>
      <c r="F145" s="193">
        <f t="shared" si="205"/>
        <v>2.4811490985815086</v>
      </c>
      <c r="G145" s="193">
        <f t="shared" si="205"/>
        <v>2.2265395272138879</v>
      </c>
      <c r="H145" s="193">
        <f t="shared" si="205"/>
        <v>2.0297252772839687</v>
      </c>
      <c r="I145" s="193">
        <f t="shared" si="205"/>
        <v>1.9131125171571444</v>
      </c>
      <c r="J145" s="193">
        <f t="shared" si="205"/>
        <v>1.6641437207946645</v>
      </c>
      <c r="K145" s="193">
        <f t="shared" si="205"/>
        <v>1.6406410751130729</v>
      </c>
      <c r="L145" s="193">
        <f t="shared" si="205"/>
        <v>1.8526731354871764</v>
      </c>
      <c r="M145" s="193">
        <f t="shared" si="205"/>
        <v>1.693706960786115</v>
      </c>
      <c r="N145" s="193">
        <f t="shared" si="205"/>
        <v>1.5195892888590765</v>
      </c>
      <c r="O145" s="193">
        <f t="shared" si="205"/>
        <v>1.4119107933399766</v>
      </c>
      <c r="P145" s="193">
        <f t="shared" si="205"/>
        <v>1.2777335682314033</v>
      </c>
      <c r="Q145" s="193">
        <f t="shared" si="205"/>
        <v>1.2013778028422726</v>
      </c>
      <c r="R145" s="193">
        <f t="shared" ref="R145:V145" si="206">IF(R115=0,0,R115/R$19)</f>
        <v>1.2041794708344196</v>
      </c>
      <c r="S145" s="193">
        <f t="shared" si="206"/>
        <v>1.2126976444363318</v>
      </c>
      <c r="T145" s="193">
        <f t="shared" si="206"/>
        <v>1.2231713748683783</v>
      </c>
      <c r="U145" s="193">
        <f t="shared" si="206"/>
        <v>1.2207314868017414</v>
      </c>
      <c r="V145" s="193">
        <f t="shared" si="206"/>
        <v>1.3347292441152092</v>
      </c>
      <c r="W145" s="193">
        <f t="shared" ref="W145:Y145" si="207">IF(W115=0,0,W115/W$19)</f>
        <v>1.2165430193576168</v>
      </c>
      <c r="X145" s="193">
        <f t="shared" si="207"/>
        <v>1.0930564204535973</v>
      </c>
      <c r="Y145" s="193">
        <f t="shared" si="207"/>
        <v>1.06164449162208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3233.7073963777484</v>
      </c>
      <c r="C150" s="203">
        <f t="shared" si="211"/>
        <v>3274.3924349301296</v>
      </c>
      <c r="D150" s="203">
        <f t="shared" si="211"/>
        <v>3356.7818273001276</v>
      </c>
      <c r="E150" s="203">
        <f t="shared" si="211"/>
        <v>3513.1474319740646</v>
      </c>
      <c r="F150" s="203">
        <f t="shared" si="211"/>
        <v>3586.5370004748233</v>
      </c>
      <c r="G150" s="203">
        <f t="shared" si="211"/>
        <v>3598.6906230465829</v>
      </c>
      <c r="H150" s="203">
        <f t="shared" si="211"/>
        <v>3555.7563421876052</v>
      </c>
      <c r="I150" s="203">
        <f t="shared" si="211"/>
        <v>3579.6625672626697</v>
      </c>
      <c r="J150" s="203">
        <f t="shared" si="211"/>
        <v>3489.2129400941253</v>
      </c>
      <c r="K150" s="203">
        <f t="shared" si="211"/>
        <v>3583.9479148659657</v>
      </c>
      <c r="L150" s="203">
        <f t="shared" si="211"/>
        <v>3214.8345875562809</v>
      </c>
      <c r="M150" s="203">
        <f t="shared" si="211"/>
        <v>3054.8440652127297</v>
      </c>
      <c r="N150" s="203">
        <f t="shared" si="211"/>
        <v>2968.3217554775802</v>
      </c>
      <c r="O150" s="203">
        <f t="shared" si="211"/>
        <v>2917.283303355548</v>
      </c>
      <c r="P150" s="203">
        <f t="shared" si="211"/>
        <v>2856.7346974729835</v>
      </c>
      <c r="Q150" s="203">
        <f t="shared" si="211"/>
        <v>2839.9686737653178</v>
      </c>
      <c r="R150" s="203">
        <f t="shared" ref="R150:V150" si="212">IF(R96=0,0,R96/R$17)</f>
        <v>2921.8090584280126</v>
      </c>
      <c r="S150" s="203">
        <f t="shared" si="212"/>
        <v>2900.7458858726354</v>
      </c>
      <c r="T150" s="203">
        <f t="shared" si="212"/>
        <v>2978.5189685915993</v>
      </c>
      <c r="U150" s="203">
        <f t="shared" si="212"/>
        <v>2981.9241232589638</v>
      </c>
      <c r="V150" s="203">
        <f t="shared" si="212"/>
        <v>3092.7093378131613</v>
      </c>
      <c r="W150" s="203">
        <f t="shared" ref="W150:Y150" si="213">IF(W96=0,0,W96/W$17)</f>
        <v>3082.0258455189414</v>
      </c>
      <c r="X150" s="203">
        <f t="shared" si="213"/>
        <v>2973.0043334126267</v>
      </c>
      <c r="Y150" s="203">
        <f t="shared" si="213"/>
        <v>2995.3387119303816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2539.3879173195887</v>
      </c>
      <c r="C151" s="192">
        <f t="shared" si="214"/>
        <v>2560.5137451944161</v>
      </c>
      <c r="D151" s="192">
        <f t="shared" si="214"/>
        <v>2613.4128158580697</v>
      </c>
      <c r="E151" s="192">
        <f t="shared" si="214"/>
        <v>2736.0051508882802</v>
      </c>
      <c r="F151" s="192">
        <f t="shared" si="214"/>
        <v>2781.3420904552981</v>
      </c>
      <c r="G151" s="192">
        <f t="shared" si="214"/>
        <v>2770.461658058809</v>
      </c>
      <c r="H151" s="192">
        <f t="shared" si="214"/>
        <v>2712.8913779115883</v>
      </c>
      <c r="I151" s="192">
        <f t="shared" si="214"/>
        <v>2730.0872711136599</v>
      </c>
      <c r="J151" s="192">
        <f t="shared" si="214"/>
        <v>2638.1763648351975</v>
      </c>
      <c r="K151" s="192">
        <f t="shared" si="214"/>
        <v>2721.6925117171768</v>
      </c>
      <c r="L151" s="192">
        <f t="shared" si="214"/>
        <v>2344.226862618109</v>
      </c>
      <c r="M151" s="192">
        <f t="shared" si="214"/>
        <v>2176.1317431575321</v>
      </c>
      <c r="N151" s="192">
        <f t="shared" si="214"/>
        <v>2105.1679952250729</v>
      </c>
      <c r="O151" s="192">
        <f t="shared" si="214"/>
        <v>2079.3469092753576</v>
      </c>
      <c r="P151" s="192">
        <f t="shared" si="214"/>
        <v>2028.7642687490729</v>
      </c>
      <c r="Q151" s="192">
        <f t="shared" si="214"/>
        <v>2001.6210944974302</v>
      </c>
      <c r="R151" s="192">
        <f t="shared" ref="R151:V151" si="215">IF(R97=0,0,R97/R$17)</f>
        <v>2047.068345440671</v>
      </c>
      <c r="S151" s="192">
        <f t="shared" si="215"/>
        <v>2043.9955975359512</v>
      </c>
      <c r="T151" s="192">
        <f t="shared" si="215"/>
        <v>2115.7625298960656</v>
      </c>
      <c r="U151" s="192">
        <f t="shared" si="215"/>
        <v>2132.5929821123359</v>
      </c>
      <c r="V151" s="192">
        <f t="shared" si="215"/>
        <v>2236.4523905802384</v>
      </c>
      <c r="W151" s="192">
        <f t="shared" ref="W151:Y151" si="216">IF(W97=0,0,W97/W$17)</f>
        <v>2210.7596342133415</v>
      </c>
      <c r="X151" s="192">
        <f t="shared" si="216"/>
        <v>2144.7526912449184</v>
      </c>
      <c r="Y151" s="192">
        <f t="shared" si="216"/>
        <v>2201.0538861946675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1149.3151255851928</v>
      </c>
      <c r="C152" s="74">
        <f t="shared" si="217"/>
        <v>1151.2806987755528</v>
      </c>
      <c r="D152" s="74">
        <f t="shared" si="217"/>
        <v>1176.8716179905109</v>
      </c>
      <c r="E152" s="74">
        <f t="shared" si="217"/>
        <v>1280.3205015703966</v>
      </c>
      <c r="F152" s="74">
        <f t="shared" si="217"/>
        <v>1338.9084932774465</v>
      </c>
      <c r="G152" s="74">
        <f t="shared" si="217"/>
        <v>1340.9260365814932</v>
      </c>
      <c r="H152" s="74">
        <f t="shared" si="217"/>
        <v>1309.3151964753181</v>
      </c>
      <c r="I152" s="74">
        <f t="shared" si="217"/>
        <v>1330.0232520768288</v>
      </c>
      <c r="J152" s="74">
        <f t="shared" si="217"/>
        <v>1275.8789610178346</v>
      </c>
      <c r="K152" s="74">
        <f t="shared" si="217"/>
        <v>1351.7577267085107</v>
      </c>
      <c r="L152" s="74">
        <f t="shared" si="217"/>
        <v>930.47662355341208</v>
      </c>
      <c r="M152" s="74">
        <f t="shared" si="217"/>
        <v>920.55198526099537</v>
      </c>
      <c r="N152" s="74">
        <f t="shared" si="217"/>
        <v>967.89568370027382</v>
      </c>
      <c r="O152" s="74">
        <f t="shared" si="217"/>
        <v>1016.1657992143379</v>
      </c>
      <c r="P152" s="74">
        <f t="shared" si="217"/>
        <v>1019.3825114489938</v>
      </c>
      <c r="Q152" s="74">
        <f t="shared" si="217"/>
        <v>1012.6237368609753</v>
      </c>
      <c r="R152" s="74">
        <f t="shared" ref="R152:V152" si="218">IF(R98=0,0,R98/R$17)</f>
        <v>989.15784037123262</v>
      </c>
      <c r="S152" s="74">
        <f t="shared" si="218"/>
        <v>985.18700020326833</v>
      </c>
      <c r="T152" s="74">
        <f t="shared" si="218"/>
        <v>989.66810702739986</v>
      </c>
      <c r="U152" s="74">
        <f t="shared" si="218"/>
        <v>991.86932140675901</v>
      </c>
      <c r="V152" s="74">
        <f t="shared" si="218"/>
        <v>1012.8326273528307</v>
      </c>
      <c r="W152" s="74">
        <f t="shared" ref="W152:Y152" si="219">IF(W98=0,0,W98/W$17)</f>
        <v>1004.4808060151291</v>
      </c>
      <c r="X152" s="74">
        <f t="shared" si="219"/>
        <v>996.24086738300502</v>
      </c>
      <c r="Y152" s="74">
        <f t="shared" si="219"/>
        <v>991.66314405250296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7.205485802376927</v>
      </c>
      <c r="C153" s="74">
        <f t="shared" si="220"/>
        <v>8.0071239964043297</v>
      </c>
      <c r="D153" s="74">
        <f t="shared" si="220"/>
        <v>6.8040263814078399</v>
      </c>
      <c r="E153" s="74">
        <f t="shared" si="220"/>
        <v>16.455816658233541</v>
      </c>
      <c r="F153" s="74">
        <f t="shared" si="220"/>
        <v>13.561147293006954</v>
      </c>
      <c r="G153" s="74">
        <f t="shared" si="220"/>
        <v>18.021156076771309</v>
      </c>
      <c r="H153" s="74">
        <f t="shared" si="220"/>
        <v>22.955904531672402</v>
      </c>
      <c r="I153" s="74">
        <f t="shared" si="220"/>
        <v>11.334656093863648</v>
      </c>
      <c r="J153" s="74">
        <f t="shared" si="220"/>
        <v>11.138182706713996</v>
      </c>
      <c r="K153" s="74">
        <f t="shared" si="220"/>
        <v>19.042747603170227</v>
      </c>
      <c r="L153" s="74">
        <f t="shared" si="220"/>
        <v>30.215588349765369</v>
      </c>
      <c r="M153" s="74">
        <f t="shared" si="220"/>
        <v>28.615518076083625</v>
      </c>
      <c r="N153" s="74">
        <f t="shared" si="220"/>
        <v>26.873515937769504</v>
      </c>
      <c r="O153" s="74">
        <f t="shared" si="220"/>
        <v>25.791214621132756</v>
      </c>
      <c r="P153" s="74">
        <f t="shared" si="220"/>
        <v>25.098400128991571</v>
      </c>
      <c r="Q153" s="74">
        <f t="shared" si="220"/>
        <v>25.341509305717107</v>
      </c>
      <c r="R153" s="74">
        <f t="shared" ref="R153:V153" si="221">IF(R99=0,0,R99/R$17)</f>
        <v>27.526124772182442</v>
      </c>
      <c r="S153" s="74">
        <f t="shared" si="221"/>
        <v>26.775638171399276</v>
      </c>
      <c r="T153" s="74">
        <f t="shared" si="221"/>
        <v>28.1242820913305</v>
      </c>
      <c r="U153" s="74">
        <f t="shared" si="221"/>
        <v>28.151761137867634</v>
      </c>
      <c r="V153" s="74">
        <f t="shared" si="221"/>
        <v>28.95619342149811</v>
      </c>
      <c r="W153" s="74">
        <f t="shared" ref="W153:Y153" si="222">IF(W99=0,0,W99/W$17)</f>
        <v>31.73086164461148</v>
      </c>
      <c r="X153" s="74">
        <f t="shared" si="222"/>
        <v>34.689659467406493</v>
      </c>
      <c r="Y153" s="74">
        <f t="shared" si="222"/>
        <v>40.569460370292894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531.13271972940709</v>
      </c>
      <c r="C154" s="74">
        <f t="shared" si="223"/>
        <v>526.75886145336813</v>
      </c>
      <c r="D154" s="74">
        <f t="shared" si="223"/>
        <v>524.01817378375824</v>
      </c>
      <c r="E154" s="74">
        <f t="shared" si="223"/>
        <v>524.33239596100452</v>
      </c>
      <c r="F154" s="74">
        <f t="shared" si="223"/>
        <v>518.96565378656601</v>
      </c>
      <c r="G154" s="74">
        <f t="shared" si="223"/>
        <v>511.68014529202043</v>
      </c>
      <c r="H154" s="74">
        <f t="shared" si="223"/>
        <v>514.72478855829934</v>
      </c>
      <c r="I154" s="74">
        <f t="shared" si="223"/>
        <v>521.9746396844937</v>
      </c>
      <c r="J154" s="74">
        <f t="shared" si="223"/>
        <v>523.7354738798366</v>
      </c>
      <c r="K154" s="74">
        <f t="shared" si="223"/>
        <v>521.39261312277426</v>
      </c>
      <c r="L154" s="74">
        <f t="shared" si="223"/>
        <v>545.39009829924009</v>
      </c>
      <c r="M154" s="74">
        <f t="shared" si="223"/>
        <v>485.97953723113142</v>
      </c>
      <c r="N154" s="74">
        <f t="shared" si="223"/>
        <v>461.02379688238693</v>
      </c>
      <c r="O154" s="74">
        <f t="shared" si="223"/>
        <v>451.00925122349906</v>
      </c>
      <c r="P154" s="74">
        <f t="shared" si="223"/>
        <v>427.76792386707109</v>
      </c>
      <c r="Q154" s="74">
        <f t="shared" si="223"/>
        <v>412.03602001976481</v>
      </c>
      <c r="R154" s="74">
        <f t="shared" ref="R154:V154" si="224">IF(R100=0,0,R100/R$17)</f>
        <v>410.40516351693907</v>
      </c>
      <c r="S154" s="74">
        <f t="shared" si="224"/>
        <v>418.08785155373738</v>
      </c>
      <c r="T154" s="74">
        <f t="shared" si="224"/>
        <v>419.87325938493581</v>
      </c>
      <c r="U154" s="74">
        <f t="shared" si="224"/>
        <v>415.26120082117308</v>
      </c>
      <c r="V154" s="74">
        <f t="shared" si="224"/>
        <v>445.20315144586135</v>
      </c>
      <c r="W154" s="74">
        <f t="shared" ref="W154:Y154" si="225">IF(W100=0,0,W100/W$17)</f>
        <v>411.79125191436867</v>
      </c>
      <c r="X154" s="74">
        <f t="shared" si="225"/>
        <v>393.48465700330325</v>
      </c>
      <c r="Y154" s="74">
        <f t="shared" si="225"/>
        <v>384.19621321475466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851.73458620261192</v>
      </c>
      <c r="C155" s="193">
        <f t="shared" si="226"/>
        <v>874.46706096909111</v>
      </c>
      <c r="D155" s="193">
        <f t="shared" si="226"/>
        <v>905.71899770239258</v>
      </c>
      <c r="E155" s="193">
        <f t="shared" si="226"/>
        <v>914.89643669864506</v>
      </c>
      <c r="F155" s="193">
        <f t="shared" si="226"/>
        <v>909.90679609827839</v>
      </c>
      <c r="G155" s="193">
        <f t="shared" si="226"/>
        <v>899.83432010852403</v>
      </c>
      <c r="H155" s="193">
        <f t="shared" si="226"/>
        <v>865.89548834629795</v>
      </c>
      <c r="I155" s="193">
        <f t="shared" si="226"/>
        <v>866.75472325847375</v>
      </c>
      <c r="J155" s="193">
        <f t="shared" si="226"/>
        <v>827.42374723081207</v>
      </c>
      <c r="K155" s="193">
        <f t="shared" si="226"/>
        <v>829.49942428272095</v>
      </c>
      <c r="L155" s="193">
        <f t="shared" si="226"/>
        <v>838.14455241569181</v>
      </c>
      <c r="M155" s="193">
        <f t="shared" si="226"/>
        <v>740.98470258932207</v>
      </c>
      <c r="N155" s="193">
        <f t="shared" si="226"/>
        <v>649.37499870464273</v>
      </c>
      <c r="O155" s="193">
        <f t="shared" si="226"/>
        <v>586.38064421638774</v>
      </c>
      <c r="P155" s="193">
        <f t="shared" si="226"/>
        <v>556.51543330401671</v>
      </c>
      <c r="Q155" s="193">
        <f t="shared" si="226"/>
        <v>551.61982831097305</v>
      </c>
      <c r="R155" s="193">
        <f t="shared" ref="R155:V155" si="227">IF(R101=0,0,R101/R$17)</f>
        <v>619.97921678031662</v>
      </c>
      <c r="S155" s="193">
        <f t="shared" si="227"/>
        <v>613.94510760754633</v>
      </c>
      <c r="T155" s="193">
        <f t="shared" si="227"/>
        <v>678.0968813923995</v>
      </c>
      <c r="U155" s="193">
        <f t="shared" si="227"/>
        <v>697.31069874653576</v>
      </c>
      <c r="V155" s="193">
        <f t="shared" si="227"/>
        <v>749.46041836004849</v>
      </c>
      <c r="W155" s="193">
        <f t="shared" ref="W155:Y155" si="228">IF(W101=0,0,W101/W$17)</f>
        <v>762.75671463923197</v>
      </c>
      <c r="X155" s="193">
        <f t="shared" si="228"/>
        <v>720.3375073912033</v>
      </c>
      <c r="Y155" s="193">
        <f t="shared" si="228"/>
        <v>784.62506855711638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694.31947905816014</v>
      </c>
      <c r="C156" s="77">
        <f t="shared" si="229"/>
        <v>713.87868973571381</v>
      </c>
      <c r="D156" s="77">
        <f t="shared" si="229"/>
        <v>743.36901144205797</v>
      </c>
      <c r="E156" s="77">
        <f t="shared" si="229"/>
        <v>777.14228108578504</v>
      </c>
      <c r="F156" s="77">
        <f t="shared" si="229"/>
        <v>805.19491001952497</v>
      </c>
      <c r="G156" s="77">
        <f t="shared" si="229"/>
        <v>828.22896498777391</v>
      </c>
      <c r="H156" s="77">
        <f t="shared" si="229"/>
        <v>842.8649642760173</v>
      </c>
      <c r="I156" s="77">
        <f t="shared" si="229"/>
        <v>849.57529614900932</v>
      </c>
      <c r="J156" s="77">
        <f t="shared" si="229"/>
        <v>851.03657525892788</v>
      </c>
      <c r="K156" s="77">
        <f t="shared" si="229"/>
        <v>862.25540314878856</v>
      </c>
      <c r="L156" s="77">
        <f t="shared" si="229"/>
        <v>870.60772493817262</v>
      </c>
      <c r="M156" s="77">
        <f t="shared" si="229"/>
        <v>878.71232205519755</v>
      </c>
      <c r="N156" s="77">
        <f t="shared" si="229"/>
        <v>863.15376025250669</v>
      </c>
      <c r="O156" s="77">
        <f t="shared" si="229"/>
        <v>837.93639408019078</v>
      </c>
      <c r="P156" s="77">
        <f t="shared" si="229"/>
        <v>827.97042872391</v>
      </c>
      <c r="Q156" s="77">
        <f t="shared" si="229"/>
        <v>838.34757926788734</v>
      </c>
      <c r="R156" s="77">
        <f t="shared" ref="R156:V156" si="230">IF(R102=0,0,R102/R$17)</f>
        <v>874.74071298734191</v>
      </c>
      <c r="S156" s="77">
        <f t="shared" si="230"/>
        <v>856.75028833668421</v>
      </c>
      <c r="T156" s="77">
        <f t="shared" si="230"/>
        <v>862.75643869553414</v>
      </c>
      <c r="U156" s="77">
        <f t="shared" si="230"/>
        <v>849.33114114662817</v>
      </c>
      <c r="V156" s="77">
        <f t="shared" si="230"/>
        <v>856.25694723292304</v>
      </c>
      <c r="W156" s="77">
        <f t="shared" ref="W156:Y156" si="231">IF(W102=0,0,W102/W$17)</f>
        <v>871.26621130560045</v>
      </c>
      <c r="X156" s="77">
        <f t="shared" si="231"/>
        <v>828.25164216770827</v>
      </c>
      <c r="Y156" s="77">
        <f t="shared" si="231"/>
        <v>794.28482573571443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1355.2315962827504</v>
      </c>
      <c r="C158" s="153">
        <f t="shared" si="232"/>
        <v>1388.1296844729031</v>
      </c>
      <c r="D158" s="153">
        <f t="shared" si="232"/>
        <v>1443.6996402997554</v>
      </c>
      <c r="E158" s="153">
        <f t="shared" si="232"/>
        <v>1553.8903417559063</v>
      </c>
      <c r="F158" s="153">
        <f t="shared" si="232"/>
        <v>1602.167351320443</v>
      </c>
      <c r="G158" s="153">
        <f t="shared" si="232"/>
        <v>1643.4517469557838</v>
      </c>
      <c r="H158" s="153">
        <f t="shared" si="232"/>
        <v>1646.2638106639511</v>
      </c>
      <c r="I158" s="153">
        <f t="shared" si="232"/>
        <v>1683.3759279712849</v>
      </c>
      <c r="J158" s="153">
        <f t="shared" si="232"/>
        <v>1657.5611132673944</v>
      </c>
      <c r="K158" s="153">
        <f t="shared" si="232"/>
        <v>1816.4021430288203</v>
      </c>
      <c r="L158" s="153">
        <f t="shared" si="232"/>
        <v>1626.893369103949</v>
      </c>
      <c r="M158" s="153">
        <f t="shared" si="232"/>
        <v>1538.9963788496939</v>
      </c>
      <c r="N158" s="153">
        <f t="shared" si="232"/>
        <v>1553.0874833381044</v>
      </c>
      <c r="O158" s="153">
        <f t="shared" si="232"/>
        <v>1622.8208538861293</v>
      </c>
      <c r="P158" s="153">
        <f t="shared" si="232"/>
        <v>1640.3010280182377</v>
      </c>
      <c r="Q158" s="153">
        <f t="shared" si="232"/>
        <v>1640.7864188521985</v>
      </c>
      <c r="R158" s="153">
        <f t="shared" ref="R158:V158" si="233">IF(R104=0,0,R104/R$17)</f>
        <v>1700.9906792466907</v>
      </c>
      <c r="S158" s="153">
        <f t="shared" si="233"/>
        <v>1725.3343831452185</v>
      </c>
      <c r="T158" s="153">
        <f t="shared" si="233"/>
        <v>1814.1169670966365</v>
      </c>
      <c r="U158" s="153">
        <f t="shared" si="233"/>
        <v>1863.6248936693646</v>
      </c>
      <c r="V158" s="153">
        <f t="shared" si="233"/>
        <v>1975.0853143353879</v>
      </c>
      <c r="W158" s="153">
        <f t="shared" ref="W158:Y158" si="234">IF(W104=0,0,W104/W$17)</f>
        <v>2008.693431850382</v>
      </c>
      <c r="X158" s="153">
        <f t="shared" si="234"/>
        <v>2032.653860969956</v>
      </c>
      <c r="Y158" s="153">
        <f t="shared" si="234"/>
        <v>2128.7129916291865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532.82036919715608</v>
      </c>
      <c r="C159" s="74">
        <f t="shared" si="235"/>
        <v>546.30106703391721</v>
      </c>
      <c r="D159" s="74">
        <f t="shared" si="235"/>
        <v>580.17254107293058</v>
      </c>
      <c r="E159" s="74">
        <f t="shared" si="235"/>
        <v>663.56487194337421</v>
      </c>
      <c r="F159" s="74">
        <f t="shared" si="235"/>
        <v>715.28943262811845</v>
      </c>
      <c r="G159" s="74">
        <f t="shared" si="235"/>
        <v>743.37756410532631</v>
      </c>
      <c r="H159" s="74">
        <f t="shared" si="235"/>
        <v>744.19789335647226</v>
      </c>
      <c r="I159" s="74">
        <f t="shared" si="235"/>
        <v>797.39216907383138</v>
      </c>
      <c r="J159" s="74">
        <f t="shared" si="235"/>
        <v>796.4197496758718</v>
      </c>
      <c r="K159" s="74">
        <f t="shared" si="235"/>
        <v>927.93186376769199</v>
      </c>
      <c r="L159" s="74">
        <f t="shared" si="235"/>
        <v>667.7726451049806</v>
      </c>
      <c r="M159" s="74">
        <f t="shared" si="235"/>
        <v>678.02340664280348</v>
      </c>
      <c r="N159" s="74">
        <f t="shared" si="235"/>
        <v>766.70019951195422</v>
      </c>
      <c r="O159" s="74">
        <f t="shared" si="235"/>
        <v>880.54754019311395</v>
      </c>
      <c r="P159" s="74">
        <f t="shared" si="235"/>
        <v>925.43965580203303</v>
      </c>
      <c r="Q159" s="74">
        <f t="shared" si="235"/>
        <v>928.2574215650269</v>
      </c>
      <c r="R159" s="74">
        <f t="shared" ref="R159:V159" si="236">IF(R105=0,0,R105/R$17)</f>
        <v>920.80412568307975</v>
      </c>
      <c r="S159" s="74">
        <f t="shared" si="236"/>
        <v>937.03789521897909</v>
      </c>
      <c r="T159" s="74">
        <f t="shared" si="236"/>
        <v>958.58144144675555</v>
      </c>
      <c r="U159" s="74">
        <f t="shared" si="236"/>
        <v>983.90013107276263</v>
      </c>
      <c r="V159" s="74">
        <f t="shared" si="236"/>
        <v>1022.3725419359828</v>
      </c>
      <c r="W159" s="74">
        <f t="shared" ref="W159:Y159" si="237">IF(W105=0,0,W105/W$17)</f>
        <v>1041.4210925481259</v>
      </c>
      <c r="X159" s="74">
        <f t="shared" si="237"/>
        <v>1086.2014901451389</v>
      </c>
      <c r="Y159" s="74">
        <f t="shared" si="237"/>
        <v>1100.7816705220409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12.787371845344072</v>
      </c>
      <c r="C160" s="74">
        <f t="shared" si="238"/>
        <v>15.317427688884971</v>
      </c>
      <c r="D160" s="74">
        <f t="shared" si="238"/>
        <v>13.974711162578304</v>
      </c>
      <c r="E160" s="74">
        <f t="shared" si="238"/>
        <v>35.946723298940938</v>
      </c>
      <c r="F160" s="74">
        <f t="shared" si="238"/>
        <v>31.205684207555361</v>
      </c>
      <c r="G160" s="74">
        <f t="shared" si="238"/>
        <v>43.402984280644574</v>
      </c>
      <c r="H160" s="74">
        <f t="shared" si="238"/>
        <v>57.777355579691559</v>
      </c>
      <c r="I160" s="74">
        <f t="shared" si="238"/>
        <v>29.408691852128523</v>
      </c>
      <c r="J160" s="74">
        <f t="shared" si="238"/>
        <v>29.715420092842557</v>
      </c>
      <c r="K160" s="74">
        <f t="shared" si="238"/>
        <v>52.899321864735938</v>
      </c>
      <c r="L160" s="74">
        <f t="shared" si="238"/>
        <v>87.415978548031774</v>
      </c>
      <c r="M160" s="74">
        <f t="shared" si="238"/>
        <v>86.395526924151682</v>
      </c>
      <c r="N160" s="74">
        <f t="shared" si="238"/>
        <v>84.56427374013937</v>
      </c>
      <c r="O160" s="74">
        <f t="shared" si="238"/>
        <v>84.365336619115752</v>
      </c>
      <c r="P160" s="74">
        <f t="shared" si="238"/>
        <v>85.362666362465845</v>
      </c>
      <c r="Q160" s="74">
        <f t="shared" si="238"/>
        <v>89.127896678492888</v>
      </c>
      <c r="R160" s="74">
        <f t="shared" ref="R160:V160" si="239">IF(R106=0,0,R106/R$17)</f>
        <v>99.472554661907779</v>
      </c>
      <c r="S160" s="74">
        <f t="shared" si="239"/>
        <v>99.252804088908519</v>
      </c>
      <c r="T160" s="74">
        <f t="shared" si="239"/>
        <v>106.51427230013361</v>
      </c>
      <c r="U160" s="74">
        <f t="shared" si="239"/>
        <v>108.5152882695066</v>
      </c>
      <c r="V160" s="74">
        <f t="shared" si="239"/>
        <v>113.07906287168652</v>
      </c>
      <c r="W160" s="74">
        <f t="shared" ref="W160:Y160" si="240">IF(W106=0,0,W106/W$17)</f>
        <v>125.07416500959012</v>
      </c>
      <c r="X160" s="74">
        <f t="shared" si="240"/>
        <v>137.67955900785535</v>
      </c>
      <c r="Y160" s="74">
        <f t="shared" si="240"/>
        <v>162.03719124664136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299.25175183791885</v>
      </c>
      <c r="C161" s="74">
        <f t="shared" si="241"/>
        <v>298.94631299714075</v>
      </c>
      <c r="D161" s="74">
        <f t="shared" si="241"/>
        <v>299.91382339144297</v>
      </c>
      <c r="E161" s="74">
        <f t="shared" si="241"/>
        <v>303.05299530373463</v>
      </c>
      <c r="F161" s="74">
        <f t="shared" si="241"/>
        <v>302.86213671563922</v>
      </c>
      <c r="G161" s="74">
        <f t="shared" si="241"/>
        <v>302.06100767888302</v>
      </c>
      <c r="H161" s="74">
        <f t="shared" si="241"/>
        <v>307.36787576217029</v>
      </c>
      <c r="I161" s="74">
        <f t="shared" si="241"/>
        <v>314.59371252373796</v>
      </c>
      <c r="J161" s="74">
        <f t="shared" si="241"/>
        <v>318.89180116663988</v>
      </c>
      <c r="K161" s="74">
        <f t="shared" si="241"/>
        <v>321.23624741623502</v>
      </c>
      <c r="L161" s="74">
        <f t="shared" si="241"/>
        <v>341.05398337493074</v>
      </c>
      <c r="M161" s="74">
        <f t="shared" si="241"/>
        <v>311.41184069330052</v>
      </c>
      <c r="N161" s="74">
        <f t="shared" si="241"/>
        <v>303.11868998475438</v>
      </c>
      <c r="O161" s="74">
        <f t="shared" si="241"/>
        <v>303.26303488772066</v>
      </c>
      <c r="P161" s="74">
        <f t="shared" si="241"/>
        <v>293.37424649517146</v>
      </c>
      <c r="Q161" s="74">
        <f t="shared" si="241"/>
        <v>288.08836109532609</v>
      </c>
      <c r="R161" s="74">
        <f t="shared" ref="R161:V161" si="242">IF(R107=0,0,R107/R$17)</f>
        <v>292.20238255334749</v>
      </c>
      <c r="S161" s="74">
        <f t="shared" si="242"/>
        <v>303.9807217691137</v>
      </c>
      <c r="T161" s="74">
        <f t="shared" si="242"/>
        <v>311.97228281704332</v>
      </c>
      <c r="U161" s="74">
        <f t="shared" si="242"/>
        <v>315.04705409932205</v>
      </c>
      <c r="V161" s="74">
        <f t="shared" si="242"/>
        <v>342.56575997422522</v>
      </c>
      <c r="W161" s="74">
        <f t="shared" ref="W161:Y161" si="243">IF(W107=0,0,W107/W$17)</f>
        <v>323.827790935108</v>
      </c>
      <c r="X161" s="74">
        <f t="shared" si="243"/>
        <v>314.1352616206002</v>
      </c>
      <c r="Y161" s="74">
        <f t="shared" si="243"/>
        <v>311.29192343056889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510.3721034023315</v>
      </c>
      <c r="C162" s="77">
        <f t="shared" si="244"/>
        <v>527.56487675296012</v>
      </c>
      <c r="D162" s="77">
        <f t="shared" si="244"/>
        <v>549.63856467280368</v>
      </c>
      <c r="E162" s="77">
        <f t="shared" si="244"/>
        <v>551.32575120985632</v>
      </c>
      <c r="F162" s="77">
        <f t="shared" si="244"/>
        <v>552.81009776913004</v>
      </c>
      <c r="G162" s="77">
        <f t="shared" si="244"/>
        <v>554.61019089092986</v>
      </c>
      <c r="H162" s="77">
        <f t="shared" si="244"/>
        <v>536.92068596561705</v>
      </c>
      <c r="I162" s="77">
        <f t="shared" si="244"/>
        <v>541.98135452158692</v>
      </c>
      <c r="J162" s="77">
        <f t="shared" si="244"/>
        <v>512.53414233204001</v>
      </c>
      <c r="K162" s="77">
        <f t="shared" si="244"/>
        <v>514.33470998015741</v>
      </c>
      <c r="L162" s="77">
        <f t="shared" si="244"/>
        <v>530.650762076006</v>
      </c>
      <c r="M162" s="77">
        <f t="shared" si="244"/>
        <v>463.16560458943809</v>
      </c>
      <c r="N162" s="77">
        <f t="shared" si="244"/>
        <v>398.70432010125649</v>
      </c>
      <c r="O162" s="77">
        <f t="shared" si="244"/>
        <v>354.64494218617892</v>
      </c>
      <c r="P162" s="77">
        <f t="shared" si="244"/>
        <v>336.12445935856761</v>
      </c>
      <c r="Q162" s="77">
        <f t="shared" si="244"/>
        <v>335.31273951335254</v>
      </c>
      <c r="R162" s="77">
        <f t="shared" ref="R162:V162" si="245">IF(R108=0,0,R108/R$17)</f>
        <v>388.51161634835552</v>
      </c>
      <c r="S162" s="77">
        <f t="shared" si="245"/>
        <v>385.06296206821708</v>
      </c>
      <c r="T162" s="77">
        <f t="shared" si="245"/>
        <v>437.04897053270389</v>
      </c>
      <c r="U162" s="77">
        <f t="shared" si="245"/>
        <v>456.16242022777357</v>
      </c>
      <c r="V162" s="77">
        <f t="shared" si="245"/>
        <v>497.06794955349324</v>
      </c>
      <c r="W162" s="77">
        <f t="shared" ref="W162:Y162" si="246">IF(W108=0,0,W108/W$17)</f>
        <v>518.37038335755813</v>
      </c>
      <c r="X162" s="77">
        <f t="shared" si="246"/>
        <v>494.63755019636142</v>
      </c>
      <c r="Y162" s="77">
        <f t="shared" si="246"/>
        <v>554.60220642993556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209.3201534682949</v>
      </c>
      <c r="C164" s="203">
        <f t="shared" si="247"/>
        <v>210.95115425825236</v>
      </c>
      <c r="D164" s="203">
        <f t="shared" si="247"/>
        <v>215.57903404139176</v>
      </c>
      <c r="E164" s="203">
        <f t="shared" si="247"/>
        <v>243.11026887953383</v>
      </c>
      <c r="F164" s="203">
        <f t="shared" si="247"/>
        <v>245.37541284571566</v>
      </c>
      <c r="G164" s="203">
        <f t="shared" si="247"/>
        <v>229.83071008478584</v>
      </c>
      <c r="H164" s="203">
        <f t="shared" si="247"/>
        <v>218.27994178075542</v>
      </c>
      <c r="I164" s="203">
        <f t="shared" si="247"/>
        <v>214.693679657839</v>
      </c>
      <c r="J164" s="203">
        <f t="shared" si="247"/>
        <v>203.97532213832974</v>
      </c>
      <c r="K164" s="203">
        <f t="shared" si="247"/>
        <v>208.83452471425295</v>
      </c>
      <c r="L164" s="203">
        <f t="shared" si="247"/>
        <v>228.07267346537517</v>
      </c>
      <c r="M164" s="203">
        <f t="shared" si="247"/>
        <v>208.16573973719758</v>
      </c>
      <c r="N164" s="203">
        <f t="shared" si="247"/>
        <v>193.51721052945609</v>
      </c>
      <c r="O164" s="203">
        <f t="shared" si="247"/>
        <v>187.07580787268444</v>
      </c>
      <c r="P164" s="203">
        <f t="shared" si="247"/>
        <v>179.10826482953252</v>
      </c>
      <c r="Q164" s="203">
        <f t="shared" si="247"/>
        <v>171.97910912244339</v>
      </c>
      <c r="R164" s="203">
        <f t="shared" ref="R164:V164" si="248">IF(R110=0,0,R110/R$17)</f>
        <v>167.29212569467282</v>
      </c>
      <c r="S164" s="203">
        <f t="shared" si="248"/>
        <v>168.52329217578708</v>
      </c>
      <c r="T164" s="203">
        <f t="shared" si="248"/>
        <v>172.44403295351981</v>
      </c>
      <c r="U164" s="203">
        <f t="shared" si="248"/>
        <v>171.20515172406309</v>
      </c>
      <c r="V164" s="203">
        <f t="shared" si="248"/>
        <v>183.83589563578056</v>
      </c>
      <c r="W164" s="203">
        <f t="shared" ref="W164:Y164" si="249">IF(W110=0,0,W110/W$17)</f>
        <v>167.30599073318766</v>
      </c>
      <c r="X164" s="203">
        <f t="shared" si="249"/>
        <v>152.10447987869236</v>
      </c>
      <c r="Y164" s="203">
        <f t="shared" si="249"/>
        <v>141.6244991504403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209.3201534682949</v>
      </c>
      <c r="C165" s="192">
        <f t="shared" si="250"/>
        <v>210.95115425825236</v>
      </c>
      <c r="D165" s="192">
        <f t="shared" si="250"/>
        <v>215.57903404139176</v>
      </c>
      <c r="E165" s="192">
        <f t="shared" si="250"/>
        <v>243.11026887953383</v>
      </c>
      <c r="F165" s="192">
        <f t="shared" si="250"/>
        <v>245.37541284571566</v>
      </c>
      <c r="G165" s="192">
        <f t="shared" si="250"/>
        <v>229.83071008478584</v>
      </c>
      <c r="H165" s="192">
        <f t="shared" si="250"/>
        <v>218.27994178075542</v>
      </c>
      <c r="I165" s="192">
        <f t="shared" si="250"/>
        <v>214.693679657839</v>
      </c>
      <c r="J165" s="192">
        <f t="shared" si="250"/>
        <v>203.97532213832974</v>
      </c>
      <c r="K165" s="192">
        <f t="shared" si="250"/>
        <v>208.83452471425295</v>
      </c>
      <c r="L165" s="192">
        <f t="shared" si="250"/>
        <v>228.07267346537517</v>
      </c>
      <c r="M165" s="192">
        <f t="shared" si="250"/>
        <v>208.16573973719758</v>
      </c>
      <c r="N165" s="192">
        <f t="shared" si="250"/>
        <v>193.51721052945609</v>
      </c>
      <c r="O165" s="192">
        <f t="shared" si="250"/>
        <v>187.07580787268444</v>
      </c>
      <c r="P165" s="192">
        <f t="shared" si="250"/>
        <v>179.10826482953252</v>
      </c>
      <c r="Q165" s="192">
        <f t="shared" si="250"/>
        <v>171.97910912244339</v>
      </c>
      <c r="R165" s="192">
        <f t="shared" ref="R165:V165" si="251">IF(R111=0,0,R111/R$17)</f>
        <v>167.29212569467282</v>
      </c>
      <c r="S165" s="192">
        <f t="shared" si="251"/>
        <v>168.52329217578708</v>
      </c>
      <c r="T165" s="192">
        <f t="shared" si="251"/>
        <v>172.44403295351981</v>
      </c>
      <c r="U165" s="192">
        <f t="shared" si="251"/>
        <v>171.20515172406309</v>
      </c>
      <c r="V165" s="192">
        <f t="shared" si="251"/>
        <v>183.83589563578056</v>
      </c>
      <c r="W165" s="192">
        <f t="shared" ref="W165:Y165" si="252">IF(W111=0,0,W111/W$17)</f>
        <v>167.30599073318766</v>
      </c>
      <c r="X165" s="192">
        <f t="shared" si="252"/>
        <v>152.10447987869236</v>
      </c>
      <c r="Y165" s="192">
        <f t="shared" si="252"/>
        <v>141.6244991504403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34.858544733123885</v>
      </c>
      <c r="C166" s="74">
        <f t="shared" si="253"/>
        <v>37.677733927419467</v>
      </c>
      <c r="D166" s="74">
        <f t="shared" si="253"/>
        <v>40.107698556394155</v>
      </c>
      <c r="E166" s="74">
        <f t="shared" si="253"/>
        <v>52.741485696082783</v>
      </c>
      <c r="F166" s="74">
        <f t="shared" si="253"/>
        <v>54.935851507042827</v>
      </c>
      <c r="G166" s="74">
        <f t="shared" si="253"/>
        <v>50.905510875034174</v>
      </c>
      <c r="H166" s="74">
        <f t="shared" si="253"/>
        <v>46.098334009668022</v>
      </c>
      <c r="I166" s="74">
        <f t="shared" si="253"/>
        <v>45.867109337020423</v>
      </c>
      <c r="J166" s="74">
        <f t="shared" si="253"/>
        <v>44.426980587183017</v>
      </c>
      <c r="K166" s="74">
        <f t="shared" si="253"/>
        <v>49.757490265568656</v>
      </c>
      <c r="L166" s="74">
        <f t="shared" si="253"/>
        <v>54.905348137344774</v>
      </c>
      <c r="M166" s="74">
        <f t="shared" si="253"/>
        <v>53.986000870759689</v>
      </c>
      <c r="N166" s="74">
        <f t="shared" si="253"/>
        <v>52.587465752371962</v>
      </c>
      <c r="O166" s="74">
        <f t="shared" si="253"/>
        <v>53.348843849207718</v>
      </c>
      <c r="P166" s="74">
        <f t="shared" si="253"/>
        <v>55.378038009734034</v>
      </c>
      <c r="Q166" s="74">
        <f t="shared" si="253"/>
        <v>54.951479567271235</v>
      </c>
      <c r="R166" s="74">
        <f t="shared" ref="R166:V166" si="254">IF(R112=0,0,R112/R$17)</f>
        <v>51.098263389805389</v>
      </c>
      <c r="S166" s="74">
        <f t="shared" si="254"/>
        <v>50.096398486696231</v>
      </c>
      <c r="T166" s="74">
        <f t="shared" si="254"/>
        <v>53.783430275709811</v>
      </c>
      <c r="U166" s="74">
        <f t="shared" si="254"/>
        <v>53.055445996647627</v>
      </c>
      <c r="V166" s="74">
        <f t="shared" si="254"/>
        <v>54.62264868983916</v>
      </c>
      <c r="W166" s="74">
        <f t="shared" ref="W166:Y166" si="255">IF(W112=0,0,W112/W$17)</f>
        <v>52.205269782180665</v>
      </c>
      <c r="X166" s="74">
        <f t="shared" si="255"/>
        <v>48.455057847521289</v>
      </c>
      <c r="Y166" s="74">
        <f t="shared" si="255"/>
        <v>43.178866527866035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101.3316946829583</v>
      </c>
      <c r="C168" s="74">
        <f t="shared" si="259"/>
        <v>100.12052977008375</v>
      </c>
      <c r="D168" s="74">
        <f t="shared" si="259"/>
        <v>99.246847122144246</v>
      </c>
      <c r="E168" s="74">
        <f t="shared" si="259"/>
        <v>100.32699034589427</v>
      </c>
      <c r="F168" s="74">
        <f t="shared" si="259"/>
        <v>98.726697349054021</v>
      </c>
      <c r="G168" s="74">
        <f t="shared" si="259"/>
        <v>96.049002296046169</v>
      </c>
      <c r="H168" s="74">
        <f t="shared" si="259"/>
        <v>95.606638792419631</v>
      </c>
      <c r="I168" s="74">
        <f t="shared" si="259"/>
        <v>96.313556849699211</v>
      </c>
      <c r="J168" s="74">
        <f t="shared" si="259"/>
        <v>95.932081723107046</v>
      </c>
      <c r="K168" s="74">
        <f t="shared" si="259"/>
        <v>95.420796615282484</v>
      </c>
      <c r="L168" s="74">
        <f t="shared" si="259"/>
        <v>100.88959147192949</v>
      </c>
      <c r="M168" s="74">
        <f t="shared" si="259"/>
        <v>86.36020054106541</v>
      </c>
      <c r="N168" s="74">
        <f t="shared" si="259"/>
        <v>78.86283074507611</v>
      </c>
      <c r="O168" s="74">
        <f t="shared" si="259"/>
        <v>75.545404765429709</v>
      </c>
      <c r="P168" s="74">
        <f t="shared" si="259"/>
        <v>69.574517545303777</v>
      </c>
      <c r="Q168" s="74">
        <f t="shared" si="259"/>
        <v>65.331423361954862</v>
      </c>
      <c r="R168" s="74">
        <f t="shared" ref="R168:V168" si="260">IF(R114=0,0,R114/R$17)</f>
        <v>64.143841644457169</v>
      </c>
      <c r="S168" s="74">
        <f t="shared" si="260"/>
        <v>65.189563223993147</v>
      </c>
      <c r="T168" s="74">
        <f t="shared" si="260"/>
        <v>64.199122244926329</v>
      </c>
      <c r="U168" s="74">
        <f t="shared" si="260"/>
        <v>63.003636627062761</v>
      </c>
      <c r="V168" s="74">
        <f t="shared" si="260"/>
        <v>68.951682236240813</v>
      </c>
      <c r="W168" s="74">
        <f t="shared" ref="W168:Y168" si="261">IF(W114=0,0,W114/W$17)</f>
        <v>60.00604728328647</v>
      </c>
      <c r="X168" s="74">
        <f t="shared" si="261"/>
        <v>54.072762414536626</v>
      </c>
      <c r="Y168" s="74">
        <f t="shared" si="261"/>
        <v>50.345826116546974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73.129914052212712</v>
      </c>
      <c r="C169" s="193">
        <f t="shared" si="262"/>
        <v>73.152890560749157</v>
      </c>
      <c r="D169" s="193">
        <f t="shared" si="262"/>
        <v>76.22448836285335</v>
      </c>
      <c r="E169" s="193">
        <f t="shared" si="262"/>
        <v>90.041792837556798</v>
      </c>
      <c r="F169" s="193">
        <f t="shared" si="262"/>
        <v>91.712863989618825</v>
      </c>
      <c r="G169" s="193">
        <f t="shared" si="262"/>
        <v>82.876196913705499</v>
      </c>
      <c r="H169" s="193">
        <f t="shared" si="262"/>
        <v>76.574968978667741</v>
      </c>
      <c r="I169" s="193">
        <f t="shared" si="262"/>
        <v>72.513013471119393</v>
      </c>
      <c r="J169" s="193">
        <f t="shared" si="262"/>
        <v>63.616259828039674</v>
      </c>
      <c r="K169" s="193">
        <f t="shared" si="262"/>
        <v>63.656237833401789</v>
      </c>
      <c r="L169" s="193">
        <f t="shared" si="262"/>
        <v>72.277733856100923</v>
      </c>
      <c r="M169" s="193">
        <f t="shared" si="262"/>
        <v>67.819538325372491</v>
      </c>
      <c r="N169" s="193">
        <f t="shared" si="262"/>
        <v>62.066914032007993</v>
      </c>
      <c r="O169" s="193">
        <f t="shared" si="262"/>
        <v>58.181559258046988</v>
      </c>
      <c r="P169" s="193">
        <f t="shared" si="262"/>
        <v>54.155709274494733</v>
      </c>
      <c r="Q169" s="193">
        <f t="shared" si="262"/>
        <v>51.696206193217286</v>
      </c>
      <c r="R169" s="193">
        <f t="shared" ref="R169:V169" si="263">IF(R115=0,0,R115/R$17)</f>
        <v>52.05002066041029</v>
      </c>
      <c r="S169" s="193">
        <f t="shared" si="263"/>
        <v>53.237330465097699</v>
      </c>
      <c r="T169" s="193">
        <f t="shared" si="263"/>
        <v>54.46148043288369</v>
      </c>
      <c r="U169" s="193">
        <f t="shared" si="263"/>
        <v>55.146069100352705</v>
      </c>
      <c r="V169" s="193">
        <f t="shared" si="263"/>
        <v>60.261564709700608</v>
      </c>
      <c r="W169" s="193">
        <f t="shared" ref="W169:Y169" si="264">IF(W115=0,0,W115/W$17)</f>
        <v>55.094673667720507</v>
      </c>
      <c r="X169" s="193">
        <f t="shared" si="264"/>
        <v>49.576659616634437</v>
      </c>
      <c r="Y169" s="193">
        <f t="shared" si="264"/>
        <v>48.099806506027278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3593762</v>
      </c>
      <c r="C3" s="67">
        <f t="shared" si="0"/>
        <v>3643473</v>
      </c>
      <c r="D3" s="67">
        <f t="shared" si="0"/>
        <v>3687431</v>
      </c>
      <c r="E3" s="67">
        <f t="shared" si="0"/>
        <v>3726920</v>
      </c>
      <c r="F3" s="67">
        <f t="shared" si="0"/>
        <v>3759171</v>
      </c>
      <c r="G3" s="67">
        <f t="shared" si="0"/>
        <v>3783227</v>
      </c>
      <c r="H3" s="67">
        <f t="shared" si="0"/>
        <v>3828109</v>
      </c>
      <c r="I3" s="67">
        <f t="shared" si="0"/>
        <v>3842608</v>
      </c>
      <c r="J3" s="67">
        <f t="shared" si="0"/>
        <v>3869945</v>
      </c>
      <c r="K3" s="67">
        <f t="shared" si="0"/>
        <v>3915128</v>
      </c>
      <c r="L3" s="67">
        <f t="shared" si="0"/>
        <v>3926283</v>
      </c>
      <c r="M3" s="67">
        <f t="shared" si="0"/>
        <v>4003302</v>
      </c>
      <c r="N3" s="67">
        <f t="shared" si="0"/>
        <v>4053340</v>
      </c>
      <c r="O3" s="67">
        <f t="shared" si="0"/>
        <v>4049302</v>
      </c>
      <c r="P3" s="67">
        <f t="shared" si="0"/>
        <v>4111847</v>
      </c>
      <c r="Q3" s="67">
        <f t="shared" si="0"/>
        <v>4131606</v>
      </c>
      <c r="R3" s="67">
        <f t="shared" si="0"/>
        <v>4117774</v>
      </c>
      <c r="S3" s="67">
        <f t="shared" si="0"/>
        <v>4146083</v>
      </c>
      <c r="T3" s="67">
        <f t="shared" si="0"/>
        <v>4174382</v>
      </c>
      <c r="U3" s="67">
        <f t="shared" si="0"/>
        <v>4205737</v>
      </c>
      <c r="V3" s="67">
        <f t="shared" si="0"/>
        <v>4195753</v>
      </c>
      <c r="W3" s="67">
        <f t="shared" si="0"/>
        <v>4191249</v>
      </c>
      <c r="X3" s="67">
        <f t="shared" si="0"/>
        <v>4181829</v>
      </c>
      <c r="Y3" s="67">
        <f t="shared" si="0"/>
        <v>4188220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3593762</v>
      </c>
      <c r="C4" s="71">
        <f t="shared" si="1"/>
        <v>3643473</v>
      </c>
      <c r="D4" s="71">
        <f t="shared" si="1"/>
        <v>3687431</v>
      </c>
      <c r="E4" s="71">
        <f t="shared" si="1"/>
        <v>3726920</v>
      </c>
      <c r="F4" s="71">
        <f t="shared" si="1"/>
        <v>3759171</v>
      </c>
      <c r="G4" s="71">
        <f t="shared" si="1"/>
        <v>3783227</v>
      </c>
      <c r="H4" s="71">
        <f t="shared" si="1"/>
        <v>3828109</v>
      </c>
      <c r="I4" s="71">
        <f t="shared" si="1"/>
        <v>3842608</v>
      </c>
      <c r="J4" s="71">
        <f t="shared" si="1"/>
        <v>3869945</v>
      </c>
      <c r="K4" s="71">
        <f t="shared" si="1"/>
        <v>3915128</v>
      </c>
      <c r="L4" s="71">
        <f t="shared" si="1"/>
        <v>3926283</v>
      </c>
      <c r="M4" s="71">
        <f t="shared" si="1"/>
        <v>4003302</v>
      </c>
      <c r="N4" s="71">
        <f t="shared" si="1"/>
        <v>4053340</v>
      </c>
      <c r="O4" s="71">
        <f t="shared" si="1"/>
        <v>4049302</v>
      </c>
      <c r="P4" s="71">
        <f t="shared" si="1"/>
        <v>4111847</v>
      </c>
      <c r="Q4" s="71">
        <f t="shared" si="1"/>
        <v>4131606</v>
      </c>
      <c r="R4" s="71">
        <f t="shared" ref="R4:V4" si="2">SUM(R5:R13)</f>
        <v>4117774</v>
      </c>
      <c r="S4" s="71">
        <f t="shared" si="2"/>
        <v>4146083</v>
      </c>
      <c r="T4" s="71">
        <f t="shared" si="2"/>
        <v>4174382</v>
      </c>
      <c r="U4" s="71">
        <f t="shared" si="2"/>
        <v>4205737</v>
      </c>
      <c r="V4" s="71">
        <f t="shared" si="2"/>
        <v>4195753</v>
      </c>
      <c r="W4" s="71">
        <f t="shared" ref="W4:Y4" si="3">SUM(W5:W13)</f>
        <v>4191249</v>
      </c>
      <c r="X4" s="71">
        <f t="shared" si="3"/>
        <v>4181829</v>
      </c>
      <c r="Y4" s="71">
        <f t="shared" si="3"/>
        <v>4188220</v>
      </c>
      <c r="DA4" s="88" t="s">
        <v>335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336</v>
      </c>
    </row>
    <row r="6" spans="1:105" ht="12" customHeight="1" x14ac:dyDescent="0.25">
      <c r="A6" s="28" t="s">
        <v>74</v>
      </c>
      <c r="B6" s="82">
        <v>284165</v>
      </c>
      <c r="C6" s="82">
        <v>285250</v>
      </c>
      <c r="D6" s="82">
        <v>287821</v>
      </c>
      <c r="E6" s="82">
        <v>293973</v>
      </c>
      <c r="F6" s="82">
        <v>288865</v>
      </c>
      <c r="G6" s="82">
        <v>248850</v>
      </c>
      <c r="H6" s="82">
        <v>184195</v>
      </c>
      <c r="I6" s="82">
        <v>121742</v>
      </c>
      <c r="J6" s="82">
        <v>81844</v>
      </c>
      <c r="K6" s="82">
        <v>75122</v>
      </c>
      <c r="L6" s="82">
        <v>78646</v>
      </c>
      <c r="M6" s="82">
        <v>83904</v>
      </c>
      <c r="N6" s="82">
        <v>83163</v>
      </c>
      <c r="O6" s="82">
        <v>78885</v>
      </c>
      <c r="P6" s="82">
        <v>71387</v>
      </c>
      <c r="Q6" s="82">
        <v>66803</v>
      </c>
      <c r="R6" s="82">
        <v>64812</v>
      </c>
      <c r="S6" s="82">
        <v>64359</v>
      </c>
      <c r="T6" s="82">
        <v>64291</v>
      </c>
      <c r="U6" s="82">
        <v>64302</v>
      </c>
      <c r="V6" s="82">
        <v>63232</v>
      </c>
      <c r="W6" s="82">
        <v>58328</v>
      </c>
      <c r="X6" s="82">
        <v>51757</v>
      </c>
      <c r="Y6" s="82">
        <v>48496</v>
      </c>
      <c r="DA6" s="89" t="s">
        <v>337</v>
      </c>
    </row>
    <row r="7" spans="1:105" ht="12" customHeight="1" x14ac:dyDescent="0.25">
      <c r="A7" s="28" t="s">
        <v>200</v>
      </c>
      <c r="B7" s="82">
        <v>76790</v>
      </c>
      <c r="C7" s="82">
        <v>71084</v>
      </c>
      <c r="D7" s="82">
        <v>67599</v>
      </c>
      <c r="E7" s="82">
        <v>61704</v>
      </c>
      <c r="F7" s="82">
        <v>57835</v>
      </c>
      <c r="G7" s="82">
        <v>61715</v>
      </c>
      <c r="H7" s="82">
        <v>72761</v>
      </c>
      <c r="I7" s="82">
        <v>89183</v>
      </c>
      <c r="J7" s="82">
        <v>112128</v>
      </c>
      <c r="K7" s="82">
        <v>138509</v>
      </c>
      <c r="L7" s="82">
        <v>166988</v>
      </c>
      <c r="M7" s="82">
        <v>168795</v>
      </c>
      <c r="N7" s="82">
        <v>160781</v>
      </c>
      <c r="O7" s="82">
        <v>140279</v>
      </c>
      <c r="P7" s="82">
        <v>124644</v>
      </c>
      <c r="Q7" s="82">
        <v>116565</v>
      </c>
      <c r="R7" s="82">
        <v>113557</v>
      </c>
      <c r="S7" s="82">
        <v>108212</v>
      </c>
      <c r="T7" s="82">
        <v>109257</v>
      </c>
      <c r="U7" s="82">
        <v>104980</v>
      </c>
      <c r="V7" s="82">
        <v>103756</v>
      </c>
      <c r="W7" s="82">
        <v>97554</v>
      </c>
      <c r="X7" s="82">
        <v>88289</v>
      </c>
      <c r="Y7" s="82">
        <v>79234</v>
      </c>
      <c r="DA7" s="89" t="s">
        <v>338</v>
      </c>
    </row>
    <row r="8" spans="1:105" ht="12" customHeight="1" x14ac:dyDescent="0.25">
      <c r="A8" s="28" t="s">
        <v>189</v>
      </c>
      <c r="B8" s="82">
        <v>174518</v>
      </c>
      <c r="C8" s="82">
        <v>198295</v>
      </c>
      <c r="D8" s="82">
        <v>225308</v>
      </c>
      <c r="E8" s="82">
        <v>247410</v>
      </c>
      <c r="F8" s="82">
        <v>270796</v>
      </c>
      <c r="G8" s="82">
        <v>291886</v>
      </c>
      <c r="H8" s="82">
        <v>310563</v>
      </c>
      <c r="I8" s="82">
        <v>329588</v>
      </c>
      <c r="J8" s="82">
        <v>361690</v>
      </c>
      <c r="K8" s="82">
        <v>400878</v>
      </c>
      <c r="L8" s="82">
        <v>452777</v>
      </c>
      <c r="M8" s="82">
        <v>464361</v>
      </c>
      <c r="N8" s="82">
        <v>466272</v>
      </c>
      <c r="O8" s="82">
        <v>455014</v>
      </c>
      <c r="P8" s="82">
        <v>458653</v>
      </c>
      <c r="Q8" s="82">
        <v>461302</v>
      </c>
      <c r="R8" s="82">
        <v>457751</v>
      </c>
      <c r="S8" s="82">
        <v>466840</v>
      </c>
      <c r="T8" s="82">
        <v>482643</v>
      </c>
      <c r="U8" s="82">
        <v>496300</v>
      </c>
      <c r="V8" s="82">
        <v>494786</v>
      </c>
      <c r="W8" s="82">
        <v>478535</v>
      </c>
      <c r="X8" s="82">
        <v>451842</v>
      </c>
      <c r="Y8" s="82">
        <v>426083</v>
      </c>
      <c r="DA8" s="89" t="s">
        <v>339</v>
      </c>
    </row>
    <row r="9" spans="1:105" ht="12" customHeight="1" x14ac:dyDescent="0.25">
      <c r="A9" s="28" t="s">
        <v>202</v>
      </c>
      <c r="B9" s="82">
        <v>2796394</v>
      </c>
      <c r="C9" s="82">
        <v>2783932</v>
      </c>
      <c r="D9" s="82">
        <v>2684481</v>
      </c>
      <c r="E9" s="82">
        <v>2577578</v>
      </c>
      <c r="F9" s="82">
        <v>2502000</v>
      </c>
      <c r="G9" s="82">
        <v>2461385</v>
      </c>
      <c r="H9" s="82">
        <v>2480647</v>
      </c>
      <c r="I9" s="82">
        <v>2409386</v>
      </c>
      <c r="J9" s="82">
        <v>2291867</v>
      </c>
      <c r="K9" s="82">
        <v>2107226</v>
      </c>
      <c r="L9" s="82">
        <v>1919164</v>
      </c>
      <c r="M9" s="82">
        <v>1892238</v>
      </c>
      <c r="N9" s="82">
        <v>1852433</v>
      </c>
      <c r="O9" s="82">
        <v>1772465</v>
      </c>
      <c r="P9" s="82">
        <v>1771186</v>
      </c>
      <c r="Q9" s="82">
        <v>1767490</v>
      </c>
      <c r="R9" s="82">
        <v>1755960</v>
      </c>
      <c r="S9" s="82">
        <v>1778575</v>
      </c>
      <c r="T9" s="82">
        <v>1786335</v>
      </c>
      <c r="U9" s="82">
        <v>1801021</v>
      </c>
      <c r="V9" s="82">
        <v>1780958</v>
      </c>
      <c r="W9" s="82">
        <v>1770604</v>
      </c>
      <c r="X9" s="82">
        <v>1748820</v>
      </c>
      <c r="Y9" s="82">
        <v>1746463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6055</v>
      </c>
      <c r="C11" s="82">
        <v>6062</v>
      </c>
      <c r="D11" s="82">
        <v>5991</v>
      </c>
      <c r="E11" s="82">
        <v>5970</v>
      </c>
      <c r="F11" s="82">
        <v>5936</v>
      </c>
      <c r="G11" s="82">
        <v>5145</v>
      </c>
      <c r="H11" s="82">
        <v>4712</v>
      </c>
      <c r="I11" s="82">
        <v>4445</v>
      </c>
      <c r="J11" s="82">
        <v>4287</v>
      </c>
      <c r="K11" s="82">
        <v>4217</v>
      </c>
      <c r="L11" s="82">
        <v>4273</v>
      </c>
      <c r="M11" s="82">
        <v>4292</v>
      </c>
      <c r="N11" s="82">
        <v>4266</v>
      </c>
      <c r="O11" s="82">
        <v>4088</v>
      </c>
      <c r="P11" s="82">
        <v>3737</v>
      </c>
      <c r="Q11" s="82">
        <v>3501</v>
      </c>
      <c r="R11" s="82">
        <v>3513</v>
      </c>
      <c r="S11" s="82">
        <v>3562</v>
      </c>
      <c r="T11" s="82">
        <v>3577</v>
      </c>
      <c r="U11" s="82">
        <v>3459</v>
      </c>
      <c r="V11" s="82">
        <v>3194</v>
      </c>
      <c r="W11" s="82">
        <v>2639</v>
      </c>
      <c r="X11" s="82">
        <v>1819</v>
      </c>
      <c r="Y11" s="82">
        <v>0</v>
      </c>
      <c r="DA11" s="89" t="s">
        <v>342</v>
      </c>
    </row>
    <row r="12" spans="1:105" ht="12" customHeight="1" x14ac:dyDescent="0.25">
      <c r="A12" s="28" t="s">
        <v>95</v>
      </c>
      <c r="B12" s="82">
        <v>98625</v>
      </c>
      <c r="C12" s="82">
        <v>143510</v>
      </c>
      <c r="D12" s="82">
        <v>260457</v>
      </c>
      <c r="E12" s="82">
        <v>378956</v>
      </c>
      <c r="F12" s="82">
        <v>471356</v>
      </c>
      <c r="G12" s="82">
        <v>552679</v>
      </c>
      <c r="H12" s="82">
        <v>617636</v>
      </c>
      <c r="I12" s="82">
        <v>732087</v>
      </c>
      <c r="J12" s="82">
        <v>868260</v>
      </c>
      <c r="K12" s="82">
        <v>1043362</v>
      </c>
      <c r="L12" s="82">
        <v>1165114</v>
      </c>
      <c r="M12" s="82">
        <v>1257878</v>
      </c>
      <c r="N12" s="82">
        <v>1378854</v>
      </c>
      <c r="O12" s="82">
        <v>1520116</v>
      </c>
      <c r="P12" s="82">
        <v>1641876</v>
      </c>
      <c r="Q12" s="82">
        <v>1693150</v>
      </c>
      <c r="R12" s="82">
        <v>1707985</v>
      </c>
      <c r="S12" s="82">
        <v>1712035</v>
      </c>
      <c r="T12" s="82">
        <v>1718680</v>
      </c>
      <c r="U12" s="82">
        <v>1729292</v>
      </c>
      <c r="V12" s="82">
        <v>1745362</v>
      </c>
      <c r="W12" s="82">
        <v>1775267</v>
      </c>
      <c r="X12" s="82">
        <v>1824291</v>
      </c>
      <c r="Y12" s="82">
        <v>1854319</v>
      </c>
      <c r="DA12" s="89" t="s">
        <v>343</v>
      </c>
    </row>
    <row r="13" spans="1:105" ht="12" customHeight="1" x14ac:dyDescent="0.25">
      <c r="A13" s="73" t="s">
        <v>94</v>
      </c>
      <c r="B13" s="83">
        <v>157215</v>
      </c>
      <c r="C13" s="83">
        <v>155340</v>
      </c>
      <c r="D13" s="83">
        <v>155774</v>
      </c>
      <c r="E13" s="83">
        <v>161329</v>
      </c>
      <c r="F13" s="83">
        <v>162383</v>
      </c>
      <c r="G13" s="83">
        <v>161567</v>
      </c>
      <c r="H13" s="83">
        <v>157595</v>
      </c>
      <c r="I13" s="83">
        <v>156177</v>
      </c>
      <c r="J13" s="83">
        <v>149869</v>
      </c>
      <c r="K13" s="83">
        <v>145814</v>
      </c>
      <c r="L13" s="83">
        <v>139321</v>
      </c>
      <c r="M13" s="83">
        <v>131834</v>
      </c>
      <c r="N13" s="83">
        <v>107571</v>
      </c>
      <c r="O13" s="83">
        <v>78455</v>
      </c>
      <c r="P13" s="83">
        <v>40364</v>
      </c>
      <c r="Q13" s="83">
        <v>22795</v>
      </c>
      <c r="R13" s="83">
        <v>14196</v>
      </c>
      <c r="S13" s="83">
        <v>12500</v>
      </c>
      <c r="T13" s="83">
        <v>9599</v>
      </c>
      <c r="U13" s="83">
        <v>6383</v>
      </c>
      <c r="V13" s="83">
        <v>4465</v>
      </c>
      <c r="W13" s="83">
        <v>8322</v>
      </c>
      <c r="X13" s="83">
        <v>15011</v>
      </c>
      <c r="Y13" s="83">
        <v>33625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3337922</v>
      </c>
      <c r="C14" s="85">
        <f t="shared" si="4"/>
        <v>3344623</v>
      </c>
      <c r="D14" s="85">
        <f t="shared" si="4"/>
        <v>3271200</v>
      </c>
      <c r="E14" s="85">
        <f t="shared" si="4"/>
        <v>3186635</v>
      </c>
      <c r="F14" s="85">
        <f t="shared" si="4"/>
        <v>3125432</v>
      </c>
      <c r="G14" s="85">
        <f t="shared" si="4"/>
        <v>3068981</v>
      </c>
      <c r="H14" s="85">
        <f t="shared" si="4"/>
        <v>3052878</v>
      </c>
      <c r="I14" s="85">
        <f t="shared" si="4"/>
        <v>2954344</v>
      </c>
      <c r="J14" s="85">
        <f t="shared" si="4"/>
        <v>2851816</v>
      </c>
      <c r="K14" s="85">
        <f t="shared" si="4"/>
        <v>2725952</v>
      </c>
      <c r="L14" s="85">
        <f t="shared" si="4"/>
        <v>2621848</v>
      </c>
      <c r="M14" s="85">
        <f t="shared" si="4"/>
        <v>2613590</v>
      </c>
      <c r="N14" s="85">
        <f t="shared" si="4"/>
        <v>2566915</v>
      </c>
      <c r="O14" s="85">
        <f t="shared" si="4"/>
        <v>2450731</v>
      </c>
      <c r="P14" s="85">
        <f t="shared" si="4"/>
        <v>2429607</v>
      </c>
      <c r="Q14" s="85">
        <f t="shared" si="4"/>
        <v>2415661</v>
      </c>
      <c r="R14" s="85">
        <f t="shared" ref="R14:V14" si="5">SUM(R5:R11)</f>
        <v>2395593</v>
      </c>
      <c r="S14" s="85">
        <f t="shared" si="5"/>
        <v>2421548</v>
      </c>
      <c r="T14" s="85">
        <f t="shared" si="5"/>
        <v>2446103</v>
      </c>
      <c r="U14" s="85">
        <f t="shared" si="5"/>
        <v>2470062</v>
      </c>
      <c r="V14" s="85">
        <f t="shared" si="5"/>
        <v>2445926</v>
      </c>
      <c r="W14" s="85">
        <f t="shared" ref="W14:Y14" si="6">SUM(W5:W11)</f>
        <v>2407660</v>
      </c>
      <c r="X14" s="85">
        <f t="shared" si="6"/>
        <v>2342527</v>
      </c>
      <c r="Y14" s="85">
        <f t="shared" si="6"/>
        <v>2300276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100626</v>
      </c>
      <c r="C15" s="71">
        <f t="shared" si="7"/>
        <v>125685</v>
      </c>
      <c r="D15" s="71">
        <f t="shared" si="7"/>
        <v>159918</v>
      </c>
      <c r="E15" s="71">
        <f t="shared" si="7"/>
        <v>198990</v>
      </c>
      <c r="F15" s="71">
        <f t="shared" si="7"/>
        <v>238123</v>
      </c>
      <c r="G15" s="71">
        <f t="shared" si="7"/>
        <v>272393</v>
      </c>
      <c r="H15" s="71">
        <f t="shared" si="7"/>
        <v>301776</v>
      </c>
      <c r="I15" s="71">
        <f t="shared" si="7"/>
        <v>325300</v>
      </c>
      <c r="J15" s="71">
        <f t="shared" si="7"/>
        <v>349319</v>
      </c>
      <c r="K15" s="71">
        <f t="shared" si="7"/>
        <v>377606</v>
      </c>
      <c r="L15" s="71">
        <f t="shared" si="7"/>
        <v>408339</v>
      </c>
      <c r="M15" s="71">
        <f t="shared" si="7"/>
        <v>456172</v>
      </c>
      <c r="N15" s="71">
        <f t="shared" si="7"/>
        <v>509907</v>
      </c>
      <c r="O15" s="71">
        <f t="shared" si="7"/>
        <v>558383</v>
      </c>
      <c r="P15" s="71">
        <f t="shared" si="7"/>
        <v>611347</v>
      </c>
      <c r="Q15" s="71">
        <f t="shared" si="7"/>
        <v>648656</v>
      </c>
      <c r="R15" s="71">
        <f t="shared" si="7"/>
        <v>669170</v>
      </c>
      <c r="S15" s="71">
        <f t="shared" si="7"/>
        <v>691078</v>
      </c>
      <c r="T15" s="71">
        <f t="shared" si="7"/>
        <v>709651</v>
      </c>
      <c r="U15" s="71">
        <f t="shared" si="7"/>
        <v>727057</v>
      </c>
      <c r="V15" s="71">
        <f t="shared" si="7"/>
        <v>736244</v>
      </c>
      <c r="W15" s="71">
        <f t="shared" si="7"/>
        <v>747271</v>
      </c>
      <c r="X15" s="71">
        <f t="shared" si="7"/>
        <v>760436</v>
      </c>
      <c r="Y15" s="71">
        <f t="shared" si="7"/>
        <v>776464</v>
      </c>
      <c r="DA15" s="88" t="s">
        <v>345</v>
      </c>
    </row>
    <row r="16" spans="1:105" ht="12" customHeight="1" x14ac:dyDescent="0.25">
      <c r="A16" s="28" t="s">
        <v>91</v>
      </c>
      <c r="B16" s="82">
        <v>100626</v>
      </c>
      <c r="C16" s="82">
        <v>125685</v>
      </c>
      <c r="D16" s="82">
        <v>159918</v>
      </c>
      <c r="E16" s="82">
        <v>198990</v>
      </c>
      <c r="F16" s="82">
        <v>238123</v>
      </c>
      <c r="G16" s="82">
        <v>272393</v>
      </c>
      <c r="H16" s="82">
        <v>301776</v>
      </c>
      <c r="I16" s="82">
        <v>325300</v>
      </c>
      <c r="J16" s="82">
        <v>349319</v>
      </c>
      <c r="K16" s="82">
        <v>377606</v>
      </c>
      <c r="L16" s="82">
        <v>408339</v>
      </c>
      <c r="M16" s="82">
        <v>456172</v>
      </c>
      <c r="N16" s="82">
        <v>509907</v>
      </c>
      <c r="O16" s="82">
        <v>558383</v>
      </c>
      <c r="P16" s="82">
        <v>611347</v>
      </c>
      <c r="Q16" s="82">
        <v>648656</v>
      </c>
      <c r="R16" s="82">
        <v>669170</v>
      </c>
      <c r="S16" s="82">
        <v>691078</v>
      </c>
      <c r="T16" s="82">
        <v>709651</v>
      </c>
      <c r="U16" s="82">
        <v>727057</v>
      </c>
      <c r="V16" s="82">
        <v>736244</v>
      </c>
      <c r="W16" s="82">
        <v>747271</v>
      </c>
      <c r="X16" s="82">
        <v>760436</v>
      </c>
      <c r="Y16" s="82">
        <v>776464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3593762</v>
      </c>
      <c r="C17" s="71">
        <f t="shared" si="8"/>
        <v>3643473</v>
      </c>
      <c r="D17" s="71">
        <f t="shared" si="8"/>
        <v>3687431</v>
      </c>
      <c r="E17" s="71">
        <f t="shared" si="8"/>
        <v>3726920</v>
      </c>
      <c r="F17" s="71">
        <f t="shared" si="8"/>
        <v>3759171</v>
      </c>
      <c r="G17" s="71">
        <f t="shared" si="8"/>
        <v>3783227</v>
      </c>
      <c r="H17" s="71">
        <f t="shared" si="8"/>
        <v>3828109</v>
      </c>
      <c r="I17" s="71">
        <f t="shared" si="8"/>
        <v>3842608</v>
      </c>
      <c r="J17" s="71">
        <f t="shared" si="8"/>
        <v>3869945</v>
      </c>
      <c r="K17" s="71">
        <f t="shared" si="8"/>
        <v>3915128</v>
      </c>
      <c r="L17" s="71">
        <f t="shared" si="8"/>
        <v>3926283</v>
      </c>
      <c r="M17" s="71">
        <f t="shared" si="8"/>
        <v>4003302</v>
      </c>
      <c r="N17" s="71">
        <f t="shared" si="8"/>
        <v>4053340</v>
      </c>
      <c r="O17" s="71">
        <f t="shared" si="8"/>
        <v>4049302</v>
      </c>
      <c r="P17" s="71">
        <f t="shared" si="8"/>
        <v>4111847</v>
      </c>
      <c r="Q17" s="71">
        <f t="shared" si="8"/>
        <v>4131606</v>
      </c>
      <c r="R17" s="71">
        <f t="shared" ref="R17:V17" si="9">SUM(R18:R25)</f>
        <v>4117774</v>
      </c>
      <c r="S17" s="71">
        <f t="shared" si="9"/>
        <v>4146083</v>
      </c>
      <c r="T17" s="71">
        <f t="shared" si="9"/>
        <v>4174382</v>
      </c>
      <c r="U17" s="71">
        <f t="shared" si="9"/>
        <v>4205737</v>
      </c>
      <c r="V17" s="71">
        <f t="shared" si="9"/>
        <v>4195753</v>
      </c>
      <c r="W17" s="71">
        <f t="shared" ref="W17:Y17" si="10">SUM(W18:W25)</f>
        <v>4191249</v>
      </c>
      <c r="X17" s="71">
        <f t="shared" si="10"/>
        <v>4181829</v>
      </c>
      <c r="Y17" s="71">
        <f t="shared" si="10"/>
        <v>4188220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2816114</v>
      </c>
      <c r="C19" s="82">
        <v>2829666</v>
      </c>
      <c r="D19" s="82">
        <v>2836066</v>
      </c>
      <c r="E19" s="82">
        <v>2859828</v>
      </c>
      <c r="F19" s="82">
        <v>2849661</v>
      </c>
      <c r="G19" s="82">
        <v>2809282</v>
      </c>
      <c r="H19" s="82">
        <v>2777849</v>
      </c>
      <c r="I19" s="82">
        <v>2712528</v>
      </c>
      <c r="J19" s="82">
        <v>2649996</v>
      </c>
      <c r="K19" s="82">
        <v>2591591</v>
      </c>
      <c r="L19" s="82">
        <v>2472891</v>
      </c>
      <c r="M19" s="82">
        <v>2407771</v>
      </c>
      <c r="N19" s="82">
        <v>2340352</v>
      </c>
      <c r="O19" s="82">
        <v>2282143</v>
      </c>
      <c r="P19" s="82">
        <v>2257317</v>
      </c>
      <c r="Q19" s="82">
        <v>2213523</v>
      </c>
      <c r="R19" s="82">
        <v>2169552</v>
      </c>
      <c r="S19" s="82">
        <v>2189786</v>
      </c>
      <c r="T19" s="82">
        <v>2153680</v>
      </c>
      <c r="U19" s="82">
        <v>2172988</v>
      </c>
      <c r="V19" s="82">
        <v>2100017</v>
      </c>
      <c r="W19" s="82">
        <v>2072242</v>
      </c>
      <c r="X19" s="82">
        <v>1952575</v>
      </c>
      <c r="Y19" s="82">
        <v>1896004</v>
      </c>
      <c r="DA19" s="89" t="s">
        <v>349</v>
      </c>
    </row>
    <row r="20" spans="1:105" ht="12" customHeight="1" x14ac:dyDescent="0.25">
      <c r="A20" s="28" t="s">
        <v>200</v>
      </c>
      <c r="B20" s="82">
        <v>74764</v>
      </c>
      <c r="C20" s="82">
        <v>69120</v>
      </c>
      <c r="D20" s="82">
        <v>65853</v>
      </c>
      <c r="E20" s="82">
        <v>60143</v>
      </c>
      <c r="F20" s="82">
        <v>56240</v>
      </c>
      <c r="G20" s="82">
        <v>59912</v>
      </c>
      <c r="H20" s="82">
        <v>70673</v>
      </c>
      <c r="I20" s="82">
        <v>86792</v>
      </c>
      <c r="J20" s="82">
        <v>109447</v>
      </c>
      <c r="K20" s="82">
        <v>135502</v>
      </c>
      <c r="L20" s="82">
        <v>163594</v>
      </c>
      <c r="M20" s="82">
        <v>164898</v>
      </c>
      <c r="N20" s="82">
        <v>156962</v>
      </c>
      <c r="O20" s="82">
        <v>136731</v>
      </c>
      <c r="P20" s="82">
        <v>121386</v>
      </c>
      <c r="Q20" s="82">
        <v>113617</v>
      </c>
      <c r="R20" s="82">
        <v>110883</v>
      </c>
      <c r="S20" s="82">
        <v>105818</v>
      </c>
      <c r="T20" s="82">
        <v>106540</v>
      </c>
      <c r="U20" s="82">
        <v>101636</v>
      </c>
      <c r="V20" s="82">
        <v>99822</v>
      </c>
      <c r="W20" s="82">
        <v>93408</v>
      </c>
      <c r="X20" s="82">
        <v>85351</v>
      </c>
      <c r="Y20" s="82">
        <v>77469</v>
      </c>
      <c r="DA20" s="89" t="s">
        <v>350</v>
      </c>
    </row>
    <row r="21" spans="1:105" ht="12" customHeight="1" x14ac:dyDescent="0.25">
      <c r="A21" s="28" t="s">
        <v>189</v>
      </c>
      <c r="B21" s="82">
        <v>167547</v>
      </c>
      <c r="C21" s="82">
        <v>190158</v>
      </c>
      <c r="D21" s="82">
        <v>215940</v>
      </c>
      <c r="E21" s="82">
        <v>237138</v>
      </c>
      <c r="F21" s="82">
        <v>259470</v>
      </c>
      <c r="G21" s="82">
        <v>279542</v>
      </c>
      <c r="H21" s="82">
        <v>297297</v>
      </c>
      <c r="I21" s="82">
        <v>315742</v>
      </c>
      <c r="J21" s="82">
        <v>346602</v>
      </c>
      <c r="K21" s="82">
        <v>384124</v>
      </c>
      <c r="L21" s="82">
        <v>432945</v>
      </c>
      <c r="M21" s="82">
        <v>442919</v>
      </c>
      <c r="N21" s="82">
        <v>444532</v>
      </c>
      <c r="O21" s="82">
        <v>435100</v>
      </c>
      <c r="P21" s="82">
        <v>438962</v>
      </c>
      <c r="Q21" s="82">
        <v>442262</v>
      </c>
      <c r="R21" s="82">
        <v>440099</v>
      </c>
      <c r="S21" s="82">
        <v>451036</v>
      </c>
      <c r="T21" s="82">
        <v>466225</v>
      </c>
      <c r="U21" s="82">
        <v>480387</v>
      </c>
      <c r="V21" s="82">
        <v>480203</v>
      </c>
      <c r="W21" s="82">
        <v>463970</v>
      </c>
      <c r="X21" s="82">
        <v>439272</v>
      </c>
      <c r="Y21" s="82">
        <v>415595</v>
      </c>
      <c r="DA21" s="89" t="s">
        <v>351</v>
      </c>
    </row>
    <row r="22" spans="1:105" ht="12" customHeight="1" x14ac:dyDescent="0.25">
      <c r="A22" s="28" t="s">
        <v>202</v>
      </c>
      <c r="B22" s="82">
        <v>341033</v>
      </c>
      <c r="C22" s="82">
        <v>348244</v>
      </c>
      <c r="D22" s="82">
        <v>349921</v>
      </c>
      <c r="E22" s="82">
        <v>351844</v>
      </c>
      <c r="F22" s="82">
        <v>362115</v>
      </c>
      <c r="G22" s="82">
        <v>377969</v>
      </c>
      <c r="H22" s="82">
        <v>398534</v>
      </c>
      <c r="I22" s="82">
        <v>408839</v>
      </c>
      <c r="J22" s="82">
        <v>408283</v>
      </c>
      <c r="K22" s="82">
        <v>397234</v>
      </c>
      <c r="L22" s="82">
        <v>393198</v>
      </c>
      <c r="M22" s="82">
        <v>423073</v>
      </c>
      <c r="N22" s="82">
        <v>468093</v>
      </c>
      <c r="O22" s="82">
        <v>510860</v>
      </c>
      <c r="P22" s="82">
        <v>538822</v>
      </c>
      <c r="Q22" s="82">
        <v>552285</v>
      </c>
      <c r="R22" s="82">
        <v>554714</v>
      </c>
      <c r="S22" s="82">
        <v>552587</v>
      </c>
      <c r="T22" s="82">
        <v>544706</v>
      </c>
      <c r="U22" s="82">
        <v>541960</v>
      </c>
      <c r="V22" s="82">
        <v>539768</v>
      </c>
      <c r="W22" s="82">
        <v>553888</v>
      </c>
      <c r="X22" s="82">
        <v>573748</v>
      </c>
      <c r="Y22" s="82">
        <v>588423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354</v>
      </c>
    </row>
    <row r="25" spans="1:105" ht="12" customHeight="1" x14ac:dyDescent="0.25">
      <c r="A25" s="73" t="s">
        <v>53</v>
      </c>
      <c r="B25" s="83">
        <v>194304</v>
      </c>
      <c r="C25" s="83">
        <v>206285</v>
      </c>
      <c r="D25" s="83">
        <v>219651</v>
      </c>
      <c r="E25" s="83">
        <v>217967</v>
      </c>
      <c r="F25" s="83">
        <v>231685</v>
      </c>
      <c r="G25" s="83">
        <v>256522</v>
      </c>
      <c r="H25" s="83">
        <v>283756</v>
      </c>
      <c r="I25" s="83">
        <v>318707</v>
      </c>
      <c r="J25" s="83">
        <v>355617</v>
      </c>
      <c r="K25" s="83">
        <v>406677</v>
      </c>
      <c r="L25" s="83">
        <v>463655</v>
      </c>
      <c r="M25" s="83">
        <v>564641</v>
      </c>
      <c r="N25" s="83">
        <v>643401</v>
      </c>
      <c r="O25" s="83">
        <v>684468</v>
      </c>
      <c r="P25" s="83">
        <v>755360</v>
      </c>
      <c r="Q25" s="83">
        <v>809919</v>
      </c>
      <c r="R25" s="83">
        <v>842526</v>
      </c>
      <c r="S25" s="83">
        <v>846856</v>
      </c>
      <c r="T25" s="83">
        <v>903231</v>
      </c>
      <c r="U25" s="83">
        <v>908766</v>
      </c>
      <c r="V25" s="83">
        <v>975943</v>
      </c>
      <c r="W25" s="83">
        <v>1007741</v>
      </c>
      <c r="X25" s="83">
        <v>1130883</v>
      </c>
      <c r="Y25" s="83">
        <v>1210729</v>
      </c>
      <c r="DA25" s="90" t="s">
        <v>355</v>
      </c>
    </row>
    <row r="26" spans="1:105" ht="12" customHeight="1" x14ac:dyDescent="0.25">
      <c r="A26" s="84" t="s">
        <v>52</v>
      </c>
      <c r="B26" s="85">
        <v>185806</v>
      </c>
      <c r="C26" s="85">
        <v>193487</v>
      </c>
      <c r="D26" s="85">
        <v>200572</v>
      </c>
      <c r="E26" s="85">
        <v>206741</v>
      </c>
      <c r="F26" s="85">
        <v>214578</v>
      </c>
      <c r="G26" s="85">
        <v>231358</v>
      </c>
      <c r="H26" s="85">
        <v>241823</v>
      </c>
      <c r="I26" s="85">
        <v>256429</v>
      </c>
      <c r="J26" s="85">
        <v>298872</v>
      </c>
      <c r="K26" s="85">
        <v>345360</v>
      </c>
      <c r="L26" s="85">
        <v>447423</v>
      </c>
      <c r="M26" s="85">
        <v>569194</v>
      </c>
      <c r="N26" s="85">
        <v>677058</v>
      </c>
      <c r="O26" s="85">
        <v>728444</v>
      </c>
      <c r="P26" s="85">
        <v>818380</v>
      </c>
      <c r="Q26" s="85">
        <v>879187</v>
      </c>
      <c r="R26" s="85">
        <v>907120</v>
      </c>
      <c r="S26" s="85">
        <v>924162</v>
      </c>
      <c r="T26" s="85">
        <v>952653</v>
      </c>
      <c r="U26" s="85">
        <v>959758</v>
      </c>
      <c r="V26" s="85">
        <v>986125</v>
      </c>
      <c r="W26" s="85">
        <v>1015390</v>
      </c>
      <c r="X26" s="85">
        <v>1118488</v>
      </c>
      <c r="Y26" s="85">
        <v>1155391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3593762</v>
      </c>
      <c r="C27" s="71">
        <f t="shared" si="11"/>
        <v>3643473</v>
      </c>
      <c r="D27" s="71">
        <f t="shared" si="11"/>
        <v>3687431</v>
      </c>
      <c r="E27" s="71">
        <f t="shared" si="11"/>
        <v>3726920</v>
      </c>
      <c r="F27" s="71">
        <f t="shared" si="11"/>
        <v>3759171</v>
      </c>
      <c r="G27" s="71">
        <f t="shared" si="11"/>
        <v>3783227</v>
      </c>
      <c r="H27" s="71">
        <f t="shared" si="11"/>
        <v>3828109</v>
      </c>
      <c r="I27" s="71">
        <f t="shared" si="11"/>
        <v>3842608</v>
      </c>
      <c r="J27" s="71">
        <f t="shared" si="11"/>
        <v>3869945</v>
      </c>
      <c r="K27" s="71">
        <f t="shared" si="11"/>
        <v>3915128</v>
      </c>
      <c r="L27" s="71">
        <f t="shared" si="11"/>
        <v>3926283</v>
      </c>
      <c r="M27" s="71">
        <f t="shared" si="11"/>
        <v>4003302</v>
      </c>
      <c r="N27" s="71">
        <f t="shared" si="11"/>
        <v>4053340</v>
      </c>
      <c r="O27" s="71">
        <f t="shared" si="11"/>
        <v>4049302</v>
      </c>
      <c r="P27" s="71">
        <f t="shared" si="11"/>
        <v>4111847</v>
      </c>
      <c r="Q27" s="71">
        <f t="shared" si="11"/>
        <v>4131606</v>
      </c>
      <c r="R27" s="71">
        <f t="shared" ref="R27:V27" si="12">SUM(R28:R32)</f>
        <v>4117774</v>
      </c>
      <c r="S27" s="71">
        <f t="shared" si="12"/>
        <v>4146083</v>
      </c>
      <c r="T27" s="71">
        <f t="shared" si="12"/>
        <v>4174382</v>
      </c>
      <c r="U27" s="71">
        <f t="shared" si="12"/>
        <v>4205737</v>
      </c>
      <c r="V27" s="71">
        <f t="shared" si="12"/>
        <v>4195753</v>
      </c>
      <c r="W27" s="71">
        <f t="shared" ref="W27:Y27" si="13">SUM(W28:W32)</f>
        <v>4191249</v>
      </c>
      <c r="X27" s="71">
        <f t="shared" si="13"/>
        <v>4181829</v>
      </c>
      <c r="Y27" s="71">
        <f t="shared" si="13"/>
        <v>4188220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1105876</v>
      </c>
      <c r="C29" s="82">
        <v>1129371</v>
      </c>
      <c r="D29" s="82">
        <v>1157625</v>
      </c>
      <c r="E29" s="82">
        <v>1211180</v>
      </c>
      <c r="F29" s="82">
        <v>1225980</v>
      </c>
      <c r="G29" s="82">
        <v>1168604</v>
      </c>
      <c r="H29" s="82">
        <v>1088146</v>
      </c>
      <c r="I29" s="82">
        <v>1003423</v>
      </c>
      <c r="J29" s="82">
        <v>939423</v>
      </c>
      <c r="K29" s="82">
        <v>926676</v>
      </c>
      <c r="L29" s="82">
        <v>967814</v>
      </c>
      <c r="M29" s="82">
        <v>1067859</v>
      </c>
      <c r="N29" s="82">
        <v>1165205</v>
      </c>
      <c r="O29" s="82">
        <v>1217405</v>
      </c>
      <c r="P29" s="82">
        <v>1222355</v>
      </c>
      <c r="Q29" s="82">
        <v>1164740</v>
      </c>
      <c r="R29" s="82">
        <v>1068699</v>
      </c>
      <c r="S29" s="82">
        <v>1007735</v>
      </c>
      <c r="T29" s="82">
        <v>931292</v>
      </c>
      <c r="U29" s="82">
        <v>878398</v>
      </c>
      <c r="V29" s="82">
        <v>828639</v>
      </c>
      <c r="W29" s="82">
        <v>751781</v>
      </c>
      <c r="X29" s="82">
        <v>677381</v>
      </c>
      <c r="Y29" s="82">
        <v>624821</v>
      </c>
      <c r="DA29" s="89" t="s">
        <v>359</v>
      </c>
    </row>
    <row r="30" spans="1:105" ht="12" customHeight="1" x14ac:dyDescent="0.25">
      <c r="A30" s="28" t="s">
        <v>189</v>
      </c>
      <c r="B30" s="82">
        <v>165265</v>
      </c>
      <c r="C30" s="82">
        <v>186742</v>
      </c>
      <c r="D30" s="82">
        <v>210993</v>
      </c>
      <c r="E30" s="82">
        <v>230737</v>
      </c>
      <c r="F30" s="82">
        <v>251675</v>
      </c>
      <c r="G30" s="82">
        <v>270471</v>
      </c>
      <c r="H30" s="82">
        <v>287212</v>
      </c>
      <c r="I30" s="82">
        <v>304822</v>
      </c>
      <c r="J30" s="82">
        <v>334223</v>
      </c>
      <c r="K30" s="82">
        <v>369703</v>
      </c>
      <c r="L30" s="82">
        <v>415517</v>
      </c>
      <c r="M30" s="82">
        <v>425868</v>
      </c>
      <c r="N30" s="82">
        <v>428984</v>
      </c>
      <c r="O30" s="82">
        <v>421107</v>
      </c>
      <c r="P30" s="82">
        <v>426755</v>
      </c>
      <c r="Q30" s="82">
        <v>431361</v>
      </c>
      <c r="R30" s="82">
        <v>429530</v>
      </c>
      <c r="S30" s="82">
        <v>440320</v>
      </c>
      <c r="T30" s="82">
        <v>457071</v>
      </c>
      <c r="U30" s="82">
        <v>472077</v>
      </c>
      <c r="V30" s="82">
        <v>473394</v>
      </c>
      <c r="W30" s="82">
        <v>461122</v>
      </c>
      <c r="X30" s="82">
        <v>438955</v>
      </c>
      <c r="Y30" s="82">
        <v>414883</v>
      </c>
      <c r="DA30" s="89" t="s">
        <v>360</v>
      </c>
    </row>
    <row r="31" spans="1:105" ht="12" customHeight="1" x14ac:dyDescent="0.25">
      <c r="A31" s="28" t="s">
        <v>202</v>
      </c>
      <c r="B31" s="82">
        <v>1112608</v>
      </c>
      <c r="C31" s="82">
        <v>1096886</v>
      </c>
      <c r="D31" s="82">
        <v>1069632</v>
      </c>
      <c r="E31" s="82">
        <v>1023900</v>
      </c>
      <c r="F31" s="82">
        <v>959936</v>
      </c>
      <c r="G31" s="82">
        <v>927996</v>
      </c>
      <c r="H31" s="82">
        <v>947218</v>
      </c>
      <c r="I31" s="82">
        <v>996907</v>
      </c>
      <c r="J31" s="82">
        <v>1007671</v>
      </c>
      <c r="K31" s="82">
        <v>991027</v>
      </c>
      <c r="L31" s="82">
        <v>947009</v>
      </c>
      <c r="M31" s="82">
        <v>974771</v>
      </c>
      <c r="N31" s="82">
        <v>1085803</v>
      </c>
      <c r="O31" s="82">
        <v>1178307</v>
      </c>
      <c r="P31" s="82">
        <v>1217405</v>
      </c>
      <c r="Q31" s="82">
        <v>1221590</v>
      </c>
      <c r="R31" s="82">
        <v>1186516</v>
      </c>
      <c r="S31" s="82">
        <v>1159450</v>
      </c>
      <c r="T31" s="82">
        <v>1097716</v>
      </c>
      <c r="U31" s="82">
        <v>1039361</v>
      </c>
      <c r="V31" s="82">
        <v>986214</v>
      </c>
      <c r="W31" s="82">
        <v>953441</v>
      </c>
      <c r="X31" s="82">
        <v>942003</v>
      </c>
      <c r="Y31" s="82">
        <v>916410</v>
      </c>
      <c r="DA31" s="89" t="s">
        <v>361</v>
      </c>
    </row>
    <row r="32" spans="1:105" ht="12" customHeight="1" x14ac:dyDescent="0.25">
      <c r="A32" s="32" t="s">
        <v>53</v>
      </c>
      <c r="B32" s="86">
        <v>1210013</v>
      </c>
      <c r="C32" s="86">
        <v>1230474</v>
      </c>
      <c r="D32" s="86">
        <v>1249181</v>
      </c>
      <c r="E32" s="86">
        <v>1261103</v>
      </c>
      <c r="F32" s="86">
        <v>1321580</v>
      </c>
      <c r="G32" s="86">
        <v>1416156</v>
      </c>
      <c r="H32" s="86">
        <v>1505533</v>
      </c>
      <c r="I32" s="86">
        <v>1537456</v>
      </c>
      <c r="J32" s="86">
        <v>1588628</v>
      </c>
      <c r="K32" s="86">
        <v>1627722</v>
      </c>
      <c r="L32" s="86">
        <v>1595943</v>
      </c>
      <c r="M32" s="86">
        <v>1534804</v>
      </c>
      <c r="N32" s="86">
        <v>1373348</v>
      </c>
      <c r="O32" s="86">
        <v>1232483</v>
      </c>
      <c r="P32" s="86">
        <v>1245332</v>
      </c>
      <c r="Q32" s="86">
        <v>1313915</v>
      </c>
      <c r="R32" s="86">
        <v>1433029</v>
      </c>
      <c r="S32" s="86">
        <v>1538578</v>
      </c>
      <c r="T32" s="86">
        <v>1688303</v>
      </c>
      <c r="U32" s="86">
        <v>1815901</v>
      </c>
      <c r="V32" s="86">
        <v>1907506</v>
      </c>
      <c r="W32" s="86">
        <v>2024905</v>
      </c>
      <c r="X32" s="86">
        <v>2123490</v>
      </c>
      <c r="Y32" s="86">
        <v>2232106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2237.8540525488088</v>
      </c>
      <c r="C3" s="65">
        <f t="shared" si="0"/>
        <v>2274.4702343505674</v>
      </c>
      <c r="D3" s="65">
        <f t="shared" si="0"/>
        <v>2335.8178143768346</v>
      </c>
      <c r="E3" s="65">
        <f t="shared" si="0"/>
        <v>2457.133061988523</v>
      </c>
      <c r="F3" s="65">
        <f t="shared" si="0"/>
        <v>2504.6547532624982</v>
      </c>
      <c r="G3" s="65">
        <f t="shared" si="0"/>
        <v>2500.007428194614</v>
      </c>
      <c r="H3" s="65">
        <f t="shared" si="0"/>
        <v>2452.09644109287</v>
      </c>
      <c r="I3" s="65">
        <f t="shared" si="0"/>
        <v>2472.4750155360689</v>
      </c>
      <c r="J3" s="65">
        <f t="shared" si="0"/>
        <v>2393.9440687784627</v>
      </c>
      <c r="K3" s="65">
        <f t="shared" si="0"/>
        <v>2471.9927863253397</v>
      </c>
      <c r="L3" s="65">
        <f t="shared" si="0"/>
        <v>2131.2668532354651</v>
      </c>
      <c r="M3" s="65">
        <f t="shared" si="0"/>
        <v>1978.3004109757737</v>
      </c>
      <c r="N3" s="65">
        <f t="shared" si="0"/>
        <v>1911.2952367310222</v>
      </c>
      <c r="O3" s="65">
        <f t="shared" si="0"/>
        <v>1878.007663587397</v>
      </c>
      <c r="P3" s="65">
        <f t="shared" si="0"/>
        <v>1821.8917170359455</v>
      </c>
      <c r="Q3" s="65">
        <f t="shared" si="0"/>
        <v>1789.0880028764595</v>
      </c>
      <c r="R3" s="65">
        <f t="shared" ref="R3:V3" si="1">SUM(R4,R15,R17,R27)</f>
        <v>1825.0334205840281</v>
      </c>
      <c r="S3" s="65">
        <f t="shared" si="1"/>
        <v>1818.0625529499143</v>
      </c>
      <c r="T3" s="65">
        <f t="shared" si="1"/>
        <v>1880.3125437337796</v>
      </c>
      <c r="U3" s="65">
        <f t="shared" si="1"/>
        <v>1894.8530567743671</v>
      </c>
      <c r="V3" s="65">
        <f t="shared" si="1"/>
        <v>1995.191483315929</v>
      </c>
      <c r="W3" s="65">
        <f t="shared" ref="W3:Y3" si="2">SUM(W4,W15,W17,W27)</f>
        <v>1975.8634766659357</v>
      </c>
      <c r="X3" s="65">
        <f t="shared" si="2"/>
        <v>1921.8158840522929</v>
      </c>
      <c r="Y3" s="65">
        <f t="shared" si="2"/>
        <v>1990.3395977374416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1012.8423049918662</v>
      </c>
      <c r="C4" s="69">
        <f t="shared" si="3"/>
        <v>1022.6673009124946</v>
      </c>
      <c r="D4" s="69">
        <f t="shared" si="3"/>
        <v>1051.8650837924167</v>
      </c>
      <c r="E4" s="69">
        <f t="shared" si="3"/>
        <v>1149.8216051709503</v>
      </c>
      <c r="F4" s="69">
        <f t="shared" si="3"/>
        <v>1205.7141526671846</v>
      </c>
      <c r="G4" s="69">
        <f t="shared" si="3"/>
        <v>1210.0239836786566</v>
      </c>
      <c r="H4" s="69">
        <f t="shared" si="3"/>
        <v>1183.4484637632147</v>
      </c>
      <c r="I4" s="69">
        <f t="shared" si="3"/>
        <v>1204.5216633315031</v>
      </c>
      <c r="J4" s="69">
        <f t="shared" si="3"/>
        <v>1157.7629577462592</v>
      </c>
      <c r="K4" s="69">
        <f t="shared" si="3"/>
        <v>1227.741684594168</v>
      </c>
      <c r="L4" s="69">
        <f t="shared" si="3"/>
        <v>845.94798272853893</v>
      </c>
      <c r="M4" s="69">
        <f t="shared" si="3"/>
        <v>836.86494463977772</v>
      </c>
      <c r="N4" s="69">
        <f t="shared" si="3"/>
        <v>878.75856658701696</v>
      </c>
      <c r="O4" s="69">
        <f t="shared" si="3"/>
        <v>917.77237837864948</v>
      </c>
      <c r="P4" s="69">
        <f t="shared" si="3"/>
        <v>915.43634847500823</v>
      </c>
      <c r="Q4" s="69">
        <f t="shared" si="3"/>
        <v>905.10286088925204</v>
      </c>
      <c r="R4" s="69">
        <f t="shared" ref="R4:V4" si="4">SUM(R5:R14)</f>
        <v>881.86900106728342</v>
      </c>
      <c r="S4" s="69">
        <f t="shared" si="4"/>
        <v>876.2893593713419</v>
      </c>
      <c r="T4" s="69">
        <f t="shared" si="4"/>
        <v>879.53412988569107</v>
      </c>
      <c r="U4" s="69">
        <f t="shared" si="4"/>
        <v>881.2964458537798</v>
      </c>
      <c r="V4" s="69">
        <f t="shared" si="4"/>
        <v>903.57167477845417</v>
      </c>
      <c r="W4" s="69">
        <f t="shared" ref="W4:Y4" si="5">SUM(W5:W14)</f>
        <v>897.75338164407901</v>
      </c>
      <c r="X4" s="69">
        <f t="shared" si="5"/>
        <v>892.6863834204454</v>
      </c>
      <c r="Y4" s="69">
        <f t="shared" si="5"/>
        <v>896.72789730598265</v>
      </c>
      <c r="DA4" s="88" t="s">
        <v>246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364</v>
      </c>
    </row>
    <row r="6" spans="1:105" ht="12" customHeight="1" x14ac:dyDescent="0.25">
      <c r="A6" s="28" t="s">
        <v>74</v>
      </c>
      <c r="B6" s="72">
        <v>76.418755326291603</v>
      </c>
      <c r="C6" s="72">
        <v>73.794372664258049</v>
      </c>
      <c r="D6" s="72">
        <v>72.971141593556467</v>
      </c>
      <c r="E6" s="72">
        <v>119.47995547845481</v>
      </c>
      <c r="F6" s="72">
        <v>116.73083190369792</v>
      </c>
      <c r="G6" s="72">
        <v>87.706645788004636</v>
      </c>
      <c r="H6" s="72">
        <v>64.451153441103429</v>
      </c>
      <c r="I6" s="72">
        <v>44.139646608940893</v>
      </c>
      <c r="J6" s="72">
        <v>23.424770383489214</v>
      </c>
      <c r="K6" s="72">
        <v>9.7735584134902087</v>
      </c>
      <c r="L6" s="72">
        <v>34.926997494159536</v>
      </c>
      <c r="M6" s="72">
        <v>29.429530906659025</v>
      </c>
      <c r="N6" s="72">
        <v>27.484876277825485</v>
      </c>
      <c r="O6" s="72">
        <v>26.706945638673893</v>
      </c>
      <c r="P6" s="72">
        <v>24.178886022738034</v>
      </c>
      <c r="Q6" s="72">
        <v>22.363829177414733</v>
      </c>
      <c r="R6" s="72">
        <v>22.104547625871749</v>
      </c>
      <c r="S6" s="72">
        <v>22.071586892137194</v>
      </c>
      <c r="T6" s="72">
        <v>21.001452183051548</v>
      </c>
      <c r="U6" s="72">
        <v>21.261851533390676</v>
      </c>
      <c r="V6" s="72">
        <v>23.282382726664775</v>
      </c>
      <c r="W6" s="72">
        <v>20.268663418362451</v>
      </c>
      <c r="X6" s="72">
        <v>18.366790866532821</v>
      </c>
      <c r="Y6" s="72">
        <v>17.560380242667506</v>
      </c>
      <c r="DA6" s="89" t="s">
        <v>365</v>
      </c>
    </row>
    <row r="7" spans="1:105" ht="12" customHeight="1" x14ac:dyDescent="0.25">
      <c r="A7" s="28" t="s">
        <v>200</v>
      </c>
      <c r="B7" s="72">
        <v>19.525179439337712</v>
      </c>
      <c r="C7" s="72">
        <v>23.607036810333273</v>
      </c>
      <c r="D7" s="72">
        <v>23.674112300830192</v>
      </c>
      <c r="E7" s="72">
        <v>19.663400769441449</v>
      </c>
      <c r="F7" s="72">
        <v>19.260952501473913</v>
      </c>
      <c r="G7" s="72">
        <v>22.568051896050264</v>
      </c>
      <c r="H7" s="72">
        <v>24.870764914538203</v>
      </c>
      <c r="I7" s="72">
        <v>33.074956769573483</v>
      </c>
      <c r="J7" s="72">
        <v>41.525273116327213</v>
      </c>
      <c r="K7" s="72">
        <v>51.198809834613762</v>
      </c>
      <c r="L7" s="72">
        <v>53.260793649304723</v>
      </c>
      <c r="M7" s="72">
        <v>62.72959267273648</v>
      </c>
      <c r="N7" s="72">
        <v>48.958767930607223</v>
      </c>
      <c r="O7" s="72">
        <v>47.746252346457219</v>
      </c>
      <c r="P7" s="72">
        <v>45.64232001177178</v>
      </c>
      <c r="Q7" s="72">
        <v>42.719483281150062</v>
      </c>
      <c r="R7" s="72">
        <v>43.326025319917463</v>
      </c>
      <c r="S7" s="72">
        <v>37.22446274443756</v>
      </c>
      <c r="T7" s="72">
        <v>44.133201534128482</v>
      </c>
      <c r="U7" s="72">
        <v>37.854723039036315</v>
      </c>
      <c r="V7" s="72">
        <v>41.38274094118762</v>
      </c>
      <c r="W7" s="72">
        <v>39.765856424578146</v>
      </c>
      <c r="X7" s="72">
        <v>34.304171108401135</v>
      </c>
      <c r="Y7" s="72">
        <v>28.926431895713318</v>
      </c>
      <c r="DA7" s="89" t="s">
        <v>366</v>
      </c>
    </row>
    <row r="8" spans="1:105" ht="12" customHeight="1" x14ac:dyDescent="0.25">
      <c r="A8" s="28" t="s">
        <v>189</v>
      </c>
      <c r="B8" s="72">
        <v>42.701829245828606</v>
      </c>
      <c r="C8" s="72">
        <v>51.824998281339774</v>
      </c>
      <c r="D8" s="72">
        <v>64.15158597566969</v>
      </c>
      <c r="E8" s="72">
        <v>74.169352634185628</v>
      </c>
      <c r="F8" s="72">
        <v>88.216562048445979</v>
      </c>
      <c r="G8" s="72">
        <v>98.991816854738516</v>
      </c>
      <c r="H8" s="72">
        <v>100.96837109227583</v>
      </c>
      <c r="I8" s="72">
        <v>112.3451713228406</v>
      </c>
      <c r="J8" s="72">
        <v>118.44775065414771</v>
      </c>
      <c r="K8" s="72">
        <v>145.18140955482494</v>
      </c>
      <c r="L8" s="72">
        <v>137.55819021939917</v>
      </c>
      <c r="M8" s="72">
        <v>127.07964057370266</v>
      </c>
      <c r="N8" s="72">
        <v>140.82385033092513</v>
      </c>
      <c r="O8" s="72">
        <v>145.50376970500801</v>
      </c>
      <c r="P8" s="72">
        <v>158.7598197650226</v>
      </c>
      <c r="Q8" s="72">
        <v>161.61956927573519</v>
      </c>
      <c r="R8" s="72">
        <v>143.47880404947784</v>
      </c>
      <c r="S8" s="72">
        <v>146.64420942517469</v>
      </c>
      <c r="T8" s="72">
        <v>154.75994449160024</v>
      </c>
      <c r="U8" s="72">
        <v>159.50454221153825</v>
      </c>
      <c r="V8" s="72">
        <v>160.43939152115237</v>
      </c>
      <c r="W8" s="72">
        <v>155.70629767748321</v>
      </c>
      <c r="X8" s="72">
        <v>149.01622782008928</v>
      </c>
      <c r="Y8" s="72">
        <v>135.37269889756868</v>
      </c>
      <c r="DA8" s="89" t="s">
        <v>367</v>
      </c>
    </row>
    <row r="9" spans="1:105" ht="12" customHeight="1" x14ac:dyDescent="0.25">
      <c r="A9" s="28" t="s">
        <v>202</v>
      </c>
      <c r="B9" s="72">
        <v>835.27710658078149</v>
      </c>
      <c r="C9" s="72">
        <v>829.97787747835469</v>
      </c>
      <c r="D9" s="72">
        <v>832.23455555671603</v>
      </c>
      <c r="E9" s="72">
        <v>855.5569047866926</v>
      </c>
      <c r="F9" s="72">
        <v>890.02159566991395</v>
      </c>
      <c r="G9" s="72">
        <v>899.89996371919381</v>
      </c>
      <c r="H9" s="72">
        <v>896.40387350181572</v>
      </c>
      <c r="I9" s="72">
        <v>898.15105416676806</v>
      </c>
      <c r="J9" s="72">
        <v>857.11829766946846</v>
      </c>
      <c r="K9" s="72">
        <v>860.68488648720495</v>
      </c>
      <c r="L9" s="72">
        <v>501.89233782363641</v>
      </c>
      <c r="M9" s="72">
        <v>501.89233782363618</v>
      </c>
      <c r="N9" s="72">
        <v>533.67424763542579</v>
      </c>
      <c r="O9" s="72">
        <v>546.04806534823786</v>
      </c>
      <c r="P9" s="72">
        <v>543.30334861947142</v>
      </c>
      <c r="Q9" s="72">
        <v>540.5250023884596</v>
      </c>
      <c r="R9" s="72">
        <v>540.88119327409993</v>
      </c>
      <c r="S9" s="72">
        <v>541.22014426292094</v>
      </c>
      <c r="T9" s="72">
        <v>533.40222604375629</v>
      </c>
      <c r="U9" s="72">
        <v>538.65002388459027</v>
      </c>
      <c r="V9" s="72">
        <v>552.51132129549944</v>
      </c>
      <c r="W9" s="72">
        <v>555.30346326550136</v>
      </c>
      <c r="X9" s="72">
        <v>555.24704786471716</v>
      </c>
      <c r="Y9" s="72">
        <v>569.26502818381562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1.1226139294926909</v>
      </c>
      <c r="C11" s="72">
        <v>0.74041272570937233</v>
      </c>
      <c r="D11" s="72">
        <v>1.1942390369733451</v>
      </c>
      <c r="E11" s="72">
        <v>1.2897678417884777</v>
      </c>
      <c r="F11" s="72">
        <v>1.5047291487532239</v>
      </c>
      <c r="G11" s="72">
        <v>1.026999140154772</v>
      </c>
      <c r="H11" s="72">
        <v>1.0987102321582107</v>
      </c>
      <c r="I11" s="72">
        <v>1.098710232158211</v>
      </c>
      <c r="J11" s="72">
        <v>0.81203783319002565</v>
      </c>
      <c r="K11" s="72">
        <v>0.76431642304385217</v>
      </c>
      <c r="L11" s="72">
        <v>1.0269991401547722</v>
      </c>
      <c r="M11" s="72">
        <v>0.90765262252794465</v>
      </c>
      <c r="N11" s="72">
        <v>1.0748065348237317</v>
      </c>
      <c r="O11" s="72">
        <v>0.97927773000859897</v>
      </c>
      <c r="P11" s="72">
        <v>0.90765262252794476</v>
      </c>
      <c r="Q11" s="72">
        <v>0.85984522785898576</v>
      </c>
      <c r="R11" s="72">
        <v>0.85984522785898487</v>
      </c>
      <c r="S11" s="72">
        <v>0.85984522785898565</v>
      </c>
      <c r="T11" s="72">
        <v>1.0549441100601893</v>
      </c>
      <c r="U11" s="72">
        <v>0.85984522785898576</v>
      </c>
      <c r="V11" s="72">
        <v>0.85984522785898543</v>
      </c>
      <c r="W11" s="72">
        <v>0.85984522785898587</v>
      </c>
      <c r="X11" s="72">
        <v>0.59656061908856395</v>
      </c>
      <c r="Y11" s="72">
        <v>0</v>
      </c>
      <c r="DA11" s="89" t="s">
        <v>370</v>
      </c>
    </row>
    <row r="12" spans="1:105" ht="12" customHeight="1" x14ac:dyDescent="0.25">
      <c r="A12" s="28" t="s">
        <v>95</v>
      </c>
      <c r="B12" s="72">
        <v>7.6584324755865723</v>
      </c>
      <c r="C12" s="72">
        <v>10.588253638568169</v>
      </c>
      <c r="D12" s="72">
        <v>20.186524664223835</v>
      </c>
      <c r="E12" s="72">
        <v>37.542450669973988</v>
      </c>
      <c r="F12" s="72">
        <v>45.567331044865178</v>
      </c>
      <c r="G12" s="72">
        <v>53.908287487728948</v>
      </c>
      <c r="H12" s="72">
        <v>53.313318656377618</v>
      </c>
      <c r="I12" s="72">
        <v>67.915783952858717</v>
      </c>
      <c r="J12" s="72">
        <v>72.839816250127768</v>
      </c>
      <c r="K12" s="72">
        <v>112.18164027261119</v>
      </c>
      <c r="L12" s="72">
        <v>84.995717446641407</v>
      </c>
      <c r="M12" s="72">
        <v>81.130735054125822</v>
      </c>
      <c r="N12" s="72">
        <v>97.724724603878542</v>
      </c>
      <c r="O12" s="72">
        <v>123.20819593172023</v>
      </c>
      <c r="P12" s="72">
        <v>135.72459880775705</v>
      </c>
      <c r="Q12" s="72">
        <v>130.17411819671986</v>
      </c>
      <c r="R12" s="72">
        <v>124.69440046698955</v>
      </c>
      <c r="S12" s="72">
        <v>121.8642524968523</v>
      </c>
      <c r="T12" s="72">
        <v>119.66459527173534</v>
      </c>
      <c r="U12" s="72">
        <v>119.16477029974746</v>
      </c>
      <c r="V12" s="72">
        <v>120.15863951974092</v>
      </c>
      <c r="W12" s="72">
        <v>120.80399906886549</v>
      </c>
      <c r="X12" s="72">
        <v>130.18329087256916</v>
      </c>
      <c r="Y12" s="72">
        <v>128.33734937317044</v>
      </c>
      <c r="DA12" s="89" t="s">
        <v>371</v>
      </c>
    </row>
    <row r="13" spans="1:105" ht="12" customHeight="1" x14ac:dyDescent="0.25">
      <c r="A13" s="73" t="s">
        <v>94</v>
      </c>
      <c r="B13" s="74">
        <v>26.070129546099281</v>
      </c>
      <c r="C13" s="74">
        <v>28.071078089214048</v>
      </c>
      <c r="D13" s="74">
        <v>33.416152002550803</v>
      </c>
      <c r="E13" s="74">
        <v>38.338302286090091</v>
      </c>
      <c r="F13" s="74">
        <v>40.60413164017455</v>
      </c>
      <c r="G13" s="74">
        <v>42.082943860268806</v>
      </c>
      <c r="H13" s="74">
        <v>38.500526277125736</v>
      </c>
      <c r="I13" s="74">
        <v>43.739405066049997</v>
      </c>
      <c r="J13" s="74">
        <v>39.411163735161992</v>
      </c>
      <c r="K13" s="74">
        <v>43.714350526192675</v>
      </c>
      <c r="L13" s="74">
        <v>30.05820087373024</v>
      </c>
      <c r="M13" s="74">
        <v>31.160614761934347</v>
      </c>
      <c r="N13" s="74">
        <v>26.441231548087448</v>
      </c>
      <c r="O13" s="74">
        <v>24.905337224606534</v>
      </c>
      <c r="P13" s="74">
        <v>4.3007127250203361</v>
      </c>
      <c r="Q13" s="74">
        <v>4.2625593684532532</v>
      </c>
      <c r="R13" s="74">
        <v>3.9279968470762605</v>
      </c>
      <c r="S13" s="74">
        <v>3.8242085508685482</v>
      </c>
      <c r="T13" s="74">
        <v>2.8701013418089465</v>
      </c>
      <c r="U13" s="74">
        <v>1.3298219466975072</v>
      </c>
      <c r="V13" s="74">
        <v>0.98450169689192502</v>
      </c>
      <c r="W13" s="74">
        <v>1.0961498655983635</v>
      </c>
      <c r="X13" s="74">
        <v>1.0519633622875519</v>
      </c>
      <c r="Y13" s="74">
        <v>13.307362231199701</v>
      </c>
      <c r="DA13" s="90" t="s">
        <v>372</v>
      </c>
    </row>
    <row r="14" spans="1:105" ht="12" customHeight="1" x14ac:dyDescent="0.25">
      <c r="A14" s="75" t="s">
        <v>97</v>
      </c>
      <c r="B14" s="76">
        <v>4.0682584484483728</v>
      </c>
      <c r="C14" s="76">
        <v>4.0632712247173064</v>
      </c>
      <c r="D14" s="76">
        <v>4.0367726618963742</v>
      </c>
      <c r="E14" s="76">
        <v>3.7814707043233264</v>
      </c>
      <c r="F14" s="76">
        <v>3.8080187098598572</v>
      </c>
      <c r="G14" s="76">
        <v>3.8392749325165805</v>
      </c>
      <c r="H14" s="76">
        <v>3.8417456478198933</v>
      </c>
      <c r="I14" s="76">
        <v>4.0569352123132623</v>
      </c>
      <c r="J14" s="76">
        <v>4.1838481043467333</v>
      </c>
      <c r="K14" s="76">
        <v>4.2427130821860839</v>
      </c>
      <c r="L14" s="76">
        <v>2.2287460815126923</v>
      </c>
      <c r="M14" s="76">
        <v>2.5348402244553783</v>
      </c>
      <c r="N14" s="76">
        <v>2.5760617254436387</v>
      </c>
      <c r="O14" s="76">
        <v>2.6745344539371949</v>
      </c>
      <c r="P14" s="76">
        <v>2.6190099006989636</v>
      </c>
      <c r="Q14" s="76">
        <v>2.5784539734603946</v>
      </c>
      <c r="R14" s="76">
        <v>2.59618825599164</v>
      </c>
      <c r="S14" s="76">
        <v>2.5806497710917933</v>
      </c>
      <c r="T14" s="76">
        <v>2.6476649095500564</v>
      </c>
      <c r="U14" s="76">
        <v>2.6708677109202958</v>
      </c>
      <c r="V14" s="76">
        <v>3.9528518494582783</v>
      </c>
      <c r="W14" s="76">
        <v>3.9491066958310697</v>
      </c>
      <c r="X14" s="76">
        <v>3.9203309067597933</v>
      </c>
      <c r="Y14" s="76">
        <v>3.9586464818474001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6.3498867161864823</v>
      </c>
      <c r="C15" s="69">
        <f t="shared" si="6"/>
        <v>7.1126215302519302</v>
      </c>
      <c r="D15" s="69">
        <f t="shared" si="6"/>
        <v>6.0813071454860053</v>
      </c>
      <c r="E15" s="69">
        <f t="shared" si="6"/>
        <v>14.778528892695853</v>
      </c>
      <c r="F15" s="69">
        <f t="shared" si="6"/>
        <v>12.212087158815688</v>
      </c>
      <c r="G15" s="69">
        <f t="shared" si="6"/>
        <v>16.261919353957154</v>
      </c>
      <c r="H15" s="69">
        <f t="shared" si="6"/>
        <v>20.74911375460756</v>
      </c>
      <c r="I15" s="69">
        <f t="shared" si="6"/>
        <v>10.265112876900698</v>
      </c>
      <c r="J15" s="69">
        <f t="shared" si="6"/>
        <v>10.107052274109234</v>
      </c>
      <c r="K15" s="69">
        <f t="shared" si="6"/>
        <v>17.295684396453442</v>
      </c>
      <c r="L15" s="69">
        <f t="shared" si="6"/>
        <v>27.470669723894133</v>
      </c>
      <c r="M15" s="69">
        <f t="shared" si="6"/>
        <v>26.014091907901026</v>
      </c>
      <c r="N15" s="69">
        <f t="shared" si="6"/>
        <v>24.398633801471313</v>
      </c>
      <c r="O15" s="69">
        <f t="shared" si="6"/>
        <v>23.293899875800129</v>
      </c>
      <c r="P15" s="69">
        <f t="shared" si="6"/>
        <v>22.539122957867569</v>
      </c>
      <c r="Q15" s="69">
        <f t="shared" si="6"/>
        <v>22.650735645361593</v>
      </c>
      <c r="R15" s="69">
        <f t="shared" si="6"/>
        <v>24.540508264068045</v>
      </c>
      <c r="S15" s="69">
        <f t="shared" si="6"/>
        <v>23.815993121238183</v>
      </c>
      <c r="T15" s="69">
        <f t="shared" si="6"/>
        <v>24.994506544377558</v>
      </c>
      <c r="U15" s="69">
        <f t="shared" si="6"/>
        <v>25.013423139390422</v>
      </c>
      <c r="V15" s="69">
        <f t="shared" si="6"/>
        <v>25.832497372695133</v>
      </c>
      <c r="W15" s="69">
        <f t="shared" si="6"/>
        <v>28.359415305245069</v>
      </c>
      <c r="X15" s="69">
        <f t="shared" si="6"/>
        <v>31.083834909716316</v>
      </c>
      <c r="Y15" s="69">
        <f t="shared" si="6"/>
        <v>36.685609534728293</v>
      </c>
      <c r="DA15" s="88" t="s">
        <v>247</v>
      </c>
    </row>
    <row r="16" spans="1:105" ht="12" customHeight="1" x14ac:dyDescent="0.25">
      <c r="A16" s="28" t="s">
        <v>91</v>
      </c>
      <c r="B16" s="72">
        <v>6.3498867161864823</v>
      </c>
      <c r="C16" s="72">
        <v>7.1126215302519302</v>
      </c>
      <c r="D16" s="72">
        <v>6.0813071454860053</v>
      </c>
      <c r="E16" s="72">
        <v>14.778528892695853</v>
      </c>
      <c r="F16" s="72">
        <v>12.212087158815688</v>
      </c>
      <c r="G16" s="72">
        <v>16.261919353957154</v>
      </c>
      <c r="H16" s="72">
        <v>20.74911375460756</v>
      </c>
      <c r="I16" s="72">
        <v>10.265112876900698</v>
      </c>
      <c r="J16" s="72">
        <v>10.107052274109234</v>
      </c>
      <c r="K16" s="72">
        <v>17.295684396453442</v>
      </c>
      <c r="L16" s="72">
        <v>27.470669723894133</v>
      </c>
      <c r="M16" s="72">
        <v>26.014091907901026</v>
      </c>
      <c r="N16" s="72">
        <v>24.398633801471313</v>
      </c>
      <c r="O16" s="72">
        <v>23.293899875800129</v>
      </c>
      <c r="P16" s="72">
        <v>22.539122957867569</v>
      </c>
      <c r="Q16" s="72">
        <v>22.650735645361593</v>
      </c>
      <c r="R16" s="72">
        <v>24.540508264068045</v>
      </c>
      <c r="S16" s="72">
        <v>23.815993121238183</v>
      </c>
      <c r="T16" s="72">
        <v>24.994506544377558</v>
      </c>
      <c r="U16" s="72">
        <v>25.013423139390422</v>
      </c>
      <c r="V16" s="72">
        <v>25.832497372695133</v>
      </c>
      <c r="W16" s="72">
        <v>28.359415305245069</v>
      </c>
      <c r="X16" s="72">
        <v>31.083834909716316</v>
      </c>
      <c r="Y16" s="72">
        <v>36.685609534728293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468.06456830838579</v>
      </c>
      <c r="C17" s="69">
        <f t="shared" si="7"/>
        <v>467.91287619708146</v>
      </c>
      <c r="D17" s="69">
        <f t="shared" si="7"/>
        <v>468.35730580108719</v>
      </c>
      <c r="E17" s="69">
        <f t="shared" si="7"/>
        <v>470.88890354214448</v>
      </c>
      <c r="F17" s="69">
        <f t="shared" si="7"/>
        <v>467.3390576431122</v>
      </c>
      <c r="G17" s="69">
        <f t="shared" si="7"/>
        <v>461.72960393397238</v>
      </c>
      <c r="H17" s="69">
        <f t="shared" si="7"/>
        <v>465.24340504104737</v>
      </c>
      <c r="I17" s="69">
        <f t="shared" si="7"/>
        <v>472.72087929881536</v>
      </c>
      <c r="J17" s="69">
        <f t="shared" si="7"/>
        <v>475.25004317966989</v>
      </c>
      <c r="K17" s="69">
        <f t="shared" si="7"/>
        <v>473.55782217647879</v>
      </c>
      <c r="L17" s="69">
        <f t="shared" si="7"/>
        <v>495.84443260317721</v>
      </c>
      <c r="M17" s="69">
        <f t="shared" si="7"/>
        <v>441.7993171843392</v>
      </c>
      <c r="N17" s="69">
        <f t="shared" si="7"/>
        <v>418.56639897603435</v>
      </c>
      <c r="O17" s="69">
        <f t="shared" si="7"/>
        <v>407.33887470548143</v>
      </c>
      <c r="P17" s="69">
        <f t="shared" si="7"/>
        <v>384.14854269275037</v>
      </c>
      <c r="Q17" s="69">
        <f t="shared" si="7"/>
        <v>368.28583701323112</v>
      </c>
      <c r="R17" s="69">
        <f t="shared" ref="R17:V17" si="8">SUM(R18:R26)</f>
        <v>365.8906362686339</v>
      </c>
      <c r="S17" s="69">
        <f t="shared" si="8"/>
        <v>371.87451267969919</v>
      </c>
      <c r="T17" s="69">
        <f t="shared" si="8"/>
        <v>373.14818900713999</v>
      </c>
      <c r="U17" s="69">
        <f t="shared" si="8"/>
        <v>368.96818208433262</v>
      </c>
      <c r="V17" s="69">
        <f t="shared" si="8"/>
        <v>397.17614372275426</v>
      </c>
      <c r="W17" s="69">
        <f t="shared" ref="W17:Y17" si="9">SUM(W18:W26)</f>
        <v>368.03788257951561</v>
      </c>
      <c r="X17" s="69">
        <f t="shared" si="9"/>
        <v>352.58380467208019</v>
      </c>
      <c r="Y17" s="69">
        <f t="shared" si="9"/>
        <v>347.41581805801951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364.14404385012517</v>
      </c>
      <c r="C19" s="72">
        <v>356.15842365086678</v>
      </c>
      <c r="D19" s="72">
        <v>351.86929351714042</v>
      </c>
      <c r="E19" s="72">
        <v>360.87980124141484</v>
      </c>
      <c r="F19" s="72">
        <v>353.73696733739519</v>
      </c>
      <c r="G19" s="72">
        <v>340.5111446486365</v>
      </c>
      <c r="H19" s="72">
        <v>336.95306358007508</v>
      </c>
      <c r="I19" s="72">
        <v>335.22736343402573</v>
      </c>
      <c r="J19" s="72">
        <v>327.94937688886642</v>
      </c>
      <c r="K19" s="72">
        <v>322.53777561044717</v>
      </c>
      <c r="L19" s="72">
        <v>319.67063793146389</v>
      </c>
      <c r="M19" s="72">
        <v>269.35511607910576</v>
      </c>
      <c r="N19" s="72">
        <v>251.55631986242474</v>
      </c>
      <c r="O19" s="72">
        <v>244.43680137575234</v>
      </c>
      <c r="P19" s="72">
        <v>221.29836629406708</v>
      </c>
      <c r="Q19" s="72">
        <v>204.68615649183144</v>
      </c>
      <c r="R19" s="72">
        <v>202.31298366294064</v>
      </c>
      <c r="S19" s="72">
        <v>205.87274290627687</v>
      </c>
      <c r="T19" s="72">
        <v>196.97334479793633</v>
      </c>
      <c r="U19" s="72">
        <v>194.00687876182289</v>
      </c>
      <c r="V19" s="72">
        <v>214.17884780739465</v>
      </c>
      <c r="W19" s="72">
        <v>185.50740422279546</v>
      </c>
      <c r="X19" s="72">
        <v>168.09864335530722</v>
      </c>
      <c r="Y19" s="72">
        <v>160.72312983662934</v>
      </c>
      <c r="DA19" s="89" t="s">
        <v>376</v>
      </c>
    </row>
    <row r="20" spans="1:105" ht="12" customHeight="1" x14ac:dyDescent="0.25">
      <c r="A20" s="28" t="s">
        <v>200</v>
      </c>
      <c r="B20" s="72">
        <v>9.3039045708321115</v>
      </c>
      <c r="C20" s="72">
        <v>11.026345182176229</v>
      </c>
      <c r="D20" s="72">
        <v>10.478252273546447</v>
      </c>
      <c r="E20" s="72">
        <v>7.6584876928863732</v>
      </c>
      <c r="F20" s="72">
        <v>6.9385602090029117</v>
      </c>
      <c r="G20" s="72">
        <v>7.8964982629807157</v>
      </c>
      <c r="H20" s="72">
        <v>9.0214964784111054</v>
      </c>
      <c r="I20" s="72">
        <v>11.703891037821167</v>
      </c>
      <c r="J20" s="72">
        <v>15.185131010929901</v>
      </c>
      <c r="K20" s="72">
        <v>16.398180707088649</v>
      </c>
      <c r="L20" s="72">
        <v>25.222783306843152</v>
      </c>
      <c r="M20" s="72">
        <v>26.640570697856706</v>
      </c>
      <c r="N20" s="72">
        <v>17.798669730613721</v>
      </c>
      <c r="O20" s="72">
        <v>14.920987550361417</v>
      </c>
      <c r="P20" s="72">
        <v>12.898780590119848</v>
      </c>
      <c r="Q20" s="72">
        <v>11.713534775599738</v>
      </c>
      <c r="R20" s="72">
        <v>12.133991876987093</v>
      </c>
      <c r="S20" s="72">
        <v>10.574763394857372</v>
      </c>
      <c r="T20" s="72">
        <v>12.58502718470214</v>
      </c>
      <c r="U20" s="72">
        <v>10.431175499226764</v>
      </c>
      <c r="V20" s="72">
        <v>11.865840314186432</v>
      </c>
      <c r="W20" s="72">
        <v>10.380833171294576</v>
      </c>
      <c r="X20" s="72">
        <v>8.6992682725102579</v>
      </c>
      <c r="Y20" s="72">
        <v>7.1793290673133185</v>
      </c>
      <c r="DA20" s="89" t="s">
        <v>377</v>
      </c>
    </row>
    <row r="21" spans="1:105" ht="12" customHeight="1" x14ac:dyDescent="0.25">
      <c r="A21" s="28" t="s">
        <v>189</v>
      </c>
      <c r="B21" s="72">
        <v>21.469615842450306</v>
      </c>
      <c r="C21" s="72">
        <v>25.341641351785231</v>
      </c>
      <c r="D21" s="72">
        <v>29.605390102250102</v>
      </c>
      <c r="E21" s="72">
        <v>30.107711130545571</v>
      </c>
      <c r="F21" s="72">
        <v>33.172737416205642</v>
      </c>
      <c r="G21" s="72">
        <v>35.728144594497678</v>
      </c>
      <c r="H21" s="72">
        <v>36.972544295802194</v>
      </c>
      <c r="I21" s="72">
        <v>39.379029068963987</v>
      </c>
      <c r="J21" s="72">
        <v>42.11480447790472</v>
      </c>
      <c r="K21" s="72">
        <v>44.694157451522393</v>
      </c>
      <c r="L21" s="72">
        <v>61.310059405868046</v>
      </c>
      <c r="M21" s="72">
        <v>50.595894699549454</v>
      </c>
      <c r="N21" s="72">
        <v>48.071659179624639</v>
      </c>
      <c r="O21" s="72">
        <v>43.205929799842181</v>
      </c>
      <c r="P21" s="72">
        <v>43.419523365303945</v>
      </c>
      <c r="Q21" s="72">
        <v>43.440738393781494</v>
      </c>
      <c r="R21" s="72">
        <v>39.573230211422299</v>
      </c>
      <c r="S21" s="72">
        <v>41.578319603359255</v>
      </c>
      <c r="T21" s="72">
        <v>44.332425717247169</v>
      </c>
      <c r="U21" s="72">
        <v>45.19207142869233</v>
      </c>
      <c r="V21" s="72">
        <v>48.005995780793974</v>
      </c>
      <c r="W21" s="72">
        <v>43.183452206003786</v>
      </c>
      <c r="X21" s="72">
        <v>39.345814477465794</v>
      </c>
      <c r="Y21" s="72">
        <v>35.160675104612274</v>
      </c>
      <c r="DA21" s="89" t="s">
        <v>378</v>
      </c>
    </row>
    <row r="22" spans="1:105" ht="12" customHeight="1" x14ac:dyDescent="0.25">
      <c r="A22" s="28" t="s">
        <v>202</v>
      </c>
      <c r="B22" s="72">
        <v>52.723571674155941</v>
      </c>
      <c r="C22" s="72">
        <v>53.531027628628941</v>
      </c>
      <c r="D22" s="72">
        <v>53.089481715884304</v>
      </c>
      <c r="E22" s="72">
        <v>50.290826163142839</v>
      </c>
      <c r="F22" s="72">
        <v>50.528070332918141</v>
      </c>
      <c r="G22" s="72">
        <v>51.220944729818235</v>
      </c>
      <c r="H22" s="72">
        <v>54.321184523008341</v>
      </c>
      <c r="I22" s="72">
        <v>54.505666303110097</v>
      </c>
      <c r="J22" s="72">
        <v>54.72520872354054</v>
      </c>
      <c r="K22" s="72">
        <v>49.612314861521263</v>
      </c>
      <c r="L22" s="72">
        <v>44.138052928250687</v>
      </c>
      <c r="M22" s="72">
        <v>44.138052928250687</v>
      </c>
      <c r="N22" s="72">
        <v>46.313413585554599</v>
      </c>
      <c r="O22" s="72">
        <v>47.339638865004304</v>
      </c>
      <c r="P22" s="72">
        <v>47.09826120187256</v>
      </c>
      <c r="Q22" s="72">
        <v>46.853921849622616</v>
      </c>
      <c r="R22" s="72">
        <v>46.947215056845323</v>
      </c>
      <c r="S22" s="72">
        <v>46.947215056845323</v>
      </c>
      <c r="T22" s="72">
        <v>47.070125155249826</v>
      </c>
      <c r="U22" s="72">
        <v>46.720645839304474</v>
      </c>
      <c r="V22" s="72">
        <v>47.410719403840638</v>
      </c>
      <c r="W22" s="72">
        <v>47.224610681188494</v>
      </c>
      <c r="X22" s="72">
        <v>47.219690455717966</v>
      </c>
      <c r="Y22" s="72">
        <v>48.441339447788273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381</v>
      </c>
    </row>
    <row r="25" spans="1:105" ht="12" customHeight="1" x14ac:dyDescent="0.25">
      <c r="A25" s="73" t="s">
        <v>53</v>
      </c>
      <c r="B25" s="74">
        <v>9.3648769108050249</v>
      </c>
      <c r="C25" s="74">
        <v>10.414681719823774</v>
      </c>
      <c r="D25" s="74">
        <v>11.492016309204898</v>
      </c>
      <c r="E25" s="74">
        <v>9.7231865144987797</v>
      </c>
      <c r="F25" s="74">
        <v>10.351630344150962</v>
      </c>
      <c r="G25" s="74">
        <v>12.854213056594711</v>
      </c>
      <c r="H25" s="74">
        <v>13.739862509408383</v>
      </c>
      <c r="I25" s="74">
        <v>16.475522748101593</v>
      </c>
      <c r="J25" s="74">
        <v>17.123243488574399</v>
      </c>
      <c r="K25" s="74">
        <v>19.392521662838249</v>
      </c>
      <c r="L25" s="74">
        <v>16.650276502806467</v>
      </c>
      <c r="M25" s="74">
        <v>15.362202126094269</v>
      </c>
      <c r="N25" s="74">
        <v>14.413610908444353</v>
      </c>
      <c r="O25" s="74">
        <v>13.774468103343224</v>
      </c>
      <c r="P25" s="74">
        <v>13.31245904878161</v>
      </c>
      <c r="Q25" s="74">
        <v>13.440152742292639</v>
      </c>
      <c r="R25" s="74">
        <v>14.550644523207273</v>
      </c>
      <c r="S25" s="74">
        <v>14.120818235987215</v>
      </c>
      <c r="T25" s="74">
        <v>14.811083864816224</v>
      </c>
      <c r="U25" s="74">
        <v>14.819044261219066</v>
      </c>
      <c r="V25" s="74">
        <v>15.299521156005504</v>
      </c>
      <c r="W25" s="74">
        <v>18.453620131423346</v>
      </c>
      <c r="X25" s="74">
        <v>24.801643485111615</v>
      </c>
      <c r="Y25" s="74">
        <v>27.575145117583478</v>
      </c>
      <c r="DA25" s="90" t="s">
        <v>382</v>
      </c>
    </row>
    <row r="26" spans="1:105" ht="12" customHeight="1" x14ac:dyDescent="0.25">
      <c r="A26" s="32" t="s">
        <v>52</v>
      </c>
      <c r="B26" s="77">
        <v>11.0585554600172</v>
      </c>
      <c r="C26" s="77">
        <v>11.440756663800521</v>
      </c>
      <c r="D26" s="77">
        <v>11.822871883061049</v>
      </c>
      <c r="E26" s="77">
        <v>12.22889079965606</v>
      </c>
      <c r="F26" s="77">
        <v>12.61109200343938</v>
      </c>
      <c r="G26" s="77">
        <v>13.51865864144454</v>
      </c>
      <c r="H26" s="77">
        <v>14.23525365434222</v>
      </c>
      <c r="I26" s="77">
        <v>15.429406706792779</v>
      </c>
      <c r="J26" s="77">
        <v>18.152278589853829</v>
      </c>
      <c r="K26" s="77">
        <v>20.922871883061049</v>
      </c>
      <c r="L26" s="77">
        <v>28.85262252794497</v>
      </c>
      <c r="M26" s="77">
        <v>35.707480653482371</v>
      </c>
      <c r="N26" s="77">
        <v>40.41272570937231</v>
      </c>
      <c r="O26" s="77">
        <v>43.661049011177987</v>
      </c>
      <c r="P26" s="77">
        <v>46.121152192605329</v>
      </c>
      <c r="Q26" s="77">
        <v>48.15133276010318</v>
      </c>
      <c r="R26" s="77">
        <v>50.372570937231288</v>
      </c>
      <c r="S26" s="77">
        <v>52.780653482373182</v>
      </c>
      <c r="T26" s="77">
        <v>57.3761822871883</v>
      </c>
      <c r="U26" s="77">
        <v>57.798366294067073</v>
      </c>
      <c r="V26" s="77">
        <v>60.4152192605331</v>
      </c>
      <c r="W26" s="77">
        <v>63.287962166809969</v>
      </c>
      <c r="X26" s="77">
        <v>64.418744625967321</v>
      </c>
      <c r="Y26" s="77">
        <v>68.336199484092859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750.59729253237026</v>
      </c>
      <c r="C27" s="69">
        <f t="shared" si="10"/>
        <v>776.7774357107395</v>
      </c>
      <c r="D27" s="69">
        <f t="shared" si="10"/>
        <v>809.51411763784461</v>
      </c>
      <c r="E27" s="69">
        <f t="shared" si="10"/>
        <v>821.64402438273214</v>
      </c>
      <c r="F27" s="69">
        <f t="shared" si="10"/>
        <v>819.38945579338576</v>
      </c>
      <c r="G27" s="69">
        <f t="shared" si="10"/>
        <v>811.99192122802788</v>
      </c>
      <c r="H27" s="69">
        <f t="shared" si="10"/>
        <v>782.65545853400022</v>
      </c>
      <c r="I27" s="69">
        <f t="shared" si="10"/>
        <v>784.9673600288495</v>
      </c>
      <c r="J27" s="69">
        <f t="shared" si="10"/>
        <v>750.824015578424</v>
      </c>
      <c r="K27" s="69">
        <f t="shared" si="10"/>
        <v>753.39759515823926</v>
      </c>
      <c r="L27" s="69">
        <f t="shared" si="10"/>
        <v>762.003768179855</v>
      </c>
      <c r="M27" s="69">
        <f t="shared" si="10"/>
        <v>673.62205724375576</v>
      </c>
      <c r="N27" s="69">
        <f t="shared" si="10"/>
        <v>589.57163736649943</v>
      </c>
      <c r="O27" s="69">
        <f t="shared" si="10"/>
        <v>529.60251062746602</v>
      </c>
      <c r="P27" s="69">
        <f t="shared" si="10"/>
        <v>499.76770291031937</v>
      </c>
      <c r="Q27" s="69">
        <f t="shared" si="10"/>
        <v>493.0485693286148</v>
      </c>
      <c r="R27" s="69">
        <f t="shared" ref="R27:V27" si="11">SUM(R28:R32)</f>
        <v>552.73327498404285</v>
      </c>
      <c r="S27" s="69">
        <f t="shared" si="11"/>
        <v>546.0826877776351</v>
      </c>
      <c r="T27" s="69">
        <f t="shared" si="11"/>
        <v>602.63571829657099</v>
      </c>
      <c r="U27" s="69">
        <f t="shared" si="11"/>
        <v>619.57500569686431</v>
      </c>
      <c r="V27" s="69">
        <f t="shared" si="11"/>
        <v>668.61116744202548</v>
      </c>
      <c r="W27" s="69">
        <f t="shared" ref="W27:Y27" si="12">SUM(W28:W32)</f>
        <v>681.71279713709589</v>
      </c>
      <c r="X27" s="69">
        <f t="shared" si="12"/>
        <v>645.46186105005108</v>
      </c>
      <c r="Y27" s="69">
        <f t="shared" si="12"/>
        <v>709.5102728387111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254.2280004796452</v>
      </c>
      <c r="C29" s="72">
        <v>247.89182965220098</v>
      </c>
      <c r="D29" s="72">
        <v>253.0041908566289</v>
      </c>
      <c r="E29" s="72">
        <v>308.19948661632975</v>
      </c>
      <c r="F29" s="72">
        <v>310.34836584919049</v>
      </c>
      <c r="G29" s="72">
        <v>271.23981919362529</v>
      </c>
      <c r="H29" s="72">
        <v>247.20429544657725</v>
      </c>
      <c r="I29" s="72">
        <v>228.20917224422152</v>
      </c>
      <c r="J29" s="72">
        <v>192.47795934845249</v>
      </c>
      <c r="K29" s="72">
        <v>188.46828764416233</v>
      </c>
      <c r="L29" s="72">
        <v>200.24140154772141</v>
      </c>
      <c r="M29" s="72">
        <v>200.02111397726188</v>
      </c>
      <c r="N29" s="72">
        <v>186.80385974968951</v>
      </c>
      <c r="O29" s="72">
        <v>181.51695805866052</v>
      </c>
      <c r="P29" s="72">
        <v>164.3345275628165</v>
      </c>
      <c r="Q29" s="72">
        <v>151.99842361708224</v>
      </c>
      <c r="R29" s="72">
        <v>150.23612305340598</v>
      </c>
      <c r="S29" s="72">
        <v>152.87957389892046</v>
      </c>
      <c r="T29" s="72">
        <v>146.27094678513421</v>
      </c>
      <c r="U29" s="72">
        <v>144.06807108053883</v>
      </c>
      <c r="V29" s="72">
        <v>159.04762587178752</v>
      </c>
      <c r="W29" s="72">
        <v>137.75609057036399</v>
      </c>
      <c r="X29" s="72">
        <v>124.82889079965607</v>
      </c>
      <c r="Y29" s="72">
        <v>119.35191554409093</v>
      </c>
      <c r="DA29" s="89" t="s">
        <v>385</v>
      </c>
    </row>
    <row r="30" spans="1:105" ht="12" customHeight="1" x14ac:dyDescent="0.25">
      <c r="A30" s="28" t="s">
        <v>189</v>
      </c>
      <c r="B30" s="72">
        <v>35.076190337344464</v>
      </c>
      <c r="C30" s="72">
        <v>43.168700005739993</v>
      </c>
      <c r="D30" s="72">
        <v>52.760650749251305</v>
      </c>
      <c r="E30" s="72">
        <v>53.740992985053779</v>
      </c>
      <c r="F30" s="72">
        <v>59.866074568022519</v>
      </c>
      <c r="G30" s="72">
        <v>65.215550158674432</v>
      </c>
      <c r="H30" s="72">
        <v>64.660116426195415</v>
      </c>
      <c r="I30" s="72">
        <v>68.48216246288149</v>
      </c>
      <c r="J30" s="72">
        <v>69.338562666743741</v>
      </c>
      <c r="K30" s="72">
        <v>74.290383122629521</v>
      </c>
      <c r="L30" s="72">
        <v>100.14292836269492</v>
      </c>
      <c r="M30" s="72">
        <v>80.299529215139998</v>
      </c>
      <c r="N30" s="72">
        <v>68.907585932270464</v>
      </c>
      <c r="O30" s="72">
        <v>56.023748474513347</v>
      </c>
      <c r="P30" s="72">
        <v>55.967690403637228</v>
      </c>
      <c r="Q30" s="72">
        <v>57.828858280612302</v>
      </c>
      <c r="R30" s="72">
        <v>60.788206495763639</v>
      </c>
      <c r="S30" s="72">
        <v>62.510489028215709</v>
      </c>
      <c r="T30" s="72">
        <v>75.133167194420039</v>
      </c>
      <c r="U30" s="72">
        <v>80.5700243649285</v>
      </c>
      <c r="V30" s="72">
        <v>87.301904185585997</v>
      </c>
      <c r="W30" s="72">
        <v>88.869665421758015</v>
      </c>
      <c r="X30" s="72">
        <v>79.556702328412385</v>
      </c>
      <c r="Y30" s="72">
        <v>81.120366324560251</v>
      </c>
      <c r="DA30" s="89" t="s">
        <v>386</v>
      </c>
    </row>
    <row r="31" spans="1:105" ht="12" customHeight="1" x14ac:dyDescent="0.25">
      <c r="A31" s="28" t="s">
        <v>202</v>
      </c>
      <c r="B31" s="72">
        <v>262.01841030912044</v>
      </c>
      <c r="C31" s="72">
        <v>266.51018345707439</v>
      </c>
      <c r="D31" s="72">
        <v>264.69505129145739</v>
      </c>
      <c r="E31" s="72">
        <v>244.1713576142225</v>
      </c>
      <c r="F31" s="72">
        <v>217.85291353285166</v>
      </c>
      <c r="G31" s="72">
        <v>213.25286627153858</v>
      </c>
      <c r="H31" s="72">
        <v>210.06599958480578</v>
      </c>
      <c r="I31" s="72">
        <v>208.13433713975132</v>
      </c>
      <c r="J31" s="72">
        <v>248.94755121662106</v>
      </c>
      <c r="K31" s="72">
        <v>250.49385626090364</v>
      </c>
      <c r="L31" s="72">
        <v>165.87365052068404</v>
      </c>
      <c r="M31" s="72">
        <v>165.87365052068404</v>
      </c>
      <c r="N31" s="72">
        <v>174.04879621668098</v>
      </c>
      <c r="O31" s="72">
        <v>177.90541702493553</v>
      </c>
      <c r="P31" s="72">
        <v>176.99830419413394</v>
      </c>
      <c r="Q31" s="72">
        <v>176.08006114454952</v>
      </c>
      <c r="R31" s="72">
        <v>176.43066303620907</v>
      </c>
      <c r="S31" s="72">
        <v>176.43066303620907</v>
      </c>
      <c r="T31" s="72">
        <v>176.89256711569701</v>
      </c>
      <c r="U31" s="72">
        <v>175.57920129932165</v>
      </c>
      <c r="V31" s="72">
        <v>178.17254227572369</v>
      </c>
      <c r="W31" s="72">
        <v>178.76246775580393</v>
      </c>
      <c r="X31" s="72">
        <v>178.74383777586701</v>
      </c>
      <c r="Y31" s="72">
        <v>183.36818094965128</v>
      </c>
      <c r="DA31" s="89" t="s">
        <v>387</v>
      </c>
    </row>
    <row r="32" spans="1:105" ht="12" customHeight="1" x14ac:dyDescent="0.25">
      <c r="A32" s="32" t="s">
        <v>53</v>
      </c>
      <c r="B32" s="77">
        <v>199.27469140626008</v>
      </c>
      <c r="C32" s="77">
        <v>219.20672259572413</v>
      </c>
      <c r="D32" s="77">
        <v>239.05422474050701</v>
      </c>
      <c r="E32" s="77">
        <v>215.53218716712618</v>
      </c>
      <c r="F32" s="77">
        <v>231.32210184332106</v>
      </c>
      <c r="G32" s="77">
        <v>262.28368560418954</v>
      </c>
      <c r="H32" s="77">
        <v>260.72504707642179</v>
      </c>
      <c r="I32" s="77">
        <v>280.14168818199522</v>
      </c>
      <c r="J32" s="77">
        <v>240.0599423466067</v>
      </c>
      <c r="K32" s="77">
        <v>240.14506813054379</v>
      </c>
      <c r="L32" s="77">
        <v>295.74578774875465</v>
      </c>
      <c r="M32" s="77">
        <v>227.42776353066989</v>
      </c>
      <c r="N32" s="77">
        <v>159.81139546785849</v>
      </c>
      <c r="O32" s="77">
        <v>114.15638706935658</v>
      </c>
      <c r="P32" s="77">
        <v>102.46718074973168</v>
      </c>
      <c r="Q32" s="77">
        <v>107.14122628637074</v>
      </c>
      <c r="R32" s="77">
        <v>165.27828239866412</v>
      </c>
      <c r="S32" s="77">
        <v>154.2619618142898</v>
      </c>
      <c r="T32" s="77">
        <v>204.33903720131968</v>
      </c>
      <c r="U32" s="77">
        <v>219.35770895207534</v>
      </c>
      <c r="V32" s="77">
        <v>244.08909510892832</v>
      </c>
      <c r="W32" s="77">
        <v>276.32457338916993</v>
      </c>
      <c r="X32" s="77">
        <v>262.33243014611566</v>
      </c>
      <c r="Y32" s="77">
        <v>325.66981002040865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1194.3076909197789</v>
      </c>
      <c r="C3" s="65">
        <f t="shared" si="0"/>
        <v>1233.0570982786649</v>
      </c>
      <c r="D3" s="65">
        <f t="shared" si="0"/>
        <v>1290.3508079393828</v>
      </c>
      <c r="E3" s="65">
        <f t="shared" si="0"/>
        <v>1395.5073630594154</v>
      </c>
      <c r="F3" s="65">
        <f t="shared" si="0"/>
        <v>1442.7840738389134</v>
      </c>
      <c r="G3" s="65">
        <f t="shared" si="0"/>
        <v>1483.0169417134953</v>
      </c>
      <c r="H3" s="65">
        <f t="shared" si="0"/>
        <v>1488.005625325342</v>
      </c>
      <c r="I3" s="65">
        <f t="shared" si="0"/>
        <v>1524.5318227376802</v>
      </c>
      <c r="J3" s="65">
        <f t="shared" si="0"/>
        <v>1504.1104334933975</v>
      </c>
      <c r="K3" s="65">
        <f t="shared" si="0"/>
        <v>1649.7576325402781</v>
      </c>
      <c r="L3" s="65">
        <f t="shared" si="0"/>
        <v>1479.0991292742779</v>
      </c>
      <c r="M3" s="65">
        <f t="shared" si="0"/>
        <v>1399.0867870669056</v>
      </c>
      <c r="N3" s="65">
        <f t="shared" si="0"/>
        <v>1410.0578746511501</v>
      </c>
      <c r="O3" s="65">
        <f t="shared" si="0"/>
        <v>1465.686166475075</v>
      </c>
      <c r="P3" s="65">
        <f t="shared" si="0"/>
        <v>1473.0399694167718</v>
      </c>
      <c r="Q3" s="65">
        <f t="shared" si="0"/>
        <v>1466.5669268379434</v>
      </c>
      <c r="R3" s="65">
        <f t="shared" ref="R3:V3" si="1">SUM(R4,R15,R17,R27)</f>
        <v>1516.4930104269979</v>
      </c>
      <c r="S3" s="65">
        <f t="shared" si="1"/>
        <v>1534.6245545218644</v>
      </c>
      <c r="T3" s="65">
        <f t="shared" si="1"/>
        <v>1612.2352300093205</v>
      </c>
      <c r="U3" s="65">
        <f t="shared" si="1"/>
        <v>1655.8693365634404</v>
      </c>
      <c r="V3" s="65">
        <f t="shared" si="1"/>
        <v>1762.0198017995535</v>
      </c>
      <c r="W3" s="65">
        <f t="shared" ref="W3:Y3" si="2">SUM(W4,W15,W17,W27)</f>
        <v>1795.2670776098137</v>
      </c>
      <c r="X3" s="65">
        <f t="shared" si="2"/>
        <v>1821.3691922329874</v>
      </c>
      <c r="Y3" s="65">
        <f t="shared" si="2"/>
        <v>1924.9241402184291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469.55182166378114</v>
      </c>
      <c r="C4" s="69">
        <f t="shared" si="3"/>
        <v>485.27195696356409</v>
      </c>
      <c r="D4" s="69">
        <f t="shared" si="3"/>
        <v>518.54699289269297</v>
      </c>
      <c r="E4" s="69">
        <f t="shared" si="3"/>
        <v>595.92986698029142</v>
      </c>
      <c r="F4" s="69">
        <f t="shared" si="3"/>
        <v>644.13258747944235</v>
      </c>
      <c r="G4" s="69">
        <f t="shared" si="3"/>
        <v>670.80857329702269</v>
      </c>
      <c r="H4" s="69">
        <f t="shared" si="3"/>
        <v>672.65686367915021</v>
      </c>
      <c r="I4" s="69">
        <f t="shared" si="3"/>
        <v>722.14988747042207</v>
      </c>
      <c r="J4" s="69">
        <f t="shared" si="3"/>
        <v>722.69024975276147</v>
      </c>
      <c r="K4" s="69">
        <f t="shared" si="3"/>
        <v>842.79942115427571</v>
      </c>
      <c r="L4" s="69">
        <f t="shared" si="3"/>
        <v>607.10920376543118</v>
      </c>
      <c r="M4" s="69">
        <f t="shared" si="3"/>
        <v>616.38454943283818</v>
      </c>
      <c r="N4" s="69">
        <f t="shared" si="3"/>
        <v>696.09192361450982</v>
      </c>
      <c r="O4" s="69">
        <f t="shared" si="3"/>
        <v>795.28578000098946</v>
      </c>
      <c r="P4" s="69">
        <f t="shared" si="3"/>
        <v>831.07282077771004</v>
      </c>
      <c r="Q4" s="69">
        <f t="shared" si="3"/>
        <v>829.69460157493234</v>
      </c>
      <c r="R4" s="69">
        <f t="shared" ref="R4:V4" si="4">SUM(R5:R14)</f>
        <v>820.92926058192575</v>
      </c>
      <c r="S4" s="69">
        <f t="shared" si="4"/>
        <v>833.46241549948707</v>
      </c>
      <c r="T4" s="69">
        <f t="shared" si="4"/>
        <v>851.90690499244465</v>
      </c>
      <c r="U4" s="69">
        <f t="shared" si="4"/>
        <v>874.21565510231039</v>
      </c>
      <c r="V4" s="69">
        <f t="shared" si="4"/>
        <v>912.08245569560484</v>
      </c>
      <c r="W4" s="69">
        <f t="shared" ref="W4:Y4" si="5">SUM(W5:W14)</f>
        <v>930.76871350040494</v>
      </c>
      <c r="X4" s="69">
        <f t="shared" si="5"/>
        <v>973.29602875123305</v>
      </c>
      <c r="Y4" s="69">
        <f t="shared" si="5"/>
        <v>995.40014038066863</v>
      </c>
      <c r="DA4" s="88" t="s">
        <v>391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392</v>
      </c>
    </row>
    <row r="6" spans="1:105" ht="12" customHeight="1" x14ac:dyDescent="0.25">
      <c r="A6" s="28" t="s">
        <v>74</v>
      </c>
      <c r="B6" s="72">
        <v>35.690573038934808</v>
      </c>
      <c r="C6" s="72">
        <v>34.758184951023864</v>
      </c>
      <c r="D6" s="72">
        <v>34.700508670002492</v>
      </c>
      <c r="E6" s="72">
        <v>57.460857114859515</v>
      </c>
      <c r="F6" s="72">
        <v>56.60190325587569</v>
      </c>
      <c r="G6" s="72">
        <v>42.659192985234938</v>
      </c>
      <c r="H6" s="72">
        <v>31.407172973805157</v>
      </c>
      <c r="I6" s="72">
        <v>21.509329759579078</v>
      </c>
      <c r="J6" s="72">
        <v>11.414945271506479</v>
      </c>
      <c r="K6" s="72">
        <v>4.7626870681824478</v>
      </c>
      <c r="L6" s="72">
        <v>17.128569004534793</v>
      </c>
      <c r="M6" s="72">
        <v>14.85554592916367</v>
      </c>
      <c r="N6" s="72">
        <v>14.802589085903429</v>
      </c>
      <c r="O6" s="72">
        <v>15.287654621898573</v>
      </c>
      <c r="P6" s="72">
        <v>13.840069731901927</v>
      </c>
      <c r="Q6" s="72">
        <v>12.801110097590717</v>
      </c>
      <c r="R6" s="72">
        <v>12.685517086262797</v>
      </c>
      <c r="S6" s="72">
        <v>12.981687149557144</v>
      </c>
      <c r="T6" s="72">
        <v>12.705912658089437</v>
      </c>
      <c r="U6" s="72">
        <v>13.226986606306033</v>
      </c>
      <c r="V6" s="72">
        <v>14.677185233860433</v>
      </c>
      <c r="W6" s="72">
        <v>12.801649903377857</v>
      </c>
      <c r="X6" s="72">
        <v>11.619819782068824</v>
      </c>
      <c r="Y6" s="72">
        <v>11.126078007393808</v>
      </c>
      <c r="DA6" s="89" t="s">
        <v>393</v>
      </c>
    </row>
    <row r="7" spans="1:105" ht="12" customHeight="1" x14ac:dyDescent="0.25">
      <c r="A7" s="28" t="s">
        <v>200</v>
      </c>
      <c r="B7" s="72">
        <v>8.6677328397503466</v>
      </c>
      <c r="C7" s="72">
        <v>10.484278726860945</v>
      </c>
      <c r="D7" s="72">
        <v>10.558364995424354</v>
      </c>
      <c r="E7" s="72">
        <v>8.7753345454056504</v>
      </c>
      <c r="F7" s="72">
        <v>8.6400245403404323</v>
      </c>
      <c r="G7" s="72">
        <v>10.345710064373565</v>
      </c>
      <c r="H7" s="72">
        <v>11.75616095308672</v>
      </c>
      <c r="I7" s="72">
        <v>16.106062288894126</v>
      </c>
      <c r="J7" s="72">
        <v>20.770703003779431</v>
      </c>
      <c r="K7" s="72">
        <v>26.177302279755143</v>
      </c>
      <c r="L7" s="72">
        <v>27.739243972015981</v>
      </c>
      <c r="M7" s="72">
        <v>32.991009671108273</v>
      </c>
      <c r="N7" s="72">
        <v>25.930396624697241</v>
      </c>
      <c r="O7" s="72">
        <v>25.448193950277169</v>
      </c>
      <c r="P7" s="72">
        <v>24.328249445499736</v>
      </c>
      <c r="Q7" s="72">
        <v>22.77227734043235</v>
      </c>
      <c r="R7" s="72">
        <v>23.100866483651874</v>
      </c>
      <c r="S7" s="72">
        <v>19.860164184551387</v>
      </c>
      <c r="T7" s="72">
        <v>23.758671423588574</v>
      </c>
      <c r="U7" s="72">
        <v>20.507878880445347</v>
      </c>
      <c r="V7" s="72">
        <v>22.918364379466791</v>
      </c>
      <c r="W7" s="72">
        <v>22.58856213020626</v>
      </c>
      <c r="X7" s="72">
        <v>20.098804415963571</v>
      </c>
      <c r="Y7" s="72">
        <v>17.609970056017087</v>
      </c>
      <c r="DA7" s="89" t="s">
        <v>394</v>
      </c>
    </row>
    <row r="8" spans="1:105" ht="12" customHeight="1" x14ac:dyDescent="0.25">
      <c r="A8" s="28" t="s">
        <v>189</v>
      </c>
      <c r="B8" s="72">
        <v>20.903961034622277</v>
      </c>
      <c r="C8" s="72">
        <v>25.827164361890752</v>
      </c>
      <c r="D8" s="72">
        <v>32.501105405813369</v>
      </c>
      <c r="E8" s="72">
        <v>38.073700146778229</v>
      </c>
      <c r="F8" s="72">
        <v>45.854679908604808</v>
      </c>
      <c r="G8" s="72">
        <v>52.038486623444847</v>
      </c>
      <c r="H8" s="72">
        <v>53.635491217570049</v>
      </c>
      <c r="I8" s="72">
        <v>60.306661678186224</v>
      </c>
      <c r="J8" s="72">
        <v>64.392182626909303</v>
      </c>
      <c r="K8" s="72">
        <v>79.983371504394555</v>
      </c>
      <c r="L8" s="72">
        <v>76.89693130579235</v>
      </c>
      <c r="M8" s="72">
        <v>71.764802828110859</v>
      </c>
      <c r="N8" s="72">
        <v>80.422621287097996</v>
      </c>
      <c r="O8" s="72">
        <v>83.925097733423499</v>
      </c>
      <c r="P8" s="72">
        <v>92.583156890360982</v>
      </c>
      <c r="Q8" s="72">
        <v>95.698156961710623</v>
      </c>
      <c r="R8" s="72">
        <v>86.441430064200574</v>
      </c>
      <c r="S8" s="72">
        <v>90.849372225024993</v>
      </c>
      <c r="T8" s="72">
        <v>98.823925644911853</v>
      </c>
      <c r="U8" s="72">
        <v>104.78532434965267</v>
      </c>
      <c r="V8" s="72">
        <v>107.94203758578291</v>
      </c>
      <c r="W8" s="72">
        <v>106.89084996565505</v>
      </c>
      <c r="X8" s="72">
        <v>104.22047894366955</v>
      </c>
      <c r="Y8" s="72">
        <v>96.66841744249659</v>
      </c>
      <c r="DA8" s="89" t="s">
        <v>395</v>
      </c>
    </row>
    <row r="9" spans="1:105" ht="12" customHeight="1" x14ac:dyDescent="0.25">
      <c r="A9" s="28" t="s">
        <v>202</v>
      </c>
      <c r="B9" s="72">
        <v>370.54318535914751</v>
      </c>
      <c r="C9" s="72">
        <v>374.12055055079759</v>
      </c>
      <c r="D9" s="72">
        <v>379.26815399847334</v>
      </c>
      <c r="E9" s="72">
        <v>394.60235679127999</v>
      </c>
      <c r="F9" s="72">
        <v>417.37632781944325</v>
      </c>
      <c r="G9" s="72">
        <v>431.33647895865266</v>
      </c>
      <c r="H9" s="72">
        <v>442.41581181879133</v>
      </c>
      <c r="I9" s="72">
        <v>454.03551096999036</v>
      </c>
      <c r="J9" s="72">
        <v>443.53999022462159</v>
      </c>
      <c r="K9" s="72">
        <v>455.15443774591864</v>
      </c>
      <c r="L9" s="72">
        <v>272.68546894593408</v>
      </c>
      <c r="M9" s="72">
        <v>286.46539803681111</v>
      </c>
      <c r="N9" s="72">
        <v>321.84745377801727</v>
      </c>
      <c r="O9" s="72">
        <v>345.92366037967702</v>
      </c>
      <c r="P9" s="72">
        <v>346.86579752102949</v>
      </c>
      <c r="Q9" s="72">
        <v>348.5522510239706</v>
      </c>
      <c r="R9" s="72">
        <v>353.27550337014952</v>
      </c>
      <c r="S9" s="72">
        <v>360.17436881425124</v>
      </c>
      <c r="T9" s="72">
        <v>360.66062001584936</v>
      </c>
      <c r="U9" s="72">
        <v>370.34602309645942</v>
      </c>
      <c r="V9" s="72">
        <v>385.90540391323856</v>
      </c>
      <c r="W9" s="72">
        <v>394.19841300074609</v>
      </c>
      <c r="X9" s="72">
        <v>399.93382339261154</v>
      </c>
      <c r="Y9" s="72">
        <v>415.08095633013772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0.84842444542974305</v>
      </c>
      <c r="C11" s="72">
        <v>0.560997619326839</v>
      </c>
      <c r="D11" s="72">
        <v>0.90693596392157083</v>
      </c>
      <c r="E11" s="72">
        <v>0.9821430914213497</v>
      </c>
      <c r="F11" s="72">
        <v>1.149065848829486</v>
      </c>
      <c r="G11" s="72">
        <v>0.78493148166249027</v>
      </c>
      <c r="H11" s="72">
        <v>0.84025489031022293</v>
      </c>
      <c r="I11" s="72">
        <v>0.84162017176526049</v>
      </c>
      <c r="J11" s="72">
        <v>0.62440433040554078</v>
      </c>
      <c r="K11" s="72">
        <v>0.5905694745648058</v>
      </c>
      <c r="L11" s="72">
        <v>0.7983489008648964</v>
      </c>
      <c r="M11" s="72">
        <v>0.7100575056735372</v>
      </c>
      <c r="N11" s="72">
        <v>0.84665682313901669</v>
      </c>
      <c r="O11" s="72">
        <v>0.77602434652389396</v>
      </c>
      <c r="P11" s="72">
        <v>0.7196741511982333</v>
      </c>
      <c r="Q11" s="72">
        <v>0.68215155085365764</v>
      </c>
      <c r="R11" s="72">
        <v>0.68405462739476885</v>
      </c>
      <c r="S11" s="72">
        <v>0.68715577264418204</v>
      </c>
      <c r="T11" s="72">
        <v>0.84638895465560271</v>
      </c>
      <c r="U11" s="72">
        <v>0.69179634245482624</v>
      </c>
      <c r="V11" s="72">
        <v>0.69269046906019971</v>
      </c>
      <c r="W11" s="72">
        <v>0.69333442608077334</v>
      </c>
      <c r="X11" s="72">
        <v>0.48127102982215364</v>
      </c>
      <c r="Y11" s="72">
        <v>0</v>
      </c>
      <c r="DA11" s="89" t="s">
        <v>398</v>
      </c>
    </row>
    <row r="12" spans="1:105" ht="12" customHeight="1" x14ac:dyDescent="0.25">
      <c r="A12" s="28" t="s">
        <v>95</v>
      </c>
      <c r="B12" s="72">
        <v>11.254817614539334</v>
      </c>
      <c r="C12" s="72">
        <v>16.461621394767356</v>
      </c>
      <c r="D12" s="72">
        <v>33.849685498556717</v>
      </c>
      <c r="E12" s="72">
        <v>66.000353320919061</v>
      </c>
      <c r="F12" s="72">
        <v>82.740353560158567</v>
      </c>
      <c r="G12" s="72">
        <v>100.66772544468611</v>
      </c>
      <c r="H12" s="72">
        <v>101.97414931547443</v>
      </c>
      <c r="I12" s="72">
        <v>134.67568194300273</v>
      </c>
      <c r="J12" s="72">
        <v>150.03073007379479</v>
      </c>
      <c r="K12" s="72">
        <v>240.92091387529325</v>
      </c>
      <c r="L12" s="72">
        <v>188.19235794980273</v>
      </c>
      <c r="M12" s="72">
        <v>184.66549965003679</v>
      </c>
      <c r="N12" s="72">
        <v>230.52860625025966</v>
      </c>
      <c r="O12" s="72">
        <v>303.09754546166278</v>
      </c>
      <c r="P12" s="72">
        <v>346.98212245350061</v>
      </c>
      <c r="Q12" s="72">
        <v>343.50326694994425</v>
      </c>
      <c r="R12" s="72">
        <v>339.28262058736811</v>
      </c>
      <c r="S12" s="72">
        <v>343.53768327931124</v>
      </c>
      <c r="T12" s="72">
        <v>350.3648532253037</v>
      </c>
      <c r="U12" s="72">
        <v>361.01137391109728</v>
      </c>
      <c r="V12" s="72">
        <v>375.26990349222575</v>
      </c>
      <c r="W12" s="72">
        <v>388.77184085734348</v>
      </c>
      <c r="X12" s="72">
        <v>432.14253420876832</v>
      </c>
      <c r="Y12" s="72">
        <v>439.41765891745274</v>
      </c>
      <c r="DA12" s="89" t="s">
        <v>399</v>
      </c>
    </row>
    <row r="13" spans="1:105" ht="12" customHeight="1" x14ac:dyDescent="0.25">
      <c r="A13" s="73" t="s">
        <v>94</v>
      </c>
      <c r="B13" s="74">
        <v>17.57486888290876</v>
      </c>
      <c r="C13" s="74">
        <v>18.995888134179424</v>
      </c>
      <c r="D13" s="74">
        <v>22.725465698604644</v>
      </c>
      <c r="E13" s="74">
        <v>26.253651265304327</v>
      </c>
      <c r="F13" s="74">
        <v>27.962213836330154</v>
      </c>
      <c r="G13" s="74">
        <v>29.136772806451475</v>
      </c>
      <c r="H13" s="74">
        <v>26.786076862292365</v>
      </c>
      <c r="I13" s="74">
        <v>30.618085446690959</v>
      </c>
      <c r="J13" s="74">
        <v>27.733446117397659</v>
      </c>
      <c r="K13" s="74">
        <v>30.967426123980619</v>
      </c>
      <c r="L13" s="74">
        <v>21.43953760497368</v>
      </c>
      <c r="M13" s="74">
        <v>22.39739558747852</v>
      </c>
      <c r="N13" s="74">
        <v>19.137538039951558</v>
      </c>
      <c r="O13" s="74">
        <v>18.153069053589331</v>
      </c>
      <c r="P13" s="74">
        <v>3.1347406835201035</v>
      </c>
      <c r="Q13" s="74">
        <v>3.1069336769698865</v>
      </c>
      <c r="R13" s="74">
        <v>2.8630801069065726</v>
      </c>
      <c r="S13" s="74">
        <v>2.7913343030550886</v>
      </c>
      <c r="T13" s="74">
        <v>2.0988681604961239</v>
      </c>
      <c r="U13" s="74">
        <v>0.97540420497443647</v>
      </c>
      <c r="V13" s="74">
        <v>0.72401877251205804</v>
      </c>
      <c r="W13" s="74">
        <v>0.87495652116425837</v>
      </c>
      <c r="X13" s="74">
        <v>0.87896607156929096</v>
      </c>
      <c r="Y13" s="74">
        <v>11.538413145323224</v>
      </c>
      <c r="DA13" s="90" t="s">
        <v>400</v>
      </c>
    </row>
    <row r="14" spans="1:105" ht="12" customHeight="1" x14ac:dyDescent="0.25">
      <c r="A14" s="75" t="s">
        <v>97</v>
      </c>
      <c r="B14" s="76">
        <v>4.0682584484483728</v>
      </c>
      <c r="C14" s="76">
        <v>4.0632712247173064</v>
      </c>
      <c r="D14" s="76">
        <v>4.0367726618963742</v>
      </c>
      <c r="E14" s="76">
        <v>3.7814707043233264</v>
      </c>
      <c r="F14" s="76">
        <v>3.8080187098598572</v>
      </c>
      <c r="G14" s="76">
        <v>3.8392749325165805</v>
      </c>
      <c r="H14" s="76">
        <v>3.8417456478198933</v>
      </c>
      <c r="I14" s="76">
        <v>4.0569352123132623</v>
      </c>
      <c r="J14" s="76">
        <v>4.1838481043467333</v>
      </c>
      <c r="K14" s="76">
        <v>4.2427130821860839</v>
      </c>
      <c r="L14" s="76">
        <v>2.2287460815126923</v>
      </c>
      <c r="M14" s="76">
        <v>2.5348402244553783</v>
      </c>
      <c r="N14" s="76">
        <v>2.5760617254436387</v>
      </c>
      <c r="O14" s="76">
        <v>2.6745344539371949</v>
      </c>
      <c r="P14" s="76">
        <v>2.6190099006989636</v>
      </c>
      <c r="Q14" s="76">
        <v>2.5784539734603946</v>
      </c>
      <c r="R14" s="76">
        <v>2.59618825599164</v>
      </c>
      <c r="S14" s="76">
        <v>2.5806497710917933</v>
      </c>
      <c r="T14" s="76">
        <v>2.6476649095500564</v>
      </c>
      <c r="U14" s="76">
        <v>2.6708677109202958</v>
      </c>
      <c r="V14" s="76">
        <v>3.9528518494582783</v>
      </c>
      <c r="W14" s="76">
        <v>3.9491066958310697</v>
      </c>
      <c r="X14" s="76">
        <v>3.9203309067597933</v>
      </c>
      <c r="Y14" s="76">
        <v>3.9586464818474001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11.268964347817025</v>
      </c>
      <c r="C15" s="69">
        <f t="shared" si="6"/>
        <v>13.606266871471448</v>
      </c>
      <c r="D15" s="69">
        <f t="shared" si="6"/>
        <v>12.490326475116651</v>
      </c>
      <c r="E15" s="69">
        <f t="shared" si="6"/>
        <v>32.28279093674395</v>
      </c>
      <c r="F15" s="69">
        <f t="shared" si="6"/>
        <v>28.101349182281833</v>
      </c>
      <c r="G15" s="69">
        <f t="shared" si="6"/>
        <v>39.165957338479863</v>
      </c>
      <c r="H15" s="69">
        <f t="shared" si="6"/>
        <v>52.223118531853025</v>
      </c>
      <c r="I15" s="69">
        <f t="shared" si="6"/>
        <v>26.633674539761536</v>
      </c>
      <c r="J15" s="69">
        <f t="shared" si="6"/>
        <v>26.96447994558719</v>
      </c>
      <c r="K15" s="69">
        <f t="shared" si="6"/>
        <v>48.046111560422339</v>
      </c>
      <c r="L15" s="69">
        <f t="shared" si="6"/>
        <v>79.474721706110444</v>
      </c>
      <c r="M15" s="69">
        <f t="shared" si="6"/>
        <v>78.541341514793118</v>
      </c>
      <c r="N15" s="69">
        <f t="shared" si="6"/>
        <v>76.776434927639272</v>
      </c>
      <c r="O15" s="69">
        <f t="shared" si="6"/>
        <v>76.196399939366046</v>
      </c>
      <c r="P15" s="69">
        <f t="shared" si="6"/>
        <v>76.658258027076414</v>
      </c>
      <c r="Q15" s="69">
        <f t="shared" si="6"/>
        <v>79.664253692900402</v>
      </c>
      <c r="R15" s="69">
        <f t="shared" si="6"/>
        <v>88.68328069904922</v>
      </c>
      <c r="S15" s="69">
        <f t="shared" si="6"/>
        <v>88.281895815651268</v>
      </c>
      <c r="T15" s="69">
        <f t="shared" si="6"/>
        <v>94.660964764535848</v>
      </c>
      <c r="U15" s="69">
        <f t="shared" si="6"/>
        <v>96.418082310558347</v>
      </c>
      <c r="V15" s="69">
        <f t="shared" si="6"/>
        <v>100.88047665722976</v>
      </c>
      <c r="W15" s="69">
        <f t="shared" si="6"/>
        <v>111.78486828346411</v>
      </c>
      <c r="X15" s="69">
        <f t="shared" si="6"/>
        <v>123.36842587525918</v>
      </c>
      <c r="Y15" s="69">
        <f t="shared" si="6"/>
        <v>146.52482616039936</v>
      </c>
      <c r="DA15" s="88" t="s">
        <v>402</v>
      </c>
    </row>
    <row r="16" spans="1:105" ht="12" customHeight="1" x14ac:dyDescent="0.25">
      <c r="A16" s="28" t="s">
        <v>91</v>
      </c>
      <c r="B16" s="72">
        <v>11.268964347817025</v>
      </c>
      <c r="C16" s="72">
        <v>13.606266871471448</v>
      </c>
      <c r="D16" s="72">
        <v>12.490326475116651</v>
      </c>
      <c r="E16" s="72">
        <v>32.28279093674395</v>
      </c>
      <c r="F16" s="72">
        <v>28.101349182281833</v>
      </c>
      <c r="G16" s="72">
        <v>39.165957338479863</v>
      </c>
      <c r="H16" s="72">
        <v>52.223118531853025</v>
      </c>
      <c r="I16" s="72">
        <v>26.633674539761536</v>
      </c>
      <c r="J16" s="72">
        <v>26.96447994558719</v>
      </c>
      <c r="K16" s="72">
        <v>48.046111560422339</v>
      </c>
      <c r="L16" s="72">
        <v>79.474721706110444</v>
      </c>
      <c r="M16" s="72">
        <v>78.541341514793118</v>
      </c>
      <c r="N16" s="72">
        <v>76.776434927639272</v>
      </c>
      <c r="O16" s="72">
        <v>76.196399939366046</v>
      </c>
      <c r="P16" s="72">
        <v>76.658258027076414</v>
      </c>
      <c r="Q16" s="72">
        <v>79.664253692900402</v>
      </c>
      <c r="R16" s="72">
        <v>88.68328069904922</v>
      </c>
      <c r="S16" s="72">
        <v>88.281895815651268</v>
      </c>
      <c r="T16" s="72">
        <v>94.660964764535848</v>
      </c>
      <c r="U16" s="72">
        <v>96.418082310558347</v>
      </c>
      <c r="V16" s="72">
        <v>100.88047665722976</v>
      </c>
      <c r="W16" s="72">
        <v>111.78486828346411</v>
      </c>
      <c r="X16" s="72">
        <v>123.36842587525918</v>
      </c>
      <c r="Y16" s="72">
        <v>146.52482616039936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263.71778057827783</v>
      </c>
      <c r="C17" s="69">
        <f t="shared" si="7"/>
        <v>265.55002559817052</v>
      </c>
      <c r="D17" s="69">
        <f t="shared" si="7"/>
        <v>268.05717305920098</v>
      </c>
      <c r="E17" s="69">
        <f t="shared" si="7"/>
        <v>272.16379108559113</v>
      </c>
      <c r="F17" s="69">
        <f t="shared" si="7"/>
        <v>272.73347385466241</v>
      </c>
      <c r="G17" s="69">
        <f t="shared" si="7"/>
        <v>272.5736199122407</v>
      </c>
      <c r="H17" s="69">
        <f t="shared" si="7"/>
        <v>277.82007064466239</v>
      </c>
      <c r="I17" s="69">
        <f t="shared" si="7"/>
        <v>284.90850914900886</v>
      </c>
      <c r="J17" s="69">
        <f t="shared" si="7"/>
        <v>289.37001565194726</v>
      </c>
      <c r="K17" s="69">
        <f t="shared" si="7"/>
        <v>291.76465853526696</v>
      </c>
      <c r="L17" s="69">
        <f t="shared" si="7"/>
        <v>310.07112047129647</v>
      </c>
      <c r="M17" s="69">
        <f t="shared" si="7"/>
        <v>283.10150539524619</v>
      </c>
      <c r="N17" s="69">
        <f t="shared" si="7"/>
        <v>275.20336127381967</v>
      </c>
      <c r="O17" s="69">
        <f t="shared" si="7"/>
        <v>273.89864628235131</v>
      </c>
      <c r="P17" s="69">
        <f t="shared" si="7"/>
        <v>263.45895277955702</v>
      </c>
      <c r="Q17" s="69">
        <f t="shared" si="7"/>
        <v>257.4990001958389</v>
      </c>
      <c r="R17" s="69">
        <f t="shared" ref="R17:V17" si="8">SUM(R18:R26)</f>
        <v>260.50870012321946</v>
      </c>
      <c r="S17" s="69">
        <f t="shared" si="8"/>
        <v>270.38021399524666</v>
      </c>
      <c r="T17" s="69">
        <f t="shared" si="8"/>
        <v>277.25483762441195</v>
      </c>
      <c r="U17" s="69">
        <f t="shared" si="8"/>
        <v>279.92583605736263</v>
      </c>
      <c r="V17" s="69">
        <f t="shared" si="8"/>
        <v>305.61092632912943</v>
      </c>
      <c r="W17" s="69">
        <f t="shared" ref="W17:Y17" si="9">SUM(W18:W26)</f>
        <v>289.42065656349274</v>
      </c>
      <c r="X17" s="69">
        <f t="shared" si="9"/>
        <v>281.4824002729049</v>
      </c>
      <c r="Y17" s="69">
        <f t="shared" si="9"/>
        <v>281.49090103871993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206.22937873584127</v>
      </c>
      <c r="C19" s="72">
        <v>202.91208358564961</v>
      </c>
      <c r="D19" s="72">
        <v>201.7370798728866</v>
      </c>
      <c r="E19" s="72">
        <v>208.33950842827576</v>
      </c>
      <c r="F19" s="72">
        <v>205.70668386168995</v>
      </c>
      <c r="G19" s="72">
        <v>199.59506888672158</v>
      </c>
      <c r="H19" s="72">
        <v>199.34173484709811</v>
      </c>
      <c r="I19" s="72">
        <v>199.31426515144983</v>
      </c>
      <c r="J19" s="72">
        <v>195.50233582155766</v>
      </c>
      <c r="K19" s="72">
        <v>193.09729948917979</v>
      </c>
      <c r="L19" s="72">
        <v>192.24591001648332</v>
      </c>
      <c r="M19" s="72">
        <v>163.13528663213489</v>
      </c>
      <c r="N19" s="72">
        <v>153.97621747956711</v>
      </c>
      <c r="O19" s="72">
        <v>151.88529426042803</v>
      </c>
      <c r="P19" s="72">
        <v>139.89986266931555</v>
      </c>
      <c r="Q19" s="72">
        <v>132.00123384704906</v>
      </c>
      <c r="R19" s="72">
        <v>133.46169484635885</v>
      </c>
      <c r="S19" s="72">
        <v>139.58554378824482</v>
      </c>
      <c r="T19" s="72">
        <v>136.95811517982924</v>
      </c>
      <c r="U19" s="72">
        <v>138.69776587659283</v>
      </c>
      <c r="V19" s="72">
        <v>156.455456298706</v>
      </c>
      <c r="W19" s="72">
        <v>138.015687312262</v>
      </c>
      <c r="X19" s="72">
        <v>126.51877842189253</v>
      </c>
      <c r="Y19" s="72">
        <v>122.17334860875258</v>
      </c>
      <c r="DA19" s="89" t="s">
        <v>406</v>
      </c>
    </row>
    <row r="20" spans="1:105" ht="12" customHeight="1" x14ac:dyDescent="0.25">
      <c r="A20" s="28" t="s">
        <v>200</v>
      </c>
      <c r="B20" s="72">
        <v>4.7485443401694134</v>
      </c>
      <c r="C20" s="72">
        <v>5.6277657216686547</v>
      </c>
      <c r="D20" s="72">
        <v>5.3567700167214145</v>
      </c>
      <c r="E20" s="72">
        <v>3.9162266844869951</v>
      </c>
      <c r="F20" s="72">
        <v>3.5546952928020814</v>
      </c>
      <c r="G20" s="72">
        <v>4.0798416450686457</v>
      </c>
      <c r="H20" s="72">
        <v>4.7182048483229044</v>
      </c>
      <c r="I20" s="72">
        <v>6.1957853050883891</v>
      </c>
      <c r="J20" s="72">
        <v>8.1306542161166941</v>
      </c>
      <c r="K20" s="72">
        <v>8.8672103246989415</v>
      </c>
      <c r="L20" s="72">
        <v>13.75657231232228</v>
      </c>
      <c r="M20" s="72">
        <v>14.59113354763377</v>
      </c>
      <c r="N20" s="72">
        <v>9.7823614125830627</v>
      </c>
      <c r="O20" s="72">
        <v>8.3015578472413925</v>
      </c>
      <c r="P20" s="72">
        <v>7.2796981324836603</v>
      </c>
      <c r="Q20" s="72">
        <v>6.6743028580593524</v>
      </c>
      <c r="R20" s="72">
        <v>6.9429810116106934</v>
      </c>
      <c r="S20" s="72">
        <v>6.1081388696302232</v>
      </c>
      <c r="T20" s="72">
        <v>7.3154186954115561</v>
      </c>
      <c r="U20" s="72">
        <v>6.1585623388779034</v>
      </c>
      <c r="V20" s="72">
        <v>7.1548117688513075</v>
      </c>
      <c r="W20" s="72">
        <v>6.4357963048871145</v>
      </c>
      <c r="X20" s="72">
        <v>5.5766590622000374</v>
      </c>
      <c r="Y20" s="72">
        <v>4.7900048969418965</v>
      </c>
      <c r="DA20" s="89" t="s">
        <v>407</v>
      </c>
    </row>
    <row r="21" spans="1:105" ht="12" customHeight="1" x14ac:dyDescent="0.25">
      <c r="A21" s="28" t="s">
        <v>189</v>
      </c>
      <c r="B21" s="72">
        <v>11.347071344794211</v>
      </c>
      <c r="C21" s="72">
        <v>13.629210936750578</v>
      </c>
      <c r="D21" s="72">
        <v>16.186397152961469</v>
      </c>
      <c r="E21" s="72">
        <v>16.680759685262537</v>
      </c>
      <c r="F21" s="72">
        <v>18.615178711256199</v>
      </c>
      <c r="G21" s="72">
        <v>20.284448547847568</v>
      </c>
      <c r="H21" s="72">
        <v>21.219753510706749</v>
      </c>
      <c r="I21" s="72">
        <v>22.851556294094522</v>
      </c>
      <c r="J21" s="72">
        <v>24.76718894358747</v>
      </c>
      <c r="K21" s="72">
        <v>26.65344810644816</v>
      </c>
      <c r="L21" s="72">
        <v>37.092919159286176</v>
      </c>
      <c r="M21" s="72">
        <v>30.917203682761343</v>
      </c>
      <c r="N21" s="72">
        <v>29.685359901646727</v>
      </c>
      <c r="O21" s="72">
        <v>26.93021103450117</v>
      </c>
      <c r="P21" s="72">
        <v>27.3017812196648</v>
      </c>
      <c r="Q21" s="72">
        <v>27.668201561455362</v>
      </c>
      <c r="R21" s="72">
        <v>25.603170435681623</v>
      </c>
      <c r="S21" s="72">
        <v>27.569283524167787</v>
      </c>
      <c r="T21" s="72">
        <v>30.150045670262937</v>
      </c>
      <c r="U21" s="72">
        <v>31.486126667118615</v>
      </c>
      <c r="V21" s="72">
        <v>34.120520855807101</v>
      </c>
      <c r="W21" s="72">
        <v>31.209816187938838</v>
      </c>
      <c r="X21" s="72">
        <v>28.875808560538218</v>
      </c>
      <c r="Y21" s="72">
        <v>26.242639909358928</v>
      </c>
      <c r="DA21" s="89" t="s">
        <v>408</v>
      </c>
    </row>
    <row r="22" spans="1:105" ht="12" customHeight="1" x14ac:dyDescent="0.25">
      <c r="A22" s="28" t="s">
        <v>202</v>
      </c>
      <c r="B22" s="72">
        <v>24.350939786660124</v>
      </c>
      <c r="C22" s="72">
        <v>25.247620723092069</v>
      </c>
      <c r="D22" s="72">
        <v>25.524592492544325</v>
      </c>
      <c r="E22" s="72">
        <v>24.682398528793357</v>
      </c>
      <c r="F22" s="72">
        <v>25.482410633150362</v>
      </c>
      <c r="G22" s="72">
        <v>26.650417544051333</v>
      </c>
      <c r="H22" s="72">
        <v>29.224015255758385</v>
      </c>
      <c r="I22" s="72">
        <v>30.195981937844206</v>
      </c>
      <c r="J22" s="72">
        <v>31.451747577341379</v>
      </c>
      <c r="K22" s="72">
        <v>29.32476375394933</v>
      </c>
      <c r="L22" s="72">
        <v>27.032671658831781</v>
      </c>
      <c r="M22" s="72">
        <v>28.486879600999917</v>
      </c>
      <c r="N22" s="72">
        <v>31.674973292286523</v>
      </c>
      <c r="O22" s="72">
        <v>33.808811025204371</v>
      </c>
      <c r="P22" s="72">
        <v>33.778479117811962</v>
      </c>
      <c r="Q22" s="72">
        <v>33.735119833329669</v>
      </c>
      <c r="R22" s="72">
        <v>33.985290995942862</v>
      </c>
      <c r="S22" s="72">
        <v>34.388203851077648</v>
      </c>
      <c r="T22" s="72">
        <v>34.83511830960672</v>
      </c>
      <c r="U22" s="72">
        <v>35.026020778990826</v>
      </c>
      <c r="V22" s="72">
        <v>36.120130970645157</v>
      </c>
      <c r="W22" s="72">
        <v>36.709628380929402</v>
      </c>
      <c r="X22" s="72">
        <v>37.402995006442573</v>
      </c>
      <c r="Y22" s="72">
        <v>38.904340390614379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411</v>
      </c>
    </row>
    <row r="25" spans="1:105" ht="12" customHeight="1" x14ac:dyDescent="0.25">
      <c r="A25" s="73" t="s">
        <v>53</v>
      </c>
      <c r="B25" s="74">
        <v>5.9832909107956391</v>
      </c>
      <c r="C25" s="74">
        <v>6.6925879672090858</v>
      </c>
      <c r="D25" s="74">
        <v>7.429461641026128</v>
      </c>
      <c r="E25" s="74">
        <v>6.3160069591164616</v>
      </c>
      <c r="F25" s="74">
        <v>6.7634133523245055</v>
      </c>
      <c r="G25" s="74">
        <v>8.4451846471069825</v>
      </c>
      <c r="H25" s="74">
        <v>9.081108528434056</v>
      </c>
      <c r="I25" s="74">
        <v>10.921513753739116</v>
      </c>
      <c r="J25" s="74">
        <v>11.365810503490245</v>
      </c>
      <c r="K25" s="74">
        <v>12.899064977929617</v>
      </c>
      <c r="L25" s="74">
        <v>11.090424796427962</v>
      </c>
      <c r="M25" s="74">
        <v>10.263521278233924</v>
      </c>
      <c r="N25" s="74">
        <v>9.6717234783639405</v>
      </c>
      <c r="O25" s="74">
        <v>9.3117231037983164</v>
      </c>
      <c r="P25" s="74">
        <v>9.0779794476755491</v>
      </c>
      <c r="Q25" s="74">
        <v>9.2688093358420325</v>
      </c>
      <c r="R25" s="74">
        <v>10.142991896394006</v>
      </c>
      <c r="S25" s="74">
        <v>9.9483904797530087</v>
      </c>
      <c r="T25" s="74">
        <v>10.619957482113138</v>
      </c>
      <c r="U25" s="74">
        <v>10.758994101715633</v>
      </c>
      <c r="V25" s="74">
        <v>11.344787174586385</v>
      </c>
      <c r="W25" s="74">
        <v>13.761766210665449</v>
      </c>
      <c r="X25" s="74">
        <v>18.689414595864058</v>
      </c>
      <c r="Y25" s="74">
        <v>21.044367748959182</v>
      </c>
      <c r="DA25" s="90" t="s">
        <v>412</v>
      </c>
    </row>
    <row r="26" spans="1:105" ht="12" customHeight="1" x14ac:dyDescent="0.25">
      <c r="A26" s="32" t="s">
        <v>52</v>
      </c>
      <c r="B26" s="77">
        <v>11.058555460017201</v>
      </c>
      <c r="C26" s="77">
        <v>11.440756663800528</v>
      </c>
      <c r="D26" s="77">
        <v>11.822871883061051</v>
      </c>
      <c r="E26" s="77">
        <v>12.228890799656053</v>
      </c>
      <c r="F26" s="77">
        <v>12.61109200343938</v>
      </c>
      <c r="G26" s="77">
        <v>13.518658641444555</v>
      </c>
      <c r="H26" s="77">
        <v>14.235253654342213</v>
      </c>
      <c r="I26" s="77">
        <v>15.429406706792781</v>
      </c>
      <c r="J26" s="77">
        <v>18.152278589853804</v>
      </c>
      <c r="K26" s="77">
        <v>20.922871883061053</v>
      </c>
      <c r="L26" s="77">
        <v>28.852622527944973</v>
      </c>
      <c r="M26" s="77">
        <v>35.707480653482349</v>
      </c>
      <c r="N26" s="77">
        <v>40.41272570937231</v>
      </c>
      <c r="O26" s="77">
        <v>43.661049011178044</v>
      </c>
      <c r="P26" s="77">
        <v>46.121152192605493</v>
      </c>
      <c r="Q26" s="77">
        <v>48.151332760103436</v>
      </c>
      <c r="R26" s="77">
        <v>50.372570937231423</v>
      </c>
      <c r="S26" s="77">
        <v>52.78065348237314</v>
      </c>
      <c r="T26" s="77">
        <v>57.376182287188406</v>
      </c>
      <c r="U26" s="77">
        <v>57.798366294066795</v>
      </c>
      <c r="V26" s="77">
        <v>60.415219260533476</v>
      </c>
      <c r="W26" s="77">
        <v>63.287962166809919</v>
      </c>
      <c r="X26" s="77">
        <v>64.418744625967491</v>
      </c>
      <c r="Y26" s="77">
        <v>68.336199484092973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449.76912432990298</v>
      </c>
      <c r="C27" s="69">
        <f t="shared" si="10"/>
        <v>468.62884884545883</v>
      </c>
      <c r="D27" s="69">
        <f t="shared" si="10"/>
        <v>491.25631551237211</v>
      </c>
      <c r="E27" s="69">
        <f t="shared" si="10"/>
        <v>495.13091405678887</v>
      </c>
      <c r="F27" s="69">
        <f t="shared" si="10"/>
        <v>497.81666332252678</v>
      </c>
      <c r="G27" s="69">
        <f t="shared" si="10"/>
        <v>500.46879116575201</v>
      </c>
      <c r="H27" s="69">
        <f t="shared" si="10"/>
        <v>485.30557246967624</v>
      </c>
      <c r="I27" s="69">
        <f t="shared" si="10"/>
        <v>490.83975157848772</v>
      </c>
      <c r="J27" s="69">
        <f t="shared" si="10"/>
        <v>465.08568814310149</v>
      </c>
      <c r="K27" s="69">
        <f t="shared" si="10"/>
        <v>467.14744129031311</v>
      </c>
      <c r="L27" s="69">
        <f t="shared" si="10"/>
        <v>482.44408333143974</v>
      </c>
      <c r="M27" s="69">
        <f t="shared" si="10"/>
        <v>421.05939072402822</v>
      </c>
      <c r="N27" s="69">
        <f t="shared" si="10"/>
        <v>361.98615483518154</v>
      </c>
      <c r="O27" s="69">
        <f t="shared" si="10"/>
        <v>320.30534025236807</v>
      </c>
      <c r="P27" s="69">
        <f t="shared" si="10"/>
        <v>301.8499378324284</v>
      </c>
      <c r="Q27" s="69">
        <f t="shared" si="10"/>
        <v>299.70907137427184</v>
      </c>
      <c r="R27" s="69">
        <f t="shared" ref="R27:V27" si="11">SUM(R28:R32)</f>
        <v>346.37176902280362</v>
      </c>
      <c r="S27" s="69">
        <f t="shared" si="11"/>
        <v>342.50002921147944</v>
      </c>
      <c r="T27" s="69">
        <f t="shared" si="11"/>
        <v>388.41252262792813</v>
      </c>
      <c r="U27" s="69">
        <f t="shared" si="11"/>
        <v>405.30976309320874</v>
      </c>
      <c r="V27" s="69">
        <f t="shared" si="11"/>
        <v>443.44594311758954</v>
      </c>
      <c r="W27" s="69">
        <f t="shared" ref="W27:Y27" si="12">SUM(W28:W32)</f>
        <v>463.29283926245199</v>
      </c>
      <c r="X27" s="69">
        <f t="shared" si="12"/>
        <v>443.22233733359025</v>
      </c>
      <c r="Y27" s="69">
        <f t="shared" si="12"/>
        <v>501.50827263864107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140.7199527256476</v>
      </c>
      <c r="C29" s="72">
        <v>137.47740894751234</v>
      </c>
      <c r="D29" s="72">
        <v>140.60332818616715</v>
      </c>
      <c r="E29" s="72">
        <v>171.67363166911164</v>
      </c>
      <c r="F29" s="72">
        <v>173.24279420949563</v>
      </c>
      <c r="G29" s="72">
        <v>151.7194328062528</v>
      </c>
      <c r="H29" s="72">
        <v>138.60973209910156</v>
      </c>
      <c r="I29" s="72">
        <v>128.12922393422591</v>
      </c>
      <c r="J29" s="72">
        <v>108.14058029271686</v>
      </c>
      <c r="K29" s="72">
        <v>106.0281517736594</v>
      </c>
      <c r="L29" s="72">
        <v>112.82699926969018</v>
      </c>
      <c r="M29" s="72">
        <v>112.87676749686135</v>
      </c>
      <c r="N29" s="72">
        <v>105.53298413397306</v>
      </c>
      <c r="O29" s="72">
        <v>102.61469538999928</v>
      </c>
      <c r="P29" s="72">
        <v>92.943719025217661</v>
      </c>
      <c r="Q29" s="72">
        <v>86.01045510524915</v>
      </c>
      <c r="R29" s="72">
        <v>85.098406242164671</v>
      </c>
      <c r="S29" s="72">
        <v>86.90301729909406</v>
      </c>
      <c r="T29" s="72">
        <v>83.637664133234992</v>
      </c>
      <c r="U29" s="72">
        <v>83.131196167875757</v>
      </c>
      <c r="V29" s="72">
        <v>92.640974650453032</v>
      </c>
      <c r="W29" s="72">
        <v>80.793664945824901</v>
      </c>
      <c r="X29" s="72">
        <v>73.588203355881248</v>
      </c>
      <c r="Y29" s="72">
        <v>70.658996144581778</v>
      </c>
      <c r="DA29" s="89" t="s">
        <v>416</v>
      </c>
    </row>
    <row r="30" spans="1:105" ht="12" customHeight="1" x14ac:dyDescent="0.25">
      <c r="A30" s="28" t="s">
        <v>189</v>
      </c>
      <c r="B30" s="72">
        <v>19.385108376606656</v>
      </c>
      <c r="C30" s="72">
        <v>23.924817698236254</v>
      </c>
      <c r="D30" s="72">
        <v>29.316585329001619</v>
      </c>
      <c r="E30" s="72">
        <v>29.926800801773933</v>
      </c>
      <c r="F30" s="72">
        <v>33.407705961558456</v>
      </c>
      <c r="G30" s="72">
        <v>36.465646657285838</v>
      </c>
      <c r="H30" s="72">
        <v>36.227471242990632</v>
      </c>
      <c r="I30" s="72">
        <v>38.415684598159338</v>
      </c>
      <c r="J30" s="72">
        <v>38.936151207794197</v>
      </c>
      <c r="K30" s="72">
        <v>41.772423108078996</v>
      </c>
      <c r="L30" s="72">
        <v>56.381606978767735</v>
      </c>
      <c r="M30" s="72">
        <v>45.250005265335034</v>
      </c>
      <c r="N30" s="72">
        <v>38.861575255386931</v>
      </c>
      <c r="O30" s="72">
        <v>31.616380730317967</v>
      </c>
      <c r="P30" s="72">
        <v>31.604890051134177</v>
      </c>
      <c r="Q30" s="72">
        <v>32.692243714804661</v>
      </c>
      <c r="R30" s="72">
        <v>34.44996638079504</v>
      </c>
      <c r="S30" s="72">
        <v>35.605841827930341</v>
      </c>
      <c r="T30" s="72">
        <v>43.096995597903302</v>
      </c>
      <c r="U30" s="72">
        <v>46.545895347231259</v>
      </c>
      <c r="V30" s="72">
        <v>50.777462055498134</v>
      </c>
      <c r="W30" s="72">
        <v>52.008319543142264</v>
      </c>
      <c r="X30" s="72">
        <v>46.844795169345552</v>
      </c>
      <c r="Y30" s="72">
        <v>48.056668869485151</v>
      </c>
      <c r="DA30" s="89" t="s">
        <v>417</v>
      </c>
    </row>
    <row r="31" spans="1:105" ht="12" customHeight="1" x14ac:dyDescent="0.25">
      <c r="A31" s="28" t="s">
        <v>202</v>
      </c>
      <c r="B31" s="72">
        <v>145.93096834761567</v>
      </c>
      <c r="C31" s="72">
        <v>148.65786300376328</v>
      </c>
      <c r="D31" s="72">
        <v>147.87474421443406</v>
      </c>
      <c r="E31" s="72">
        <v>136.62565374376769</v>
      </c>
      <c r="F31" s="72">
        <v>122.10756800505008</v>
      </c>
      <c r="G31" s="72">
        <v>119.79104291010682</v>
      </c>
      <c r="H31" s="72">
        <v>118.30743333030219</v>
      </c>
      <c r="I31" s="72">
        <v>117.36514088542182</v>
      </c>
      <c r="J31" s="72">
        <v>140.43263990775884</v>
      </c>
      <c r="K31" s="72">
        <v>141.36814439639434</v>
      </c>
      <c r="L31" s="72">
        <v>93.650167999050083</v>
      </c>
      <c r="M31" s="72">
        <v>93.700517378873428</v>
      </c>
      <c r="N31" s="72">
        <v>98.379439798238508</v>
      </c>
      <c r="O31" s="72">
        <v>100.60971141027834</v>
      </c>
      <c r="P31" s="72">
        <v>100.12151476849903</v>
      </c>
      <c r="Q31" s="72">
        <v>99.641627366798815</v>
      </c>
      <c r="R31" s="72">
        <v>99.910450730444765</v>
      </c>
      <c r="S31" s="72">
        <v>100.06207628673469</v>
      </c>
      <c r="T31" s="72">
        <v>100.53361453418248</v>
      </c>
      <c r="U31" s="72">
        <v>100.15599460925179</v>
      </c>
      <c r="V31" s="72">
        <v>102.13879272019979</v>
      </c>
      <c r="W31" s="72">
        <v>102.95993134003231</v>
      </c>
      <c r="X31" s="72">
        <v>103.29959639336877</v>
      </c>
      <c r="Y31" s="72">
        <v>106.24712698098513</v>
      </c>
      <c r="DA31" s="89" t="s">
        <v>418</v>
      </c>
    </row>
    <row r="32" spans="1:105" ht="12" customHeight="1" x14ac:dyDescent="0.25">
      <c r="A32" s="32" t="s">
        <v>53</v>
      </c>
      <c r="B32" s="77">
        <v>143.73309488003301</v>
      </c>
      <c r="C32" s="77">
        <v>158.56875919594694</v>
      </c>
      <c r="D32" s="77">
        <v>173.46165778276927</v>
      </c>
      <c r="E32" s="77">
        <v>156.9048278421356</v>
      </c>
      <c r="F32" s="77">
        <v>169.05859514642256</v>
      </c>
      <c r="G32" s="77">
        <v>192.49266879210654</v>
      </c>
      <c r="H32" s="77">
        <v>192.16093579728181</v>
      </c>
      <c r="I32" s="77">
        <v>206.92970216068065</v>
      </c>
      <c r="J32" s="77">
        <v>177.57631673483158</v>
      </c>
      <c r="K32" s="77">
        <v>177.97872201218041</v>
      </c>
      <c r="L32" s="77">
        <v>219.58530908393178</v>
      </c>
      <c r="M32" s="77">
        <v>169.23210058295842</v>
      </c>
      <c r="N32" s="77">
        <v>119.21215564758307</v>
      </c>
      <c r="O32" s="77">
        <v>85.464552721772463</v>
      </c>
      <c r="P32" s="77">
        <v>77.179813987577489</v>
      </c>
      <c r="Q32" s="77">
        <v>81.364745187419189</v>
      </c>
      <c r="R32" s="77">
        <v>126.91294566939919</v>
      </c>
      <c r="S32" s="77">
        <v>119.92909379772033</v>
      </c>
      <c r="T32" s="77">
        <v>161.14424836260736</v>
      </c>
      <c r="U32" s="77">
        <v>175.47667696884992</v>
      </c>
      <c r="V32" s="77">
        <v>197.88871369143854</v>
      </c>
      <c r="W32" s="77">
        <v>227.53092343345253</v>
      </c>
      <c r="X32" s="77">
        <v>219.48974241499468</v>
      </c>
      <c r="Y32" s="77">
        <v>276.54548064358903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0.53368435245342272</v>
      </c>
      <c r="C3" s="66">
        <f>IF(RES_hh_tes!C3=0,"",RES_hh_tes!C3/RES_hh_fec!C3)</f>
        <v>0.54212936254614974</v>
      </c>
      <c r="D3" s="66">
        <f>IF(RES_hh_tes!D3=0,"",RES_hh_tes!D3/RES_hh_fec!D3)</f>
        <v>0.55241928544141672</v>
      </c>
      <c r="E3" s="66">
        <f>IF(RES_hh_tes!E3=0,"",RES_hh_tes!E3/RES_hh_fec!E3)</f>
        <v>0.56794130714681401</v>
      </c>
      <c r="F3" s="66">
        <f>IF(RES_hh_tes!F3=0,"",RES_hh_tes!F3/RES_hh_fec!F3)</f>
        <v>0.57604109786371971</v>
      </c>
      <c r="G3" s="66">
        <f>IF(RES_hh_tes!G3=0,"",RES_hh_tes!G3/RES_hh_fec!G3)</f>
        <v>0.59320501410848181</v>
      </c>
      <c r="H3" s="66">
        <f>IF(RES_hh_tes!H3=0,"",RES_hh_tes!H3/RES_hh_fec!H3)</f>
        <v>0.60682997633737268</v>
      </c>
      <c r="I3" s="66">
        <f>IF(RES_hh_tes!I3=0,"",RES_hh_tes!I3/RES_hh_fec!I3)</f>
        <v>0.61660150786483858</v>
      </c>
      <c r="J3" s="66">
        <f>IF(RES_hh_tes!J3=0,"",RES_hh_tes!J3/RES_hh_fec!J3)</f>
        <v>0.62829806807511879</v>
      </c>
      <c r="K3" s="66">
        <f>IF(RES_hh_tes!K3=0,"",RES_hh_tes!K3/RES_hh_fec!K3)</f>
        <v>0.66737963058244665</v>
      </c>
      <c r="L3" s="66">
        <f>IF(RES_hh_tes!L3=0,"",RES_hh_tes!L3/RES_hh_fec!L3)</f>
        <v>0.69399996862376256</v>
      </c>
      <c r="M3" s="66">
        <f>IF(RES_hh_tes!M3=0,"",RES_hh_tes!M3/RES_hh_fec!M3)</f>
        <v>0.70721654775212939</v>
      </c>
      <c r="N3" s="66">
        <f>IF(RES_hh_tes!N3=0,"",RES_hh_tes!N3/RES_hh_fec!N3)</f>
        <v>0.73774990255447825</v>
      </c>
      <c r="O3" s="66">
        <f>IF(RES_hh_tes!O3=0,"",RES_hh_tes!O3/RES_hh_fec!O3)</f>
        <v>0.7804473830928359</v>
      </c>
      <c r="P3" s="66">
        <f>IF(RES_hh_tes!P3=0,"",RES_hh_tes!P3/RES_hh_fec!P3)</f>
        <v>0.80852223852978256</v>
      </c>
      <c r="Q3" s="66">
        <f>IF(RES_hh_tes!Q3=0,"",RES_hh_tes!Q3/RES_hh_fec!Q3)</f>
        <v>0.81972878051835718</v>
      </c>
      <c r="R3" s="66">
        <f>IF(RES_hh_tes!R3=0,"",RES_hh_tes!R3/RES_hh_fec!R3)</f>
        <v>0.83093985749680443</v>
      </c>
      <c r="S3" s="66">
        <f>IF(RES_hh_tes!S3=0,"",RES_hh_tes!S3/RES_hh_fec!S3)</f>
        <v>0.84409887439342779</v>
      </c>
      <c r="T3" s="66">
        <f>IF(RES_hh_tes!T3=0,"",RES_hh_tes!T3/RES_hh_fec!T3)</f>
        <v>0.8574293860784804</v>
      </c>
      <c r="U3" s="66">
        <f>IF(RES_hh_tes!U3=0,"",RES_hh_tes!U3/RES_hh_fec!U3)</f>
        <v>0.87387743901484805</v>
      </c>
      <c r="V3" s="66">
        <f>IF(RES_hh_tes!V3=0,"",RES_hh_tes!V3/RES_hh_fec!V3)</f>
        <v>0.88313318121784812</v>
      </c>
      <c r="W3" s="66">
        <f>IF(RES_hh_tes!W3=0,"",RES_hh_tes!W3/RES_hh_fec!W3)</f>
        <v>0.90859874622468373</v>
      </c>
      <c r="X3" s="66">
        <f>IF(RES_hh_tes!X3=0,"",RES_hh_tes!X3/RES_hh_fec!X3)</f>
        <v>0.94773344696917272</v>
      </c>
      <c r="Y3" s="66">
        <f>IF(RES_hh_tes!Y3=0,"",RES_hh_tes!Y3/RES_hh_fec!Y3)</f>
        <v>0.96713351952934323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0.46359815279196098</v>
      </c>
      <c r="C4" s="70">
        <f>IF(RES_hh_tes!C4=0,"",RES_hh_tes!C4/RES_hh_fec!C4)</f>
        <v>0.47451596089028253</v>
      </c>
      <c r="D4" s="70">
        <f>IF(RES_hh_tes!D4=0,"",RES_hh_tes!D4/RES_hh_fec!D4)</f>
        <v>0.49297861568245294</v>
      </c>
      <c r="E4" s="70">
        <f>IF(RES_hh_tes!E4=0,"",RES_hh_tes!E4/RES_hh_fec!E4)</f>
        <v>0.51828028304590024</v>
      </c>
      <c r="F4" s="70">
        <f>IF(RES_hh_tes!F4=0,"",RES_hh_tes!F4/RES_hh_fec!F4)</f>
        <v>0.53423324761888513</v>
      </c>
      <c r="G4" s="70">
        <f>IF(RES_hh_tes!G4=0,"",RES_hh_tes!G4/RES_hh_fec!G4)</f>
        <v>0.55437626224371417</v>
      </c>
      <c r="H4" s="70">
        <f>IF(RES_hh_tes!H4=0,"",RES_hh_tes!H4/RES_hh_fec!H4)</f>
        <v>0.5683871197400413</v>
      </c>
      <c r="I4" s="70">
        <f>IF(RES_hh_tes!I4=0,"",RES_hh_tes!I4/RES_hh_fec!I4)</f>
        <v>0.59953250278046277</v>
      </c>
      <c r="J4" s="70">
        <f>IF(RES_hh_tes!J4=0,"",RES_hh_tes!J4/RES_hh_fec!J4)</f>
        <v>0.62421262048284476</v>
      </c>
      <c r="K4" s="70">
        <f>IF(RES_hh_tes!K4=0,"",RES_hh_tes!K4/RES_hh_fec!K4)</f>
        <v>0.68646314752509563</v>
      </c>
      <c r="L4" s="70">
        <f>IF(RES_hh_tes!L4=0,"",RES_hh_tes!L4/RES_hh_fec!L4)</f>
        <v>0.7176672988890499</v>
      </c>
      <c r="M4" s="70">
        <f>IF(RES_hh_tes!M4=0,"",RES_hh_tes!M4/RES_hh_fec!M4)</f>
        <v>0.73654005151112678</v>
      </c>
      <c r="N4" s="70">
        <f>IF(RES_hh_tes!N4=0,"",RES_hh_tes!N4/RES_hh_fec!N4)</f>
        <v>0.79213102447244366</v>
      </c>
      <c r="O4" s="70">
        <f>IF(RES_hh_tes!O4=0,"",RES_hh_tes!O4/RES_hh_fec!O4)</f>
        <v>0.86653924081475775</v>
      </c>
      <c r="P4" s="70">
        <f>IF(RES_hh_tes!P4=0,"",RES_hh_tes!P4/RES_hh_fec!P4)</f>
        <v>0.90784337126460368</v>
      </c>
      <c r="Q4" s="70">
        <f>IF(RES_hh_tes!Q4=0,"",RES_hh_tes!Q4/RES_hh_fec!Q4)</f>
        <v>0.91668542596337388</v>
      </c>
      <c r="R4" s="70">
        <f>IF(RES_hh_tes!R4=0,"",RES_hh_tes!R4/RES_hh_fec!R4)</f>
        <v>0.93089706020780272</v>
      </c>
      <c r="S4" s="70">
        <f>IF(RES_hh_tes!S4=0,"",RES_hh_tes!S4/RES_hh_fec!S4)</f>
        <v>0.95112693836362538</v>
      </c>
      <c r="T4" s="70">
        <f>IF(RES_hh_tes!T4=0,"",RES_hh_tes!T4/RES_hh_fec!T4)</f>
        <v>0.96858879723423918</v>
      </c>
      <c r="U4" s="70">
        <f>IF(RES_hh_tes!U4=0,"",RES_hh_tes!U4/RES_hh_fec!U4)</f>
        <v>0.99196548359546632</v>
      </c>
      <c r="V4" s="70">
        <f>IF(RES_hh_tes!V4=0,"",RES_hh_tes!V4/RES_hh_fec!V4)</f>
        <v>1.0094190435077963</v>
      </c>
      <c r="W4" s="70">
        <f>IF(RES_hh_tes!W4=0,"",RES_hh_tes!W4/RES_hh_fec!W4)</f>
        <v>1.0367755026395602</v>
      </c>
      <c r="X4" s="70">
        <f>IF(RES_hh_tes!X4=0,"",RES_hh_tes!X4/RES_hh_fec!X4)</f>
        <v>1.0903000727107779</v>
      </c>
      <c r="Y4" s="70">
        <f>IF(RES_hh_tes!Y4=0,"",RES_hh_tes!Y4/RES_hh_fec!Y4)</f>
        <v>1.1100358797480534</v>
      </c>
      <c r="DA4" s="88" t="s">
        <v>291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X5" s="78" t="str">
        <f>IF(RES_hh_tes!X5=0,"",RES_hh_tes!X5/RES_hh_fec!X5)</f>
        <v/>
      </c>
      <c r="Y5" s="78" t="str">
        <f>IF(RES_hh_tes!Y5=0,"",RES_hh_tes!Y5/RES_hh_fec!Y5)</f>
        <v/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0.46703944452567642</v>
      </c>
      <c r="C6" s="78">
        <f>IF(RES_hh_tes!C6=0,"",RES_hh_tes!C6/RES_hh_fec!C6)</f>
        <v>0.47101403123464486</v>
      </c>
      <c r="D6" s="78">
        <f>IF(RES_hh_tes!D6=0,"",RES_hh_tes!D6/RES_hh_fec!D6)</f>
        <v>0.47553742359248813</v>
      </c>
      <c r="E6" s="78">
        <f>IF(RES_hh_tes!E6=0,"",RES_hh_tes!E6/RES_hh_fec!E6)</f>
        <v>0.4809246612518292</v>
      </c>
      <c r="F6" s="78">
        <f>IF(RES_hh_tes!F6=0,"",RES_hh_tes!F6/RES_hh_fec!F6)</f>
        <v>0.48489248583931832</v>
      </c>
      <c r="G6" s="78">
        <f>IF(RES_hh_tes!G6=0,"",RES_hh_tes!G6/RES_hh_fec!G6)</f>
        <v>0.48638495523299674</v>
      </c>
      <c r="H6" s="78">
        <f>IF(RES_hh_tes!H6=0,"",RES_hh_tes!H6/RES_hh_fec!H6)</f>
        <v>0.48730195344766902</v>
      </c>
      <c r="I6" s="78">
        <f>IF(RES_hh_tes!I6=0,"",RES_hh_tes!I6/RES_hh_fec!I6)</f>
        <v>0.48730181168288206</v>
      </c>
      <c r="J6" s="78">
        <f>IF(RES_hh_tes!J6=0,"",RES_hh_tes!J6/RES_hh_fec!J6)</f>
        <v>0.48730233358241254</v>
      </c>
      <c r="K6" s="78">
        <f>IF(RES_hh_tes!K6=0,"",RES_hh_tes!K6/RES_hh_fec!K6)</f>
        <v>0.48730327959247932</v>
      </c>
      <c r="L6" s="78">
        <f>IF(RES_hh_tes!L6=0,"",RES_hh_tes!L6/RES_hh_fec!L6)</f>
        <v>0.49041057730195725</v>
      </c>
      <c r="M6" s="78">
        <f>IF(RES_hh_tes!M6=0,"",RES_hh_tes!M6/RES_hh_fec!M6)</f>
        <v>0.50478364661267172</v>
      </c>
      <c r="N6" s="78">
        <f>IF(RES_hh_tes!N6=0,"",RES_hh_tes!N6/RES_hh_fec!N6)</f>
        <v>0.53857215642065692</v>
      </c>
      <c r="O6" s="78">
        <f>IF(RES_hh_tes!O6=0,"",RES_hh_tes!O6/RES_hh_fec!O6)</f>
        <v>0.57242242631298013</v>
      </c>
      <c r="P6" s="78">
        <f>IF(RES_hh_tes!P6=0,"",RES_hh_tes!P6/RES_hh_fec!P6)</f>
        <v>0.57240311728532922</v>
      </c>
      <c r="Q6" s="78">
        <f>IF(RES_hh_tes!Q6=0,"",RES_hh_tes!Q6/RES_hh_fec!Q6)</f>
        <v>0.57240242697429378</v>
      </c>
      <c r="R6" s="78">
        <f>IF(RES_hh_tes!R6=0,"",RES_hh_tes!R6/RES_hh_fec!R6)</f>
        <v>0.57388720642332125</v>
      </c>
      <c r="S6" s="78">
        <f>IF(RES_hh_tes!S6=0,"",RES_hh_tes!S6/RES_hh_fec!S6)</f>
        <v>0.58816283636505329</v>
      </c>
      <c r="T6" s="78">
        <f>IF(RES_hh_tes!T6=0,"",RES_hh_tes!T6/RES_hh_fec!T6)</f>
        <v>0.60500162309458194</v>
      </c>
      <c r="U6" s="78">
        <f>IF(RES_hh_tes!U6=0,"",RES_hh_tes!U6/RES_hh_fec!U6)</f>
        <v>0.62209947170093405</v>
      </c>
      <c r="V6" s="78">
        <f>IF(RES_hh_tes!V6=0,"",RES_hh_tes!V6/RES_hh_fec!V6)</f>
        <v>0.63039876142277274</v>
      </c>
      <c r="W6" s="78">
        <f>IF(RES_hh_tes!W6=0,"",RES_hh_tes!W6/RES_hh_fec!W6)</f>
        <v>0.63159812954317296</v>
      </c>
      <c r="X6" s="78">
        <f>IF(RES_hh_tes!X6=0,"",RES_hh_tes!X6/RES_hh_fec!X6)</f>
        <v>0.63265378620072177</v>
      </c>
      <c r="Y6" s="78">
        <f>IF(RES_hh_tes!Y6=0,"",RES_hh_tes!Y6/RES_hh_fec!Y6)</f>
        <v>0.63358981147572824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0.44392589920517284</v>
      </c>
      <c r="C7" s="78">
        <f>IF(RES_hh_tes!C7=0,"",RES_hh_tes!C7/RES_hh_fec!C7)</f>
        <v>0.44411667635777846</v>
      </c>
      <c r="D7" s="78">
        <f>IF(RES_hh_tes!D7=0,"",RES_hh_tes!D7/RES_hh_fec!D7)</f>
        <v>0.44598778873977457</v>
      </c>
      <c r="E7" s="78">
        <f>IF(RES_hh_tes!E7=0,"",RES_hh_tes!E7/RES_hh_fec!E7)</f>
        <v>0.44627756146043907</v>
      </c>
      <c r="F7" s="78">
        <f>IF(RES_hh_tes!F7=0,"",RES_hh_tes!F7/RES_hh_fec!F7)</f>
        <v>0.44857722065818234</v>
      </c>
      <c r="G7" s="78">
        <f>IF(RES_hh_tes!G7=0,"",RES_hh_tes!G7/RES_hh_fec!G7)</f>
        <v>0.45842282320275124</v>
      </c>
      <c r="H7" s="78">
        <f>IF(RES_hh_tes!H7=0,"",RES_hh_tes!H7/RES_hh_fec!H7)</f>
        <v>0.47268996323529466</v>
      </c>
      <c r="I7" s="78">
        <f>IF(RES_hh_tes!I7=0,"",RES_hh_tes!I7/RES_hh_fec!I7)</f>
        <v>0.48695641240294874</v>
      </c>
      <c r="J7" s="78">
        <f>IF(RES_hh_tes!J7=0,"",RES_hh_tes!J7/RES_hh_fec!J7)</f>
        <v>0.50019425388469396</v>
      </c>
      <c r="K7" s="78">
        <f>IF(RES_hh_tes!K7=0,"",RES_hh_tes!K7/RES_hh_fec!K7)</f>
        <v>0.51128732023879131</v>
      </c>
      <c r="L7" s="78">
        <f>IF(RES_hh_tes!L7=0,"",RES_hh_tes!L7/RES_hh_fec!L7)</f>
        <v>0.52081920060494802</v>
      </c>
      <c r="M7" s="78">
        <f>IF(RES_hh_tes!M7=0,"",RES_hh_tes!M7/RES_hh_fec!M7)</f>
        <v>0.52592418132258678</v>
      </c>
      <c r="N7" s="78">
        <f>IF(RES_hh_tes!N7=0,"",RES_hh_tes!N7/RES_hh_fec!N7)</f>
        <v>0.52963744229532606</v>
      </c>
      <c r="O7" s="78">
        <f>IF(RES_hh_tes!O7=0,"",RES_hh_tes!O7/RES_hh_fec!O7)</f>
        <v>0.5329883016916076</v>
      </c>
      <c r="P7" s="78">
        <f>IF(RES_hh_tes!P7=0,"",RES_hh_tes!P7/RES_hh_fec!P7)</f>
        <v>0.533019562529362</v>
      </c>
      <c r="Q7" s="78">
        <f>IF(RES_hh_tes!Q7=0,"",RES_hh_tes!Q7/RES_hh_fec!Q7)</f>
        <v>0.53306537418912558</v>
      </c>
      <c r="R7" s="78">
        <f>IF(RES_hh_tes!R7=0,"",RES_hh_tes!R7/RES_hh_fec!R7)</f>
        <v>0.53318683892824448</v>
      </c>
      <c r="S7" s="78">
        <f>IF(RES_hh_tes!S7=0,"",RES_hh_tes!S7/RES_hh_fec!S7)</f>
        <v>0.53352453522029908</v>
      </c>
      <c r="T7" s="78">
        <f>IF(RES_hh_tes!T7=0,"",RES_hh_tes!T7/RES_hh_fec!T7)</f>
        <v>0.53834008405703004</v>
      </c>
      <c r="U7" s="78">
        <f>IF(RES_hh_tes!U7=0,"",RES_hh_tes!U7/RES_hh_fec!U7)</f>
        <v>0.54175218398236169</v>
      </c>
      <c r="V7" s="78">
        <f>IF(RES_hh_tes!V7=0,"",RES_hh_tes!V7/RES_hh_fec!V7)</f>
        <v>0.55381455791045697</v>
      </c>
      <c r="W7" s="78">
        <f>IF(RES_hh_tes!W7=0,"",RES_hh_tes!W7/RES_hh_fec!W7)</f>
        <v>0.56803912102456089</v>
      </c>
      <c r="X7" s="78">
        <f>IF(RES_hh_tes!X7=0,"",RES_hh_tes!X7/RES_hh_fec!X7)</f>
        <v>0.58589972491833064</v>
      </c>
      <c r="Y7" s="78">
        <f>IF(RES_hh_tes!Y7=0,"",RES_hh_tes!Y7/RES_hh_fec!Y7)</f>
        <v>0.6087847308477321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0.48953315124466978</v>
      </c>
      <c r="C8" s="78">
        <f>IF(RES_hh_tes!C8=0,"",RES_hh_tes!C8/RES_hh_fec!C8)</f>
        <v>0.49835340508231407</v>
      </c>
      <c r="D8" s="78">
        <f>IF(RES_hh_tes!D8=0,"",RES_hh_tes!D8/RES_hh_fec!D8)</f>
        <v>0.5066298036363408</v>
      </c>
      <c r="E8" s="78">
        <f>IF(RES_hh_tes!E8=0,"",RES_hh_tes!E8/RES_hh_fec!E8)</f>
        <v>0.51333466984083609</v>
      </c>
      <c r="F8" s="78">
        <f>IF(RES_hh_tes!F8=0,"",RES_hh_tes!F8/RES_hh_fec!F8)</f>
        <v>0.51979672347039263</v>
      </c>
      <c r="G8" s="78">
        <f>IF(RES_hh_tes!G8=0,"",RES_hh_tes!G8/RES_hh_fec!G8)</f>
        <v>0.52568473109051617</v>
      </c>
      <c r="H8" s="78">
        <f>IF(RES_hh_tes!H8=0,"",RES_hh_tes!H8/RES_hh_fec!H8)</f>
        <v>0.531210820154285</v>
      </c>
      <c r="I8" s="78">
        <f>IF(RES_hh_tes!I8=0,"",RES_hh_tes!I8/RES_hh_fec!I8)</f>
        <v>0.53679798577978965</v>
      </c>
      <c r="J8" s="78">
        <f>IF(RES_hh_tes!J8=0,"",RES_hh_tes!J8/RES_hh_fec!J8)</f>
        <v>0.54363364666101799</v>
      </c>
      <c r="K8" s="78">
        <f>IF(RES_hh_tes!K8=0,"",RES_hh_tes!K8/RES_hh_fec!K8)</f>
        <v>0.55092020217774773</v>
      </c>
      <c r="L8" s="78">
        <f>IF(RES_hh_tes!L8=0,"",RES_hh_tes!L8/RES_hh_fec!L8)</f>
        <v>0.55901383395016457</v>
      </c>
      <c r="M8" s="78">
        <f>IF(RES_hh_tes!M8=0,"",RES_hh_tes!M8/RES_hh_fec!M8)</f>
        <v>0.56472305480348972</v>
      </c>
      <c r="N8" s="78">
        <f>IF(RES_hh_tes!N8=0,"",RES_hh_tes!N8/RES_hh_fec!N8)</f>
        <v>0.57108665256709767</v>
      </c>
      <c r="O8" s="78">
        <f>IF(RES_hh_tes!O8=0,"",RES_hh_tes!O8/RES_hh_fec!O8)</f>
        <v>0.57678985158647011</v>
      </c>
      <c r="P8" s="78">
        <f>IF(RES_hh_tes!P8=0,"",RES_hh_tes!P8/RES_hh_fec!P8)</f>
        <v>0.58316491557745254</v>
      </c>
      <c r="Q8" s="78">
        <f>IF(RES_hh_tes!Q8=0,"",RES_hh_tes!Q8/RES_hh_fec!Q8)</f>
        <v>0.59211986141630124</v>
      </c>
      <c r="R8" s="78">
        <f>IF(RES_hh_tes!R8=0,"",RES_hh_tes!R8/RES_hh_fec!R8)</f>
        <v>0.60246829235063692</v>
      </c>
      <c r="S8" s="78">
        <f>IF(RES_hh_tes!S8=0,"",RES_hh_tes!S8/RES_hh_fec!S8)</f>
        <v>0.61952239765308259</v>
      </c>
      <c r="T8" s="78">
        <f>IF(RES_hh_tes!T8=0,"",RES_hh_tes!T8/RES_hh_fec!T8)</f>
        <v>0.63856268474091904</v>
      </c>
      <c r="U8" s="78">
        <f>IF(RES_hh_tes!U8=0,"",RES_hh_tes!U8/RES_hh_fec!U8)</f>
        <v>0.65694257289979985</v>
      </c>
      <c r="V8" s="78">
        <f>IF(RES_hh_tes!V8=0,"",RES_hh_tes!V8/RES_hh_fec!V8)</f>
        <v>0.67279012069521471</v>
      </c>
      <c r="W8" s="78">
        <f>IF(RES_hh_tes!W8=0,"",RES_hh_tes!W8/RES_hh_fec!W8)</f>
        <v>0.6864902162599722</v>
      </c>
      <c r="X8" s="78">
        <f>IF(RES_hh_tes!X8=0,"",RES_hh_tes!X8/RES_hh_fec!X8)</f>
        <v>0.69939012997629579</v>
      </c>
      <c r="Y8" s="78">
        <f>IF(RES_hh_tes!Y8=0,"",RES_hh_tes!Y8/RES_hh_fec!Y8)</f>
        <v>0.71409093731404338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0.44361707323210525</v>
      </c>
      <c r="C9" s="78">
        <f>IF(RES_hh_tes!C9=0,"",RES_hh_tes!C9/RES_hh_fec!C9)</f>
        <v>0.45075966565211784</v>
      </c>
      <c r="D9" s="78">
        <f>IF(RES_hh_tes!D9=0,"",RES_hh_tes!D9/RES_hh_fec!D9)</f>
        <v>0.45572267032911801</v>
      </c>
      <c r="E9" s="78">
        <f>IF(RES_hh_tes!E9=0,"",RES_hh_tes!E9/RES_hh_fec!E9)</f>
        <v>0.46122280655272396</v>
      </c>
      <c r="F9" s="78">
        <f>IF(RES_hh_tes!F9=0,"",RES_hh_tes!F9/RES_hh_fec!F9)</f>
        <v>0.46895078709330257</v>
      </c>
      <c r="G9" s="78">
        <f>IF(RES_hh_tes!G9=0,"",RES_hh_tes!G9/RES_hh_fec!G9)</f>
        <v>0.47931603105747828</v>
      </c>
      <c r="H9" s="78">
        <f>IF(RES_hh_tes!H9=0,"",RES_hh_tes!H9/RES_hh_fec!H9)</f>
        <v>0.49354518080169274</v>
      </c>
      <c r="I9" s="78">
        <f>IF(RES_hh_tes!I9=0,"",RES_hh_tes!I9/RES_hh_fec!I9)</f>
        <v>0.50552243841789823</v>
      </c>
      <c r="J9" s="78">
        <f>IF(RES_hh_tes!J9=0,"",RES_hh_tes!J9/RES_hh_fec!J9)</f>
        <v>0.51747814908469547</v>
      </c>
      <c r="K9" s="78">
        <f>IF(RES_hh_tes!K9=0,"",RES_hh_tes!K9/RES_hh_fec!K9)</f>
        <v>0.52882819820803839</v>
      </c>
      <c r="L9" s="78">
        <f>IF(RES_hh_tes!L9=0,"",RES_hh_tes!L9/RES_hh_fec!L9)</f>
        <v>0.54331466809870888</v>
      </c>
      <c r="M9" s="78">
        <f>IF(RES_hh_tes!M9=0,"",RES_hh_tes!M9/RES_hh_fec!M9)</f>
        <v>0.570770614429014</v>
      </c>
      <c r="N9" s="78">
        <f>IF(RES_hh_tes!N9=0,"",RES_hh_tes!N9/RES_hh_fec!N9)</f>
        <v>0.60307847943580017</v>
      </c>
      <c r="O9" s="78">
        <f>IF(RES_hh_tes!O9=0,"",RES_hh_tes!O9/RES_hh_fec!O9)</f>
        <v>0.63350404906034585</v>
      </c>
      <c r="P9" s="78">
        <f>IF(RES_hh_tes!P9=0,"",RES_hh_tes!P9/RES_hh_fec!P9)</f>
        <v>0.63843854156690205</v>
      </c>
      <c r="Q9" s="78">
        <f>IF(RES_hh_tes!Q9=0,"",RES_hh_tes!Q9/RES_hh_fec!Q9)</f>
        <v>0.6448402007007924</v>
      </c>
      <c r="R9" s="78">
        <f>IF(RES_hh_tes!R9=0,"",RES_hh_tes!R9/RES_hh_fec!R9)</f>
        <v>0.65314806238996315</v>
      </c>
      <c r="S9" s="78">
        <f>IF(RES_hh_tes!S9=0,"",RES_hh_tes!S9/RES_hh_fec!S9)</f>
        <v>0.66548588893483807</v>
      </c>
      <c r="T9" s="78">
        <f>IF(RES_hh_tes!T9=0,"",RES_hh_tes!T9/RES_hh_fec!T9)</f>
        <v>0.67615132147248203</v>
      </c>
      <c r="U9" s="78">
        <f>IF(RES_hh_tes!U9=0,"",RES_hh_tes!U9/RES_hh_fec!U9)</f>
        <v>0.68754480028726184</v>
      </c>
      <c r="V9" s="78">
        <f>IF(RES_hh_tes!V9=0,"",RES_hh_tes!V9/RES_hh_fec!V9)</f>
        <v>0.69845700719469039</v>
      </c>
      <c r="W9" s="78">
        <f>IF(RES_hh_tes!W9=0,"",RES_hh_tes!W9/RES_hh_fec!W9)</f>
        <v>0.70987926256147293</v>
      </c>
      <c r="X9" s="78">
        <f>IF(RES_hh_tes!X9=0,"",RES_hh_tes!X9/RES_hh_fec!X9)</f>
        <v>0.72028086404171787</v>
      </c>
      <c r="Y9" s="78">
        <f>IF(RES_hh_tes!Y9=0,"",RES_hh_tes!Y9/RES_hh_fec!Y9)</f>
        <v>0.72915239085459527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0.75575798869086364</v>
      </c>
      <c r="C11" s="78">
        <f>IF(RES_hh_tes!C11=0,"",RES_hh_tes!C11/RES_hh_fec!C11)</f>
        <v>0.75768230319023777</v>
      </c>
      <c r="D11" s="78">
        <f>IF(RES_hh_tes!D11=0,"",RES_hh_tes!D11/RES_hh_fec!D11)</f>
        <v>0.75942582334277964</v>
      </c>
      <c r="E11" s="78">
        <f>IF(RES_hh_tes!E11=0,"",RES_hh_tes!E11/RES_hh_fec!E11)</f>
        <v>0.76148827688202003</v>
      </c>
      <c r="F11" s="78">
        <f>IF(RES_hh_tes!F11=0,"",RES_hh_tes!F11/RES_hh_fec!F11)</f>
        <v>0.76363633267925302</v>
      </c>
      <c r="G11" s="78">
        <f>IF(RES_hh_tes!G11=0,"",RES_hh_tes!G11/RES_hh_fec!G11)</f>
        <v>0.76429614297846304</v>
      </c>
      <c r="H11" s="78">
        <f>IF(RES_hh_tes!H11=0,"",RES_hh_tes!H11/RES_hh_fec!H11)</f>
        <v>0.76476478121051028</v>
      </c>
      <c r="I11" s="78">
        <f>IF(RES_hh_tes!I11=0,"",RES_hh_tes!I11/RES_hh_fec!I11)</f>
        <v>0.76600740316403071</v>
      </c>
      <c r="J11" s="78">
        <f>IF(RES_hh_tes!J11=0,"",RES_hh_tes!J11/RES_hh_fec!J11)</f>
        <v>0.76893502357226184</v>
      </c>
      <c r="K11" s="78">
        <f>IF(RES_hh_tes!K11=0,"",RES_hh_tes!K11/RES_hh_fec!K11)</f>
        <v>0.77267667782525495</v>
      </c>
      <c r="L11" s="78">
        <f>IF(RES_hh_tes!L11=0,"",RES_hh_tes!L11/RES_hh_fec!L11)</f>
        <v>0.77736082694731623</v>
      </c>
      <c r="M11" s="78">
        <f>IF(RES_hh_tes!M11=0,"",RES_hh_tes!M11/RES_hh_fec!M11)</f>
        <v>0.78230094647435022</v>
      </c>
      <c r="N11" s="78">
        <f>IF(RES_hh_tes!N11=0,"",RES_hh_tes!N11/RES_hh_fec!N11)</f>
        <v>0.78772950824854115</v>
      </c>
      <c r="O11" s="78">
        <f>IF(RES_hh_tes!O11=0,"",RES_hh_tes!O11/RES_hh_fec!O11)</f>
        <v>0.79244561858573026</v>
      </c>
      <c r="P11" s="78">
        <f>IF(RES_hh_tes!P11=0,"",RES_hh_tes!P11/RES_hh_fec!P11)</f>
        <v>0.79289601917728825</v>
      </c>
      <c r="Q11" s="78">
        <f>IF(RES_hh_tes!Q11=0,"",RES_hh_tes!Q11/RES_hh_fec!Q11)</f>
        <v>0.79334225364280353</v>
      </c>
      <c r="R11" s="78">
        <f>IF(RES_hh_tes!R11=0,"",RES_hh_tes!R11/RES_hh_fec!R11)</f>
        <v>0.79555553166011661</v>
      </c>
      <c r="S11" s="78">
        <f>IF(RES_hh_tes!S11=0,"",RES_hh_tes!S11/RES_hh_fec!S11)</f>
        <v>0.79916216358518344</v>
      </c>
      <c r="T11" s="78">
        <f>IF(RES_hh_tes!T11=0,"",RES_hh_tes!T11/RES_hh_fec!T11)</f>
        <v>0.80230691520455277</v>
      </c>
      <c r="U11" s="78">
        <f>IF(RES_hh_tes!U11=0,"",RES_hh_tes!U11/RES_hh_fec!U11)</f>
        <v>0.80455914627496261</v>
      </c>
      <c r="V11" s="78">
        <f>IF(RES_hh_tes!V11=0,"",RES_hh_tes!V11/RES_hh_fec!V11)</f>
        <v>0.80559901551701218</v>
      </c>
      <c r="W11" s="78">
        <f>IF(RES_hh_tes!W11=0,"",RES_hh_tes!W11/RES_hh_fec!W11)</f>
        <v>0.8063479375319389</v>
      </c>
      <c r="X11" s="78">
        <f>IF(RES_hh_tes!X11=0,"",RES_hh_tes!X11/RES_hh_fec!X11)</f>
        <v>0.80674287645310583</v>
      </c>
      <c r="Y11" s="78" t="str">
        <f>IF(RES_hh_tes!Y11=0,"",RES_hh_tes!Y11/RES_hh_fec!Y11)</f>
        <v/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1.4695980738117442</v>
      </c>
      <c r="C12" s="78">
        <f>IF(RES_hh_tes!C12=0,"",RES_hh_tes!C12/RES_hh_fec!C12)</f>
        <v>1.5547059937065724</v>
      </c>
      <c r="D12" s="78">
        <f>IF(RES_hh_tes!D12=0,"",RES_hh_tes!D12/RES_hh_fec!D12)</f>
        <v>1.6768456216016134</v>
      </c>
      <c r="E12" s="78">
        <f>IF(RES_hh_tes!E12=0,"",RES_hh_tes!E12/RES_hh_fec!E12)</f>
        <v>1.758019312620563</v>
      </c>
      <c r="F12" s="78">
        <f>IF(RES_hh_tes!F12=0,"",RES_hh_tes!F12/RES_hh_fec!F12)</f>
        <v>1.8157823085730689</v>
      </c>
      <c r="G12" s="78">
        <f>IF(RES_hh_tes!G12=0,"",RES_hh_tes!G12/RES_hh_fec!G12)</f>
        <v>1.8673886731720226</v>
      </c>
      <c r="H12" s="78">
        <f>IF(RES_hh_tes!H12=0,"",RES_hh_tes!H12/RES_hh_fec!H12)</f>
        <v>1.9127331009486079</v>
      </c>
      <c r="I12" s="78">
        <f>IF(RES_hh_tes!I12=0,"",RES_hh_tes!I12/RES_hh_fec!I12)</f>
        <v>1.9829805989795093</v>
      </c>
      <c r="J12" s="78">
        <f>IF(RES_hh_tes!J12=0,"",RES_hh_tes!J12/RES_hh_fec!J12)</f>
        <v>2.0597351530733938</v>
      </c>
      <c r="K12" s="78">
        <f>IF(RES_hh_tes!K12=0,"",RES_hh_tes!K12/RES_hh_fec!K12)</f>
        <v>2.1475966413918925</v>
      </c>
      <c r="L12" s="78">
        <f>IF(RES_hh_tes!L12=0,"",RES_hh_tes!L12/RES_hh_fec!L12)</f>
        <v>2.2141392955232844</v>
      </c>
      <c r="M12" s="78">
        <f>IF(RES_hh_tes!M12=0,"",RES_hh_tes!M12/RES_hh_fec!M12)</f>
        <v>2.2761472520474326</v>
      </c>
      <c r="N12" s="78">
        <f>IF(RES_hh_tes!N12=0,"",RES_hh_tes!N12/RES_hh_fec!N12)</f>
        <v>2.3589588733526123</v>
      </c>
      <c r="O12" s="78">
        <f>IF(RES_hh_tes!O12=0,"",RES_hh_tes!O12/RES_hh_fec!O12)</f>
        <v>2.4600436940869908</v>
      </c>
      <c r="P12" s="78">
        <f>IF(RES_hh_tes!P12=0,"",RES_hh_tes!P12/RES_hh_fec!P12)</f>
        <v>2.5565161032081796</v>
      </c>
      <c r="Q12" s="78">
        <f>IF(RES_hh_tes!Q12=0,"",RES_hh_tes!Q12/RES_hh_fec!Q12)</f>
        <v>2.6387984931907909</v>
      </c>
      <c r="R12" s="78">
        <f>IF(RES_hh_tes!R12=0,"",RES_hh_tes!R12/RES_hh_fec!R12)</f>
        <v>2.720913042740734</v>
      </c>
      <c r="S12" s="78">
        <f>IF(RES_hh_tes!S12=0,"",RES_hh_tes!S12/RES_hh_fec!S12)</f>
        <v>2.8190193288075571</v>
      </c>
      <c r="T12" s="78">
        <f>IF(RES_hh_tes!T12=0,"",RES_hh_tes!T12/RES_hh_fec!T12)</f>
        <v>2.9278906800268896</v>
      </c>
      <c r="U12" s="78">
        <f>IF(RES_hh_tes!U12=0,"",RES_hh_tes!U12/RES_hh_fec!U12)</f>
        <v>3.0295142851616972</v>
      </c>
      <c r="V12" s="78">
        <f>IF(RES_hh_tes!V12=0,"",RES_hh_tes!V12/RES_hh_fec!V12)</f>
        <v>3.1231204430420711</v>
      </c>
      <c r="W12" s="78">
        <f>IF(RES_hh_tes!W12=0,"",RES_hh_tes!W12/RES_hh_fec!W12)</f>
        <v>3.2182034026515987</v>
      </c>
      <c r="X12" s="78">
        <f>IF(RES_hh_tes!X12=0,"",RES_hh_tes!X12/RES_hh_fec!X12)</f>
        <v>3.3194930878784907</v>
      </c>
      <c r="Y12" s="78">
        <f>IF(RES_hh_tes!Y12=0,"",RES_hh_tes!Y12/RES_hh_fec!Y12)</f>
        <v>3.4239265581194496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0.67413814924975635</v>
      </c>
      <c r="C13" s="79">
        <f>IF(RES_hh_tes!C13=0,"",RES_hh_tes!C13/RES_hh_fec!C13)</f>
        <v>0.676706753969608</v>
      </c>
      <c r="D13" s="79">
        <f>IF(RES_hh_tes!D13=0,"",RES_hh_tes!D13/RES_hh_fec!D13)</f>
        <v>0.680074285539218</v>
      </c>
      <c r="E13" s="79">
        <f>IF(RES_hh_tes!E13=0,"",RES_hh_tes!E13/RES_hh_fec!E13)</f>
        <v>0.68478909340828276</v>
      </c>
      <c r="F13" s="79">
        <f>IF(RES_hh_tes!F13=0,"",RES_hh_tes!F13/RES_hh_fec!F13)</f>
        <v>0.68865439813183382</v>
      </c>
      <c r="G13" s="79">
        <f>IF(RES_hh_tes!G13=0,"",RES_hh_tes!G13/RES_hh_fec!G13)</f>
        <v>0.69236536548385286</v>
      </c>
      <c r="H13" s="79">
        <f>IF(RES_hh_tes!H13=0,"",RES_hh_tes!H13/RES_hh_fec!H13)</f>
        <v>0.69573274581980815</v>
      </c>
      <c r="I13" s="79">
        <f>IF(RES_hh_tes!I13=0,"",RES_hh_tes!I13/RES_hh_fec!I13)</f>
        <v>0.70001147478927073</v>
      </c>
      <c r="J13" s="79">
        <f>IF(RES_hh_tes!J13=0,"",RES_hh_tes!J13/RES_hh_fec!J13)</f>
        <v>0.7036951840286394</v>
      </c>
      <c r="K13" s="79">
        <f>IF(RES_hh_tes!K13=0,"",RES_hh_tes!K13/RES_hh_fec!K13)</f>
        <v>0.70840412247290785</v>
      </c>
      <c r="L13" s="79">
        <f>IF(RES_hh_tes!L13=0,"",RES_hh_tes!L13/RES_hh_fec!L13)</f>
        <v>0.71326749378772847</v>
      </c>
      <c r="M13" s="79">
        <f>IF(RES_hh_tes!M13=0,"",RES_hh_tes!M13/RES_hh_fec!M13)</f>
        <v>0.71877258387209575</v>
      </c>
      <c r="N13" s="79">
        <f>IF(RES_hh_tes!N13=0,"",RES_hh_tes!N13/RES_hh_fec!N13)</f>
        <v>0.72377634926523748</v>
      </c>
      <c r="O13" s="79">
        <f>IF(RES_hh_tes!O13=0,"",RES_hh_tes!O13/RES_hh_fec!O13)</f>
        <v>0.72888268445745252</v>
      </c>
      <c r="P13" s="79">
        <f>IF(RES_hh_tes!P13=0,"",RES_hh_tes!P13/RES_hh_fec!P13)</f>
        <v>0.72888864798689401</v>
      </c>
      <c r="Q13" s="79">
        <f>IF(RES_hh_tes!Q13=0,"",RES_hh_tes!Q13/RES_hh_fec!Q13)</f>
        <v>0.72888924432677016</v>
      </c>
      <c r="R13" s="79">
        <f>IF(RES_hh_tes!R13=0,"",RES_hh_tes!R13/RES_hh_fec!R13)</f>
        <v>0.72889063264846021</v>
      </c>
      <c r="S13" s="79">
        <f>IF(RES_hh_tes!S13=0,"",RES_hh_tes!S13/RES_hh_fec!S13)</f>
        <v>0.7299116316292753</v>
      </c>
      <c r="T13" s="79">
        <f>IF(RES_hh_tes!T13=0,"",RES_hh_tes!T13/RES_hh_fec!T13)</f>
        <v>0.7312871256222836</v>
      </c>
      <c r="U13" s="79">
        <f>IF(RES_hh_tes!U13=0,"",RES_hh_tes!U13/RES_hh_fec!U13)</f>
        <v>0.73348481531438459</v>
      </c>
      <c r="V13" s="79">
        <f>IF(RES_hh_tes!V13=0,"",RES_hh_tes!V13/RES_hh_fec!V13)</f>
        <v>0.73541648003024029</v>
      </c>
      <c r="W13" s="79">
        <f>IF(RES_hh_tes!W13=0,"",RES_hh_tes!W13/RES_hh_fec!W13)</f>
        <v>0.79820884773510359</v>
      </c>
      <c r="X13" s="79">
        <f>IF(RES_hh_tes!X13=0,"",RES_hh_tes!X13/RES_hh_fec!X13)</f>
        <v>0.83554817884334975</v>
      </c>
      <c r="Y13" s="79">
        <f>IF(RES_hh_tes!Y13=0,"",RES_hh_tes!Y13/RES_hh_fec!Y13)</f>
        <v>0.86706989295526227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1.7746717148656106</v>
      </c>
      <c r="C15" s="70">
        <f>IF(RES_hh_tes!C15=0,"",RES_hh_tes!C15/RES_hh_fec!C15)</f>
        <v>1.9129749577705299</v>
      </c>
      <c r="D15" s="70">
        <f>IF(RES_hh_tes!D15=0,"",RES_hh_tes!D15/RES_hh_fec!D15)</f>
        <v>2.0538884447544956</v>
      </c>
      <c r="E15" s="70">
        <f>IF(RES_hh_tes!E15=0,"",RES_hh_tes!E15/RES_hh_fec!E15)</f>
        <v>2.1844387334587418</v>
      </c>
      <c r="F15" s="70">
        <f>IF(RES_hh_tes!F15=0,"",RES_hh_tes!F15/RES_hh_fec!F15)</f>
        <v>2.3011094513844812</v>
      </c>
      <c r="G15" s="70">
        <f>IF(RES_hh_tes!G15=0,"",RES_hh_tes!G15/RES_hh_fec!G15)</f>
        <v>2.4084461671462707</v>
      </c>
      <c r="H15" s="70">
        <f>IF(RES_hh_tes!H15=0,"",RES_hh_tes!H15/RES_hh_fec!H15)</f>
        <v>2.5168842944078191</v>
      </c>
      <c r="I15" s="70">
        <f>IF(RES_hh_tes!I15=0,"",RES_hh_tes!I15/RES_hh_fec!I15)</f>
        <v>2.5945817507467028</v>
      </c>
      <c r="J15" s="70">
        <f>IF(RES_hh_tes!J15=0,"",RES_hh_tes!J15/RES_hh_fec!J15)</f>
        <v>2.6678876505527573</v>
      </c>
      <c r="K15" s="70">
        <f>IF(RES_hh_tes!K15=0,"",RES_hh_tes!K15/RES_hh_fec!K15)</f>
        <v>2.7779248544957498</v>
      </c>
      <c r="L15" s="70">
        <f>IF(RES_hh_tes!L15=0,"",RES_hh_tes!L15/RES_hh_fec!L15)</f>
        <v>2.8930755057996609</v>
      </c>
      <c r="M15" s="70">
        <f>IF(RES_hh_tes!M15=0,"",RES_hh_tes!M15/RES_hh_fec!M15)</f>
        <v>3.0191844402202048</v>
      </c>
      <c r="N15" s="70">
        <f>IF(RES_hh_tes!N15=0,"",RES_hh_tes!N15/RES_hh_fec!N15)</f>
        <v>3.1467513940477034</v>
      </c>
      <c r="O15" s="70">
        <f>IF(RES_hh_tes!O15=0,"",RES_hh_tes!O15/RES_hh_fec!O15)</f>
        <v>3.2710881537928289</v>
      </c>
      <c r="P15" s="70">
        <f>IF(RES_hh_tes!P15=0,"",RES_hh_tes!P15/RES_hh_fec!P15)</f>
        <v>3.4011198293018703</v>
      </c>
      <c r="Q15" s="70">
        <f>IF(RES_hh_tes!Q15=0,"",RES_hh_tes!Q15/RES_hh_fec!Q15)</f>
        <v>3.5170713631640487</v>
      </c>
      <c r="R15" s="70">
        <f>IF(RES_hh_tes!R15=0,"",RES_hh_tes!R15/RES_hh_fec!R15)</f>
        <v>3.6137507725908984</v>
      </c>
      <c r="S15" s="70">
        <f>IF(RES_hh_tes!S15=0,"",RES_hh_tes!S15/RES_hh_fec!S15)</f>
        <v>3.7068324367680843</v>
      </c>
      <c r="T15" s="70">
        <f>IF(RES_hh_tes!T15=0,"",RES_hh_tes!T15/RES_hh_fec!T15)</f>
        <v>3.7872707987439567</v>
      </c>
      <c r="U15" s="70">
        <f>IF(RES_hh_tes!U15=0,"",RES_hh_tes!U15/RES_hh_fec!U15)</f>
        <v>3.8546536303030798</v>
      </c>
      <c r="V15" s="70">
        <f>IF(RES_hh_tes!V15=0,"",RES_hh_tes!V15/RES_hh_fec!V15)</f>
        <v>3.9051770799311143</v>
      </c>
      <c r="W15" s="70">
        <f>IF(RES_hh_tes!W15=0,"",RES_hh_tes!W15/RES_hh_fec!W15)</f>
        <v>3.9417197809007547</v>
      </c>
      <c r="X15" s="70">
        <f>IF(RES_hh_tes!X15=0,"",RES_hh_tes!X15/RES_hh_fec!X15)</f>
        <v>3.9688933567426763</v>
      </c>
      <c r="Y15" s="70">
        <f>IF(RES_hh_tes!Y15=0,"",RES_hh_tes!Y15/RES_hh_fec!Y15)</f>
        <v>3.9940681923709671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1.7746717148656106</v>
      </c>
      <c r="C16" s="78">
        <f>IF(RES_hh_tes!C16=0,"",RES_hh_tes!C16/RES_hh_fec!C16)</f>
        <v>1.9129749577705299</v>
      </c>
      <c r="D16" s="78">
        <f>IF(RES_hh_tes!D16=0,"",RES_hh_tes!D16/RES_hh_fec!D16)</f>
        <v>2.0538884447544956</v>
      </c>
      <c r="E16" s="78">
        <f>IF(RES_hh_tes!E16=0,"",RES_hh_tes!E16/RES_hh_fec!E16)</f>
        <v>2.1844387334587418</v>
      </c>
      <c r="F16" s="78">
        <f>IF(RES_hh_tes!F16=0,"",RES_hh_tes!F16/RES_hh_fec!F16)</f>
        <v>2.3011094513844812</v>
      </c>
      <c r="G16" s="78">
        <f>IF(RES_hh_tes!G16=0,"",RES_hh_tes!G16/RES_hh_fec!G16)</f>
        <v>2.4084461671462707</v>
      </c>
      <c r="H16" s="78">
        <f>IF(RES_hh_tes!H16=0,"",RES_hh_tes!H16/RES_hh_fec!H16)</f>
        <v>2.5168842944078191</v>
      </c>
      <c r="I16" s="78">
        <f>IF(RES_hh_tes!I16=0,"",RES_hh_tes!I16/RES_hh_fec!I16)</f>
        <v>2.5945817507467028</v>
      </c>
      <c r="J16" s="78">
        <f>IF(RES_hh_tes!J16=0,"",RES_hh_tes!J16/RES_hh_fec!J16)</f>
        <v>2.6678876505527573</v>
      </c>
      <c r="K16" s="78">
        <f>IF(RES_hh_tes!K16=0,"",RES_hh_tes!K16/RES_hh_fec!K16)</f>
        <v>2.7779248544957498</v>
      </c>
      <c r="L16" s="78">
        <f>IF(RES_hh_tes!L16=0,"",RES_hh_tes!L16/RES_hh_fec!L16)</f>
        <v>2.8930755057996609</v>
      </c>
      <c r="M16" s="78">
        <f>IF(RES_hh_tes!M16=0,"",RES_hh_tes!M16/RES_hh_fec!M16)</f>
        <v>3.0191844402202048</v>
      </c>
      <c r="N16" s="78">
        <f>IF(RES_hh_tes!N16=0,"",RES_hh_tes!N16/RES_hh_fec!N16)</f>
        <v>3.1467513940477034</v>
      </c>
      <c r="O16" s="78">
        <f>IF(RES_hh_tes!O16=0,"",RES_hh_tes!O16/RES_hh_fec!O16)</f>
        <v>3.2710881537928289</v>
      </c>
      <c r="P16" s="78">
        <f>IF(RES_hh_tes!P16=0,"",RES_hh_tes!P16/RES_hh_fec!P16)</f>
        <v>3.4011198293018703</v>
      </c>
      <c r="Q16" s="78">
        <f>IF(RES_hh_tes!Q16=0,"",RES_hh_tes!Q16/RES_hh_fec!Q16)</f>
        <v>3.5170713631640487</v>
      </c>
      <c r="R16" s="78">
        <f>IF(RES_hh_tes!R16=0,"",RES_hh_tes!R16/RES_hh_fec!R16)</f>
        <v>3.6137507725908984</v>
      </c>
      <c r="S16" s="78">
        <f>IF(RES_hh_tes!S16=0,"",RES_hh_tes!S16/RES_hh_fec!S16)</f>
        <v>3.7068324367680843</v>
      </c>
      <c r="T16" s="78">
        <f>IF(RES_hh_tes!T16=0,"",RES_hh_tes!T16/RES_hh_fec!T16)</f>
        <v>3.7872707987439567</v>
      </c>
      <c r="U16" s="78">
        <f>IF(RES_hh_tes!U16=0,"",RES_hh_tes!U16/RES_hh_fec!U16)</f>
        <v>3.8546536303030798</v>
      </c>
      <c r="V16" s="78">
        <f>IF(RES_hh_tes!V16=0,"",RES_hh_tes!V16/RES_hh_fec!V16)</f>
        <v>3.9051770799311143</v>
      </c>
      <c r="W16" s="78">
        <f>IF(RES_hh_tes!W16=0,"",RES_hh_tes!W16/RES_hh_fec!W16)</f>
        <v>3.9417197809007547</v>
      </c>
      <c r="X16" s="78">
        <f>IF(RES_hh_tes!X16=0,"",RES_hh_tes!X16/RES_hh_fec!X16)</f>
        <v>3.9688933567426763</v>
      </c>
      <c r="Y16" s="78">
        <f>IF(RES_hh_tes!Y16=0,"",RES_hh_tes!Y16/RES_hh_fec!Y16)</f>
        <v>3.9940681923709671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0.56342179783308566</v>
      </c>
      <c r="C17" s="70">
        <f>IF(RES_hh_tes!C17=0,"",RES_hh_tes!C17/RES_hh_fec!C17)</f>
        <v>0.56752023529765572</v>
      </c>
      <c r="D17" s="70">
        <f>IF(RES_hh_tes!D17=0,"",RES_hh_tes!D17/RES_hh_fec!D17)</f>
        <v>0.57233477462406812</v>
      </c>
      <c r="E17" s="70">
        <f>IF(RES_hh_tes!E17=0,"",RES_hh_tes!E17/RES_hh_fec!E17)</f>
        <v>0.57797877384305896</v>
      </c>
      <c r="F17" s="70">
        <f>IF(RES_hh_tes!F17=0,"",RES_hh_tes!F17/RES_hh_fec!F17)</f>
        <v>0.58358801686748352</v>
      </c>
      <c r="G17" s="70">
        <f>IF(RES_hh_tes!G17=0,"",RES_hh_tes!G17/RES_hh_fec!G17)</f>
        <v>0.59033169541197295</v>
      </c>
      <c r="H17" s="70">
        <f>IF(RES_hh_tes!H17=0,"",RES_hh_tes!H17/RES_hh_fec!H17)</f>
        <v>0.59714993836430841</v>
      </c>
      <c r="I17" s="70">
        <f>IF(RES_hh_tes!I17=0,"",RES_hh_tes!I17/RES_hh_fec!I17)</f>
        <v>0.60269922828797473</v>
      </c>
      <c r="J17" s="70">
        <f>IF(RES_hh_tes!J17=0,"",RES_hh_tes!J17/RES_hh_fec!J17)</f>
        <v>0.60887951469906532</v>
      </c>
      <c r="K17" s="70">
        <f>IF(RES_hh_tes!K17=0,"",RES_hh_tes!K17/RES_hh_fec!K17)</f>
        <v>0.61611200337545313</v>
      </c>
      <c r="L17" s="70">
        <f>IF(RES_hh_tes!L17=0,"",RES_hh_tes!L17/RES_hh_fec!L17)</f>
        <v>0.62533952200174336</v>
      </c>
      <c r="M17" s="70">
        <f>IF(RES_hh_tes!M17=0,"",RES_hh_tes!M17/RES_hh_fec!M17)</f>
        <v>0.64079208451361891</v>
      </c>
      <c r="N17" s="70">
        <f>IF(RES_hh_tes!N17=0,"",RES_hh_tes!N17/RES_hh_fec!N17)</f>
        <v>0.65749033354580588</v>
      </c>
      <c r="O17" s="70">
        <f>IF(RES_hh_tes!O17=0,"",RES_hh_tes!O17/RES_hh_fec!O17)</f>
        <v>0.67240978774831761</v>
      </c>
      <c r="P17" s="70">
        <f>IF(RES_hh_tes!P17=0,"",RES_hh_tes!P17/RES_hh_fec!P17)</f>
        <v>0.68582572494691652</v>
      </c>
      <c r="Q17" s="70">
        <f>IF(RES_hh_tes!Q17=0,"",RES_hh_tes!Q17/RES_hh_fec!Q17)</f>
        <v>0.69918246730348188</v>
      </c>
      <c r="R17" s="70">
        <f>IF(RES_hh_tes!R17=0,"",RES_hh_tes!R17/RES_hh_fec!R17)</f>
        <v>0.71198515157396947</v>
      </c>
      <c r="S17" s="70">
        <f>IF(RES_hh_tes!S17=0,"",RES_hh_tes!S17/RES_hh_fec!S17)</f>
        <v>0.72707379714438503</v>
      </c>
      <c r="T17" s="70">
        <f>IF(RES_hh_tes!T17=0,"",RES_hh_tes!T17/RES_hh_fec!T17)</f>
        <v>0.74301536438411286</v>
      </c>
      <c r="U17" s="70">
        <f>IF(RES_hh_tes!U17=0,"",RES_hh_tes!U17/RES_hh_fec!U17)</f>
        <v>0.75867202010763579</v>
      </c>
      <c r="V17" s="70">
        <f>IF(RES_hh_tes!V17=0,"",RES_hh_tes!V17/RES_hh_fec!V17)</f>
        <v>0.76945942287626112</v>
      </c>
      <c r="W17" s="70">
        <f>IF(RES_hh_tes!W17=0,"",RES_hh_tes!W17/RES_hh_fec!W17)</f>
        <v>0.78638822323123925</v>
      </c>
      <c r="X17" s="70">
        <f>IF(RES_hh_tes!X17=0,"",RES_hh_tes!X17/RES_hh_fec!X17)</f>
        <v>0.7983418311986763</v>
      </c>
      <c r="Y17" s="70">
        <f>IF(RES_hh_tes!Y17=0,"",RES_hh_tes!Y17/RES_hh_fec!Y17)</f>
        <v>0.81024203967509068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0.56634011243287397</v>
      </c>
      <c r="C19" s="78">
        <f>IF(RES_hh_tes!C19=0,"",RES_hh_tes!C19/RES_hh_fec!C19)</f>
        <v>0.5697242297561359</v>
      </c>
      <c r="D19" s="78">
        <f>IF(RES_hh_tes!D19=0,"",RES_hh_tes!D19/RES_hh_fec!D19)</f>
        <v>0.57332959593150601</v>
      </c>
      <c r="E19" s="78">
        <f>IF(RES_hh_tes!E19=0,"",RES_hh_tes!E19/RES_hh_fec!E19)</f>
        <v>0.57730997332517531</v>
      </c>
      <c r="F19" s="78">
        <f>IF(RES_hh_tes!F19=0,"",RES_hh_tes!F19/RES_hh_fec!F19)</f>
        <v>0.58152441745079586</v>
      </c>
      <c r="G19" s="78">
        <f>IF(RES_hh_tes!G19=0,"",RES_hh_tes!G19/RES_hh_fec!G19)</f>
        <v>0.5861631022170446</v>
      </c>
      <c r="H19" s="78">
        <f>IF(RES_hh_tes!H19=0,"",RES_hh_tes!H19/RES_hh_fec!H19)</f>
        <v>0.5916008975526813</v>
      </c>
      <c r="I19" s="78">
        <f>IF(RES_hh_tes!I19=0,"",RES_hh_tes!I19/RES_hh_fec!I19)</f>
        <v>0.59456442669148568</v>
      </c>
      <c r="J19" s="78">
        <f>IF(RES_hh_tes!J19=0,"",RES_hh_tes!J19/RES_hh_fec!J19)</f>
        <v>0.59613571361597173</v>
      </c>
      <c r="K19" s="78">
        <f>IF(RES_hh_tes!K19=0,"",RES_hh_tes!K19/RES_hh_fec!K19)</f>
        <v>0.59868119051703805</v>
      </c>
      <c r="L19" s="78">
        <f>IF(RES_hh_tes!L19=0,"",RES_hh_tes!L19/RES_hh_fec!L19)</f>
        <v>0.60138745072264055</v>
      </c>
      <c r="M19" s="78">
        <f>IF(RES_hh_tes!M19=0,"",RES_hh_tes!M19/RES_hh_fec!M19)</f>
        <v>0.60565133867449683</v>
      </c>
      <c r="N19" s="78">
        <f>IF(RES_hh_tes!N19=0,"",RES_hh_tes!N19/RES_hh_fec!N19)</f>
        <v>0.61209441115920349</v>
      </c>
      <c r="O19" s="78">
        <f>IF(RES_hh_tes!O19=0,"",RES_hh_tes!O19/RES_hh_fec!O19)</f>
        <v>0.62136835945151903</v>
      </c>
      <c r="P19" s="78">
        <f>IF(RES_hh_tes!P19=0,"",RES_hh_tes!P19/RES_hh_fec!P19)</f>
        <v>0.63217756647788781</v>
      </c>
      <c r="Q19" s="78">
        <f>IF(RES_hh_tes!Q19=0,"",RES_hh_tes!Q19/RES_hh_fec!Q19)</f>
        <v>0.64489575704313418</v>
      </c>
      <c r="R19" s="78">
        <f>IF(RES_hh_tes!R19=0,"",RES_hh_tes!R19/RES_hh_fec!R19)</f>
        <v>0.6596793365902307</v>
      </c>
      <c r="S19" s="78">
        <f>IF(RES_hh_tes!S19=0,"",RES_hh_tes!S19/RES_hh_fec!S19)</f>
        <v>0.67801857505629504</v>
      </c>
      <c r="T19" s="78">
        <f>IF(RES_hh_tes!T19=0,"",RES_hh_tes!T19/RES_hh_fec!T19)</f>
        <v>0.69531293851118137</v>
      </c>
      <c r="U19" s="78">
        <f>IF(RES_hh_tes!U19=0,"",RES_hh_tes!U19/RES_hh_fec!U19)</f>
        <v>0.71491158850541792</v>
      </c>
      <c r="V19" s="78">
        <f>IF(RES_hh_tes!V19=0,"",RES_hh_tes!V19/RES_hh_fec!V19)</f>
        <v>0.73048976544781041</v>
      </c>
      <c r="W19" s="78">
        <f>IF(RES_hh_tes!W19=0,"",RES_hh_tes!W19/RES_hh_fec!W19)</f>
        <v>0.74399018136496786</v>
      </c>
      <c r="X19" s="78">
        <f>IF(RES_hh_tes!X19=0,"",RES_hh_tes!X19/RES_hh_fec!X19)</f>
        <v>0.7526460410181417</v>
      </c>
      <c r="Y19" s="78">
        <f>IF(RES_hh_tes!Y19=0,"",RES_hh_tes!Y19/RES_hh_fec!Y19)</f>
        <v>0.7601478936661975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0.51038188365088943</v>
      </c>
      <c r="C20" s="78">
        <f>IF(RES_hh_tes!C20=0,"",RES_hh_tes!C20/RES_hh_fec!C20)</f>
        <v>0.51039266671659955</v>
      </c>
      <c r="D20" s="78">
        <f>IF(RES_hh_tes!D20=0,"",RES_hh_tes!D20/RES_hh_fec!D20)</f>
        <v>0.51122743343803589</v>
      </c>
      <c r="E20" s="78">
        <f>IF(RES_hh_tes!E20=0,"",RES_hh_tes!E20/RES_hh_fec!E20)</f>
        <v>0.51135770422724613</v>
      </c>
      <c r="F20" s="78">
        <f>IF(RES_hh_tes!F20=0,"",RES_hh_tes!F20/RES_hh_fec!F20)</f>
        <v>0.51231021793106268</v>
      </c>
      <c r="G20" s="78">
        <f>IF(RES_hh_tes!G20=0,"",RES_hh_tes!G20/RES_hh_fec!G20)</f>
        <v>0.51666466694423296</v>
      </c>
      <c r="H20" s="78">
        <f>IF(RES_hh_tes!H20=0,"",RES_hh_tes!H20/RES_hh_fec!H20)</f>
        <v>0.52299580891194775</v>
      </c>
      <c r="I20" s="78">
        <f>IF(RES_hh_tes!I20=0,"",RES_hh_tes!I20/RES_hh_fec!I20)</f>
        <v>0.52937824566776004</v>
      </c>
      <c r="J20" s="78">
        <f>IF(RES_hh_tes!J20=0,"",RES_hh_tes!J20/RES_hh_fec!J20)</f>
        <v>0.53543523663144166</v>
      </c>
      <c r="K20" s="78">
        <f>IF(RES_hh_tes!K20=0,"",RES_hh_tes!K20/RES_hh_fec!K20)</f>
        <v>0.54074354241417777</v>
      </c>
      <c r="L20" s="78">
        <f>IF(RES_hh_tes!L20=0,"",RES_hh_tes!L20/RES_hh_fec!L20)</f>
        <v>0.54540262844782905</v>
      </c>
      <c r="M20" s="78">
        <f>IF(RES_hh_tes!M20=0,"",RES_hh_tes!M20/RES_hh_fec!M20)</f>
        <v>0.54770349003100227</v>
      </c>
      <c r="N20" s="78">
        <f>IF(RES_hh_tes!N20=0,"",RES_hh_tes!N20/RES_hh_fec!N20)</f>
        <v>0.54961194070348951</v>
      </c>
      <c r="O20" s="78">
        <f>IF(RES_hh_tes!O20=0,"",RES_hh_tes!O20/RES_hh_fec!O20)</f>
        <v>0.55636785562764657</v>
      </c>
      <c r="P20" s="78">
        <f>IF(RES_hh_tes!P20=0,"",RES_hh_tes!P20/RES_hh_fec!P20)</f>
        <v>0.56437103349596718</v>
      </c>
      <c r="Q20" s="78">
        <f>IF(RES_hh_tes!Q20=0,"",RES_hh_tes!Q20/RES_hh_fec!Q20)</f>
        <v>0.56979408743144533</v>
      </c>
      <c r="R20" s="78">
        <f>IF(RES_hh_tes!R20=0,"",RES_hh_tes!R20/RES_hh_fec!R20)</f>
        <v>0.57219265366235406</v>
      </c>
      <c r="S20" s="78">
        <f>IF(RES_hh_tes!S20=0,"",RES_hh_tes!S20/RES_hh_fec!S20)</f>
        <v>0.57761470791873037</v>
      </c>
      <c r="T20" s="78">
        <f>IF(RES_hh_tes!T20=0,"",RES_hh_tes!T20/RES_hh_fec!T20)</f>
        <v>0.5812795306714863</v>
      </c>
      <c r="U20" s="78">
        <f>IF(RES_hh_tes!U20=0,"",RES_hh_tes!U20/RES_hh_fec!U20)</f>
        <v>0.59039964760773334</v>
      </c>
      <c r="V20" s="78">
        <f>IF(RES_hh_tes!V20=0,"",RES_hh_tes!V20/RES_hh_fec!V20)</f>
        <v>0.60297556510154915</v>
      </c>
      <c r="W20" s="78">
        <f>IF(RES_hh_tes!W20=0,"",RES_hh_tes!W20/RES_hh_fec!W20)</f>
        <v>0.61996914878505049</v>
      </c>
      <c r="X20" s="78">
        <f>IF(RES_hh_tes!X20=0,"",RES_hh_tes!X20/RES_hh_fec!X20)</f>
        <v>0.64104921098045853</v>
      </c>
      <c r="Y20" s="78">
        <f>IF(RES_hh_tes!Y20=0,"",RES_hh_tes!Y20/RES_hh_fec!Y20)</f>
        <v>0.66719394695950807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0.52851767018385465</v>
      </c>
      <c r="C21" s="78">
        <f>IF(RES_hh_tes!C21=0,"",RES_hh_tes!C21/RES_hh_fec!C21)</f>
        <v>0.53781879190672266</v>
      </c>
      <c r="D21" s="78">
        <f>IF(RES_hh_tes!D21=0,"",RES_hh_tes!D21/RES_hh_fec!D21)</f>
        <v>0.54673818169790822</v>
      </c>
      <c r="E21" s="78">
        <f>IF(RES_hh_tes!E21=0,"",RES_hh_tes!E21/RES_hh_fec!E21)</f>
        <v>0.55403612758656995</v>
      </c>
      <c r="F21" s="78">
        <f>IF(RES_hh_tes!F21=0,"",RES_hh_tes!F21/RES_hh_fec!F21)</f>
        <v>0.56115895645567848</v>
      </c>
      <c r="G21" s="78">
        <f>IF(RES_hh_tes!G21=0,"",RES_hh_tes!G21/RES_hh_fec!G21)</f>
        <v>0.56774424695346426</v>
      </c>
      <c r="H21" s="78">
        <f>IF(RES_hh_tes!H21=0,"",RES_hh_tes!H21/RES_hh_fec!H21)</f>
        <v>0.57393273616595564</v>
      </c>
      <c r="I21" s="78">
        <f>IF(RES_hh_tes!I21=0,"",RES_hh_tes!I21/RES_hh_fec!I21)</f>
        <v>0.580297605968773</v>
      </c>
      <c r="J21" s="78">
        <f>IF(RES_hh_tes!J21=0,"",RES_hh_tes!J21/RES_hh_fec!J21)</f>
        <v>0.58808747305431341</v>
      </c>
      <c r="K21" s="78">
        <f>IF(RES_hh_tes!K21=0,"",RES_hh_tes!K21/RES_hh_fec!K21)</f>
        <v>0.59635195350438985</v>
      </c>
      <c r="L21" s="78">
        <f>IF(RES_hh_tes!L21=0,"",RES_hh_tes!L21/RES_hh_fec!L21)</f>
        <v>0.605005434976564</v>
      </c>
      <c r="M21" s="78">
        <f>IF(RES_hh_tes!M21=0,"",RES_hh_tes!M21/RES_hh_fec!M21)</f>
        <v>0.61106150738820031</v>
      </c>
      <c r="N21" s="78">
        <f>IF(RES_hh_tes!N21=0,"",RES_hh_tes!N21/RES_hh_fec!N21)</f>
        <v>0.61752309798012928</v>
      </c>
      <c r="O21" s="78">
        <f>IF(RES_hh_tes!O21=0,"",RES_hh_tes!O21/RES_hh_fec!O21)</f>
        <v>0.62329895825085424</v>
      </c>
      <c r="P21" s="78">
        <f>IF(RES_hh_tes!P21=0,"",RES_hh_tes!P21/RES_hh_fec!P21)</f>
        <v>0.62879044041928267</v>
      </c>
      <c r="Q21" s="78">
        <f>IF(RES_hh_tes!Q21=0,"",RES_hh_tes!Q21/RES_hh_fec!Q21)</f>
        <v>0.63691830720391351</v>
      </c>
      <c r="R21" s="78">
        <f>IF(RES_hh_tes!R21=0,"",RES_hh_tes!R21/RES_hh_fec!R21)</f>
        <v>0.64698207093267812</v>
      </c>
      <c r="S21" s="78">
        <f>IF(RES_hh_tes!S21=0,"",RES_hh_tes!S21/RES_hh_fec!S21)</f>
        <v>0.66306872877903344</v>
      </c>
      <c r="T21" s="78">
        <f>IF(RES_hh_tes!T21=0,"",RES_hh_tes!T21/RES_hh_fec!T21)</f>
        <v>0.68009014130109524</v>
      </c>
      <c r="U21" s="78">
        <f>IF(RES_hh_tes!U21=0,"",RES_hh_tes!U21/RES_hh_fec!U21)</f>
        <v>0.69671793462266818</v>
      </c>
      <c r="V21" s="78">
        <f>IF(RES_hh_tes!V21=0,"",RES_hh_tes!V21/RES_hh_fec!V21)</f>
        <v>0.7107554025461521</v>
      </c>
      <c r="W21" s="78">
        <f>IF(RES_hh_tes!W21=0,"",RES_hh_tes!W21/RES_hh_fec!W21)</f>
        <v>0.72272628966888719</v>
      </c>
      <c r="X21" s="78">
        <f>IF(RES_hh_tes!X21=0,"",RES_hh_tes!X21/RES_hh_fec!X21)</f>
        <v>0.73389784768786581</v>
      </c>
      <c r="Y21" s="78">
        <f>IF(RES_hh_tes!Y21=0,"",RES_hh_tes!Y21/RES_hh_fec!Y21)</f>
        <v>0.74636336848709983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0.46186058746464775</v>
      </c>
      <c r="C22" s="78">
        <f>IF(RES_hh_tes!C22=0,"",RES_hh_tes!C22/RES_hh_fec!C22)</f>
        <v>0.47164461138775865</v>
      </c>
      <c r="D22" s="78">
        <f>IF(RES_hh_tes!D22=0,"",RES_hh_tes!D22/RES_hh_fec!D22)</f>
        <v>0.4807843600572842</v>
      </c>
      <c r="E22" s="78">
        <f>IF(RES_hh_tes!E22=0,"",RES_hh_tes!E22/RES_hh_fec!E22)</f>
        <v>0.49079326016088803</v>
      </c>
      <c r="F22" s="78">
        <f>IF(RES_hh_tes!F22=0,"",RES_hh_tes!F22/RES_hh_fec!F22)</f>
        <v>0.50432186436672655</v>
      </c>
      <c r="G22" s="78">
        <f>IF(RES_hh_tes!G22=0,"",RES_hh_tes!G22/RES_hh_fec!G22)</f>
        <v>0.52030312374415877</v>
      </c>
      <c r="H22" s="78">
        <f>IF(RES_hh_tes!H22=0,"",RES_hh_tes!H22/RES_hh_fec!H22)</f>
        <v>0.5379856038187133</v>
      </c>
      <c r="I22" s="78">
        <f>IF(RES_hh_tes!I22=0,"",RES_hh_tes!I22/RES_hh_fec!I22)</f>
        <v>0.55399711600482204</v>
      </c>
      <c r="J22" s="78">
        <f>IF(RES_hh_tes!J22=0,"",RES_hh_tes!J22/RES_hh_fec!J22)</f>
        <v>0.57472138180830967</v>
      </c>
      <c r="K22" s="78">
        <f>IF(RES_hh_tes!K22=0,"",RES_hh_tes!K22/RES_hh_fec!K22)</f>
        <v>0.59107832069116528</v>
      </c>
      <c r="L22" s="78">
        <f>IF(RES_hh_tes!L22=0,"",RES_hh_tes!L22/RES_hh_fec!L22)</f>
        <v>0.61245727587429311</v>
      </c>
      <c r="M22" s="78">
        <f>IF(RES_hh_tes!M22=0,"",RES_hh_tes!M22/RES_hh_fec!M22)</f>
        <v>0.6454040835763013</v>
      </c>
      <c r="N22" s="78">
        <f>IF(RES_hh_tes!N22=0,"",RES_hh_tes!N22/RES_hh_fec!N22)</f>
        <v>0.68392655259093482</v>
      </c>
      <c r="O22" s="78">
        <f>IF(RES_hh_tes!O22=0,"",RES_hh_tes!O22/RES_hh_fec!O22)</f>
        <v>0.71417551624369147</v>
      </c>
      <c r="P22" s="78">
        <f>IF(RES_hh_tes!P22=0,"",RES_hh_tes!P22/RES_hh_fec!P22)</f>
        <v>0.71719163841379729</v>
      </c>
      <c r="Q22" s="78">
        <f>IF(RES_hh_tes!Q22=0,"",RES_hh_tes!Q22/RES_hh_fec!Q22)</f>
        <v>0.72000631967591389</v>
      </c>
      <c r="R22" s="78">
        <f>IF(RES_hh_tes!R22=0,"",RES_hh_tes!R22/RES_hh_fec!R22)</f>
        <v>0.72390430305167808</v>
      </c>
      <c r="S22" s="78">
        <f>IF(RES_hh_tes!S22=0,"",RES_hh_tes!S22/RES_hh_fec!S22)</f>
        <v>0.73248655558033027</v>
      </c>
      <c r="T22" s="78">
        <f>IF(RES_hh_tes!T22=0,"",RES_hh_tes!T22/RES_hh_fec!T22)</f>
        <v>0.74006852955481228</v>
      </c>
      <c r="U22" s="78">
        <f>IF(RES_hh_tes!U22=0,"",RES_hh_tes!U22/RES_hh_fec!U22)</f>
        <v>0.74969042378957529</v>
      </c>
      <c r="V22" s="78">
        <f>IF(RES_hh_tes!V22=0,"",RES_hh_tes!V22/RES_hh_fec!V22)</f>
        <v>0.76185578756940664</v>
      </c>
      <c r="W22" s="78">
        <f>IF(RES_hh_tes!W22=0,"",RES_hh_tes!W22/RES_hh_fec!W22)</f>
        <v>0.77734104847903718</v>
      </c>
      <c r="X22" s="78">
        <f>IF(RES_hh_tes!X22=0,"",RES_hh_tes!X22/RES_hh_fec!X22)</f>
        <v>0.79210589153519828</v>
      </c>
      <c r="Y22" s="78">
        <f>IF(RES_hh_tes!Y22=0,"",RES_hh_tes!Y22/RES_hh_fec!Y22)</f>
        <v>0.80312272191702716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X24" s="78" t="str">
        <f>IF(RES_hh_tes!X24=0,"",RES_hh_tes!X24/RES_hh_fec!X24)</f>
        <v/>
      </c>
      <c r="Y24" s="78" t="str">
        <f>IF(RES_hh_tes!Y24=0,"",RES_hh_tes!Y24/RES_hh_fec!Y24)</f>
        <v/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0.63890758712399376</v>
      </c>
      <c r="C25" s="79">
        <f>IF(RES_hh_tes!C25=0,"",RES_hh_tes!C25/RES_hh_fec!C25)</f>
        <v>0.64261089750540457</v>
      </c>
      <c r="D25" s="79">
        <f>IF(RES_hh_tes!D25=0,"",RES_hh_tes!D25/RES_hh_fec!D25)</f>
        <v>0.6464889573011886</v>
      </c>
      <c r="E25" s="79">
        <f>IF(RES_hh_tes!E25=0,"",RES_hh_tes!E25/RES_hh_fec!E25)</f>
        <v>0.64958200171294822</v>
      </c>
      <c r="F25" s="79">
        <f>IF(RES_hh_tes!F25=0,"",RES_hh_tes!F25/RES_hh_fec!F25)</f>
        <v>0.65336696998131061</v>
      </c>
      <c r="G25" s="79">
        <f>IF(RES_hh_tes!G25=0,"",RES_hh_tes!G25/RES_hh_fec!G25)</f>
        <v>0.65699740699212039</v>
      </c>
      <c r="H25" s="79">
        <f>IF(RES_hh_tes!H25=0,"",RES_hh_tes!H25/RES_hh_fec!H25)</f>
        <v>0.66093154296236656</v>
      </c>
      <c r="I25" s="79">
        <f>IF(RES_hh_tes!I25=0,"",RES_hh_tes!I25/RES_hh_fec!I25)</f>
        <v>0.66289330667808755</v>
      </c>
      <c r="J25" s="79">
        <f>IF(RES_hh_tes!J25=0,"",RES_hh_tes!J25/RES_hh_fec!J25)</f>
        <v>0.66376504609504383</v>
      </c>
      <c r="K25" s="79">
        <f>IF(RES_hh_tes!K25=0,"",RES_hh_tes!K25/RES_hh_fec!K25)</f>
        <v>0.66515666204710266</v>
      </c>
      <c r="L25" s="79">
        <f>IF(RES_hh_tes!L25=0,"",RES_hh_tes!L25/RES_hh_fec!L25)</f>
        <v>0.66608051791564116</v>
      </c>
      <c r="M25" s="79">
        <f>IF(RES_hh_tes!M25=0,"",RES_hh_tes!M25/RES_hh_fec!M25)</f>
        <v>0.66810221568431816</v>
      </c>
      <c r="N25" s="79">
        <f>IF(RES_hh_tes!N25=0,"",RES_hh_tes!N25/RES_hh_fec!N25)</f>
        <v>0.6710132207535634</v>
      </c>
      <c r="O25" s="79">
        <f>IF(RES_hh_tes!O25=0,"",RES_hh_tes!O25/RES_hh_fec!O25)</f>
        <v>0.67601326119723293</v>
      </c>
      <c r="P25" s="79">
        <f>IF(RES_hh_tes!P25=0,"",RES_hh_tes!P25/RES_hh_fec!P25)</f>
        <v>0.68191604679575624</v>
      </c>
      <c r="Q25" s="79">
        <f>IF(RES_hh_tes!Q25=0,"",RES_hh_tes!Q25/RES_hh_fec!Q25)</f>
        <v>0.68963571423377634</v>
      </c>
      <c r="R25" s="79">
        <f>IF(RES_hh_tes!R25=0,"",RES_hh_tes!R25/RES_hh_fec!R25)</f>
        <v>0.69708196638414432</v>
      </c>
      <c r="S25" s="79">
        <f>IF(RES_hh_tes!S25=0,"",RES_hh_tes!S25/RES_hh_fec!S25)</f>
        <v>0.70451940627628196</v>
      </c>
      <c r="T25" s="79">
        <f>IF(RES_hh_tes!T25=0,"",RES_hh_tes!T25/RES_hh_fec!T25)</f>
        <v>0.71702770567256591</v>
      </c>
      <c r="U25" s="79">
        <f>IF(RES_hh_tes!U25=0,"",RES_hh_tes!U25/RES_hh_fec!U25)</f>
        <v>0.72602483075589119</v>
      </c>
      <c r="V25" s="79">
        <f>IF(RES_hh_tes!V25=0,"",RES_hh_tes!V25/RES_hh_fec!V25)</f>
        <v>0.74151256492973494</v>
      </c>
      <c r="W25" s="79">
        <f>IF(RES_hh_tes!W25=0,"",RES_hh_tes!W25/RES_hh_fec!W25)</f>
        <v>0.74574886188491141</v>
      </c>
      <c r="X25" s="79">
        <f>IF(RES_hh_tes!X25=0,"",RES_hh_tes!X25/RES_hh_fec!X25)</f>
        <v>0.75355548946114326</v>
      </c>
      <c r="Y25" s="79">
        <f>IF(RES_hh_tes!Y25=0,"",RES_hh_tes!Y25/RES_hh_fec!Y25)</f>
        <v>0.76316435178214526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1.0000000000000007</v>
      </c>
      <c r="D26" s="81">
        <f>IF(RES_hh_tes!D26=0,"",RES_hh_tes!D26/RES_hh_fec!D26)</f>
        <v>1.0000000000000002</v>
      </c>
      <c r="E26" s="81">
        <f>IF(RES_hh_tes!E26=0,"",RES_hh_tes!E26/RES_hh_fec!E26)</f>
        <v>0.99999999999999944</v>
      </c>
      <c r="F26" s="81">
        <f>IF(RES_hh_tes!F26=0,"",RES_hh_tes!F26/RES_hh_fec!F26)</f>
        <v>1</v>
      </c>
      <c r="G26" s="81">
        <f>IF(RES_hh_tes!G26=0,"",RES_hh_tes!G26/RES_hh_fec!G26)</f>
        <v>1.0000000000000011</v>
      </c>
      <c r="H26" s="81">
        <f>IF(RES_hh_tes!H26=0,"",RES_hh_tes!H26/RES_hh_fec!H26)</f>
        <v>0.99999999999999956</v>
      </c>
      <c r="I26" s="81">
        <f>IF(RES_hh_tes!I26=0,"",RES_hh_tes!I26/RES_hh_fec!I26)</f>
        <v>1.0000000000000002</v>
      </c>
      <c r="J26" s="81">
        <f>IF(RES_hh_tes!J26=0,"",RES_hh_tes!J26/RES_hh_fec!J26)</f>
        <v>0.99999999999999867</v>
      </c>
      <c r="K26" s="81">
        <f>IF(RES_hh_tes!K26=0,"",RES_hh_tes!K26/RES_hh_fec!K26)</f>
        <v>1.0000000000000002</v>
      </c>
      <c r="L26" s="81">
        <f>IF(RES_hh_tes!L26=0,"",RES_hh_tes!L26/RES_hh_fec!L26)</f>
        <v>1.0000000000000002</v>
      </c>
      <c r="M26" s="81">
        <f>IF(RES_hh_tes!M26=0,"",RES_hh_tes!M26/RES_hh_fec!M26)</f>
        <v>0.99999999999999944</v>
      </c>
      <c r="N26" s="81">
        <f>IF(RES_hh_tes!N26=0,"",RES_hh_tes!N26/RES_hh_fec!N26)</f>
        <v>1</v>
      </c>
      <c r="O26" s="81">
        <f>IF(RES_hh_tes!O26=0,"",RES_hh_tes!O26/RES_hh_fec!O26)</f>
        <v>1.0000000000000013</v>
      </c>
      <c r="P26" s="81">
        <f>IF(RES_hh_tes!P26=0,"",RES_hh_tes!P26/RES_hh_fec!P26)</f>
        <v>1.0000000000000036</v>
      </c>
      <c r="Q26" s="81">
        <f>IF(RES_hh_tes!Q26=0,"",RES_hh_tes!Q26/RES_hh_fec!Q26)</f>
        <v>1.0000000000000053</v>
      </c>
      <c r="R26" s="81">
        <f>IF(RES_hh_tes!R26=0,"",RES_hh_tes!R26/RES_hh_fec!R26)</f>
        <v>1.0000000000000027</v>
      </c>
      <c r="S26" s="81">
        <f>IF(RES_hh_tes!S26=0,"",RES_hh_tes!S26/RES_hh_fec!S26)</f>
        <v>0.99999999999999922</v>
      </c>
      <c r="T26" s="81">
        <f>IF(RES_hh_tes!T26=0,"",RES_hh_tes!T26/RES_hh_fec!T26)</f>
        <v>1.0000000000000018</v>
      </c>
      <c r="U26" s="81">
        <f>IF(RES_hh_tes!U26=0,"",RES_hh_tes!U26/RES_hh_fec!U26)</f>
        <v>0.99999999999999523</v>
      </c>
      <c r="V26" s="81">
        <f>IF(RES_hh_tes!V26=0,"",RES_hh_tes!V26/RES_hh_fec!V26)</f>
        <v>1.0000000000000062</v>
      </c>
      <c r="W26" s="81">
        <f>IF(RES_hh_tes!W26=0,"",RES_hh_tes!W26/RES_hh_fec!W26)</f>
        <v>0.99999999999999922</v>
      </c>
      <c r="X26" s="81">
        <f>IF(RES_hh_tes!X26=0,"",RES_hh_tes!X26/RES_hh_fec!X26)</f>
        <v>1.0000000000000027</v>
      </c>
      <c r="Y26" s="81">
        <f>IF(RES_hh_tes!Y26=0,"",RES_hh_tes!Y26/RES_hh_fec!Y26)</f>
        <v>1.0000000000000016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0.59921495694777804</v>
      </c>
      <c r="C27" s="70">
        <f>IF(RES_hh_tes!C27=0,"",RES_hh_tes!C27/RES_hh_fec!C27)</f>
        <v>0.60329874079912038</v>
      </c>
      <c r="D27" s="70">
        <f>IF(RES_hh_tes!D27=0,"",RES_hh_tes!D27/RES_hh_fec!D27)</f>
        <v>0.606853302257228</v>
      </c>
      <c r="E27" s="70">
        <f>IF(RES_hh_tes!E27=0,"",RES_hh_tes!E27/RES_hh_fec!E27)</f>
        <v>0.60261001037372686</v>
      </c>
      <c r="F27" s="70">
        <f>IF(RES_hh_tes!F27=0,"",RES_hh_tes!F27/RES_hh_fec!F27)</f>
        <v>0.60754584990419302</v>
      </c>
      <c r="G27" s="70">
        <f>IF(RES_hh_tes!G27=0,"",RES_hh_tes!G27/RES_hh_fec!G27)</f>
        <v>0.61634700799591791</v>
      </c>
      <c r="H27" s="70">
        <f>IF(RES_hh_tes!H27=0,"",RES_hh_tes!H27/RES_hh_fec!H27)</f>
        <v>0.62007562482053979</v>
      </c>
      <c r="I27" s="70">
        <f>IF(RES_hh_tes!I27=0,"",RES_hh_tes!I27/RES_hh_fec!I27)</f>
        <v>0.62529956858390667</v>
      </c>
      <c r="J27" s="70">
        <f>IF(RES_hh_tes!J27=0,"",RES_hh_tes!J27/RES_hh_fec!J27)</f>
        <v>0.61943368684711853</v>
      </c>
      <c r="K27" s="70">
        <f>IF(RES_hh_tes!K27=0,"",RES_hh_tes!K27/RES_hh_fec!K27)</f>
        <v>0.62005433026660539</v>
      </c>
      <c r="L27" s="70">
        <f>IF(RES_hh_tes!L27=0,"",RES_hh_tes!L27/RES_hh_fec!L27)</f>
        <v>0.6331255874020415</v>
      </c>
      <c r="M27" s="70">
        <f>IF(RES_hh_tes!M27=0,"",RES_hh_tes!M27/RES_hh_fec!M27)</f>
        <v>0.62506770108874921</v>
      </c>
      <c r="N27" s="70">
        <f>IF(RES_hh_tes!N27=0,"",RES_hh_tes!N27/RES_hh_fec!N27)</f>
        <v>0.61398162986961602</v>
      </c>
      <c r="O27" s="70">
        <f>IF(RES_hh_tes!O27=0,"",RES_hh_tes!O27/RES_hh_fec!O27)</f>
        <v>0.60480328892866186</v>
      </c>
      <c r="P27" s="70">
        <f>IF(RES_hh_tes!P27=0,"",RES_hh_tes!P27/RES_hh_fec!P27)</f>
        <v>0.6039804814810007</v>
      </c>
      <c r="Q27" s="70">
        <f>IF(RES_hh_tes!Q27=0,"",RES_hh_tes!Q27/RES_hh_fec!Q27)</f>
        <v>0.60786926485231718</v>
      </c>
      <c r="R27" s="70">
        <f>IF(RES_hh_tes!R27=0,"",RES_hh_tes!R27/RES_hh_fec!R27)</f>
        <v>0.62665264549669675</v>
      </c>
      <c r="S27" s="70">
        <f>IF(RES_hh_tes!S27=0,"",RES_hh_tes!S27/RES_hh_fec!S27)</f>
        <v>0.62719444669695423</v>
      </c>
      <c r="T27" s="70">
        <f>IF(RES_hh_tes!T27=0,"",RES_hh_tes!T27/RES_hh_fec!T27)</f>
        <v>0.64452290303307469</v>
      </c>
      <c r="U27" s="70">
        <f>IF(RES_hh_tes!U27=0,"",RES_hh_tes!U27/RES_hh_fec!U27)</f>
        <v>0.65417384395185263</v>
      </c>
      <c r="V27" s="70">
        <f>IF(RES_hh_tes!V27=0,"",RES_hh_tes!V27/RES_hh_fec!V27)</f>
        <v>0.66323442489620132</v>
      </c>
      <c r="W27" s="70">
        <f>IF(RES_hh_tes!W27=0,"",RES_hh_tes!W27/RES_hh_fec!W27)</f>
        <v>0.67960120626763221</v>
      </c>
      <c r="X27" s="70">
        <f>IF(RES_hh_tes!X27=0,"",RES_hh_tes!X27/RES_hh_fec!X27)</f>
        <v>0.68667471167474825</v>
      </c>
      <c r="Y27" s="70">
        <f>IF(RES_hh_tes!Y27=0,"",RES_hh_tes!Y27/RES_hh_fec!Y27)</f>
        <v>0.70683722538947091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0.55351870155984007</v>
      </c>
      <c r="C29" s="78">
        <f>IF(RES_hh_tes!C29=0,"",RES_hh_tes!C29/RES_hh_fec!C29)</f>
        <v>0.55458628523738318</v>
      </c>
      <c r="D29" s="78">
        <f>IF(RES_hh_tes!D29=0,"",RES_hh_tes!D29/RES_hh_fec!D29)</f>
        <v>0.55573517462342559</v>
      </c>
      <c r="E29" s="78">
        <f>IF(RES_hh_tes!E29=0,"",RES_hh_tes!E29/RES_hh_fec!E29)</f>
        <v>0.5570211474194442</v>
      </c>
      <c r="F29" s="78">
        <f>IF(RES_hh_tes!F29=0,"",RES_hh_tes!F29/RES_hh_fec!F29)</f>
        <v>0.55822041703187375</v>
      </c>
      <c r="G29" s="78">
        <f>IF(RES_hh_tes!G29=0,"",RES_hh_tes!G29/RES_hh_fec!G29)</f>
        <v>0.55935530873491501</v>
      </c>
      <c r="H29" s="78">
        <f>IF(RES_hh_tes!H29=0,"",RES_hh_tes!H29/RES_hh_fec!H29)</f>
        <v>0.56070923787429172</v>
      </c>
      <c r="I29" s="78">
        <f>IF(RES_hh_tes!I29=0,"",RES_hh_tes!I29/RES_hh_fec!I29)</f>
        <v>0.56145518900137137</v>
      </c>
      <c r="J29" s="78">
        <f>IF(RES_hh_tes!J29=0,"",RES_hh_tes!J29/RES_hh_fec!J29)</f>
        <v>0.56183357647170684</v>
      </c>
      <c r="K29" s="78">
        <f>IF(RES_hh_tes!K29=0,"",RES_hh_tes!K29/RES_hh_fec!K29)</f>
        <v>0.56257820930514268</v>
      </c>
      <c r="L29" s="78">
        <f>IF(RES_hh_tes!L29=0,"",RES_hh_tes!L29/RES_hh_fec!L29)</f>
        <v>0.56345490192147563</v>
      </c>
      <c r="M29" s="78">
        <f>IF(RES_hh_tes!M29=0,"",RES_hh_tes!M29/RES_hh_fec!M29)</f>
        <v>0.56432426183614304</v>
      </c>
      <c r="N29" s="78">
        <f>IF(RES_hh_tes!N29=0,"",RES_hh_tes!N29/RES_hh_fec!N29)</f>
        <v>0.56494006213460191</v>
      </c>
      <c r="O29" s="78">
        <f>IF(RES_hh_tes!O29=0,"",RES_hh_tes!O29/RES_hh_fec!O29)</f>
        <v>0.56531740332954161</v>
      </c>
      <c r="P29" s="78">
        <f>IF(RES_hh_tes!P29=0,"",RES_hh_tes!P29/RES_hh_fec!P29)</f>
        <v>0.56557633020662768</v>
      </c>
      <c r="Q29" s="78">
        <f>IF(RES_hh_tes!Q29=0,"",RES_hh_tes!Q29/RES_hh_fec!Q29)</f>
        <v>0.56586412581441359</v>
      </c>
      <c r="R29" s="78">
        <f>IF(RES_hh_tes!R29=0,"",RES_hh_tes!R29/RES_hh_fec!R29)</f>
        <v>0.56643105874020638</v>
      </c>
      <c r="S29" s="78">
        <f>IF(RES_hh_tes!S29=0,"",RES_hh_tes!S29/RES_hh_fec!S29)</f>
        <v>0.56844099628739031</v>
      </c>
      <c r="T29" s="78">
        <f>IF(RES_hh_tes!T29=0,"",RES_hh_tes!T29/RES_hh_fec!T29)</f>
        <v>0.57179956766188955</v>
      </c>
      <c r="U29" s="78">
        <f>IF(RES_hh_tes!U29=0,"",RES_hh_tes!U29/RES_hh_fec!U29)</f>
        <v>0.57702720349051295</v>
      </c>
      <c r="V29" s="78">
        <f>IF(RES_hh_tes!V29=0,"",RES_hh_tes!V29/RES_hh_fec!V29)</f>
        <v>0.58247316891817902</v>
      </c>
      <c r="W29" s="78">
        <f>IF(RES_hh_tes!W29=0,"",RES_hh_tes!W29/RES_hh_fec!W29)</f>
        <v>0.58649795164270113</v>
      </c>
      <c r="X29" s="78">
        <f>IF(RES_hh_tes!X29=0,"",RES_hh_tes!X29/RES_hh_fec!X29)</f>
        <v>0.58951259507694032</v>
      </c>
      <c r="Y29" s="78">
        <f>IF(RES_hh_tes!Y29=0,"",RES_hh_tes!Y29/RES_hh_fec!Y29)</f>
        <v>0.59202230498327413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0.55265717827879302</v>
      </c>
      <c r="C30" s="78">
        <f>IF(RES_hh_tes!C30=0,"",RES_hh_tes!C30/RES_hh_fec!C30)</f>
        <v>0.55421677500260724</v>
      </c>
      <c r="D30" s="78">
        <f>IF(RES_hh_tes!D30=0,"",RES_hh_tes!D30/RES_hh_fec!D30)</f>
        <v>0.555652459032978</v>
      </c>
      <c r="E30" s="78">
        <f>IF(RES_hh_tes!E30=0,"",RES_hh_tes!E30/RES_hh_fec!E30)</f>
        <v>0.55687100553011837</v>
      </c>
      <c r="F30" s="78">
        <f>IF(RES_hh_tes!F30=0,"",RES_hh_tes!F30/RES_hh_fec!F30)</f>
        <v>0.55804069671545142</v>
      </c>
      <c r="G30" s="78">
        <f>IF(RES_hh_tes!G30=0,"",RES_hh_tes!G30/RES_hh_fec!G30)</f>
        <v>0.55915570088057409</v>
      </c>
      <c r="H30" s="78">
        <f>IF(RES_hh_tes!H30=0,"",RES_hh_tes!H30/RES_hh_fec!H30)</f>
        <v>0.56027537909464675</v>
      </c>
      <c r="I30" s="78">
        <f>IF(RES_hh_tes!I30=0,"",RES_hh_tes!I30/RES_hh_fec!I30)</f>
        <v>0.56095898868528427</v>
      </c>
      <c r="J30" s="78">
        <f>IF(RES_hh_tes!J30=0,"",RES_hh_tes!J30/RES_hh_fec!J30)</f>
        <v>0.56153675112837043</v>
      </c>
      <c r="K30" s="78">
        <f>IF(RES_hh_tes!K30=0,"",RES_hh_tes!K30/RES_hh_fec!K30)</f>
        <v>0.56228574079536198</v>
      </c>
      <c r="L30" s="78">
        <f>IF(RES_hh_tes!L30=0,"",RES_hh_tes!L30/RES_hh_fec!L30)</f>
        <v>0.56301136685923914</v>
      </c>
      <c r="M30" s="78">
        <f>IF(RES_hh_tes!M30=0,"",RES_hh_tes!M30/RES_hh_fec!M30)</f>
        <v>0.56351519999700594</v>
      </c>
      <c r="N30" s="78">
        <f>IF(RES_hh_tes!N30=0,"",RES_hh_tes!N30/RES_hh_fec!N30)</f>
        <v>0.5639665753721822</v>
      </c>
      <c r="O30" s="78">
        <f>IF(RES_hh_tes!O30=0,"",RES_hh_tes!O30/RES_hh_fec!O30)</f>
        <v>0.56433890254060881</v>
      </c>
      <c r="P30" s="78">
        <f>IF(RES_hh_tes!P30=0,"",RES_hh_tes!P30/RES_hh_fec!P30)</f>
        <v>0.56469884362210954</v>
      </c>
      <c r="Q30" s="78">
        <f>IF(RES_hh_tes!Q30=0,"",RES_hh_tes!Q30/RES_hh_fec!Q30)</f>
        <v>0.5653274971497243</v>
      </c>
      <c r="R30" s="78">
        <f>IF(RES_hh_tes!R30=0,"",RES_hh_tes!R30/RES_hh_fec!R30)</f>
        <v>0.56672121726762703</v>
      </c>
      <c r="S30" s="78">
        <f>IF(RES_hh_tes!S30=0,"",RES_hh_tes!S30/RES_hh_fec!S30)</f>
        <v>0.56959787679566443</v>
      </c>
      <c r="T30" s="78">
        <f>IF(RES_hh_tes!T30=0,"",RES_hh_tes!T30/RES_hh_fec!T30)</f>
        <v>0.57360813083231788</v>
      </c>
      <c r="U30" s="78">
        <f>IF(RES_hh_tes!U30=0,"",RES_hh_tes!U30/RES_hh_fec!U30)</f>
        <v>0.57770735101691639</v>
      </c>
      <c r="V30" s="78">
        <f>IF(RES_hh_tes!V30=0,"",RES_hh_tes!V30/RES_hh_fec!V30)</f>
        <v>0.58163063600028275</v>
      </c>
      <c r="W30" s="78">
        <f>IF(RES_hh_tes!W30=0,"",RES_hh_tes!W30/RES_hh_fec!W30)</f>
        <v>0.58522015691542184</v>
      </c>
      <c r="X30" s="78">
        <f>IF(RES_hh_tes!X30=0,"",RES_hh_tes!X30/RES_hh_fec!X30)</f>
        <v>0.58882273646749295</v>
      </c>
      <c r="Y30" s="78">
        <f>IF(RES_hh_tes!Y30=0,"",RES_hh_tes!Y30/RES_hh_fec!Y30)</f>
        <v>0.59241188183509674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0.55694929289682837</v>
      </c>
      <c r="C31" s="78">
        <f>IF(RES_hh_tes!C31=0,"",RES_hh_tes!C31/RES_hh_fec!C31)</f>
        <v>0.55779430667686636</v>
      </c>
      <c r="D31" s="78">
        <f>IF(RES_hh_tes!D31=0,"",RES_hh_tes!D31/RES_hh_fec!D31)</f>
        <v>0.55866078150289344</v>
      </c>
      <c r="E31" s="78">
        <f>IF(RES_hh_tes!E31=0,"",RES_hh_tes!E31/RES_hh_fec!E31)</f>
        <v>0.55954824136100678</v>
      </c>
      <c r="F31" s="78">
        <f>IF(RES_hh_tes!F31=0,"",RES_hh_tes!F31/RES_hh_fec!F31)</f>
        <v>0.56050463601734923</v>
      </c>
      <c r="G31" s="78">
        <f>IF(RES_hh_tes!G31=0,"",RES_hh_tes!G31/RES_hh_fec!G31)</f>
        <v>0.56173239311857504</v>
      </c>
      <c r="H31" s="78">
        <f>IF(RES_hh_tes!H31=0,"",RES_hh_tes!H31/RES_hh_fec!H31)</f>
        <v>0.56319172814323182</v>
      </c>
      <c r="I31" s="78">
        <f>IF(RES_hh_tes!I31=0,"",RES_hh_tes!I31/RES_hh_fec!I31)</f>
        <v>0.56389129491217616</v>
      </c>
      <c r="J31" s="78">
        <f>IF(RES_hh_tes!J31=0,"",RES_hh_tes!J31/RES_hh_fec!J31)</f>
        <v>0.56410532749350784</v>
      </c>
      <c r="K31" s="78">
        <f>IF(RES_hh_tes!K31=0,"",RES_hh_tes!K31/RES_hh_fec!K31)</f>
        <v>0.56435773118982746</v>
      </c>
      <c r="L31" s="78">
        <f>IF(RES_hh_tes!L31=0,"",RES_hh_tes!L31/RES_hh_fec!L31)</f>
        <v>0.56458736939277854</v>
      </c>
      <c r="M31" s="78">
        <f>IF(RES_hh_tes!M31=0,"",RES_hh_tes!M31/RES_hh_fec!M31)</f>
        <v>0.56489090994708169</v>
      </c>
      <c r="N31" s="78">
        <f>IF(RES_hh_tes!N31=0,"",RES_hh_tes!N31/RES_hh_fec!N31)</f>
        <v>0.5652405643516295</v>
      </c>
      <c r="O31" s="78">
        <f>IF(RES_hh_tes!O31=0,"",RES_hh_tes!O31/RES_hh_fec!O31)</f>
        <v>0.56552359727290769</v>
      </c>
      <c r="P31" s="78">
        <f>IF(RES_hh_tes!P31=0,"",RES_hh_tes!P31/RES_hh_fec!P31)</f>
        <v>0.56566369505260627</v>
      </c>
      <c r="Q31" s="78">
        <f>IF(RES_hh_tes!Q31=0,"",RES_hh_tes!Q31/RES_hh_fec!Q31)</f>
        <v>0.5658881915369165</v>
      </c>
      <c r="R31" s="78">
        <f>IF(RES_hh_tes!R31=0,"",RES_hh_tes!R31/RES_hh_fec!R31)</f>
        <v>0.56628733923615093</v>
      </c>
      <c r="S31" s="78">
        <f>IF(RES_hh_tes!S31=0,"",RES_hh_tes!S31/RES_hh_fec!S31)</f>
        <v>0.56714674515619112</v>
      </c>
      <c r="T31" s="78">
        <f>IF(RES_hh_tes!T31=0,"",RES_hh_tes!T31/RES_hh_fec!T31)</f>
        <v>0.56833148036360526</v>
      </c>
      <c r="U31" s="78">
        <f>IF(RES_hh_tes!U31=0,"",RES_hh_tes!U31/RES_hh_fec!U31)</f>
        <v>0.57043199802754052</v>
      </c>
      <c r="V31" s="78">
        <f>IF(RES_hh_tes!V31=0,"",RES_hh_tes!V31/RES_hh_fec!V31)</f>
        <v>0.57325776135662387</v>
      </c>
      <c r="W31" s="78">
        <f>IF(RES_hh_tes!W31=0,"",RES_hh_tes!W31/RES_hh_fec!W31)</f>
        <v>0.5759594428998337</v>
      </c>
      <c r="X31" s="78">
        <f>IF(RES_hh_tes!X31=0,"",RES_hh_tes!X31/RES_hh_fec!X31)</f>
        <v>0.57791976315793137</v>
      </c>
      <c r="Y31" s="78">
        <f>IF(RES_hh_tes!Y31=0,"",RES_hh_tes!Y31/RES_hh_fec!Y31)</f>
        <v>0.57941964865844509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0.7212812317797308</v>
      </c>
      <c r="C32" s="81">
        <f>IF(RES_hh_tes!C32=0,"",RES_hh_tes!C32/RES_hh_fec!C32)</f>
        <v>0.72337543902971524</v>
      </c>
      <c r="D32" s="81">
        <f>IF(RES_hh_tes!D32=0,"",RES_hh_tes!D32/RES_hh_fec!D32)</f>
        <v>0.72561636578923305</v>
      </c>
      <c r="E32" s="81">
        <f>IF(RES_hh_tes!E32=0,"",RES_hh_tes!E32/RES_hh_fec!E32)</f>
        <v>0.72798791634991278</v>
      </c>
      <c r="F32" s="81">
        <f>IF(RES_hh_tes!F32=0,"",RES_hh_tes!F32/RES_hh_fec!F32)</f>
        <v>0.73083632648699182</v>
      </c>
      <c r="G32" s="81">
        <f>IF(RES_hh_tes!G32=0,"",RES_hh_tes!G32/RES_hh_fec!G32)</f>
        <v>0.73391018716503731</v>
      </c>
      <c r="H32" s="81">
        <f>IF(RES_hh_tes!H32=0,"",RES_hh_tes!H32/RES_hh_fec!H32)</f>
        <v>0.73702522236368428</v>
      </c>
      <c r="I32" s="81">
        <f>IF(RES_hh_tes!I32=0,"",RES_hh_tes!I32/RES_hh_fec!I32)</f>
        <v>0.73866086659065144</v>
      </c>
      <c r="J32" s="81">
        <f>IF(RES_hh_tes!J32=0,"",RES_hh_tes!J32/RES_hh_fec!J32)</f>
        <v>0.73971656828293686</v>
      </c>
      <c r="K32" s="81">
        <f>IF(RES_hh_tes!K32=0,"",RES_hh_tes!K32/RES_hh_fec!K32)</f>
        <v>0.74113003193315841</v>
      </c>
      <c r="L32" s="81">
        <f>IF(RES_hh_tes!L32=0,"",RES_hh_tes!L32/RES_hh_fec!L32)</f>
        <v>0.74247992086526826</v>
      </c>
      <c r="M32" s="81">
        <f>IF(RES_hh_tes!M32=0,"",RES_hh_tes!M32/RES_hh_fec!M32)</f>
        <v>0.7441136383515311</v>
      </c>
      <c r="N32" s="81">
        <f>IF(RES_hh_tes!N32=0,"",RES_hh_tes!N32/RES_hh_fec!N32)</f>
        <v>0.74595528872382078</v>
      </c>
      <c r="O32" s="81">
        <f>IF(RES_hh_tes!O32=0,"",RES_hh_tes!O32/RES_hh_fec!O32)</f>
        <v>0.74866203211080795</v>
      </c>
      <c r="P32" s="81">
        <f>IF(RES_hh_tes!P32=0,"",RES_hh_tes!P32/RES_hh_fec!P32)</f>
        <v>0.75321496524905207</v>
      </c>
      <c r="Q32" s="81">
        <f>IF(RES_hh_tes!Q32=0,"",RES_hh_tes!Q32/RES_hh_fec!Q32)</f>
        <v>0.75941584773301651</v>
      </c>
      <c r="R32" s="81">
        <f>IF(RES_hh_tes!R32=0,"",RES_hh_tes!R32/RES_hh_fec!R32)</f>
        <v>0.76787430161740944</v>
      </c>
      <c r="S32" s="81">
        <f>IF(RES_hh_tes!S32=0,"",RES_hh_tes!S32/RES_hh_fec!S32)</f>
        <v>0.77743788803942782</v>
      </c>
      <c r="T32" s="81">
        <f>IF(RES_hh_tes!T32=0,"",RES_hh_tes!T32/RES_hh_fec!T32)</f>
        <v>0.78861215443549437</v>
      </c>
      <c r="U32" s="81">
        <f>IF(RES_hh_tes!U32=0,"",RES_hh_tes!U32/RES_hh_fec!U32)</f>
        <v>0.79995673645181797</v>
      </c>
      <c r="V32" s="81">
        <f>IF(RES_hh_tes!V32=0,"",RES_hh_tes!V32/RES_hh_fec!V32)</f>
        <v>0.81072328775330094</v>
      </c>
      <c r="W32" s="81">
        <f>IF(RES_hh_tes!W32=0,"",RES_hh_tes!W32/RES_hh_fec!W32)</f>
        <v>0.8234190707063993</v>
      </c>
      <c r="X32" s="81">
        <f>IF(RES_hh_tes!X32=0,"",RES_hh_tes!X32/RES_hh_fec!X32)</f>
        <v>0.836685507364613</v>
      </c>
      <c r="Y32" s="81">
        <f>IF(RES_hh_tes!Y32=0,"",RES_hh_tes!Y32/RES_hh_fec!Y32)</f>
        <v>0.84915909345806062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2145.3268579399305</v>
      </c>
      <c r="C3" s="65">
        <f t="shared" si="0"/>
        <v>2179.288699681143</v>
      </c>
      <c r="D3" s="65">
        <f t="shared" si="0"/>
        <v>2240.8727021999998</v>
      </c>
      <c r="E3" s="65">
        <f t="shared" si="0"/>
        <v>2539.1875694570281</v>
      </c>
      <c r="F3" s="65">
        <f t="shared" si="0"/>
        <v>2569.8289675038222</v>
      </c>
      <c r="G3" s="65">
        <f t="shared" si="0"/>
        <v>2411.9979178669191</v>
      </c>
      <c r="H3" s="65">
        <f t="shared" si="0"/>
        <v>2294.5561286399993</v>
      </c>
      <c r="I3" s="65">
        <f t="shared" si="0"/>
        <v>2261.2800740399994</v>
      </c>
      <c r="J3" s="65">
        <f t="shared" si="0"/>
        <v>2152.6207221599989</v>
      </c>
      <c r="K3" s="65">
        <f t="shared" si="0"/>
        <v>2205.9220082399997</v>
      </c>
      <c r="L3" s="65">
        <f t="shared" si="0"/>
        <v>2411.5216233600017</v>
      </c>
      <c r="M3" s="65">
        <f t="shared" si="0"/>
        <v>2200.8782880000035</v>
      </c>
      <c r="N3" s="65">
        <f t="shared" si="0"/>
        <v>2043.3385501200005</v>
      </c>
      <c r="O3" s="65">
        <f t="shared" si="0"/>
        <v>1965.0235204800033</v>
      </c>
      <c r="P3" s="65">
        <f t="shared" si="0"/>
        <v>1870.6231958400022</v>
      </c>
      <c r="Q3" s="65">
        <f t="shared" si="0"/>
        <v>1787.743648800003</v>
      </c>
      <c r="R3" s="65">
        <f t="shared" ref="R3:V3" si="1">SUM(R4,R15,R17,R27)</f>
        <v>1734.5774390400029</v>
      </c>
      <c r="S3" s="65">
        <f t="shared" si="1"/>
        <v>1743.2854884000017</v>
      </c>
      <c r="T3" s="65">
        <f t="shared" si="1"/>
        <v>1782.3418624800015</v>
      </c>
      <c r="U3" s="65">
        <f t="shared" si="1"/>
        <v>1769.1477505199987</v>
      </c>
      <c r="V3" s="65">
        <f t="shared" si="1"/>
        <v>1907.3700323999997</v>
      </c>
      <c r="W3" s="65">
        <f t="shared" ref="W3:Y3" si="2">SUM(W4,W15,W17,W27)</f>
        <v>1739.0281575600002</v>
      </c>
      <c r="X3" s="65">
        <f t="shared" si="2"/>
        <v>1585.0985810399984</v>
      </c>
      <c r="Y3" s="65">
        <f t="shared" si="2"/>
        <v>1489.4111818800025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357.26599185777081</v>
      </c>
      <c r="C4" s="69">
        <f t="shared" si="3"/>
        <v>389.24015403630301</v>
      </c>
      <c r="D4" s="69">
        <f t="shared" si="3"/>
        <v>416.90625084549509</v>
      </c>
      <c r="E4" s="69">
        <f t="shared" si="3"/>
        <v>550.86329956942075</v>
      </c>
      <c r="F4" s="69">
        <f t="shared" si="3"/>
        <v>575.34591962583488</v>
      </c>
      <c r="G4" s="69">
        <f t="shared" si="3"/>
        <v>534.23663962591672</v>
      </c>
      <c r="H4" s="69">
        <f t="shared" si="3"/>
        <v>484.58513392962215</v>
      </c>
      <c r="I4" s="69">
        <f t="shared" si="3"/>
        <v>483.09936539778931</v>
      </c>
      <c r="J4" s="69">
        <f t="shared" si="3"/>
        <v>468.85298688296143</v>
      </c>
      <c r="K4" s="69">
        <f t="shared" si="3"/>
        <v>525.58906628006548</v>
      </c>
      <c r="L4" s="69">
        <f t="shared" si="3"/>
        <v>580.54054551790409</v>
      </c>
      <c r="M4" s="69">
        <f t="shared" si="3"/>
        <v>570.77892511229925</v>
      </c>
      <c r="N4" s="69">
        <f t="shared" si="3"/>
        <v>555.26842150600805</v>
      </c>
      <c r="O4" s="69">
        <f t="shared" si="3"/>
        <v>560.37033407041065</v>
      </c>
      <c r="P4" s="69">
        <f t="shared" si="3"/>
        <v>578.37332375315918</v>
      </c>
      <c r="Q4" s="69">
        <f t="shared" si="3"/>
        <v>571.2272792308122</v>
      </c>
      <c r="R4" s="69">
        <f t="shared" ref="R4:V4" si="4">SUM(R5:R14)</f>
        <v>529.81510326342027</v>
      </c>
      <c r="S4" s="69">
        <f t="shared" si="4"/>
        <v>518.22109202486251</v>
      </c>
      <c r="T4" s="69">
        <f t="shared" si="4"/>
        <v>555.89316514077314</v>
      </c>
      <c r="U4" s="69">
        <f t="shared" si="4"/>
        <v>548.24823898457419</v>
      </c>
      <c r="V4" s="69">
        <f t="shared" si="4"/>
        <v>566.73155610331378</v>
      </c>
      <c r="W4" s="69">
        <f t="shared" ref="W4:Y4" si="5">SUM(W5:W14)</f>
        <v>542.63707908111121</v>
      </c>
      <c r="X4" s="69">
        <f t="shared" si="5"/>
        <v>504.95582707078745</v>
      </c>
      <c r="Y4" s="69">
        <f t="shared" si="5"/>
        <v>454.09577448315304</v>
      </c>
      <c r="DA4" s="88" t="s">
        <v>266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447</v>
      </c>
    </row>
    <row r="6" spans="1:105" ht="12" customHeight="1" x14ac:dyDescent="0.25">
      <c r="A6" s="28" t="s">
        <v>74</v>
      </c>
      <c r="B6" s="72">
        <v>201.88847826887428</v>
      </c>
      <c r="C6" s="72">
        <v>194.95519834602158</v>
      </c>
      <c r="D6" s="72">
        <v>192.78032821868234</v>
      </c>
      <c r="E6" s="72">
        <v>315.65060556382986</v>
      </c>
      <c r="F6" s="72">
        <v>308.387776266088</v>
      </c>
      <c r="G6" s="72">
        <v>231.70962647327246</v>
      </c>
      <c r="H6" s="72">
        <v>170.27162030237071</v>
      </c>
      <c r="I6" s="72">
        <v>116.61124349847998</v>
      </c>
      <c r="J6" s="72">
        <v>61.885216872844964</v>
      </c>
      <c r="K6" s="72">
        <v>25.820478584694111</v>
      </c>
      <c r="L6" s="72">
        <v>92.27261481149327</v>
      </c>
      <c r="M6" s="72">
        <v>77.749018360000022</v>
      </c>
      <c r="N6" s="72">
        <v>72.611492079999849</v>
      </c>
      <c r="O6" s="72">
        <v>70.556299839999923</v>
      </c>
      <c r="P6" s="72">
        <v>63.877492959999771</v>
      </c>
      <c r="Q6" s="72">
        <v>59.082347280000008</v>
      </c>
      <c r="R6" s="72">
        <v>58.39735891999991</v>
      </c>
      <c r="S6" s="72">
        <v>58.310280920000011</v>
      </c>
      <c r="T6" s="72">
        <v>55.48312328000015</v>
      </c>
      <c r="U6" s="72">
        <v>56.171064720000061</v>
      </c>
      <c r="V6" s="72">
        <v>61.509047080000059</v>
      </c>
      <c r="W6" s="72">
        <v>53.547190039999947</v>
      </c>
      <c r="X6" s="72">
        <v>48.522688479999765</v>
      </c>
      <c r="Y6" s="72">
        <v>46.392255800000207</v>
      </c>
      <c r="DA6" s="89" t="s">
        <v>448</v>
      </c>
    </row>
    <row r="7" spans="1:105" ht="12" customHeight="1" x14ac:dyDescent="0.25">
      <c r="A7" s="28" t="s">
        <v>200</v>
      </c>
      <c r="B7" s="72">
        <v>60.575283765974774</v>
      </c>
      <c r="C7" s="72">
        <v>73.238914812669975</v>
      </c>
      <c r="D7" s="72">
        <v>73.44701107540682</v>
      </c>
      <c r="E7" s="72">
        <v>61.004104219049388</v>
      </c>
      <c r="F7" s="72">
        <v>59.755541146479615</v>
      </c>
      <c r="G7" s="72">
        <v>70.015548481682032</v>
      </c>
      <c r="H7" s="72">
        <v>77.159528641243611</v>
      </c>
      <c r="I7" s="72">
        <v>102.61236769111217</v>
      </c>
      <c r="J7" s="72">
        <v>128.75830920195764</v>
      </c>
      <c r="K7" s="72">
        <v>158.76724787632821</v>
      </c>
      <c r="L7" s="72">
        <v>165.17196882167519</v>
      </c>
      <c r="M7" s="72">
        <v>194.54590778691727</v>
      </c>
      <c r="N7" s="72">
        <v>151.89060205275297</v>
      </c>
      <c r="O7" s="72">
        <v>148.05553656689031</v>
      </c>
      <c r="P7" s="72">
        <v>141.60159168013712</v>
      </c>
      <c r="Q7" s="72">
        <v>132.53372805772565</v>
      </c>
      <c r="R7" s="72">
        <v>134.41547548178781</v>
      </c>
      <c r="S7" s="72">
        <v>115.47365455690117</v>
      </c>
      <c r="T7" s="72">
        <v>136.91068899061369</v>
      </c>
      <c r="U7" s="72">
        <v>117.43373494173257</v>
      </c>
      <c r="V7" s="72">
        <v>128.38330050326684</v>
      </c>
      <c r="W7" s="72">
        <v>123.36774672898656</v>
      </c>
      <c r="X7" s="72">
        <v>106.42459757134661</v>
      </c>
      <c r="Y7" s="72">
        <v>89.740827450577726</v>
      </c>
      <c r="DA7" s="89" t="s">
        <v>449</v>
      </c>
    </row>
    <row r="8" spans="1:105" ht="12" customHeight="1" x14ac:dyDescent="0.25">
      <c r="A8" s="28" t="s">
        <v>189</v>
      </c>
      <c r="B8" s="72">
        <v>94.80222982292176</v>
      </c>
      <c r="C8" s="72">
        <v>121.04604087761146</v>
      </c>
      <c r="D8" s="72">
        <v>150.67891155140592</v>
      </c>
      <c r="E8" s="72">
        <v>174.20858978654152</v>
      </c>
      <c r="F8" s="72">
        <v>207.20260221326728</v>
      </c>
      <c r="G8" s="72">
        <v>232.5114646709622</v>
      </c>
      <c r="H8" s="72">
        <v>237.15398498600783</v>
      </c>
      <c r="I8" s="72">
        <v>263.87575420819718</v>
      </c>
      <c r="J8" s="72">
        <v>278.20946080815884</v>
      </c>
      <c r="K8" s="72">
        <v>341.00133981904315</v>
      </c>
      <c r="L8" s="72">
        <v>323.09596188473569</v>
      </c>
      <c r="M8" s="72">
        <v>298.48399896538189</v>
      </c>
      <c r="N8" s="72">
        <v>330.76632737325525</v>
      </c>
      <c r="O8" s="72">
        <v>341.75849766352042</v>
      </c>
      <c r="P8" s="72">
        <v>372.89423911302237</v>
      </c>
      <c r="Q8" s="72">
        <v>379.61120389308661</v>
      </c>
      <c r="R8" s="72">
        <v>337.00226886163256</v>
      </c>
      <c r="S8" s="72">
        <v>344.43715654796137</v>
      </c>
      <c r="T8" s="72">
        <v>363.49935287015933</v>
      </c>
      <c r="U8" s="72">
        <v>374.64343932284157</v>
      </c>
      <c r="V8" s="72">
        <v>376.83920852004684</v>
      </c>
      <c r="W8" s="72">
        <v>365.72214231212467</v>
      </c>
      <c r="X8" s="72">
        <v>350.00854101944111</v>
      </c>
      <c r="Y8" s="72">
        <v>317.96269123257508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1038.5507681029226</v>
      </c>
      <c r="C17" s="69">
        <f t="shared" si="7"/>
        <v>1034.3225658150072</v>
      </c>
      <c r="D17" s="69">
        <f t="shared" si="7"/>
        <v>1031.6381251282921</v>
      </c>
      <c r="E17" s="69">
        <f t="shared" si="7"/>
        <v>1047.8744807508042</v>
      </c>
      <c r="F17" s="69">
        <f t="shared" si="7"/>
        <v>1033.9696376715101</v>
      </c>
      <c r="G17" s="69">
        <f t="shared" si="7"/>
        <v>1008.0027750242513</v>
      </c>
      <c r="H17" s="69">
        <f t="shared" si="7"/>
        <v>1005.0158397062496</v>
      </c>
      <c r="I17" s="69">
        <f t="shared" si="7"/>
        <v>1014.4310131124596</v>
      </c>
      <c r="J17" s="69">
        <f t="shared" si="7"/>
        <v>1012.4037793996529</v>
      </c>
      <c r="K17" s="69">
        <f t="shared" si="7"/>
        <v>1007.9312105383814</v>
      </c>
      <c r="L17" s="69">
        <f t="shared" si="7"/>
        <v>1066.7539767470255</v>
      </c>
      <c r="M17" s="69">
        <f t="shared" si="7"/>
        <v>913.0623058247337</v>
      </c>
      <c r="N17" s="69">
        <f t="shared" si="7"/>
        <v>832.70868669572155</v>
      </c>
      <c r="O17" s="69">
        <f t="shared" si="7"/>
        <v>793.52054611614471</v>
      </c>
      <c r="P17" s="69">
        <f t="shared" si="7"/>
        <v>726.64266209876666</v>
      </c>
      <c r="Q17" s="69">
        <f t="shared" si="7"/>
        <v>679.1280509497476</v>
      </c>
      <c r="R17" s="69">
        <f t="shared" ref="R17:V17" si="8">SUM(R18:R26)</f>
        <v>665.07888585800299</v>
      </c>
      <c r="S17" s="69">
        <f t="shared" si="8"/>
        <v>674.35200260020622</v>
      </c>
      <c r="T17" s="69">
        <f t="shared" si="8"/>
        <v>663.54736172544222</v>
      </c>
      <c r="U17" s="69">
        <f t="shared" si="8"/>
        <v>651.04782707120648</v>
      </c>
      <c r="V17" s="69">
        <f t="shared" si="8"/>
        <v>715.40093911548161</v>
      </c>
      <c r="W17" s="69">
        <f t="shared" ref="W17:Y17" si="9">SUM(W18:W26)</f>
        <v>623.72067725852264</v>
      </c>
      <c r="X17" s="69">
        <f t="shared" si="9"/>
        <v>563.49858363508861</v>
      </c>
      <c r="Y17" s="69">
        <f t="shared" si="9"/>
        <v>529.46797219962639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962.02151644156527</v>
      </c>
      <c r="C19" s="72">
        <v>940.9245396172546</v>
      </c>
      <c r="D19" s="72">
        <v>929.59321195956227</v>
      </c>
      <c r="E19" s="72">
        <v>953.3978092094975</v>
      </c>
      <c r="F19" s="72">
        <v>934.52736488921835</v>
      </c>
      <c r="G19" s="72">
        <v>899.5864501218083</v>
      </c>
      <c r="H19" s="72">
        <v>890.18645964274333</v>
      </c>
      <c r="I19" s="72">
        <v>885.62738281734016</v>
      </c>
      <c r="J19" s="72">
        <v>866.39988268089121</v>
      </c>
      <c r="K19" s="72">
        <v>852.10313128219275</v>
      </c>
      <c r="L19" s="72">
        <v>844.52852396850676</v>
      </c>
      <c r="M19" s="72">
        <v>711.60141600000202</v>
      </c>
      <c r="N19" s="72">
        <v>664.57929600000023</v>
      </c>
      <c r="O19" s="72">
        <v>645.77044800000067</v>
      </c>
      <c r="P19" s="72">
        <v>584.64169199999924</v>
      </c>
      <c r="Q19" s="72">
        <v>540.75437999999883</v>
      </c>
      <c r="R19" s="72">
        <v>534.48476399999936</v>
      </c>
      <c r="S19" s="72">
        <v>543.88918799999931</v>
      </c>
      <c r="T19" s="72">
        <v>520.37812799999915</v>
      </c>
      <c r="U19" s="72">
        <v>512.5411079999983</v>
      </c>
      <c r="V19" s="72">
        <v>565.83284399999764</v>
      </c>
      <c r="W19" s="72">
        <v>490.08659439999889</v>
      </c>
      <c r="X19" s="72">
        <v>444.09489739999907</v>
      </c>
      <c r="Y19" s="72">
        <v>424.60974360000114</v>
      </c>
      <c r="DA19" s="89" t="s">
        <v>459</v>
      </c>
    </row>
    <row r="20" spans="1:105" ht="12" customHeight="1" x14ac:dyDescent="0.25">
      <c r="A20" s="28" t="s">
        <v>200</v>
      </c>
      <c r="B20" s="72">
        <v>28.864608453955476</v>
      </c>
      <c r="C20" s="72">
        <v>34.208340588472957</v>
      </c>
      <c r="D20" s="72">
        <v>32.507926844593229</v>
      </c>
      <c r="E20" s="72">
        <v>23.759836197979219</v>
      </c>
      <c r="F20" s="72">
        <v>21.526319637342535</v>
      </c>
      <c r="G20" s="72">
        <v>24.498244665238747</v>
      </c>
      <c r="H20" s="72">
        <v>27.988460278756385</v>
      </c>
      <c r="I20" s="72">
        <v>36.310371588887939</v>
      </c>
      <c r="J20" s="72">
        <v>47.084862958042329</v>
      </c>
      <c r="K20" s="72">
        <v>50.850674643671745</v>
      </c>
      <c r="L20" s="72">
        <v>78.220704058324699</v>
      </c>
      <c r="M20" s="72">
        <v>82.621515453082694</v>
      </c>
      <c r="N20" s="72">
        <v>55.218927587246853</v>
      </c>
      <c r="O20" s="72">
        <v>46.268234873109726</v>
      </c>
      <c r="P20" s="72">
        <v>40.017419399862924</v>
      </c>
      <c r="Q20" s="72">
        <v>36.340290502274406</v>
      </c>
      <c r="R20" s="72">
        <v>37.644724518211994</v>
      </c>
      <c r="S20" s="72">
        <v>32.803873723098739</v>
      </c>
      <c r="T20" s="72">
        <v>39.041462729386346</v>
      </c>
      <c r="U20" s="72">
        <v>32.359816698267259</v>
      </c>
      <c r="V20" s="72">
        <v>36.811861856733138</v>
      </c>
      <c r="W20" s="72">
        <v>32.205014871013574</v>
      </c>
      <c r="X20" s="72">
        <v>26.988441788653333</v>
      </c>
      <c r="Y20" s="72">
        <v>22.273017749422419</v>
      </c>
      <c r="DA20" s="89" t="s">
        <v>460</v>
      </c>
    </row>
    <row r="21" spans="1:105" ht="12" customHeight="1" x14ac:dyDescent="0.25">
      <c r="A21" s="28" t="s">
        <v>189</v>
      </c>
      <c r="B21" s="72">
        <v>47.664643207401802</v>
      </c>
      <c r="C21" s="72">
        <v>59.189685609279735</v>
      </c>
      <c r="D21" s="72">
        <v>69.536986324136521</v>
      </c>
      <c r="E21" s="72">
        <v>70.716835343327574</v>
      </c>
      <c r="F21" s="72">
        <v>77.915953144949242</v>
      </c>
      <c r="G21" s="72">
        <v>83.918080237204236</v>
      </c>
      <c r="H21" s="72">
        <v>86.840919784749914</v>
      </c>
      <c r="I21" s="72">
        <v>92.493258706231458</v>
      </c>
      <c r="J21" s="72">
        <v>98.91903376071933</v>
      </c>
      <c r="K21" s="72">
        <v>104.97740461251691</v>
      </c>
      <c r="L21" s="72">
        <v>144.00474872019399</v>
      </c>
      <c r="M21" s="72">
        <v>118.839374371649</v>
      </c>
      <c r="N21" s="72">
        <v>112.91046310847447</v>
      </c>
      <c r="O21" s="72">
        <v>101.48186324303431</v>
      </c>
      <c r="P21" s="72">
        <v>101.98355069890458</v>
      </c>
      <c r="Q21" s="72">
        <v>102.03338044747436</v>
      </c>
      <c r="R21" s="72">
        <v>92.949397339791645</v>
      </c>
      <c r="S21" s="72">
        <v>97.658940877108236</v>
      </c>
      <c r="T21" s="72">
        <v>104.12777099605673</v>
      </c>
      <c r="U21" s="72">
        <v>106.1469023729409</v>
      </c>
      <c r="V21" s="72">
        <v>112.75623325875083</v>
      </c>
      <c r="W21" s="72">
        <v>101.42906798751019</v>
      </c>
      <c r="X21" s="72">
        <v>92.415244446436191</v>
      </c>
      <c r="Y21" s="72">
        <v>82.585210850202841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749.51009797923723</v>
      </c>
      <c r="C27" s="69">
        <f t="shared" si="10"/>
        <v>755.72597982983291</v>
      </c>
      <c r="D27" s="69">
        <f t="shared" si="10"/>
        <v>792.32832622621254</v>
      </c>
      <c r="E27" s="69">
        <f t="shared" si="10"/>
        <v>940.44978913680302</v>
      </c>
      <c r="F27" s="69">
        <f t="shared" si="10"/>
        <v>960.51341020647726</v>
      </c>
      <c r="G27" s="69">
        <f t="shared" si="10"/>
        <v>869.75850321675148</v>
      </c>
      <c r="H27" s="69">
        <f t="shared" si="10"/>
        <v>804.95515500412762</v>
      </c>
      <c r="I27" s="69">
        <f t="shared" si="10"/>
        <v>763.74969552975051</v>
      </c>
      <c r="J27" s="69">
        <f t="shared" si="10"/>
        <v>671.36395587738446</v>
      </c>
      <c r="K27" s="69">
        <f t="shared" si="10"/>
        <v>672.40173142155288</v>
      </c>
      <c r="L27" s="69">
        <f t="shared" si="10"/>
        <v>764.22710109507204</v>
      </c>
      <c r="M27" s="69">
        <f t="shared" si="10"/>
        <v>717.03705706297046</v>
      </c>
      <c r="N27" s="69">
        <f t="shared" si="10"/>
        <v>655.36144191827088</v>
      </c>
      <c r="O27" s="69">
        <f t="shared" si="10"/>
        <v>611.13264029344793</v>
      </c>
      <c r="P27" s="69">
        <f t="shared" si="10"/>
        <v>565.60720998807619</v>
      </c>
      <c r="Q27" s="69">
        <f t="shared" si="10"/>
        <v>537.38831861944323</v>
      </c>
      <c r="R27" s="69">
        <f t="shared" ref="R27:V27" si="11">SUM(R28:R32)</f>
        <v>539.68344991857964</v>
      </c>
      <c r="S27" s="69">
        <f t="shared" si="11"/>
        <v>550.71239377493293</v>
      </c>
      <c r="T27" s="69">
        <f t="shared" si="11"/>
        <v>562.90133561378627</v>
      </c>
      <c r="U27" s="69">
        <f t="shared" si="11"/>
        <v>569.85168446421824</v>
      </c>
      <c r="V27" s="69">
        <f t="shared" si="11"/>
        <v>625.23753718120417</v>
      </c>
      <c r="W27" s="69">
        <f t="shared" ref="W27:Y27" si="12">SUM(W28:W32)</f>
        <v>572.67040122036622</v>
      </c>
      <c r="X27" s="69">
        <f t="shared" si="12"/>
        <v>516.64417033412258</v>
      </c>
      <c r="Y27" s="69">
        <f t="shared" si="12"/>
        <v>505.84743519722315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671.6375310095608</v>
      </c>
      <c r="C29" s="72">
        <v>654.89818631672404</v>
      </c>
      <c r="D29" s="72">
        <v>668.404384101755</v>
      </c>
      <c r="E29" s="72">
        <v>814.22322426667222</v>
      </c>
      <c r="F29" s="72">
        <v>819.90028556469383</v>
      </c>
      <c r="G29" s="72">
        <v>716.58055812491784</v>
      </c>
      <c r="H29" s="72">
        <v>653.08180977488519</v>
      </c>
      <c r="I29" s="72">
        <v>602.89914844417933</v>
      </c>
      <c r="J29" s="72">
        <v>508.50190044626277</v>
      </c>
      <c r="K29" s="72">
        <v>497.90886585311301</v>
      </c>
      <c r="L29" s="72">
        <v>529.01191170000152</v>
      </c>
      <c r="M29" s="72">
        <v>528.42994040000121</v>
      </c>
      <c r="N29" s="72">
        <v>493.51166240000055</v>
      </c>
      <c r="O29" s="72">
        <v>479.54435120000289</v>
      </c>
      <c r="P29" s="72">
        <v>434.15058980000299</v>
      </c>
      <c r="Q29" s="72">
        <v>401.56019700000377</v>
      </c>
      <c r="R29" s="72">
        <v>396.90442660000383</v>
      </c>
      <c r="S29" s="72">
        <v>403.88808220000294</v>
      </c>
      <c r="T29" s="72">
        <v>386.42894320000158</v>
      </c>
      <c r="U29" s="72">
        <v>380.60923020000138</v>
      </c>
      <c r="V29" s="72">
        <v>420.18327860000136</v>
      </c>
      <c r="W29" s="72">
        <v>363.93379320000037</v>
      </c>
      <c r="X29" s="72">
        <v>329.78180159999982</v>
      </c>
      <c r="Y29" s="72">
        <v>315.31234060000043</v>
      </c>
      <c r="DA29" s="89" t="s">
        <v>468</v>
      </c>
    </row>
    <row r="30" spans="1:105" ht="12" customHeight="1" x14ac:dyDescent="0.25">
      <c r="A30" s="28" t="s">
        <v>189</v>
      </c>
      <c r="B30" s="72">
        <v>77.87256696967647</v>
      </c>
      <c r="C30" s="72">
        <v>100.82779351310886</v>
      </c>
      <c r="D30" s="72">
        <v>123.92394212445757</v>
      </c>
      <c r="E30" s="72">
        <v>126.22656487013074</v>
      </c>
      <c r="F30" s="72">
        <v>140.61312464178343</v>
      </c>
      <c r="G30" s="72">
        <v>153.17794509183364</v>
      </c>
      <c r="H30" s="72">
        <v>151.87334522924237</v>
      </c>
      <c r="I30" s="72">
        <v>160.85054708557115</v>
      </c>
      <c r="J30" s="72">
        <v>162.86205543112169</v>
      </c>
      <c r="K30" s="72">
        <v>174.49286556843984</v>
      </c>
      <c r="L30" s="72">
        <v>235.2151893950705</v>
      </c>
      <c r="M30" s="72">
        <v>188.60711666296922</v>
      </c>
      <c r="N30" s="72">
        <v>161.84977951827034</v>
      </c>
      <c r="O30" s="72">
        <v>131.58828909344501</v>
      </c>
      <c r="P30" s="72">
        <v>131.45662018807315</v>
      </c>
      <c r="Q30" s="72">
        <v>135.82812161943943</v>
      </c>
      <c r="R30" s="72">
        <v>142.77902331857578</v>
      </c>
      <c r="S30" s="72">
        <v>146.82431157493005</v>
      </c>
      <c r="T30" s="72">
        <v>176.47239241378469</v>
      </c>
      <c r="U30" s="72">
        <v>189.24245426421683</v>
      </c>
      <c r="V30" s="72">
        <v>205.05425858120279</v>
      </c>
      <c r="W30" s="72">
        <v>208.73660802036585</v>
      </c>
      <c r="X30" s="72">
        <v>186.86236873412278</v>
      </c>
      <c r="Y30" s="72">
        <v>190.53509459722272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7242.0607238717103</v>
      </c>
      <c r="C3" s="65">
        <f>IF(RES_hh_fec!C3=0,0,1000*11630*RES_hh_fec!C3/RES_hh_num!C3)</f>
        <v>7260.130327711252</v>
      </c>
      <c r="D3" s="65">
        <f>IF(RES_hh_fec!D3=0,0,1000*11630*RES_hh_fec!D3/RES_hh_num!D3)</f>
        <v>7367.0696973591066</v>
      </c>
      <c r="E3" s="65">
        <f>IF(RES_hh_fec!E3=0,0,1000*11630*RES_hh_fec!E3/RES_hh_num!E3)</f>
        <v>7667.580069045357</v>
      </c>
      <c r="F3" s="65">
        <f>IF(RES_hh_fec!F3=0,0,1000*11630*RES_hh_fec!F3/RES_hh_num!F3)</f>
        <v>7748.8187636164603</v>
      </c>
      <c r="G3" s="65">
        <f>IF(RES_hh_fec!G3=0,0,1000*11630*RES_hh_fec!G3/RES_hh_num!G3)</f>
        <v>7685.2608606100985</v>
      </c>
      <c r="H3" s="65">
        <f>IF(RES_hh_fec!H3=0,0,1000*11630*RES_hh_fec!H3/RES_hh_num!H3)</f>
        <v>7449.6002098973877</v>
      </c>
      <c r="I3" s="65">
        <f>IF(RES_hh_fec!I3=0,0,1000*11630*RES_hh_fec!I3/RES_hh_num!I3)</f>
        <v>7483.1688349903197</v>
      </c>
      <c r="J3" s="65">
        <f>IF(RES_hh_fec!J3=0,0,1000*11630*RES_hh_fec!J3/RES_hh_num!J3)</f>
        <v>7194.3062549709412</v>
      </c>
      <c r="K3" s="65">
        <f>IF(RES_hh_fec!K3=0,0,1000*11630*RES_hh_fec!K3/RES_hh_num!K3)</f>
        <v>7343.1254623000068</v>
      </c>
      <c r="L3" s="65">
        <f>IF(RES_hh_fec!L3=0,0,1000*11630*RES_hh_fec!L3/RES_hh_num!L3)</f>
        <v>6313.002272920332</v>
      </c>
      <c r="M3" s="65">
        <f>IF(RES_hh_fec!M3=0,0,1000*11630*RES_hh_fec!M3/RES_hh_num!M3)</f>
        <v>5747.1641608972413</v>
      </c>
      <c r="N3" s="65">
        <f>IF(RES_hh_fec!N3=0,0,1000*11630*RES_hh_fec!N3/RES_hh_num!N3)</f>
        <v>5483.9622640049411</v>
      </c>
      <c r="O3" s="65">
        <f>IF(RES_hh_fec!O3=0,0,1000*11630*RES_hh_fec!O3/RES_hh_num!O3)</f>
        <v>5393.8256834193717</v>
      </c>
      <c r="P3" s="65">
        <f>IF(RES_hh_fec!P3=0,0,1000*11630*RES_hh_fec!P3/RES_hh_num!P3)</f>
        <v>5153.061548527473</v>
      </c>
      <c r="Q3" s="65">
        <f>IF(RES_hh_fec!Q3=0,0,1000*11630*RES_hh_fec!Q3/RES_hh_num!Q3)</f>
        <v>5036.0788210330857</v>
      </c>
      <c r="R3" s="65">
        <f>IF(RES_hh_fec!R3=0,0,1000*11630*RES_hh_fec!R3/RES_hh_num!R3)</f>
        <v>5154.5176304945944</v>
      </c>
      <c r="S3" s="65">
        <f>IF(RES_hh_fec!S3=0,0,1000*11630*RES_hh_fec!S3/RES_hh_num!S3)</f>
        <v>5099.7694669420516</v>
      </c>
      <c r="T3" s="65">
        <f>IF(RES_hh_fec!T3=0,0,1000*11630*RES_hh_fec!T3/RES_hh_num!T3)</f>
        <v>5238.6281091725332</v>
      </c>
      <c r="U3" s="65">
        <f>IF(RES_hh_fec!U3=0,0,1000*11630*RES_hh_fec!U3/RES_hh_num!U3)</f>
        <v>5239.7810538999202</v>
      </c>
      <c r="V3" s="65">
        <f>IF(RES_hh_fec!V3=0,0,1000*11630*RES_hh_fec!V3/RES_hh_num!V3)</f>
        <v>5530.3724864081014</v>
      </c>
      <c r="W3" s="65">
        <f>IF(RES_hh_fec!W3=0,0,1000*11630*RES_hh_fec!W3/RES_hh_num!W3)</f>
        <v>5482.6836185644979</v>
      </c>
      <c r="X3" s="65">
        <f>IF(RES_hh_fec!X3=0,0,1000*11630*RES_hh_fec!X3/RES_hh_num!X3)</f>
        <v>5344.7232614074292</v>
      </c>
      <c r="Y3" s="65">
        <f>IF(RES_hh_fec!Y3=0,0,1000*11630*RES_hh_fec!Y3/RES_hh_num!Y3)</f>
        <v>5526.8466130447896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3277.7229006972088</v>
      </c>
      <c r="C4" s="69">
        <f>IF(RES_hh_fec!C4=0,0,1000*11630*RES_hh_fec!C4/RES_hh_num!C4)</f>
        <v>3264.3636194401092</v>
      </c>
      <c r="D4" s="69">
        <f>IF(RES_hh_fec!D4=0,0,1000*11630*RES_hh_fec!D4/RES_hh_num!D4)</f>
        <v>3317.5375822641308</v>
      </c>
      <c r="E4" s="69">
        <f>IF(RES_hh_fec!E4=0,0,1000*11630*RES_hh_fec!E4/RES_hh_num!E4)</f>
        <v>3588.0634057447305</v>
      </c>
      <c r="F4" s="69">
        <f>IF(RES_hh_fec!F4=0,0,1000*11630*RES_hh_fec!F4/RES_hh_num!F4)</f>
        <v>3730.1989176654529</v>
      </c>
      <c r="G4" s="69">
        <f>IF(RES_hh_fec!G4=0,0,1000*11630*RES_hh_fec!G4/RES_hh_num!G4)</f>
        <v>3719.7289325178676</v>
      </c>
      <c r="H4" s="69">
        <f>IF(RES_hh_fec!H4=0,0,1000*11630*RES_hh_fec!H4/RES_hh_num!H4)</f>
        <v>3595.3797641514875</v>
      </c>
      <c r="I4" s="69">
        <f>IF(RES_hh_fec!I4=0,0,1000*11630*RES_hh_fec!I4/RES_hh_num!I4)</f>
        <v>3645.5935511885109</v>
      </c>
      <c r="J4" s="69">
        <f>IF(RES_hh_fec!J4=0,0,1000*11630*RES_hh_fec!J4/RES_hh_num!J4)</f>
        <v>3479.321592061126</v>
      </c>
      <c r="K4" s="69">
        <f>IF(RES_hh_fec!K4=0,0,1000*11630*RES_hh_fec!K4/RES_hh_num!K4)</f>
        <v>3647.0418826230389</v>
      </c>
      <c r="L4" s="69">
        <f>IF(RES_hh_fec!L4=0,0,1000*11630*RES_hh_fec!L4/RES_hh_num!L4)</f>
        <v>2505.7732820412862</v>
      </c>
      <c r="M4" s="69">
        <f>IF(RES_hh_fec!M4=0,0,1000*11630*RES_hh_fec!M4/RES_hh_num!M4)</f>
        <v>2431.1778891926251</v>
      </c>
      <c r="N4" s="69">
        <f>IF(RES_hh_fec!N4=0,0,1000*11630*RES_hh_fec!N4/RES_hh_num!N4)</f>
        <v>2521.368088886451</v>
      </c>
      <c r="O4" s="69">
        <f>IF(RES_hh_fec!O4=0,0,1000*11630*RES_hh_fec!O4/RES_hh_num!O4)</f>
        <v>2635.933985794019</v>
      </c>
      <c r="P4" s="69">
        <f>IF(RES_hh_fec!P4=0,0,1000*11630*RES_hh_fec!P4/RES_hh_num!P4)</f>
        <v>2589.2317327868341</v>
      </c>
      <c r="Q4" s="69">
        <f>IF(RES_hh_fec!Q4=0,0,1000*11630*RES_hh_fec!Q4/RES_hh_num!Q4)</f>
        <v>2547.7613964501943</v>
      </c>
      <c r="R4" s="69">
        <f>IF(RES_hh_fec!R4=0,0,1000*11630*RES_hh_fec!R4/RES_hh_num!R4)</f>
        <v>2490.6992181728542</v>
      </c>
      <c r="S4" s="69">
        <f>IF(RES_hh_fec!S4=0,0,1000*11630*RES_hh_fec!S4/RES_hh_num!S4)</f>
        <v>2458.0417829282978</v>
      </c>
      <c r="T4" s="69">
        <f>IF(RES_hh_fec!T4=0,0,1000*11630*RES_hh_fec!T4/RES_hh_num!T4)</f>
        <v>2450.4182728295082</v>
      </c>
      <c r="U4" s="69">
        <f>IF(RES_hh_fec!U4=0,0,1000*11630*RES_hh_fec!U4/RES_hh_num!U4)</f>
        <v>2437.0229677413158</v>
      </c>
      <c r="V4" s="69">
        <f>IF(RES_hh_fec!V4=0,0,1000*11630*RES_hh_fec!V4/RES_hh_num!V4)</f>
        <v>2504.5655875532761</v>
      </c>
      <c r="W4" s="69">
        <f>IF(RES_hh_fec!W4=0,0,1000*11630*RES_hh_fec!W4/RES_hh_num!W4)</f>
        <v>2491.1122742935672</v>
      </c>
      <c r="X4" s="69">
        <f>IF(RES_hh_fec!X4=0,0,1000*11630*RES_hh_fec!X4/RES_hh_num!X4)</f>
        <v>2482.6320347340311</v>
      </c>
      <c r="Y4" s="69">
        <f>IF(RES_hh_fec!Y4=0,0,1000*11630*RES_hh_fec!Y4/RES_hh_num!Y4)</f>
        <v>2490.0662920449686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X5" s="72">
        <f>IF(RES_hh_fec!X5=0,0,1000*11630*RES_hh_fec!X5/RES_hh_num!X5)</f>
        <v>0</v>
      </c>
      <c r="Y5" s="72">
        <f>IF(RES_hh_fec!Y5=0,0,1000*11630*RES_hh_fec!Y5/RES_hh_num!Y5)</f>
        <v>0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3127.5847639391595</v>
      </c>
      <c r="C6" s="72">
        <f>IF(RES_hh_fec!C6=0,0,1000*11630*RES_hh_fec!C6/RES_hh_num!C6)</f>
        <v>3008.6890590195303</v>
      </c>
      <c r="D6" s="72">
        <f>IF(RES_hh_fec!D6=0,0,1000*11630*RES_hh_fec!D6/RES_hh_num!D6)</f>
        <v>2948.5491911051022</v>
      </c>
      <c r="E6" s="72">
        <f>IF(RES_hh_fec!E6=0,0,1000*11630*RES_hh_fec!E6/RES_hh_num!E6)</f>
        <v>4726.8010402806703</v>
      </c>
      <c r="F6" s="72">
        <f>IF(RES_hh_fec!F6=0,0,1000*11630*RES_hh_fec!F6/RES_hh_num!F6)</f>
        <v>4699.7025428487595</v>
      </c>
      <c r="G6" s="72">
        <f>IF(RES_hh_fec!G6=0,0,1000*11630*RES_hh_fec!G6/RES_hh_num!G6)</f>
        <v>4098.9684167751411</v>
      </c>
      <c r="H6" s="72">
        <f>IF(RES_hh_fec!H6=0,0,1000*11630*RES_hh_fec!H6/RES_hh_num!H6)</f>
        <v>4069.4205299819914</v>
      </c>
      <c r="I6" s="72">
        <f>IF(RES_hh_fec!I6=0,0,1000*11630*RES_hh_fec!I6/RES_hh_num!I6)</f>
        <v>4216.6556329120813</v>
      </c>
      <c r="J6" s="72">
        <f>IF(RES_hh_fec!J6=0,0,1000*11630*RES_hh_fec!J6/RES_hh_num!J6)</f>
        <v>3328.6505982109816</v>
      </c>
      <c r="K6" s="72">
        <f>IF(RES_hh_fec!K6=0,0,1000*11630*RES_hh_fec!K6/RES_hh_num!K6)</f>
        <v>1513.0918286106751</v>
      </c>
      <c r="L6" s="72">
        <f>IF(RES_hh_fec!L6=0,0,1000*11630*RES_hh_fec!L6/RES_hh_num!L6)</f>
        <v>5164.928678598726</v>
      </c>
      <c r="M6" s="72">
        <f>IF(RES_hh_fec!M6=0,0,1000*11630*RES_hh_fec!M6/RES_hh_num!M6)</f>
        <v>4079.2506250529709</v>
      </c>
      <c r="N6" s="72">
        <f>IF(RES_hh_fec!N6=0,0,1000*11630*RES_hh_fec!N6/RES_hh_num!N6)</f>
        <v>3843.6457452365885</v>
      </c>
      <c r="O6" s="72">
        <f>IF(RES_hh_fec!O6=0,0,1000*11630*RES_hh_fec!O6/RES_hh_num!O6)</f>
        <v>3937.3997309726483</v>
      </c>
      <c r="P6" s="72">
        <f>IF(RES_hh_fec!P6=0,0,1000*11630*RES_hh_fec!P6/RES_hh_num!P6)</f>
        <v>3939.0987777108344</v>
      </c>
      <c r="Q6" s="72">
        <f>IF(RES_hh_fec!Q6=0,0,1000*11630*RES_hh_fec!Q6/RES_hh_num!Q6)</f>
        <v>3893.4079806795107</v>
      </c>
      <c r="R6" s="72">
        <f>IF(RES_hh_fec!R6=0,0,1000*11630*RES_hh_fec!R6/RES_hh_num!R6)</f>
        <v>3966.485973105111</v>
      </c>
      <c r="S6" s="72">
        <f>IF(RES_hh_fec!S6=0,0,1000*11630*RES_hh_fec!S6/RES_hh_num!S6)</f>
        <v>3988.4484773777649</v>
      </c>
      <c r="T6" s="72">
        <f>IF(RES_hh_fec!T6=0,0,1000*11630*RES_hh_fec!T6/RES_hh_num!T6)</f>
        <v>3799.0836802801246</v>
      </c>
      <c r="U6" s="72">
        <f>IF(RES_hh_fec!U6=0,0,1000*11630*RES_hh_fec!U6/RES_hh_num!U6)</f>
        <v>3845.5309840025748</v>
      </c>
      <c r="V6" s="72">
        <f>IF(RES_hh_fec!V6=0,0,1000*11630*RES_hh_fec!V6/RES_hh_num!V6)</f>
        <v>4282.2322733918163</v>
      </c>
      <c r="W6" s="72">
        <f>IF(RES_hh_fec!W6=0,0,1000*11630*RES_hh_fec!W6/RES_hh_num!W6)</f>
        <v>4041.361876895407</v>
      </c>
      <c r="X6" s="72">
        <f>IF(RES_hh_fec!X6=0,0,1000*11630*RES_hh_fec!X6/RES_hh_num!X6)</f>
        <v>4127.0896260945701</v>
      </c>
      <c r="Y6" s="72">
        <f>IF(RES_hh_fec!Y6=0,0,1000*11630*RES_hh_fec!Y6/RES_hh_num!Y6)</f>
        <v>4211.2178782213605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2957.1277103724128</v>
      </c>
      <c r="C7" s="72">
        <f>IF(RES_hh_fec!C7=0,0,1000*11630*RES_hh_fec!C7/RES_hh_num!C7)</f>
        <v>3862.3296115043609</v>
      </c>
      <c r="D7" s="72">
        <f>IF(RES_hh_fec!D7=0,0,1000*11630*RES_hh_fec!D7/RES_hh_num!D7)</f>
        <v>4072.9881515799811</v>
      </c>
      <c r="E7" s="72">
        <f>IF(RES_hh_fec!E7=0,0,1000*11630*RES_hh_fec!E7/RES_hh_num!E7)</f>
        <v>3706.1673627091282</v>
      </c>
      <c r="F7" s="72">
        <f>IF(RES_hh_fec!F7=0,0,1000*11630*RES_hh_fec!F7/RES_hh_num!F7)</f>
        <v>3873.1715672541127</v>
      </c>
      <c r="G7" s="72">
        <f>IF(RES_hh_fec!G7=0,0,1000*11630*RES_hh_fec!G7/RES_hh_num!G7)</f>
        <v>4252.8792603267375</v>
      </c>
      <c r="H7" s="72">
        <f>IF(RES_hh_fec!H7=0,0,1000*11630*RES_hh_fec!H7/RES_hh_num!H7)</f>
        <v>3975.3026477931762</v>
      </c>
      <c r="I7" s="72">
        <f>IF(RES_hh_fec!I7=0,0,1000*11630*RES_hh_fec!I7/RES_hh_num!I7)</f>
        <v>4313.1734437072046</v>
      </c>
      <c r="J7" s="72">
        <f>IF(RES_hh_fec!J7=0,0,1000*11630*RES_hh_fec!J7/RES_hh_num!J7)</f>
        <v>4307.0323767737364</v>
      </c>
      <c r="K7" s="72">
        <f>IF(RES_hh_fec!K7=0,0,1000*11630*RES_hh_fec!K7/RES_hh_num!K7)</f>
        <v>4298.9420064873621</v>
      </c>
      <c r="L7" s="72">
        <f>IF(RES_hh_fec!L7=0,0,1000*11630*RES_hh_fec!L7/RES_hh_num!L7)</f>
        <v>3709.386483707895</v>
      </c>
      <c r="M7" s="72">
        <f>IF(RES_hh_fec!M7=0,0,1000*11630*RES_hh_fec!M7/RES_hh_num!M7)</f>
        <v>4322.0780401310776</v>
      </c>
      <c r="N7" s="72">
        <f>IF(RES_hh_fec!N7=0,0,1000*11630*RES_hh_fec!N7/RES_hh_num!N7)</f>
        <v>3541.4039658477182</v>
      </c>
      <c r="O7" s="72">
        <f>IF(RES_hh_fec!O7=0,0,1000*11630*RES_hh_fec!O7/RES_hh_num!O7)</f>
        <v>3958.4607445825636</v>
      </c>
      <c r="P7" s="72">
        <f>IF(RES_hh_fec!P7=0,0,1000*11630*RES_hh_fec!P7/RES_hh_num!P7)</f>
        <v>4258.6902035950852</v>
      </c>
      <c r="Q7" s="72">
        <f>IF(RES_hh_fec!Q7=0,0,1000*11630*RES_hh_fec!Q7/RES_hh_num!Q7)</f>
        <v>4262.2364394095594</v>
      </c>
      <c r="R7" s="72">
        <f>IF(RES_hh_fec!R7=0,0,1000*11630*RES_hh_fec!R7/RES_hh_num!R7)</f>
        <v>4437.257716130578</v>
      </c>
      <c r="S7" s="72">
        <f>IF(RES_hh_fec!S7=0,0,1000*11630*RES_hh_fec!S7/RES_hh_num!S7)</f>
        <v>4000.6699970225932</v>
      </c>
      <c r="T7" s="72">
        <f>IF(RES_hh_fec!T7=0,0,1000*11630*RES_hh_fec!T7/RES_hh_num!T7)</f>
        <v>4697.8146374320568</v>
      </c>
      <c r="U7" s="72">
        <f>IF(RES_hh_fec!U7=0,0,1000*11630*RES_hh_fec!U7/RES_hh_num!U7)</f>
        <v>4193.6600204228653</v>
      </c>
      <c r="V7" s="72">
        <f>IF(RES_hh_fec!V7=0,0,1000*11630*RES_hh_fec!V7/RES_hh_num!V7)</f>
        <v>4638.5874276765871</v>
      </c>
      <c r="W7" s="72">
        <f>IF(RES_hh_fec!W7=0,0,1000*11630*RES_hh_fec!W7/RES_hh_num!W7)</f>
        <v>4740.727291734258</v>
      </c>
      <c r="X7" s="72">
        <f>IF(RES_hh_fec!X7=0,0,1000*11630*RES_hh_fec!X7/RES_hh_num!X7)</f>
        <v>4518.7680230912711</v>
      </c>
      <c r="Y7" s="72">
        <f>IF(RES_hh_fec!Y7=0,0,1000*11630*RES_hh_fec!Y7/RES_hh_num!Y7)</f>
        <v>4245.8338963973283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2845.6793805165466</v>
      </c>
      <c r="C8" s="72">
        <f>IF(RES_hh_fec!C8=0,0,1000*11630*RES_hh_fec!C8/RES_hh_num!C8)</f>
        <v>3039.5356918327825</v>
      </c>
      <c r="D8" s="72">
        <f>IF(RES_hh_fec!D8=0,0,1000*11630*RES_hh_fec!D8/RES_hh_num!D8)</f>
        <v>3311.3912728222631</v>
      </c>
      <c r="E8" s="72">
        <f>IF(RES_hh_fec!E8=0,0,1000*11630*RES_hh_fec!E8/RES_hh_num!E8)</f>
        <v>3486.478198680647</v>
      </c>
      <c r="F8" s="72">
        <f>IF(RES_hh_fec!F8=0,0,1000*11630*RES_hh_fec!F8/RES_hh_num!F8)</f>
        <v>3788.6771467208778</v>
      </c>
      <c r="G8" s="72">
        <f>IF(RES_hh_fec!G8=0,0,1000*11630*RES_hh_fec!G8/RES_hh_num!G8)</f>
        <v>3944.2619036905126</v>
      </c>
      <c r="H8" s="72">
        <f>IF(RES_hh_fec!H8=0,0,1000*11630*RES_hh_fec!H8/RES_hh_num!H8)</f>
        <v>3781.075517055051</v>
      </c>
      <c r="I8" s="72">
        <f>IF(RES_hh_fec!I8=0,0,1000*11630*RES_hh_fec!I8/RES_hh_num!I8)</f>
        <v>3964.2655147779533</v>
      </c>
      <c r="J8" s="72">
        <f>IF(RES_hh_fec!J8=0,0,1000*11630*RES_hh_fec!J8/RES_hh_num!J8)</f>
        <v>3808.6409359057143</v>
      </c>
      <c r="K8" s="72">
        <f>IF(RES_hh_fec!K8=0,0,1000*11630*RES_hh_fec!K8/RES_hh_num!K8)</f>
        <v>4211.9043527522444</v>
      </c>
      <c r="L8" s="72">
        <f>IF(RES_hh_fec!L8=0,0,1000*11630*RES_hh_fec!L8/RES_hh_num!L8)</f>
        <v>3533.3105529910135</v>
      </c>
      <c r="M8" s="72">
        <f>IF(RES_hh_fec!M8=0,0,1000*11630*RES_hh_fec!M8/RES_hh_num!M8)</f>
        <v>3182.7311507042191</v>
      </c>
      <c r="N8" s="72">
        <f>IF(RES_hh_fec!N8=0,0,1000*11630*RES_hh_fec!N8/RES_hh_num!N8)</f>
        <v>3512.5021003805919</v>
      </c>
      <c r="O8" s="72">
        <f>IF(RES_hh_fec!O8=0,0,1000*11630*RES_hh_fec!O8/RES_hh_num!O8)</f>
        <v>3719.0258797954416</v>
      </c>
      <c r="P8" s="72">
        <f>IF(RES_hh_fec!P8=0,0,1000*11630*RES_hh_fec!P8/RES_hh_num!P8)</f>
        <v>4025.6505547052188</v>
      </c>
      <c r="Q8" s="72">
        <f>IF(RES_hh_fec!Q8=0,0,1000*11630*RES_hh_fec!Q8/RES_hh_num!Q8)</f>
        <v>4074.6313492610052</v>
      </c>
      <c r="R8" s="72">
        <f>IF(RES_hh_fec!R8=0,0,1000*11630*RES_hh_fec!R8/RES_hh_num!R8)</f>
        <v>3645.341006563453</v>
      </c>
      <c r="S8" s="72">
        <f>IF(RES_hh_fec!S8=0,0,1000*11630*RES_hh_fec!S8/RES_hh_num!S8)</f>
        <v>3653.226277985566</v>
      </c>
      <c r="T8" s="72">
        <f>IF(RES_hh_fec!T8=0,0,1000*11630*RES_hh_fec!T8/RES_hh_num!T8)</f>
        <v>3729.1707420128555</v>
      </c>
      <c r="U8" s="72">
        <f>IF(RES_hh_fec!U8=0,0,1000*11630*RES_hh_fec!U8/RES_hh_num!U8)</f>
        <v>3737.7348900265765</v>
      </c>
      <c r="V8" s="72">
        <f>IF(RES_hh_fec!V8=0,0,1000*11630*RES_hh_fec!V8/RES_hh_num!V8)</f>
        <v>3771.1457547121427</v>
      </c>
      <c r="W8" s="72">
        <f>IF(RES_hh_fec!W8=0,0,1000*11630*RES_hh_fec!W8/RES_hh_num!W8)</f>
        <v>3784.1834808094072</v>
      </c>
      <c r="X8" s="72">
        <f>IF(RES_hh_fec!X8=0,0,1000*11630*RES_hh_fec!X8/RES_hh_num!X8)</f>
        <v>3835.5414714604626</v>
      </c>
      <c r="Y8" s="72">
        <f>IF(RES_hh_fec!Y8=0,0,1000*11630*RES_hh_fec!Y8/RES_hh_num!Y8)</f>
        <v>3695.0183137527756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3473.8569563282172</v>
      </c>
      <c r="C9" s="72">
        <f>IF(RES_hh_fec!C9=0,0,1000*11630*RES_hh_fec!C9/RES_hh_num!C9)</f>
        <v>3467.2695723434572</v>
      </c>
      <c r="D9" s="72">
        <f>IF(RES_hh_fec!D9=0,0,1000*11630*RES_hh_fec!D9/RES_hh_num!D9)</f>
        <v>3605.4968841741129</v>
      </c>
      <c r="E9" s="72">
        <f>IF(RES_hh_fec!E9=0,0,1000*11630*RES_hh_fec!E9/RES_hh_num!E9)</f>
        <v>3860.2621541110434</v>
      </c>
      <c r="F9" s="72">
        <f>IF(RES_hh_fec!F9=0,0,1000*11630*RES_hh_fec!F9/RES_hh_num!F9)</f>
        <v>4137.0708064113105</v>
      </c>
      <c r="G9" s="72">
        <f>IF(RES_hh_fec!G9=0,0,1000*11630*RES_hh_fec!G9/RES_hh_num!G9)</f>
        <v>4252.0111961575385</v>
      </c>
      <c r="H9" s="72">
        <f>IF(RES_hh_fec!H9=0,0,1000*11630*RES_hh_fec!H9/RES_hh_num!H9)</f>
        <v>4202.6040177526738</v>
      </c>
      <c r="I9" s="72">
        <f>IF(RES_hh_fec!I9=0,0,1000*11630*RES_hh_fec!I9/RES_hh_num!I9)</f>
        <v>4335.3355419013442</v>
      </c>
      <c r="J9" s="72">
        <f>IF(RES_hh_fec!J9=0,0,1000*11630*RES_hh_fec!J9/RES_hh_num!J9)</f>
        <v>4349.4172226817345</v>
      </c>
      <c r="K9" s="72">
        <f>IF(RES_hh_fec!K9=0,0,1000*11630*RES_hh_fec!K9/RES_hh_num!K9)</f>
        <v>4750.2096262319246</v>
      </c>
      <c r="L9" s="72">
        <f>IF(RES_hh_fec!L9=0,0,1000*11630*RES_hh_fec!L9/RES_hh_num!L9)</f>
        <v>3041.4325658926964</v>
      </c>
      <c r="M9" s="72">
        <f>IF(RES_hh_fec!M9=0,0,1000*11630*RES_hh_fec!M9/RES_hh_num!M9)</f>
        <v>3084.7112725190427</v>
      </c>
      <c r="N9" s="72">
        <f>IF(RES_hh_fec!N9=0,0,1000*11630*RES_hh_fec!N9/RES_hh_num!N9)</f>
        <v>3350.5295468176187</v>
      </c>
      <c r="O9" s="72">
        <f>IF(RES_hh_fec!O9=0,0,1000*11630*RES_hh_fec!O9/RES_hh_num!O9)</f>
        <v>3582.8854166372857</v>
      </c>
      <c r="P9" s="72">
        <f>IF(RES_hh_fec!P9=0,0,1000*11630*RES_hh_fec!P9/RES_hh_num!P9)</f>
        <v>3567.4502533581749</v>
      </c>
      <c r="Q9" s="72">
        <f>IF(RES_hh_fec!Q9=0,0,1000*11630*RES_hh_fec!Q9/RES_hh_num!Q9)</f>
        <v>3556.6287660907756</v>
      </c>
      <c r="R9" s="72">
        <f>IF(RES_hh_fec!R9=0,0,1000*11630*RES_hh_fec!R9/RES_hh_num!R9)</f>
        <v>3582.3414415919397</v>
      </c>
      <c r="S9" s="72">
        <f>IF(RES_hh_fec!S9=0,0,1000*11630*RES_hh_fec!S9/RES_hh_num!S9)</f>
        <v>3539.0075075708201</v>
      </c>
      <c r="T9" s="72">
        <f>IF(RES_hh_fec!T9=0,0,1000*11630*RES_hh_fec!T9/RES_hh_num!T9)</f>
        <v>3472.7348951282293</v>
      </c>
      <c r="U9" s="72">
        <f>IF(RES_hh_fec!U9=0,0,1000*11630*RES_hh_fec!U9/RES_hh_num!U9)</f>
        <v>3478.3046826093555</v>
      </c>
      <c r="V9" s="72">
        <f>IF(RES_hh_fec!V9=0,0,1000*11630*RES_hh_fec!V9/RES_hh_num!V9)</f>
        <v>3608.0057287519739</v>
      </c>
      <c r="W9" s="72">
        <f>IF(RES_hh_fec!W9=0,0,1000*11630*RES_hh_fec!W9/RES_hh_num!W9)</f>
        <v>3647.4441929295203</v>
      </c>
      <c r="X9" s="72">
        <f>IF(RES_hh_fec!X9=0,0,1000*11630*RES_hh_fec!X9/RES_hh_num!X9)</f>
        <v>3692.5030401451609</v>
      </c>
      <c r="Y9" s="72">
        <f>IF(RES_hh_fec!Y9=0,0,1000*11630*RES_hh_fec!Y9/RES_hh_num!Y9)</f>
        <v>3790.8345483286939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2156.2345169281575</v>
      </c>
      <c r="C11" s="72">
        <f>IF(RES_hh_fec!C11=0,0,1000*11630*RES_hh_fec!C11/RES_hh_num!C11)</f>
        <v>1420.4882876938304</v>
      </c>
      <c r="D11" s="72">
        <f>IF(RES_hh_fec!D11=0,0,1000*11630*RES_hh_fec!D11/RES_hh_num!D11)</f>
        <v>2318.3107995326327</v>
      </c>
      <c r="E11" s="72">
        <f>IF(RES_hh_fec!E11=0,0,1000*11630*RES_hh_fec!E11/RES_hh_num!E11)</f>
        <v>2512.5628140703511</v>
      </c>
      <c r="F11" s="72">
        <f>IF(RES_hh_fec!F11=0,0,1000*11630*RES_hh_fec!F11/RES_hh_num!F11)</f>
        <v>2948.1132075471692</v>
      </c>
      <c r="G11" s="72">
        <f>IF(RES_hh_fec!G11=0,0,1000*11630*RES_hh_fec!G11/RES_hh_num!G11)</f>
        <v>2321.4771622934886</v>
      </c>
      <c r="H11" s="72">
        <f>IF(RES_hh_fec!H11=0,0,1000*11630*RES_hh_fec!H11/RES_hh_num!H11)</f>
        <v>2711.7996604414243</v>
      </c>
      <c r="I11" s="72">
        <f>IF(RES_hh_fec!I11=0,0,1000*11630*RES_hh_fec!I11/RES_hh_num!I11)</f>
        <v>2874.6906636670401</v>
      </c>
      <c r="J11" s="72">
        <f>IF(RES_hh_fec!J11=0,0,1000*11630*RES_hh_fec!J11/RES_hh_num!J11)</f>
        <v>2202.9391182645204</v>
      </c>
      <c r="K11" s="72">
        <f>IF(RES_hh_fec!K11=0,0,1000*11630*RES_hh_fec!K11/RES_hh_num!K11)</f>
        <v>2107.8966089637183</v>
      </c>
      <c r="L11" s="72">
        <f>IF(RES_hh_fec!L11=0,0,1000*11630*RES_hh_fec!L11/RES_hh_num!L11)</f>
        <v>2795.2258366487249</v>
      </c>
      <c r="M11" s="72">
        <f>IF(RES_hh_fec!M11=0,0,1000*11630*RES_hh_fec!M11/RES_hh_num!M11)</f>
        <v>2459.4594594594587</v>
      </c>
      <c r="N11" s="72">
        <f>IF(RES_hh_fec!N11=0,0,1000*11630*RES_hh_fec!N11/RES_hh_num!N11)</f>
        <v>2930.1453352086264</v>
      </c>
      <c r="O11" s="72">
        <f>IF(RES_hh_fec!O11=0,0,1000*11630*RES_hh_fec!O11/RES_hh_num!O11)</f>
        <v>2785.9589041095905</v>
      </c>
      <c r="P11" s="72">
        <f>IF(RES_hh_fec!P11=0,0,1000*11630*RES_hh_fec!P11/RES_hh_num!P11)</f>
        <v>2824.7257158148241</v>
      </c>
      <c r="Q11" s="72">
        <f>IF(RES_hh_fec!Q11=0,0,1000*11630*RES_hh_fec!Q11/RES_hh_num!Q11)</f>
        <v>2856.3267637817776</v>
      </c>
      <c r="R11" s="72">
        <f>IF(RES_hh_fec!R11=0,0,1000*11630*RES_hh_fec!R11/RES_hh_num!R11)</f>
        <v>2846.5698832906332</v>
      </c>
      <c r="S11" s="72">
        <f>IF(RES_hh_fec!S11=0,0,1000*11630*RES_hh_fec!S11/RES_hh_num!S11)</f>
        <v>2807.4115665356553</v>
      </c>
      <c r="T11" s="72">
        <f>IF(RES_hh_fec!T11=0,0,1000*11630*RES_hh_fec!T11/RES_hh_num!T11)</f>
        <v>3429.9692479731625</v>
      </c>
      <c r="U11" s="72">
        <f>IF(RES_hh_fec!U11=0,0,1000*11630*RES_hh_fec!U11/RES_hh_num!U11)</f>
        <v>2891.0089621277839</v>
      </c>
      <c r="V11" s="72">
        <f>IF(RES_hh_fec!V11=0,0,1000*11630*RES_hh_fec!V11/RES_hh_num!V11)</f>
        <v>3130.8703819661864</v>
      </c>
      <c r="W11" s="72">
        <f>IF(RES_hh_fec!W11=0,0,1000*11630*RES_hh_fec!W11/RES_hh_num!W11)</f>
        <v>3789.3141341417227</v>
      </c>
      <c r="X11" s="72">
        <f>IF(RES_hh_fec!X11=0,0,1000*11630*RES_hh_fec!X11/RES_hh_num!X11)</f>
        <v>3814.1836173721822</v>
      </c>
      <c r="Y11" s="72">
        <f>IF(RES_hh_fec!Y11=0,0,1000*11630*RES_hh_fec!Y11/RES_hh_num!Y11)</f>
        <v>0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903.09322880681202</v>
      </c>
      <c r="C12" s="72">
        <f>IF(RES_hh_fec!C12=0,0,1000*11630*RES_hh_fec!C12/RES_hh_num!C12)</f>
        <v>858.06835632741843</v>
      </c>
      <c r="D12" s="72">
        <f>IF(RES_hh_fec!D12=0,0,1000*11630*RES_hh_fec!D12/RES_hh_num!D12)</f>
        <v>901.37443741163872</v>
      </c>
      <c r="E12" s="72">
        <f>IF(RES_hh_fec!E12=0,0,1000*11630*RES_hh_fec!E12/RES_hh_num!E12)</f>
        <v>1152.161995830116</v>
      </c>
      <c r="F12" s="72">
        <f>IF(RES_hh_fec!F12=0,0,1000*11630*RES_hh_fec!F12/RES_hh_num!F12)</f>
        <v>1124.3053234747877</v>
      </c>
      <c r="G12" s="72">
        <f>IF(RES_hh_fec!G12=0,0,1000*11630*RES_hh_fec!G12/RES_hh_num!G12)</f>
        <v>1134.3897334298711</v>
      </c>
      <c r="H12" s="72">
        <f>IF(RES_hh_fec!H12=0,0,1000*11630*RES_hh_fec!H12/RES_hh_num!H12)</f>
        <v>1003.8823772799378</v>
      </c>
      <c r="I12" s="72">
        <f>IF(RES_hh_fec!I12=0,0,1000*11630*RES_hh_fec!I12/RES_hh_num!I12)</f>
        <v>1078.9162590945432</v>
      </c>
      <c r="J12" s="72">
        <f>IF(RES_hh_fec!J12=0,0,1000*11630*RES_hh_fec!J12/RES_hh_num!J12)</f>
        <v>975.66058898139488</v>
      </c>
      <c r="K12" s="72">
        <f>IF(RES_hh_fec!K12=0,0,1000*11630*RES_hh_fec!K12/RES_hh_num!K12)</f>
        <v>1250.4504442086909</v>
      </c>
      <c r="L12" s="72">
        <f>IF(RES_hh_fec!L12=0,0,1000*11630*RES_hh_fec!L12/RES_hh_num!L12)</f>
        <v>848.41499965191349</v>
      </c>
      <c r="M12" s="72">
        <f>IF(RES_hh_fec!M12=0,0,1000*11630*RES_hh_fec!M12/RES_hh_num!M12)</f>
        <v>750.11284773204022</v>
      </c>
      <c r="N12" s="72">
        <f>IF(RES_hh_fec!N12=0,0,1000*11630*RES_hh_fec!N12/RES_hh_num!N12)</f>
        <v>824.26315414330122</v>
      </c>
      <c r="O12" s="72">
        <f>IF(RES_hh_fec!O12=0,0,1000*11630*RES_hh_fec!O12/RES_hh_num!O12)</f>
        <v>942.63287715273452</v>
      </c>
      <c r="P12" s="72">
        <f>IF(RES_hh_fec!P12=0,0,1000*11630*RES_hh_fec!P12/RES_hh_num!P12)</f>
        <v>961.38629478365874</v>
      </c>
      <c r="Q12" s="72">
        <f>IF(RES_hh_fec!Q12=0,0,1000*11630*RES_hh_fec!Q12/RES_hh_num!Q12)</f>
        <v>894.14700093190322</v>
      </c>
      <c r="R12" s="72">
        <f>IF(RES_hh_fec!R12=0,0,1000*11630*RES_hh_fec!R12/RES_hh_num!R12)</f>
        <v>849.06827485668111</v>
      </c>
      <c r="S12" s="72">
        <f>IF(RES_hh_fec!S12=0,0,1000*11630*RES_hh_fec!S12/RES_hh_num!S12)</f>
        <v>827.83427706699467</v>
      </c>
      <c r="T12" s="72">
        <f>IF(RES_hh_fec!T12=0,0,1000*11630*RES_hh_fec!T12/RES_hh_num!T12)</f>
        <v>809.74890207035753</v>
      </c>
      <c r="U12" s="72">
        <f>IF(RES_hh_fec!U12=0,0,1000*11630*RES_hh_fec!U12/RES_hh_num!U12)</f>
        <v>801.41831372958586</v>
      </c>
      <c r="V12" s="72">
        <f>IF(RES_hh_fec!V12=0,0,1000*11630*RES_hh_fec!V12/RES_hh_num!V12)</f>
        <v>800.66197018990147</v>
      </c>
      <c r="W12" s="72">
        <f>IF(RES_hh_fec!W12=0,0,1000*11630*RES_hh_fec!W12/RES_hh_num!W12)</f>
        <v>791.40236886671448</v>
      </c>
      <c r="X12" s="72">
        <f>IF(RES_hh_fec!X12=0,0,1000*11630*RES_hh_fec!X12/RES_hh_num!X12)</f>
        <v>829.92881774233354</v>
      </c>
      <c r="Y12" s="72">
        <f>IF(RES_hh_fec!Y12=0,0,1000*11630*RES_hh_fec!Y12/RES_hh_num!Y12)</f>
        <v>804.91186964593044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1928.5412118508707</v>
      </c>
      <c r="C13" s="74">
        <f>IF(RES_hh_fec!C13=0,0,1000*11630*RES_hh_fec!C13/RES_hh_num!C13)</f>
        <v>2101.6263562350932</v>
      </c>
      <c r="D13" s="74">
        <f>IF(RES_hh_fec!D13=0,0,1000*11630*RES_hh_fec!D13/RES_hh_num!D13)</f>
        <v>2494.8312798648417</v>
      </c>
      <c r="E13" s="74">
        <f>IF(RES_hh_fec!E13=0,0,1000*11630*RES_hh_fec!E13/RES_hh_num!E13)</f>
        <v>2763.7588752625243</v>
      </c>
      <c r="F13" s="74">
        <f>IF(RES_hh_fec!F13=0,0,1000*11630*RES_hh_fec!F13/RES_hh_num!F13)</f>
        <v>2908.1002997557011</v>
      </c>
      <c r="G13" s="74">
        <f>IF(RES_hh_fec!G13=0,0,1000*11630*RES_hh_fec!G13/RES_hh_num!G13)</f>
        <v>3029.2363978716335</v>
      </c>
      <c r="H13" s="74">
        <f>IF(RES_hh_fec!H13=0,0,1000*11630*RES_hh_fec!H13/RES_hh_num!H13)</f>
        <v>2841.214001732113</v>
      </c>
      <c r="I13" s="74">
        <f>IF(RES_hh_fec!I13=0,0,1000*11630*RES_hh_fec!I13/RES_hh_num!I13)</f>
        <v>3257.133130474791</v>
      </c>
      <c r="J13" s="74">
        <f>IF(RES_hh_fec!J13=0,0,1000*11630*RES_hh_fec!J13/RES_hh_num!J13)</f>
        <v>3058.3498538052163</v>
      </c>
      <c r="K13" s="74">
        <f>IF(RES_hh_fec!K13=0,0,1000*11630*RES_hh_fec!K13/RES_hh_num!K13)</f>
        <v>3486.6192314840878</v>
      </c>
      <c r="L13" s="74">
        <f>IF(RES_hh_fec!L13=0,0,1000*11630*RES_hh_fec!L13/RES_hh_num!L13)</f>
        <v>2509.1470500605269</v>
      </c>
      <c r="M13" s="74">
        <f>IF(RES_hh_fec!M13=0,0,1000*11630*RES_hh_fec!M13/RES_hh_num!M13)</f>
        <v>2748.8959576535376</v>
      </c>
      <c r="N13" s="74">
        <f>IF(RES_hh_fec!N13=0,0,1000*11630*RES_hh_fec!N13/RES_hh_num!N13)</f>
        <v>2858.6842448639222</v>
      </c>
      <c r="O13" s="74">
        <f>IF(RES_hh_fec!O13=0,0,1000*11630*RES_hh_fec!O13/RES_hh_num!O13)</f>
        <v>3691.9134780724489</v>
      </c>
      <c r="P13" s="74">
        <f>IF(RES_hh_fec!P13=0,0,1000*11630*RES_hh_fec!P13/RES_hh_num!P13)</f>
        <v>1239.155906054566</v>
      </c>
      <c r="Q13" s="74">
        <f>IF(RES_hh_fec!Q13=0,0,1000*11630*RES_hh_fec!Q13/RES_hh_num!Q13)</f>
        <v>2174.7561068265554</v>
      </c>
      <c r="R13" s="74">
        <f>IF(RES_hh_fec!R13=0,0,1000*11630*RES_hh_fec!R13/RES_hh_num!R13)</f>
        <v>3217.9912180541637</v>
      </c>
      <c r="S13" s="74">
        <f>IF(RES_hh_fec!S13=0,0,1000*11630*RES_hh_fec!S13/RES_hh_num!S13)</f>
        <v>3558.0436357280969</v>
      </c>
      <c r="T13" s="74">
        <f>IF(RES_hh_fec!T13=0,0,1000*11630*RES_hh_fec!T13/RES_hh_num!T13)</f>
        <v>3477.3704141304352</v>
      </c>
      <c r="U13" s="74">
        <f>IF(RES_hh_fec!U13=0,0,1000*11630*RES_hh_fec!U13/RES_hh_num!U13)</f>
        <v>2422.9718377082891</v>
      </c>
      <c r="V13" s="74">
        <f>IF(RES_hh_fec!V13=0,0,1000*11630*RES_hh_fec!V13/RES_hh_num!V13)</f>
        <v>2564.334767044365</v>
      </c>
      <c r="W13" s="74">
        <f>IF(RES_hh_fec!W13=0,0,1000*11630*RES_hh_fec!W13/RES_hh_num!W13)</f>
        <v>1531.8700957593087</v>
      </c>
      <c r="X13" s="74">
        <f>IF(RES_hh_fec!X13=0,0,1000*11630*RES_hh_fec!X13/RES_hh_num!X13)</f>
        <v>815.02457553822057</v>
      </c>
      <c r="Y13" s="74">
        <f>IF(RES_hh_fec!Y13=0,0,1000*11630*RES_hh_fec!Y13/RES_hh_num!Y13)</f>
        <v>4602.6653605606698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14.174640915951475</v>
      </c>
      <c r="C14" s="76">
        <f>IF(RES_hh_fec!C14=0,0,1000*11630*RES_hh_fec!C14/RES_hh_num!C14)</f>
        <v>14.128900131184373</v>
      </c>
      <c r="D14" s="76">
        <f>IF(RES_hh_fec!D14=0,0,1000*11630*RES_hh_fec!D14/RES_hh_num!D14)</f>
        <v>14.351817699270859</v>
      </c>
      <c r="E14" s="76">
        <f>IF(RES_hh_fec!E14=0,0,1000*11630*RES_hh_fec!E14/RES_hh_num!E14)</f>
        <v>13.800923008527894</v>
      </c>
      <c r="F14" s="76">
        <f>IF(RES_hh_fec!F14=0,0,1000*11630*RES_hh_fec!F14/RES_hh_num!F14)</f>
        <v>14.169963574849858</v>
      </c>
      <c r="G14" s="76">
        <f>IF(RES_hh_fec!G14=0,0,1000*11630*RES_hh_fec!G14/RES_hh_num!G14)</f>
        <v>14.549053078258819</v>
      </c>
      <c r="H14" s="76">
        <f>IF(RES_hh_fec!H14=0,0,1000*11630*RES_hh_fec!H14/RES_hh_num!H14)</f>
        <v>14.635207133775197</v>
      </c>
      <c r="I14" s="76">
        <f>IF(RES_hh_fec!I14=0,0,1000*11630*RES_hh_fec!I14/RES_hh_num!I14)</f>
        <v>15.970434221337541</v>
      </c>
      <c r="J14" s="76">
        <f>IF(RES_hh_fec!J14=0,0,1000*11630*RES_hh_fec!J14/RES_hh_num!J14)</f>
        <v>17.062164408065776</v>
      </c>
      <c r="K14" s="76">
        <f>IF(RES_hh_fec!K14=0,0,1000*11630*RES_hh_fec!K14/RES_hh_num!K14)</f>
        <v>18.101108583652302</v>
      </c>
      <c r="L14" s="76">
        <f>IF(RES_hh_fec!L14=0,0,1000*11630*RES_hh_fec!L14/RES_hh_num!L14)</f>
        <v>9.886277514178019</v>
      </c>
      <c r="M14" s="76">
        <f>IF(RES_hh_fec!M14=0,0,1000*11630*RES_hh_fec!M14/RES_hh_num!M14)</f>
        <v>11.279577826061491</v>
      </c>
      <c r="N14" s="76">
        <f>IF(RES_hh_fec!N14=0,0,1000*11630*RES_hh_fec!N14/RES_hh_num!N14)</f>
        <v>11.671441347652539</v>
      </c>
      <c r="O14" s="76">
        <f>IF(RES_hh_fec!O14=0,0,1000*11630*RES_hh_fec!O14/RES_hh_num!O14)</f>
        <v>12.692064408247814</v>
      </c>
      <c r="P14" s="76">
        <f>IF(RES_hh_fec!P14=0,0,1000*11630*RES_hh_fec!P14/RES_hh_num!P14)</f>
        <v>12.536630469507598</v>
      </c>
      <c r="Q14" s="76">
        <f>IF(RES_hh_fec!Q14=0,0,1000*11630*RES_hh_fec!Q14/RES_hh_num!Q14)</f>
        <v>12.413753300377989</v>
      </c>
      <c r="R14" s="76">
        <f>IF(RES_hh_fec!R14=0,0,1000*11630*RES_hh_fec!R14/RES_hh_num!R14)</f>
        <v>12.603839390573762</v>
      </c>
      <c r="S14" s="76">
        <f>IF(RES_hh_fec!S14=0,0,1000*11630*RES_hh_fec!S14/RES_hh_num!S14)</f>
        <v>12.394120140421563</v>
      </c>
      <c r="T14" s="76">
        <f>IF(RES_hh_fec!T14=0,0,1000*11630*RES_hh_fec!T14/RES_hh_num!T14)</f>
        <v>12.588326369767405</v>
      </c>
      <c r="U14" s="76">
        <f>IF(RES_hh_fec!U14=0,0,1000*11630*RES_hh_fec!U14/RES_hh_num!U14)</f>
        <v>12.575470363903028</v>
      </c>
      <c r="V14" s="76">
        <f>IF(RES_hh_fec!V14=0,0,1000*11630*RES_hh_fec!V14/RES_hh_num!V14)</f>
        <v>18.79519944969708</v>
      </c>
      <c r="W14" s="76">
        <f>IF(RES_hh_fec!W14=0,0,1000*11630*RES_hh_fec!W14/RES_hh_num!W14)</f>
        <v>19.075829175429813</v>
      </c>
      <c r="X14" s="76">
        <f>IF(RES_hh_fec!X14=0,0,1000*11630*RES_hh_fec!X14/RES_hh_num!X14)</f>
        <v>19.463360911364692</v>
      </c>
      <c r="Y14" s="76">
        <f>IF(RES_hh_fec!Y14=0,0,1000*11630*RES_hh_fec!Y14/RES_hh_num!Y14)</f>
        <v>20.014580243364389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20.549269125014064</v>
      </c>
      <c r="C15" s="69">
        <f t="shared" si="0"/>
        <v>22.703554657007189</v>
      </c>
      <c r="D15" s="69">
        <f t="shared" si="0"/>
        <v>19.180183195835326</v>
      </c>
      <c r="E15" s="69">
        <f t="shared" si="0"/>
        <v>46.116978905383739</v>
      </c>
      <c r="F15" s="69">
        <f t="shared" si="0"/>
        <v>37.781354893679072</v>
      </c>
      <c r="G15" s="69">
        <f t="shared" si="0"/>
        <v>49.990688395520998</v>
      </c>
      <c r="H15" s="69">
        <f t="shared" si="0"/>
        <v>63.036917957687699</v>
      </c>
      <c r="I15" s="69">
        <f t="shared" si="0"/>
        <v>31.068290795822818</v>
      </c>
      <c r="J15" s="69">
        <f t="shared" si="0"/>
        <v>30.373821319912921</v>
      </c>
      <c r="K15" s="69">
        <f t="shared" si="0"/>
        <v>51.377326496286592</v>
      </c>
      <c r="L15" s="69">
        <f t="shared" si="0"/>
        <v>81.370570814403536</v>
      </c>
      <c r="M15" s="69">
        <f t="shared" si="0"/>
        <v>75.573586226792017</v>
      </c>
      <c r="N15" s="69">
        <f t="shared" si="0"/>
        <v>70.005504376911716</v>
      </c>
      <c r="O15" s="69">
        <f t="shared" si="0"/>
        <v>66.902408255930411</v>
      </c>
      <c r="P15" s="69">
        <f t="shared" si="0"/>
        <v>63.749940112071251</v>
      </c>
      <c r="Q15" s="69">
        <f t="shared" si="0"/>
        <v>63.759239277790599</v>
      </c>
      <c r="R15" s="69">
        <f t="shared" si="0"/>
        <v>69.310775946205723</v>
      </c>
      <c r="S15" s="69">
        <f t="shared" si="0"/>
        <v>66.80522314676287</v>
      </c>
      <c r="T15" s="69">
        <f t="shared" si="0"/>
        <v>69.635723590009491</v>
      </c>
      <c r="U15" s="69">
        <f t="shared" si="0"/>
        <v>69.168878394229267</v>
      </c>
      <c r="V15" s="69">
        <f t="shared" si="0"/>
        <v>71.603820445208385</v>
      </c>
      <c r="W15" s="69">
        <f t="shared" si="0"/>
        <v>78.692532941851013</v>
      </c>
      <c r="X15" s="69">
        <f t="shared" si="0"/>
        <v>86.446624192428899</v>
      </c>
      <c r="Y15" s="69">
        <f t="shared" si="0"/>
        <v>101.86992060801248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20.549269125014064</v>
      </c>
      <c r="C16" s="72">
        <f>IF(RES_hh_fec!C16=0,0,1000*11630*RES_hh_fec!C16/RES_hh_num!C$3)</f>
        <v>22.703554657007189</v>
      </c>
      <c r="D16" s="72">
        <f>IF(RES_hh_fec!D16=0,0,1000*11630*RES_hh_fec!D16/RES_hh_num!D$3)</f>
        <v>19.180183195835326</v>
      </c>
      <c r="E16" s="72">
        <f>IF(RES_hh_fec!E16=0,0,1000*11630*RES_hh_fec!E16/RES_hh_num!E$3)</f>
        <v>46.116978905383739</v>
      </c>
      <c r="F16" s="72">
        <f>IF(RES_hh_fec!F16=0,0,1000*11630*RES_hh_fec!F16/RES_hh_num!F$3)</f>
        <v>37.781354893679072</v>
      </c>
      <c r="G16" s="72">
        <f>IF(RES_hh_fec!G16=0,0,1000*11630*RES_hh_fec!G16/RES_hh_num!G$3)</f>
        <v>49.990688395520998</v>
      </c>
      <c r="H16" s="72">
        <f>IF(RES_hh_fec!H16=0,0,1000*11630*RES_hh_fec!H16/RES_hh_num!H$3)</f>
        <v>63.036917957687699</v>
      </c>
      <c r="I16" s="72">
        <f>IF(RES_hh_fec!I16=0,0,1000*11630*RES_hh_fec!I16/RES_hh_num!I$3)</f>
        <v>31.068290795822818</v>
      </c>
      <c r="J16" s="72">
        <f>IF(RES_hh_fec!J16=0,0,1000*11630*RES_hh_fec!J16/RES_hh_num!J$3)</f>
        <v>30.373821319912921</v>
      </c>
      <c r="K16" s="72">
        <f>IF(RES_hh_fec!K16=0,0,1000*11630*RES_hh_fec!K16/RES_hh_num!K$3)</f>
        <v>51.377326496286592</v>
      </c>
      <c r="L16" s="72">
        <f>IF(RES_hh_fec!L16=0,0,1000*11630*RES_hh_fec!L16/RES_hh_num!L$3)</f>
        <v>81.370570814403536</v>
      </c>
      <c r="M16" s="72">
        <f>IF(RES_hh_fec!M16=0,0,1000*11630*RES_hh_fec!M16/RES_hh_num!M$3)</f>
        <v>75.573586226792017</v>
      </c>
      <c r="N16" s="72">
        <f>IF(RES_hh_fec!N16=0,0,1000*11630*RES_hh_fec!N16/RES_hh_num!N$3)</f>
        <v>70.005504376911716</v>
      </c>
      <c r="O16" s="72">
        <f>IF(RES_hh_fec!O16=0,0,1000*11630*RES_hh_fec!O16/RES_hh_num!O$3)</f>
        <v>66.902408255930411</v>
      </c>
      <c r="P16" s="72">
        <f>IF(RES_hh_fec!P16=0,0,1000*11630*RES_hh_fec!P16/RES_hh_num!P$3)</f>
        <v>63.749940112071251</v>
      </c>
      <c r="Q16" s="72">
        <f>IF(RES_hh_fec!Q16=0,0,1000*11630*RES_hh_fec!Q16/RES_hh_num!Q$3)</f>
        <v>63.759239277790599</v>
      </c>
      <c r="R16" s="72">
        <f>IF(RES_hh_fec!R16=0,0,1000*11630*RES_hh_fec!R16/RES_hh_num!R$3)</f>
        <v>69.310775946205723</v>
      </c>
      <c r="S16" s="72">
        <f>IF(RES_hh_fec!S16=0,0,1000*11630*RES_hh_fec!S16/RES_hh_num!S$3)</f>
        <v>66.80522314676287</v>
      </c>
      <c r="T16" s="72">
        <f>IF(RES_hh_fec!T16=0,0,1000*11630*RES_hh_fec!T16/RES_hh_num!T$3)</f>
        <v>69.635723590009491</v>
      </c>
      <c r="U16" s="72">
        <f>IF(RES_hh_fec!U16=0,0,1000*11630*RES_hh_fec!U16/RES_hh_num!U$3)</f>
        <v>69.168878394229267</v>
      </c>
      <c r="V16" s="72">
        <f>IF(RES_hh_fec!V16=0,0,1000*11630*RES_hh_fec!V16/RES_hh_num!V$3)</f>
        <v>71.603820445208385</v>
      </c>
      <c r="W16" s="72">
        <f>IF(RES_hh_fec!W16=0,0,1000*11630*RES_hh_fec!W16/RES_hh_num!W$3)</f>
        <v>78.692532941851013</v>
      </c>
      <c r="X16" s="72">
        <f>IF(RES_hh_fec!X16=0,0,1000*11630*RES_hh_fec!X16/RES_hh_num!X$3)</f>
        <v>86.446624192428899</v>
      </c>
      <c r="Y16" s="72">
        <f>IF(RES_hh_fec!Y16=0,0,1000*11630*RES_hh_fec!Y16/RES_hh_num!Y$3)</f>
        <v>101.86992060801248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1514.7332876875339</v>
      </c>
      <c r="C17" s="69">
        <f>IF(RES_hh_fec!C17=0,0,1000*11630*RES_hh_fec!C17/RES_hh_num!C17)</f>
        <v>1493.5822908999346</v>
      </c>
      <c r="D17" s="69">
        <f>IF(RES_hh_fec!D17=0,0,1000*11630*RES_hh_fec!D17/RES_hh_num!D17)</f>
        <v>1477.1789537123934</v>
      </c>
      <c r="E17" s="69">
        <f>IF(RES_hh_fec!E17=0,0,1000*11630*RES_hh_fec!E17/RES_hh_num!E17)</f>
        <v>1469.4272880005849</v>
      </c>
      <c r="F17" s="69">
        <f>IF(RES_hh_fec!F17=0,0,1000*11630*RES_hh_fec!F17/RES_hh_num!F17)</f>
        <v>1445.8382553997662</v>
      </c>
      <c r="G17" s="69">
        <f>IF(RES_hh_fec!G17=0,0,1000*11630*RES_hh_fec!G17/RES_hh_num!G17)</f>
        <v>1419.4007638854605</v>
      </c>
      <c r="H17" s="69">
        <f>IF(RES_hh_fec!H17=0,0,1000*11630*RES_hh_fec!H17/RES_hh_num!H17)</f>
        <v>1413.4343616201579</v>
      </c>
      <c r="I17" s="69">
        <f>IF(RES_hh_fec!I17=0,0,1000*11630*RES_hh_fec!I17/RES_hh_num!I17)</f>
        <v>1430.7324156523962</v>
      </c>
      <c r="J17" s="69">
        <f>IF(RES_hh_fec!J17=0,0,1000*11630*RES_hh_fec!J17/RES_hh_num!J17)</f>
        <v>1428.2264999062158</v>
      </c>
      <c r="K17" s="69">
        <f>IF(RES_hh_fec!K17=0,0,1000*11630*RES_hh_fec!K17/RES_hh_num!K17)</f>
        <v>1406.7170912196098</v>
      </c>
      <c r="L17" s="69">
        <f>IF(RES_hh_fec!L17=0,0,1000*11630*RES_hh_fec!L17/RES_hh_num!L17)</f>
        <v>1468.7353792823774</v>
      </c>
      <c r="M17" s="69">
        <f>IF(RES_hh_fec!M17=0,0,1000*11630*RES_hh_fec!M17/RES_hh_num!M17)</f>
        <v>1283.4720085703914</v>
      </c>
      <c r="N17" s="69">
        <f>IF(RES_hh_fec!N17=0,0,1000*11630*RES_hh_fec!N17/RES_hh_num!N17)</f>
        <v>1200.9669112611523</v>
      </c>
      <c r="O17" s="69">
        <f>IF(RES_hh_fec!O17=0,0,1000*11630*RES_hh_fec!O17/RES_hh_num!O17)</f>
        <v>1169.9179544585088</v>
      </c>
      <c r="P17" s="69">
        <f>IF(RES_hh_fec!P17=0,0,1000*11630*RES_hh_fec!P17/RES_hh_num!P17)</f>
        <v>1086.5305911228425</v>
      </c>
      <c r="Q17" s="69">
        <f>IF(RES_hh_fec!Q17=0,0,1000*11630*RES_hh_fec!Q17/RES_hh_num!Q17)</f>
        <v>1036.6826566869827</v>
      </c>
      <c r="R17" s="69">
        <f>IF(RES_hh_fec!R17=0,0,1000*11630*RES_hh_fec!R17/RES_hh_num!R17)</f>
        <v>1033.4001088462387</v>
      </c>
      <c r="S17" s="69">
        <f>IF(RES_hh_fec!S17=0,0,1000*11630*RES_hh_fec!S17/RES_hh_num!S17)</f>
        <v>1043.1292818944778</v>
      </c>
      <c r="T17" s="69">
        <f>IF(RES_hh_fec!T17=0,0,1000*11630*RES_hh_fec!T17/RES_hh_num!T17)</f>
        <v>1039.6062071351012</v>
      </c>
      <c r="U17" s="69">
        <f>IF(RES_hh_fec!U17=0,0,1000*11630*RES_hh_fec!U17/RES_hh_num!U17)</f>
        <v>1020.2967892763595</v>
      </c>
      <c r="V17" s="69">
        <f>IF(RES_hh_fec!V17=0,0,1000*11630*RES_hh_fec!V17/RES_hh_num!V17)</f>
        <v>1100.912887745211</v>
      </c>
      <c r="W17" s="69">
        <f>IF(RES_hh_fec!W17=0,0,1000*11630*RES_hh_fec!W17/RES_hh_num!W17)</f>
        <v>1021.2422536575056</v>
      </c>
      <c r="X17" s="69">
        <f>IF(RES_hh_fec!X17=0,0,1000*11630*RES_hh_fec!X17/RES_hh_num!X17)</f>
        <v>980.56368357871463</v>
      </c>
      <c r="Y17" s="69">
        <f>IF(RES_hh_fec!Y17=0,0,1000*11630*RES_hh_fec!Y17/RES_hh_num!Y17)</f>
        <v>964.71674458714358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1503.8436760645898</v>
      </c>
      <c r="C19" s="72">
        <f>IF(RES_hh_fec!C19=0,0,1000*11630*RES_hh_fec!C19/RES_hh_num!C19)</f>
        <v>1463.8202766897509</v>
      </c>
      <c r="D19" s="72">
        <f>IF(RES_hh_fec!D19=0,0,1000*11630*RES_hh_fec!D19/RES_hh_num!D19)</f>
        <v>1442.9282970157758</v>
      </c>
      <c r="E19" s="72">
        <f>IF(RES_hh_fec!E19=0,0,1000*11630*RES_hh_fec!E19/RES_hh_num!E19)</f>
        <v>1467.58199739203</v>
      </c>
      <c r="F19" s="72">
        <f>IF(RES_hh_fec!F19=0,0,1000*11630*RES_hh_fec!F19/RES_hh_num!F19)</f>
        <v>1443.6667835696617</v>
      </c>
      <c r="G19" s="72">
        <f>IF(RES_hh_fec!G19=0,0,1000*11630*RES_hh_fec!G19/RES_hh_num!G19)</f>
        <v>1409.6643242877155</v>
      </c>
      <c r="H19" s="72">
        <f>IF(RES_hh_fec!H19=0,0,1000*11630*RES_hh_fec!H19/RES_hh_num!H19)</f>
        <v>1410.7189157640582</v>
      </c>
      <c r="I19" s="72">
        <f>IF(RES_hh_fec!I19=0,0,1000*11630*RES_hh_fec!I19/RES_hh_num!I19)</f>
        <v>1437.2917944949211</v>
      </c>
      <c r="J19" s="72">
        <f>IF(RES_hh_fec!J19=0,0,1000*11630*RES_hh_fec!J19/RES_hh_num!J19)</f>
        <v>1439.2667963338497</v>
      </c>
      <c r="K19" s="72">
        <f>IF(RES_hh_fec!K19=0,0,1000*11630*RES_hh_fec!K19/RES_hh_num!K19)</f>
        <v>1447.4175633228779</v>
      </c>
      <c r="L19" s="72">
        <f>IF(RES_hh_fec!L19=0,0,1000*11630*RES_hh_fec!L19/RES_hh_num!L19)</f>
        <v>1503.4101863539172</v>
      </c>
      <c r="M19" s="72">
        <f>IF(RES_hh_fec!M19=0,0,1000*11630*RES_hh_fec!M19/RES_hh_num!M19)</f>
        <v>1301.0373494821558</v>
      </c>
      <c r="N19" s="72">
        <f>IF(RES_hh_fec!N19=0,0,1000*11630*RES_hh_fec!N19/RES_hh_num!N19)</f>
        <v>1250.0683657842924</v>
      </c>
      <c r="O19" s="72">
        <f>IF(RES_hh_fec!O19=0,0,1000*11630*RES_hh_fec!O19/RES_hh_num!O19)</f>
        <v>1245.6712835260541</v>
      </c>
      <c r="P19" s="72">
        <f>IF(RES_hh_fec!P19=0,0,1000*11630*RES_hh_fec!P19/RES_hh_num!P19)</f>
        <v>1140.1588700213572</v>
      </c>
      <c r="Q19" s="72">
        <f>IF(RES_hh_fec!Q19=0,0,1000*11630*RES_hh_fec!Q19/RES_hh_num!Q19)</f>
        <v>1075.4349514326254</v>
      </c>
      <c r="R19" s="72">
        <f>IF(RES_hh_fec!R19=0,0,1000*11630*RES_hh_fec!R19/RES_hh_num!R19)</f>
        <v>1084.5096130445361</v>
      </c>
      <c r="S19" s="72">
        <f>IF(RES_hh_fec!S19=0,0,1000*11630*RES_hh_fec!S19/RES_hh_num!S19)</f>
        <v>1093.394514349804</v>
      </c>
      <c r="T19" s="72">
        <f>IF(RES_hh_fec!T19=0,0,1000*11630*RES_hh_fec!T19/RES_hh_num!T19)</f>
        <v>1063.667768656439</v>
      </c>
      <c r="U19" s="72">
        <f>IF(RES_hh_fec!U19=0,0,1000*11630*RES_hh_fec!U19/RES_hh_num!U19)</f>
        <v>1038.3398343663196</v>
      </c>
      <c r="V19" s="72">
        <f>IF(RES_hh_fec!V19=0,0,1000*11630*RES_hh_fec!V19/RES_hh_num!V19)</f>
        <v>1186.1332551117441</v>
      </c>
      <c r="W19" s="72">
        <f>IF(RES_hh_fec!W19=0,0,1000*11630*RES_hh_fec!W19/RES_hh_num!W19)</f>
        <v>1041.1192858320173</v>
      </c>
      <c r="X19" s="72">
        <f>IF(RES_hh_fec!X19=0,0,1000*11630*RES_hh_fec!X19/RES_hh_num!X19)</f>
        <v>1001.2354056680143</v>
      </c>
      <c r="Y19" s="72">
        <f>IF(RES_hh_fec!Y19=0,0,1000*11630*RES_hh_fec!Y19/RES_hh_num!Y19)</f>
        <v>985.86817327389565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1447.2795751802666</v>
      </c>
      <c r="C20" s="72">
        <f>IF(RES_hh_fec!C20=0,0,1000*11630*RES_hh_fec!C20/RES_hh_num!C20)</f>
        <v>1855.2719107162839</v>
      </c>
      <c r="D20" s="72">
        <f>IF(RES_hh_fec!D20=0,0,1000*11630*RES_hh_fec!D20/RES_hh_num!D20)</f>
        <v>1850.5166650167066</v>
      </c>
      <c r="E20" s="72">
        <f>IF(RES_hh_fec!E20=0,0,1000*11630*RES_hh_fec!E20/RES_hh_num!E20)</f>
        <v>1480.9406226538172</v>
      </c>
      <c r="F20" s="72">
        <f>IF(RES_hh_fec!F20=0,0,1000*11630*RES_hh_fec!F20/RES_hh_num!F20)</f>
        <v>1434.840953604265</v>
      </c>
      <c r="G20" s="72">
        <f>IF(RES_hh_fec!G20=0,0,1000*11630*RES_hh_fec!G20/RES_hh_num!G20)</f>
        <v>1532.8527640283371</v>
      </c>
      <c r="H20" s="72">
        <f>IF(RES_hh_fec!H20=0,0,1000*11630*RES_hh_fec!H20/RES_hh_num!H20)</f>
        <v>1484.5839860190054</v>
      </c>
      <c r="I20" s="72">
        <f>IF(RES_hh_fec!I20=0,0,1000*11630*RES_hh_fec!I20/RES_hh_num!I20)</f>
        <v>1568.3041382830236</v>
      </c>
      <c r="J20" s="72">
        <f>IF(RES_hh_fec!J20=0,0,1000*11630*RES_hh_fec!J20/RES_hh_num!J20)</f>
        <v>1613.5944672500366</v>
      </c>
      <c r="K20" s="72">
        <f>IF(RES_hh_fec!K20=0,0,1000*11630*RES_hh_fec!K20/RES_hh_num!K20)</f>
        <v>1407.4393117698705</v>
      </c>
      <c r="L20" s="72">
        <f>IF(RES_hh_fec!L20=0,0,1000*11630*RES_hh_fec!L20/RES_hh_num!L20)</f>
        <v>1793.1034748131706</v>
      </c>
      <c r="M20" s="72">
        <f>IF(RES_hh_fec!M20=0,0,1000*11630*RES_hh_fec!M20/RES_hh_num!M20)</f>
        <v>1878.9181021969553</v>
      </c>
      <c r="N20" s="72">
        <f>IF(RES_hh_fec!N20=0,0,1000*11630*RES_hh_fec!N20/RES_hh_num!N20)</f>
        <v>1318.7811633837337</v>
      </c>
      <c r="O20" s="72">
        <f>IF(RES_hh_fec!O20=0,0,1000*11630*RES_hh_fec!O20/RES_hh_num!O20)</f>
        <v>1269.1422223980171</v>
      </c>
      <c r="P20" s="72">
        <f>IF(RES_hh_fec!P20=0,0,1000*11630*RES_hh_fec!P20/RES_hh_num!P20)</f>
        <v>1235.8329483061789</v>
      </c>
      <c r="Q20" s="72">
        <f>IF(RES_hh_fec!Q20=0,0,1000*11630*RES_hh_fec!Q20/RES_hh_num!Q20)</f>
        <v>1199.0143151132747</v>
      </c>
      <c r="R20" s="72">
        <f>IF(RES_hh_fec!R20=0,0,1000*11630*RES_hh_fec!R20/RES_hh_num!R20)</f>
        <v>1272.6777371586256</v>
      </c>
      <c r="S20" s="72">
        <f>IF(RES_hh_fec!S20=0,0,1000*11630*RES_hh_fec!S20/RES_hh_num!S20)</f>
        <v>1162.2266370767852</v>
      </c>
      <c r="T20" s="72">
        <f>IF(RES_hh_fec!T20=0,0,1000*11630*RES_hh_fec!T20/RES_hh_num!T20)</f>
        <v>1373.7926239730232</v>
      </c>
      <c r="U20" s="72">
        <f>IF(RES_hh_fec!U20=0,0,1000*11630*RES_hh_fec!U20/RES_hh_num!U20)</f>
        <v>1193.6181181471848</v>
      </c>
      <c r="V20" s="72">
        <f>IF(RES_hh_fec!V20=0,0,1000*11630*RES_hh_fec!V20/RES_hh_num!V20)</f>
        <v>1382.4580037866222</v>
      </c>
      <c r="W20" s="72">
        <f>IF(RES_hh_fec!W20=0,0,1000*11630*RES_hh_fec!W20/RES_hh_num!W20)</f>
        <v>1292.491968376969</v>
      </c>
      <c r="X20" s="72">
        <f>IF(RES_hh_fec!X20=0,0,1000*11630*RES_hh_fec!X20/RES_hh_num!X20)</f>
        <v>1185.3697087239084</v>
      </c>
      <c r="Y20" s="72">
        <f>IF(RES_hh_fec!Y20=0,0,1000*11630*RES_hh_fec!Y20/RES_hh_num!Y20)</f>
        <v>1077.7936600815021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1490.2781443278427</v>
      </c>
      <c r="C21" s="72">
        <f>IF(RES_hh_fec!C21=0,0,1000*11630*RES_hh_fec!C21/RES_hh_num!C21)</f>
        <v>1549.8863519876222</v>
      </c>
      <c r="D21" s="72">
        <f>IF(RES_hh_fec!D21=0,0,1000*11630*RES_hh_fec!D21/RES_hh_num!D21)</f>
        <v>1594.4738672277886</v>
      </c>
      <c r="E21" s="72">
        <f>IF(RES_hh_fec!E21=0,0,1000*11630*RES_hh_fec!E21/RES_hh_num!E21)</f>
        <v>1476.5776908308453</v>
      </c>
      <c r="F21" s="72">
        <f>IF(RES_hh_fec!F21=0,0,1000*11630*RES_hh_fec!F21/RES_hh_num!F21)</f>
        <v>1486.872995531166</v>
      </c>
      <c r="G21" s="72">
        <f>IF(RES_hh_fec!G21=0,0,1000*11630*RES_hh_fec!G21/RES_hh_num!G21)</f>
        <v>1486.4253730530941</v>
      </c>
      <c r="H21" s="72">
        <f>IF(RES_hh_fec!H21=0,0,1000*11630*RES_hh_fec!H21/RES_hh_num!H21)</f>
        <v>1446.3337677816442</v>
      </c>
      <c r="I21" s="72">
        <f>IF(RES_hh_fec!I21=0,0,1000*11630*RES_hh_fec!I21/RES_hh_num!I21)</f>
        <v>1450.482064698555</v>
      </c>
      <c r="J21" s="72">
        <f>IF(RES_hh_fec!J21=0,0,1000*11630*RES_hh_fec!J21/RES_hh_num!J21)</f>
        <v>1413.1343041241305</v>
      </c>
      <c r="K21" s="72">
        <f>IF(RES_hh_fec!K21=0,0,1000*11630*RES_hh_fec!K21/RES_hh_num!K21)</f>
        <v>1353.1907695463065</v>
      </c>
      <c r="L21" s="72">
        <f>IF(RES_hh_fec!L21=0,0,1000*11630*RES_hh_fec!L21/RES_hh_num!L21)</f>
        <v>1646.9435861142763</v>
      </c>
      <c r="M21" s="72">
        <f>IF(RES_hh_fec!M21=0,0,1000*11630*RES_hh_fec!M21/RES_hh_num!M21)</f>
        <v>1328.5279144849512</v>
      </c>
      <c r="N21" s="72">
        <f>IF(RES_hh_fec!N21=0,0,1000*11630*RES_hh_fec!N21/RES_hh_num!N21)</f>
        <v>1257.6673811087492</v>
      </c>
      <c r="O21" s="72">
        <f>IF(RES_hh_fec!O21=0,0,1000*11630*RES_hh_fec!O21/RES_hh_num!O21)</f>
        <v>1154.8723593936213</v>
      </c>
      <c r="P21" s="72">
        <f>IF(RES_hh_fec!P21=0,0,1000*11630*RES_hh_fec!P21/RES_hh_num!P21)</f>
        <v>1150.3707763735467</v>
      </c>
      <c r="Q21" s="72">
        <f>IF(RES_hh_fec!Q21=0,0,1000*11630*RES_hh_fec!Q21/RES_hh_num!Q21)</f>
        <v>1142.3450070765266</v>
      </c>
      <c r="R21" s="72">
        <f>IF(RES_hh_fec!R21=0,0,1000*11630*RES_hh_fec!R21/RES_hh_num!R21)</f>
        <v>1045.7571304611947</v>
      </c>
      <c r="S21" s="72">
        <f>IF(RES_hh_fec!S21=0,0,1000*11630*RES_hh_fec!S21/RES_hh_num!S21)</f>
        <v>1072.1003578141615</v>
      </c>
      <c r="T21" s="72">
        <f>IF(RES_hh_fec!T21=0,0,1000*11630*RES_hh_fec!T21/RES_hh_num!T21)</f>
        <v>1105.8740116715846</v>
      </c>
      <c r="U21" s="72">
        <f>IF(RES_hh_fec!U21=0,0,1000*11630*RES_hh_fec!U21/RES_hh_num!U21)</f>
        <v>1094.0841253316426</v>
      </c>
      <c r="V21" s="72">
        <f>IF(RES_hh_fec!V21=0,0,1000*11630*RES_hh_fec!V21/RES_hh_num!V21)</f>
        <v>1162.6535672010252</v>
      </c>
      <c r="W21" s="72">
        <f>IF(RES_hh_fec!W21=0,0,1000*11630*RES_hh_fec!W21/RES_hh_num!W21)</f>
        <v>1082.4483245809513</v>
      </c>
      <c r="X21" s="72">
        <f>IF(RES_hh_fec!X21=0,0,1000*11630*RES_hh_fec!X21/RES_hh_num!X21)</f>
        <v>1041.7049626949297</v>
      </c>
      <c r="Y21" s="72">
        <f>IF(RES_hh_fec!Y21=0,0,1000*11630*RES_hh_fec!Y21/RES_hh_num!Y21)</f>
        <v>983.93544548572709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1797.9935624131201</v>
      </c>
      <c r="C22" s="72">
        <f>IF(RES_hh_fec!C22=0,0,1000*11630*RES_hh_fec!C22/RES_hh_num!C22)</f>
        <v>1787.728866314867</v>
      </c>
      <c r="D22" s="72">
        <f>IF(RES_hh_fec!D22=0,0,1000*11630*RES_hh_fec!D22/RES_hh_num!D22)</f>
        <v>1764.4859049777936</v>
      </c>
      <c r="E22" s="72">
        <f>IF(RES_hh_fec!E22=0,0,1000*11630*RES_hh_fec!E22/RES_hh_num!E22)</f>
        <v>1662.3341829826606</v>
      </c>
      <c r="F22" s="72">
        <f>IF(RES_hh_fec!F22=0,0,1000*11630*RES_hh_fec!F22/RES_hh_num!F22)</f>
        <v>1622.8034132025407</v>
      </c>
      <c r="G22" s="72">
        <f>IF(RES_hh_fec!G22=0,0,1000*11630*RES_hh_fec!G22/RES_hh_num!G22)</f>
        <v>1576.0540869959866</v>
      </c>
      <c r="H22" s="72">
        <f>IF(RES_hh_fec!H22=0,0,1000*11630*RES_hh_fec!H22/RES_hh_num!H22)</f>
        <v>1585.1981913778673</v>
      </c>
      <c r="I22" s="72">
        <f>IF(RES_hh_fec!I22=0,0,1000*11630*RES_hh_fec!I22/RES_hh_num!I22)</f>
        <v>1550.4902886103584</v>
      </c>
      <c r="J22" s="72">
        <f>IF(RES_hh_fec!J22=0,0,1000*11630*RES_hh_fec!J22/RES_hh_num!J22)</f>
        <v>1558.8554445195527</v>
      </c>
      <c r="K22" s="72">
        <f>IF(RES_hh_fec!K22=0,0,1000*11630*RES_hh_fec!K22/RES_hh_num!K22)</f>
        <v>1452.522245929332</v>
      </c>
      <c r="L22" s="72">
        <f>IF(RES_hh_fec!L22=0,0,1000*11630*RES_hh_fec!L22/RES_hh_num!L22)</f>
        <v>1305.5141571308995</v>
      </c>
      <c r="M22" s="72">
        <f>IF(RES_hh_fec!M22=0,0,1000*11630*RES_hh_fec!M22/RES_hh_num!M22)</f>
        <v>1213.3262003378979</v>
      </c>
      <c r="N22" s="72">
        <f>IF(RES_hh_fec!N22=0,0,1000*11630*RES_hh_fec!N22/RES_hh_num!N22)</f>
        <v>1150.6794589963961</v>
      </c>
      <c r="O22" s="72">
        <f>IF(RES_hh_fec!O22=0,0,1000*11630*RES_hh_fec!O22/RES_hh_num!O22)</f>
        <v>1077.7120933328113</v>
      </c>
      <c r="P22" s="72">
        <f>IF(RES_hh_fec!P22=0,0,1000*11630*RES_hh_fec!P22/RES_hh_num!P22)</f>
        <v>1016.5746346247516</v>
      </c>
      <c r="Q22" s="72">
        <f>IF(RES_hh_fec!Q22=0,0,1000*11630*RES_hh_fec!Q22/RES_hh_num!Q22)</f>
        <v>986.64839912565265</v>
      </c>
      <c r="R22" s="72">
        <f>IF(RES_hh_fec!R22=0,0,1000*11630*RES_hh_fec!R22/RES_hh_num!R22)</f>
        <v>984.28399339319208</v>
      </c>
      <c r="S22" s="72">
        <f>IF(RES_hh_fec!S22=0,0,1000*11630*RES_hh_fec!S22/RES_hh_num!S22)</f>
        <v>988.07266749147402</v>
      </c>
      <c r="T22" s="72">
        <f>IF(RES_hh_fec!T22=0,0,1000*11630*RES_hh_fec!T22/RES_hh_num!T22)</f>
        <v>1004.9927035052955</v>
      </c>
      <c r="U22" s="72">
        <f>IF(RES_hh_fec!U22=0,0,1000*11630*RES_hh_fec!U22/RES_hh_num!U22)</f>
        <v>1002.5852666453447</v>
      </c>
      <c r="V22" s="72">
        <f>IF(RES_hh_fec!V22=0,0,1000*11630*RES_hh_fec!V22/RES_hh_num!V22)</f>
        <v>1021.5252972882175</v>
      </c>
      <c r="W22" s="72">
        <f>IF(RES_hh_fec!W22=0,0,1000*11630*RES_hh_fec!W22/RES_hh_num!W22)</f>
        <v>991.5763154685103</v>
      </c>
      <c r="X22" s="72">
        <f>IF(RES_hh_fec!X22=0,0,1000*11630*RES_hh_fec!X22/RES_hh_num!X22)</f>
        <v>957.15366328074344</v>
      </c>
      <c r="Y22" s="72">
        <f>IF(RES_hh_fec!Y22=0,0,1000*11630*RES_hh_fec!Y22/RES_hh_num!Y22)</f>
        <v>957.42820688140614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X24" s="72">
        <f>IF(RES_hh_fec!X24=0,0,1000*11630*RES_hh_fec!X24/RES_hh_num!X24)</f>
        <v>0</v>
      </c>
      <c r="Y24" s="72">
        <f>IF(RES_hh_fec!Y24=0,0,1000*11630*RES_hh_fec!Y24/RES_hh_num!Y24)</f>
        <v>0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560.53153034761215</v>
      </c>
      <c r="C25" s="74">
        <f>IF(RES_hh_fec!C25=0,0,1000*11630*RES_hh_fec!C25/RES_hh_num!C25)</f>
        <v>587.16217079065609</v>
      </c>
      <c r="D25" s="74">
        <f>IF(RES_hh_fec!D25=0,0,1000*11630*RES_hh_fec!D25/RES_hh_num!D25)</f>
        <v>608.47503392223553</v>
      </c>
      <c r="E25" s="74">
        <f>IF(RES_hh_fec!E25=0,0,1000*11630*RES_hh_fec!E25/RES_hh_num!E25)</f>
        <v>518.79715353067581</v>
      </c>
      <c r="F25" s="74">
        <f>IF(RES_hh_fec!F25=0,0,1000*11630*RES_hh_fec!F25/RES_hh_num!F25)</f>
        <v>519.62561625688193</v>
      </c>
      <c r="G25" s="74">
        <f>IF(RES_hh_fec!G25=0,0,1000*11630*RES_hh_fec!G25/RES_hh_num!G25)</f>
        <v>582.77456845103529</v>
      </c>
      <c r="H25" s="74">
        <f>IF(RES_hh_fec!H25=0,0,1000*11630*RES_hh_fec!H25/RES_hh_num!H25)</f>
        <v>563.14087097513175</v>
      </c>
      <c r="I25" s="74">
        <f>IF(RES_hh_fec!I25=0,0,1000*11630*RES_hh_fec!I25/RES_hh_num!I25)</f>
        <v>601.21155029673503</v>
      </c>
      <c r="J25" s="74">
        <f>IF(RES_hh_fec!J25=0,0,1000*11630*RES_hh_fec!J25/RES_hh_num!J25)</f>
        <v>559.99381855231968</v>
      </c>
      <c r="K25" s="74">
        <f>IF(RES_hh_fec!K25=0,0,1000*11630*RES_hh_fec!K25/RES_hh_num!K25)</f>
        <v>554.58023674515357</v>
      </c>
      <c r="L25" s="74">
        <f>IF(RES_hh_fec!L25=0,0,1000*11630*RES_hh_fec!L25/RES_hh_num!L25)</f>
        <v>417.64397176270978</v>
      </c>
      <c r="M25" s="74">
        <f>IF(RES_hh_fec!M25=0,0,1000*11630*RES_hh_fec!M25/RES_hh_num!M25)</f>
        <v>316.41770740430883</v>
      </c>
      <c r="N25" s="74">
        <f>IF(RES_hh_fec!N25=0,0,1000*11630*RES_hh_fec!N25/RES_hh_num!N25)</f>
        <v>260.53782146003476</v>
      </c>
      <c r="O25" s="74">
        <f>IF(RES_hh_fec!O25=0,0,1000*11630*RES_hh_fec!O25/RES_hh_num!O25)</f>
        <v>234.04609717602827</v>
      </c>
      <c r="P25" s="74">
        <f>IF(RES_hh_fec!P25=0,0,1000*11630*RES_hh_fec!P25/RES_hh_num!P25)</f>
        <v>204.96703391406766</v>
      </c>
      <c r="Q25" s="74">
        <f>IF(RES_hh_fec!Q25=0,0,1000*11630*RES_hh_fec!Q25/RES_hh_num!Q25)</f>
        <v>192.99334426388737</v>
      </c>
      <c r="R25" s="74">
        <f>IF(RES_hh_fec!R25=0,0,1000*11630*RES_hh_fec!R25/RES_hh_num!R25)</f>
        <v>200.85314376636518</v>
      </c>
      <c r="S25" s="74">
        <f>IF(RES_hh_fec!S25=0,0,1000*11630*RES_hh_fec!S25/RES_hh_num!S25)</f>
        <v>193.92330701386223</v>
      </c>
      <c r="T25" s="74">
        <f>IF(RES_hh_fec!T25=0,0,1000*11630*RES_hh_fec!T25/RES_hh_num!T25)</f>
        <v>190.70747720994152</v>
      </c>
      <c r="U25" s="74">
        <f>IF(RES_hh_fec!U25=0,0,1000*11630*RES_hh_fec!U25/RES_hh_num!U25)</f>
        <v>189.64781336227117</v>
      </c>
      <c r="V25" s="74">
        <f>IF(RES_hh_fec!V25=0,0,1000*11630*RES_hh_fec!V25/RES_hh_num!V25)</f>
        <v>182.31949104030051</v>
      </c>
      <c r="W25" s="74">
        <f>IF(RES_hh_fec!W25=0,0,1000*11630*RES_hh_fec!W25/RES_hh_num!W25)</f>
        <v>212.96702439263018</v>
      </c>
      <c r="X25" s="74">
        <f>IF(RES_hh_fec!X25=0,0,1000*11630*RES_hh_fec!X25/RES_hh_num!X25)</f>
        <v>255.06008466998625</v>
      </c>
      <c r="Y25" s="74">
        <f>IF(RES_hh_fec!Y25=0,0,1000*11630*RES_hh_fec!Y25/RES_hh_num!Y25)</f>
        <v>264.88085914973198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692.17893932381105</v>
      </c>
      <c r="C26" s="77">
        <f>IF(RES_hh_fec!C26=0,0,1000*11630*RES_hh_fec!C26/RES_hh_num!C26)</f>
        <v>687.674107304367</v>
      </c>
      <c r="D26" s="77">
        <f>IF(RES_hh_fec!D26=0,0,1000*11630*RES_hh_fec!D26/RES_hh_num!D26)</f>
        <v>685.53935743772809</v>
      </c>
      <c r="E26" s="77">
        <f>IF(RES_hh_fec!E26=0,0,1000*11630*RES_hh_fec!E26/RES_hh_num!E26)</f>
        <v>687.92353717936919</v>
      </c>
      <c r="F26" s="77">
        <f>IF(RES_hh_fec!F26=0,0,1000*11630*RES_hh_fec!F26/RES_hh_num!F26)</f>
        <v>683.51368733048128</v>
      </c>
      <c r="G26" s="77">
        <f>IF(RES_hh_fec!G26=0,0,1000*11630*RES_hh_fec!G26/RES_hh_num!G26)</f>
        <v>679.56154531073059</v>
      </c>
      <c r="H26" s="77">
        <f>IF(RES_hh_fec!H26=0,0,1000*11630*RES_hh_fec!H26/RES_hh_num!H26)</f>
        <v>684.61643433420306</v>
      </c>
      <c r="I26" s="77">
        <f>IF(RES_hh_fec!I26=0,0,1000*11630*RES_hh_fec!I26/RES_hh_num!I26)</f>
        <v>699.78044604939396</v>
      </c>
      <c r="J26" s="77">
        <f>IF(RES_hh_fec!J26=0,0,1000*11630*RES_hh_fec!J26/RES_hh_num!J26)</f>
        <v>706.35924409111601</v>
      </c>
      <c r="K26" s="77">
        <f>IF(RES_hh_fec!K26=0,0,1000*11630*RES_hh_fec!K26/RES_hh_num!K26)</f>
        <v>704.57783182765809</v>
      </c>
      <c r="L26" s="77">
        <f>IF(RES_hh_fec!L26=0,0,1000*11630*RES_hh_fec!L26/RES_hh_num!L26)</f>
        <v>749.97485600874336</v>
      </c>
      <c r="M26" s="77">
        <f>IF(RES_hh_fec!M26=0,0,1000*11630*RES_hh_fec!M26/RES_hh_num!M26)</f>
        <v>729.58955997427938</v>
      </c>
      <c r="N26" s="77">
        <f>IF(RES_hh_fec!N26=0,0,1000*11630*RES_hh_fec!N26/RES_hh_num!N26)</f>
        <v>694.17981915877215</v>
      </c>
      <c r="O26" s="77">
        <f>IF(RES_hh_fec!O26=0,0,1000*11630*RES_hh_fec!O26/RES_hh_num!O26)</f>
        <v>697.07211535821557</v>
      </c>
      <c r="P26" s="77">
        <f>IF(RES_hh_fec!P26=0,0,1000*11630*RES_hh_fec!P26/RES_hh_num!P26)</f>
        <v>655.42779637821059</v>
      </c>
      <c r="Q26" s="77">
        <f>IF(RES_hh_fec!Q26=0,0,1000*11630*RES_hh_fec!Q26/RES_hh_num!Q26)</f>
        <v>636.95209324068719</v>
      </c>
      <c r="R26" s="77">
        <f>IF(RES_hh_fec!R26=0,0,1000*11630*RES_hh_fec!R26/RES_hh_num!R26)</f>
        <v>645.81643002028386</v>
      </c>
      <c r="S26" s="77">
        <f>IF(RES_hh_fec!S26=0,0,1000*11630*RES_hh_fec!S26/RES_hh_num!S26)</f>
        <v>664.21146941769962</v>
      </c>
      <c r="T26" s="77">
        <f>IF(RES_hh_fec!T26=0,0,1000*11630*RES_hh_fec!T26/RES_hh_num!T26)</f>
        <v>700.44916669553334</v>
      </c>
      <c r="U26" s="77">
        <f>IF(RES_hh_fec!U26=0,0,1000*11630*RES_hh_fec!U26/RES_hh_num!U26)</f>
        <v>700.37967904409231</v>
      </c>
      <c r="V26" s="77">
        <f>IF(RES_hh_fec!V26=0,0,1000*11630*RES_hh_fec!V26/RES_hh_num!V26)</f>
        <v>712.51514767397646</v>
      </c>
      <c r="W26" s="77">
        <f>IF(RES_hh_fec!W26=0,0,1000*11630*RES_hh_fec!W26/RES_hh_num!W26)</f>
        <v>724.88304986261426</v>
      </c>
      <c r="X26" s="77">
        <f>IF(RES_hh_fec!X26=0,0,1000*11630*RES_hh_fec!X26/RES_hh_num!X26)</f>
        <v>669.82390512906704</v>
      </c>
      <c r="Y26" s="77">
        <f>IF(RES_hh_fec!Y26=0,0,1000*11630*RES_hh_fec!Y26/RES_hh_num!Y26)</f>
        <v>687.86237732507868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2429.0552663619533</v>
      </c>
      <c r="C27" s="69">
        <f>IF(RES_hh_fec!C27=0,0,1000*11630*RES_hh_fec!C27/RES_hh_num!C27)</f>
        <v>2479.480862714202</v>
      </c>
      <c r="D27" s="69">
        <f>IF(RES_hh_fec!D27=0,0,1000*11630*RES_hh_fec!D27/RES_hh_num!D27)</f>
        <v>2553.1729781867461</v>
      </c>
      <c r="E27" s="69">
        <f>IF(RES_hh_fec!E27=0,0,1000*11630*RES_hh_fec!E27/RES_hh_num!E27)</f>
        <v>2563.9723963946567</v>
      </c>
      <c r="F27" s="69">
        <f>IF(RES_hh_fec!F27=0,0,1000*11630*RES_hh_fec!F27/RES_hh_num!F27)</f>
        <v>2535.0002356575633</v>
      </c>
      <c r="G27" s="69">
        <f>IF(RES_hh_fec!G27=0,0,1000*11630*RES_hh_fec!G27/RES_hh_num!G27)</f>
        <v>2496.140475811249</v>
      </c>
      <c r="H27" s="69">
        <f>IF(RES_hh_fec!H27=0,0,1000*11630*RES_hh_fec!H27/RES_hh_num!H27)</f>
        <v>2377.7491661680542</v>
      </c>
      <c r="I27" s="69">
        <f>IF(RES_hh_fec!I27=0,0,1000*11630*RES_hh_fec!I27/RES_hh_num!I27)</f>
        <v>2375.7745773535889</v>
      </c>
      <c r="J27" s="69">
        <f>IF(RES_hh_fec!J27=0,0,1000*11630*RES_hh_fec!J27/RES_hh_num!J27)</f>
        <v>2256.3843416836858</v>
      </c>
      <c r="K27" s="69">
        <f>IF(RES_hh_fec!K27=0,0,1000*11630*RES_hh_fec!K27/RES_hh_num!K27)</f>
        <v>2237.9891619610707</v>
      </c>
      <c r="L27" s="69">
        <f>IF(RES_hh_fec!L27=0,0,1000*11630*RES_hh_fec!L27/RES_hh_num!L27)</f>
        <v>2257.123040782265</v>
      </c>
      <c r="M27" s="69">
        <f>IF(RES_hh_fec!M27=0,0,1000*11630*RES_hh_fec!M27/RES_hh_num!M27)</f>
        <v>1956.9406769074328</v>
      </c>
      <c r="N27" s="69">
        <f>IF(RES_hh_fec!N27=0,0,1000*11630*RES_hh_fec!N27/RES_hh_num!N27)</f>
        <v>1691.6217594804257</v>
      </c>
      <c r="O27" s="69">
        <f>IF(RES_hh_fec!O27=0,0,1000*11630*RES_hh_fec!O27/RES_hh_num!O27)</f>
        <v>1521.071334910913</v>
      </c>
      <c r="P27" s="69">
        <f>IF(RES_hh_fec!P27=0,0,1000*11630*RES_hh_fec!P27/RES_hh_num!P27)</f>
        <v>1413.5492845057256</v>
      </c>
      <c r="Q27" s="69">
        <f>IF(RES_hh_fec!Q27=0,0,1000*11630*RES_hh_fec!Q27/RES_hh_num!Q27)</f>
        <v>1387.8755286181186</v>
      </c>
      <c r="R27" s="69">
        <f>IF(RES_hh_fec!R27=0,0,1000*11630*RES_hh_fec!R27/RES_hh_num!R27)</f>
        <v>1561.1075275292958</v>
      </c>
      <c r="S27" s="69">
        <f>IF(RES_hh_fec!S27=0,0,1000*11630*RES_hh_fec!S27/RES_hh_num!S27)</f>
        <v>1531.7931789725137</v>
      </c>
      <c r="T27" s="69">
        <f>IF(RES_hh_fec!T27=0,0,1000*11630*RES_hh_fec!T27/RES_hh_num!T27)</f>
        <v>1678.9679056179143</v>
      </c>
      <c r="U27" s="69">
        <f>IF(RES_hh_fec!U27=0,0,1000*11630*RES_hh_fec!U27/RES_hh_num!U27)</f>
        <v>1713.2924184880158</v>
      </c>
      <c r="V27" s="69">
        <f>IF(RES_hh_fec!V27=0,0,1000*11630*RES_hh_fec!V27/RES_hh_num!V27)</f>
        <v>1853.2901906644067</v>
      </c>
      <c r="W27" s="69">
        <f>IF(RES_hh_fec!W27=0,0,1000*11630*RES_hh_fec!W27/RES_hh_num!W27)</f>
        <v>1891.6365576715734</v>
      </c>
      <c r="X27" s="69">
        <f>IF(RES_hh_fec!X27=0,0,1000*11630*RES_hh_fec!X27/RES_hh_num!X27)</f>
        <v>1795.0809189022541</v>
      </c>
      <c r="Y27" s="69">
        <f>IF(RES_hh_fec!Y27=0,0,1000*11630*RES_hh_fec!Y27/RES_hh_num!Y27)</f>
        <v>1970.1936558046641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2673.6014214778816</v>
      </c>
      <c r="C29" s="72">
        <f>IF(RES_hh_fec!C29=0,0,1000*11630*RES_hh_fec!C29/RES_hh_num!C29)</f>
        <v>2552.7324314641487</v>
      </c>
      <c r="D29" s="72">
        <f>IF(RES_hh_fec!D29=0,0,1000*11630*RES_hh_fec!D29/RES_hh_num!D29)</f>
        <v>2541.7892146961181</v>
      </c>
      <c r="E29" s="72">
        <f>IF(RES_hh_fec!E29=0,0,1000*11630*RES_hh_fec!E29/RES_hh_num!E29)</f>
        <v>2959.3949944252013</v>
      </c>
      <c r="F29" s="72">
        <f>IF(RES_hh_fec!F29=0,0,1000*11630*RES_hh_fec!F29/RES_hh_num!F29)</f>
        <v>2944.054140219323</v>
      </c>
      <c r="G29" s="72">
        <f>IF(RES_hh_fec!G29=0,0,1000*11630*RES_hh_fec!G29/RES_hh_num!G29)</f>
        <v>2699.3909803679112</v>
      </c>
      <c r="H29" s="72">
        <f>IF(RES_hh_fec!H29=0,0,1000*11630*RES_hh_fec!H29/RES_hh_num!H29)</f>
        <v>2642.0957813048008</v>
      </c>
      <c r="I29" s="72">
        <f>IF(RES_hh_fec!I29=0,0,1000*11630*RES_hh_fec!I29/RES_hh_num!I29)</f>
        <v>2645.0187739371095</v>
      </c>
      <c r="J29" s="72">
        <f>IF(RES_hh_fec!J29=0,0,1000*11630*RES_hh_fec!J29/RES_hh_num!J29)</f>
        <v>2382.8655113005561</v>
      </c>
      <c r="K29" s="72">
        <f>IF(RES_hh_fec!K29=0,0,1000*11630*RES_hh_fec!K29/RES_hh_num!K29)</f>
        <v>2365.3209809055247</v>
      </c>
      <c r="L29" s="72">
        <f>IF(RES_hh_fec!L29=0,0,1000*11630*RES_hh_fec!L29/RES_hh_num!L29)</f>
        <v>2406.2552308604754</v>
      </c>
      <c r="M29" s="72">
        <f>IF(RES_hh_fec!M29=0,0,1000*11630*RES_hh_fec!M29/RES_hh_num!M29)</f>
        <v>2178.4201430671615</v>
      </c>
      <c r="N29" s="72">
        <f>IF(RES_hh_fec!N29=0,0,1000*11630*RES_hh_fec!N29/RES_hh_num!N29)</f>
        <v>1864.5035756702803</v>
      </c>
      <c r="O29" s="72">
        <f>IF(RES_hh_fec!O29=0,0,1000*11630*RES_hh_fec!O29/RES_hh_num!O29)</f>
        <v>1734.0508887528981</v>
      </c>
      <c r="P29" s="72">
        <f>IF(RES_hh_fec!P29=0,0,1000*11630*RES_hh_fec!P29/RES_hh_num!P29)</f>
        <v>1563.5478691178553</v>
      </c>
      <c r="Q29" s="72">
        <f>IF(RES_hh_fec!Q29=0,0,1000*11630*RES_hh_fec!Q29/RES_hh_num!Q29)</f>
        <v>1517.7135383576306</v>
      </c>
      <c r="R29" s="72">
        <f>IF(RES_hh_fec!R29=0,0,1000*11630*RES_hh_fec!R29/RES_hh_num!R29)</f>
        <v>1634.9281800685801</v>
      </c>
      <c r="S29" s="72">
        <f>IF(RES_hh_fec!S29=0,0,1000*11630*RES_hh_fec!S29/RES_hh_num!S29)</f>
        <v>1764.3422570858856</v>
      </c>
      <c r="T29" s="72">
        <f>IF(RES_hh_fec!T29=0,0,1000*11630*RES_hh_fec!T29/RES_hh_num!T29)</f>
        <v>1826.6355891719363</v>
      </c>
      <c r="U29" s="72">
        <f>IF(RES_hh_fec!U29=0,0,1000*11630*RES_hh_fec!U29/RES_hh_num!U29)</f>
        <v>1907.4629799551758</v>
      </c>
      <c r="V29" s="72">
        <f>IF(RES_hh_fec!V29=0,0,1000*11630*RES_hh_fec!V29/RES_hh_num!V29)</f>
        <v>2232.2433398487024</v>
      </c>
      <c r="W29" s="72">
        <f>IF(RES_hh_fec!W29=0,0,1000*11630*RES_hh_fec!W29/RES_hh_num!W29)</f>
        <v>2131.07717983473</v>
      </c>
      <c r="X29" s="72">
        <f>IF(RES_hh_fec!X29=0,0,1000*11630*RES_hh_fec!X29/RES_hh_num!X29)</f>
        <v>2143.1956314097974</v>
      </c>
      <c r="Y29" s="72">
        <f>IF(RES_hh_fec!Y29=0,0,1000*11630*RES_hh_fec!Y29/RES_hh_num!Y29)</f>
        <v>2221.5366925531912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2468.3756005404416</v>
      </c>
      <c r="C30" s="72">
        <f>IF(RES_hh_fec!C30=0,0,1000*11630*RES_hh_fec!C30/RES_hh_num!C30)</f>
        <v>2688.479190898438</v>
      </c>
      <c r="D30" s="72">
        <f>IF(RES_hh_fec!D30=0,0,1000*11630*RES_hh_fec!D30/RES_hh_num!D30)</f>
        <v>2908.1835331683642</v>
      </c>
      <c r="E30" s="72">
        <f>IF(RES_hh_fec!E30=0,0,1000*11630*RES_hh_fec!E30/RES_hh_num!E30)</f>
        <v>2708.7452312207211</v>
      </c>
      <c r="F30" s="72">
        <f>IF(RES_hh_fec!F30=0,0,1000*11630*RES_hh_fec!F30/RES_hh_num!F30)</f>
        <v>2766.4346765713794</v>
      </c>
      <c r="G30" s="72">
        <f>IF(RES_hh_fec!G30=0,0,1000*11630*RES_hh_fec!G30/RES_hh_num!G30)</f>
        <v>2804.2076538534025</v>
      </c>
      <c r="H30" s="72">
        <f>IF(RES_hh_fec!H30=0,0,1000*11630*RES_hh_fec!H30/RES_hh_num!H30)</f>
        <v>2618.2650935081147</v>
      </c>
      <c r="I30" s="72">
        <f>IF(RES_hh_fec!I30=0,0,1000*11630*RES_hh_fec!I30/RES_hh_num!I30)</f>
        <v>2612.828304529567</v>
      </c>
      <c r="J30" s="72">
        <f>IF(RES_hh_fec!J30=0,0,1000*11630*RES_hh_fec!J30/RES_hh_num!J30)</f>
        <v>2412.7827343247764</v>
      </c>
      <c r="K30" s="72">
        <f>IF(RES_hh_fec!K30=0,0,1000*11630*RES_hh_fec!K30/RES_hh_num!K30)</f>
        <v>2337.0033668003271</v>
      </c>
      <c r="L30" s="72">
        <f>IF(RES_hh_fec!L30=0,0,1000*11630*RES_hh_fec!L30/RES_hh_num!L30)</f>
        <v>2802.9232422696109</v>
      </c>
      <c r="M30" s="72">
        <f>IF(RES_hh_fec!M30=0,0,1000*11630*RES_hh_fec!M30/RES_hh_num!M30)</f>
        <v>2192.8943352683887</v>
      </c>
      <c r="N30" s="72">
        <f>IF(RES_hh_fec!N30=0,0,1000*11630*RES_hh_fec!N30/RES_hh_num!N30)</f>
        <v>1868.1238097278815</v>
      </c>
      <c r="O30" s="72">
        <f>IF(RES_hh_fec!O30=0,0,1000*11630*RES_hh_fec!O30/RES_hh_num!O30)</f>
        <v>1547.2461743893837</v>
      </c>
      <c r="P30" s="72">
        <f>IF(RES_hh_fec!P30=0,0,1000*11630*RES_hh_fec!P30/RES_hh_num!P30)</f>
        <v>1525.2410385216365</v>
      </c>
      <c r="Q30" s="72">
        <f>IF(RES_hh_fec!Q30=0,0,1000*11630*RES_hh_fec!Q30/RES_hh_num!Q30)</f>
        <v>1559.1340473606122</v>
      </c>
      <c r="R30" s="72">
        <f>IF(RES_hh_fec!R30=0,0,1000*11630*RES_hh_fec!R30/RES_hh_num!R30)</f>
        <v>1645.9079494930065</v>
      </c>
      <c r="S30" s="72">
        <f>IF(RES_hh_fec!S30=0,0,1000*11630*RES_hh_fec!S30/RES_hh_num!S30)</f>
        <v>1651.0651058279175</v>
      </c>
      <c r="T30" s="72">
        <f>IF(RES_hh_fec!T30=0,0,1000*11630*RES_hh_fec!T30/RES_hh_num!T30)</f>
        <v>1911.7352325374068</v>
      </c>
      <c r="U30" s="72">
        <f>IF(RES_hh_fec!U30=0,0,1000*11630*RES_hh_fec!U30/RES_hh_num!U30)</f>
        <v>1984.9079352819952</v>
      </c>
      <c r="V30" s="72">
        <f>IF(RES_hh_fec!V30=0,0,1000*11630*RES_hh_fec!V30/RES_hh_num!V30)</f>
        <v>2144.7697809401157</v>
      </c>
      <c r="W30" s="72">
        <f>IF(RES_hh_fec!W30=0,0,1000*11630*RES_hh_fec!W30/RES_hh_num!W30)</f>
        <v>2241.3899333691425</v>
      </c>
      <c r="X30" s="72">
        <f>IF(RES_hh_fec!X30=0,0,1000*11630*RES_hh_fec!X30/RES_hh_num!X30)</f>
        <v>2107.8343977843651</v>
      </c>
      <c r="Y30" s="72">
        <f>IF(RES_hh_fec!Y30=0,0,1000*11630*RES_hh_fec!Y30/RES_hh_num!Y30)</f>
        <v>2273.9660587554458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2738.8569126728107</v>
      </c>
      <c r="C31" s="72">
        <f>IF(RES_hh_fec!C31=0,0,1000*11630*RES_hh_fec!C31/RES_hh_num!C31)</f>
        <v>2825.7388950226145</v>
      </c>
      <c r="D31" s="72">
        <f>IF(RES_hh_fec!D31=0,0,1000*11630*RES_hh_fec!D31/RES_hh_num!D31)</f>
        <v>2878.0023844833077</v>
      </c>
      <c r="E31" s="72">
        <f>IF(RES_hh_fec!E31=0,0,1000*11630*RES_hh_fec!E31/RES_hh_num!E31)</f>
        <v>2773.4279607905146</v>
      </c>
      <c r="F31" s="72">
        <f>IF(RES_hh_fec!F31=0,0,1000*11630*RES_hh_fec!F31/RES_hh_num!F31)</f>
        <v>2639.3732336187672</v>
      </c>
      <c r="G31" s="72">
        <f>IF(RES_hh_fec!G31=0,0,1000*11630*RES_hh_fec!G31/RES_hh_num!G31)</f>
        <v>2672.5662984948144</v>
      </c>
      <c r="H31" s="72">
        <f>IF(RES_hh_fec!H31=0,0,1000*11630*RES_hh_fec!H31/RES_hh_num!H31)</f>
        <v>2579.2030717018588</v>
      </c>
      <c r="I31" s="72">
        <f>IF(RES_hh_fec!I31=0,0,1000*11630*RES_hh_fec!I31/RES_hh_num!I31)</f>
        <v>2428.1124928757727</v>
      </c>
      <c r="J31" s="72">
        <f>IF(RES_hh_fec!J31=0,0,1000*11630*RES_hh_fec!J31/RES_hh_num!J31)</f>
        <v>2873.2195534547513</v>
      </c>
      <c r="K31" s="72">
        <f>IF(RES_hh_fec!K31=0,0,1000*11630*RES_hh_fec!K31/RES_hh_num!K31)</f>
        <v>2939.6207654426257</v>
      </c>
      <c r="L31" s="72">
        <f>IF(RES_hh_fec!L31=0,0,1000*11630*RES_hh_fec!L31/RES_hh_num!L31)</f>
        <v>2037.0562006861132</v>
      </c>
      <c r="M31" s="72">
        <f>IF(RES_hh_fec!M31=0,0,1000*11630*RES_hh_fec!M31/RES_hh_num!M31)</f>
        <v>1979.0397493929911</v>
      </c>
      <c r="N31" s="72">
        <f>IF(RES_hh_fec!N31=0,0,1000*11630*RES_hh_fec!N31/RES_hh_num!N31)</f>
        <v>1864.2308963964915</v>
      </c>
      <c r="O31" s="72">
        <f>IF(RES_hh_fec!O31=0,0,1000*11630*RES_hh_fec!O31/RES_hh_num!O31)</f>
        <v>1755.9430606794326</v>
      </c>
      <c r="P31" s="72">
        <f>IF(RES_hh_fec!P31=0,0,1000*11630*RES_hh_fec!P31/RES_hh_num!P31)</f>
        <v>1690.8837057329135</v>
      </c>
      <c r="Q31" s="72">
        <f>IF(RES_hh_fec!Q31=0,0,1000*11630*RES_hh_fec!Q31/RES_hh_num!Q31)</f>
        <v>1676.3489477738938</v>
      </c>
      <c r="R31" s="72">
        <f>IF(RES_hh_fec!R31=0,0,1000*11630*RES_hh_fec!R31/RES_hh_num!R31)</f>
        <v>1729.3391838888911</v>
      </c>
      <c r="S31" s="72">
        <f>IF(RES_hh_fec!S31=0,0,1000*11630*RES_hh_fec!S31/RES_hh_num!S31)</f>
        <v>1769.7085783010145</v>
      </c>
      <c r="T31" s="72">
        <f>IF(RES_hh_fec!T31=0,0,1000*11630*RES_hh_fec!T31/RES_hh_num!T31)</f>
        <v>1874.1282404151493</v>
      </c>
      <c r="U31" s="72">
        <f>IF(RES_hh_fec!U31=0,0,1000*11630*RES_hh_fec!U31/RES_hh_num!U31)</f>
        <v>1964.655313323389</v>
      </c>
      <c r="V31" s="72">
        <f>IF(RES_hh_fec!V31=0,0,1000*11630*RES_hh_fec!V31/RES_hh_num!V31)</f>
        <v>2101.1126050397443</v>
      </c>
      <c r="W31" s="72">
        <f>IF(RES_hh_fec!W31=0,0,1000*11630*RES_hh_fec!W31/RES_hh_num!W31)</f>
        <v>2180.5308351539315</v>
      </c>
      <c r="X31" s="72">
        <f>IF(RES_hh_fec!X31=0,0,1000*11630*RES_hh_fec!X31/RES_hh_num!X31)</f>
        <v>2206.7772961798778</v>
      </c>
      <c r="Y31" s="72">
        <f>IF(RES_hh_fec!Y31=0,0,1000*11630*RES_hh_fec!Y31/RES_hh_num!Y31)</f>
        <v>2327.0937074502071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1915.3221172456865</v>
      </c>
      <c r="C32" s="77">
        <f>IF(RES_hh_fec!C32=0,0,1000*11630*RES_hh_fec!C32/RES_hh_num!C32)</f>
        <v>2071.8635125880528</v>
      </c>
      <c r="D32" s="77">
        <f>IF(RES_hh_fec!D32=0,0,1000*11630*RES_hh_fec!D32/RES_hh_num!D32)</f>
        <v>2225.6187323791323</v>
      </c>
      <c r="E32" s="77">
        <f>IF(RES_hh_fec!E32=0,0,1000*11630*RES_hh_fec!E32/RES_hh_num!E32)</f>
        <v>1987.6563109862377</v>
      </c>
      <c r="F32" s="77">
        <f>IF(RES_hh_fec!F32=0,0,1000*11630*RES_hh_fec!F32/RES_hh_num!F32)</f>
        <v>2035.651299533758</v>
      </c>
      <c r="G32" s="77">
        <f>IF(RES_hh_fec!G32=0,0,1000*11630*RES_hh_fec!G32/RES_hh_num!G32)</f>
        <v>2153.971217561289</v>
      </c>
      <c r="H32" s="77">
        <f>IF(RES_hh_fec!H32=0,0,1000*11630*RES_hh_fec!H32/RES_hh_num!H32)</f>
        <v>2014.0590060123461</v>
      </c>
      <c r="I32" s="77">
        <f>IF(RES_hh_fec!I32=0,0,1000*11630*RES_hh_fec!I32/RES_hh_num!I32)</f>
        <v>2119.1161461249003</v>
      </c>
      <c r="J32" s="77">
        <f>IF(RES_hh_fec!J32=0,0,1000*11630*RES_hh_fec!J32/RES_hh_num!J32)</f>
        <v>1757.4266156022907</v>
      </c>
      <c r="K32" s="77">
        <f>IF(RES_hh_fec!K32=0,0,1000*11630*RES_hh_fec!K32/RES_hh_num!K32)</f>
        <v>1715.8256399792006</v>
      </c>
      <c r="L32" s="77">
        <f>IF(RES_hh_fec!L32=0,0,1000*11630*RES_hh_fec!L32/RES_hh_num!L32)</f>
        <v>2155.1668897435666</v>
      </c>
      <c r="M32" s="77">
        <f>IF(RES_hh_fec!M32=0,0,1000*11630*RES_hh_fec!M32/RES_hh_num!M32)</f>
        <v>1723.3372403653436</v>
      </c>
      <c r="N32" s="77">
        <f>IF(RES_hh_fec!N32=0,0,1000*11630*RES_hh_fec!N32/RES_hh_num!N32)</f>
        <v>1353.3398157576917</v>
      </c>
      <c r="O32" s="77">
        <f>IF(RES_hh_fec!O32=0,0,1000*11630*RES_hh_fec!O32/RES_hh_num!O32)</f>
        <v>1077.2065672440244</v>
      </c>
      <c r="P32" s="77">
        <f>IF(RES_hh_fec!P32=0,0,1000*11630*RES_hh_fec!P32/RES_hh_num!P32)</f>
        <v>956.92820237445073</v>
      </c>
      <c r="Q32" s="77">
        <f>IF(RES_hh_fec!Q32=0,0,1000*11630*RES_hh_fec!Q32/RES_hh_num!Q32)</f>
        <v>948.35089158011874</v>
      </c>
      <c r="R32" s="77">
        <f>IF(RES_hh_fec!R32=0,0,1000*11630*RES_hh_fec!R32/RES_hh_num!R32)</f>
        <v>1341.3450978985518</v>
      </c>
      <c r="S32" s="77">
        <f>IF(RES_hh_fec!S32=0,0,1000*11630*RES_hh_fec!S32/RES_hh_num!S32)</f>
        <v>1166.055029969355</v>
      </c>
      <c r="T32" s="77">
        <f>IF(RES_hh_fec!T32=0,0,1000*11630*RES_hh_fec!T32/RES_hh_num!T32)</f>
        <v>1407.6045607046533</v>
      </c>
      <c r="U32" s="77">
        <f>IF(RES_hh_fec!U32=0,0,1000*11630*RES_hh_fec!U32/RES_hh_num!U32)</f>
        <v>1404.8839419729579</v>
      </c>
      <c r="V32" s="77">
        <f>IF(RES_hh_fec!V32=0,0,1000*11630*RES_hh_fec!V32/RES_hh_num!V32)</f>
        <v>1488.2030127909618</v>
      </c>
      <c r="W32" s="77">
        <f>IF(RES_hh_fec!W32=0,0,1000*11630*RES_hh_fec!W32/RES_hh_num!W32)</f>
        <v>1587.0644738968228</v>
      </c>
      <c r="X32" s="77">
        <f>IF(RES_hh_fec!X32=0,0,1000*11630*RES_hh_fec!X32/RES_hh_num!X32)</f>
        <v>1436.7508971548373</v>
      </c>
      <c r="Y32" s="77">
        <f>IF(RES_hh_fec!Y32=0,0,1000*11630*RES_hh_fec!Y32/RES_hh_num!Y32)</f>
        <v>1696.8458892800577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3864.9744878478396</v>
      </c>
      <c r="C3" s="65">
        <f>IF(RES_hh_tes!C3=0,0,1000*11630*RES_hh_tes!C3/RES_hh_num!C3)</f>
        <v>3935.9298265640705</v>
      </c>
      <c r="D3" s="65">
        <f>IF(RES_hh_tes!D3=0,0,1000*11630*RES_hh_tes!D3/RES_hh_num!D3)</f>
        <v>4069.7113780122318</v>
      </c>
      <c r="E3" s="65">
        <f>IF(RES_hh_tes!E3=0,0,1000*11630*RES_hh_tes!E3/RES_hh_num!E3)</f>
        <v>4354.7354470664786</v>
      </c>
      <c r="F3" s="65">
        <f>IF(RES_hh_tes!F3=0,0,1000*11630*RES_hh_tes!F3/RES_hh_num!F3)</f>
        <v>4463.6380677406169</v>
      </c>
      <c r="G3" s="65">
        <f>IF(RES_hh_tes!G3=0,0,1000*11630*RES_hh_tes!G3/RES_hh_num!G3)</f>
        <v>4558.9352772455759</v>
      </c>
      <c r="H3" s="65">
        <f>IF(RES_hh_tes!H3=0,0,1000*11630*RES_hh_tes!H3/RES_hh_num!H3)</f>
        <v>4520.6407190949176</v>
      </c>
      <c r="I3" s="65">
        <f>IF(RES_hh_tes!I3=0,0,1000*11630*RES_hh_tes!I3/RES_hh_num!I3)</f>
        <v>4614.1331872621977</v>
      </c>
      <c r="J3" s="65">
        <f>IF(RES_hh_tes!J3=0,0,1000*11630*RES_hh_tes!J3/RES_hh_num!J3)</f>
        <v>4520.1687211389863</v>
      </c>
      <c r="K3" s="65">
        <f>IF(RES_hh_tes!K3=0,0,1000*11630*RES_hh_tes!K3/RES_hh_num!K3)</f>
        <v>4900.6523583503367</v>
      </c>
      <c r="L3" s="65">
        <f>IF(RES_hh_tes!L3=0,0,1000*11630*RES_hh_tes!L3/RES_hh_num!L3)</f>
        <v>4381.2233793284513</v>
      </c>
      <c r="M3" s="65">
        <f>IF(RES_hh_tes!M3=0,0,1000*11630*RES_hh_tes!M3/RES_hh_num!M3)</f>
        <v>4064.4895972345107</v>
      </c>
      <c r="N3" s="65">
        <f>IF(RES_hh_tes!N3=0,0,1000*11630*RES_hh_tes!N3/RES_hh_num!N3)</f>
        <v>4045.7926258820812</v>
      </c>
      <c r="O3" s="65">
        <f>IF(RES_hh_tes!O3=0,0,1000*11630*RES_hh_tes!O3/RES_hh_num!O3)</f>
        <v>4209.597139483576</v>
      </c>
      <c r="P3" s="65">
        <f>IF(RES_hh_tes!P3=0,0,1000*11630*RES_hh_tes!P3/RES_hh_num!P3)</f>
        <v>4166.3648584971806</v>
      </c>
      <c r="Q3" s="65">
        <f>IF(RES_hh_tes!Q3=0,0,1000*11630*RES_hh_tes!Q3/RES_hh_num!Q3)</f>
        <v>4128.2187505597776</v>
      </c>
      <c r="R3" s="65">
        <f>IF(RES_hh_tes!R3=0,0,1000*11630*RES_hh_tes!R3/RES_hh_num!R3)</f>
        <v>4283.0941453479445</v>
      </c>
      <c r="S3" s="65">
        <f>IF(RES_hh_tes!S3=0,0,1000*11630*RES_hh_tes!S3/RES_hh_num!S3)</f>
        <v>4304.7096667117576</v>
      </c>
      <c r="T3" s="65">
        <f>IF(RES_hh_tes!T3=0,0,1000*11630*RES_hh_tes!T3/RES_hh_num!T3)</f>
        <v>4491.7536835412757</v>
      </c>
      <c r="U3" s="65">
        <f>IF(RES_hh_tes!U3=0,0,1000*11630*RES_hh_tes!U3/RES_hh_num!U3)</f>
        <v>4578.9264483805837</v>
      </c>
      <c r="V3" s="65">
        <f>IF(RES_hh_tes!V3=0,0,1000*11630*RES_hh_tes!V3/RES_hh_num!V3)</f>
        <v>4884.0554472412477</v>
      </c>
      <c r="W3" s="65">
        <f>IF(RES_hh_tes!W3=0,0,1000*11630*RES_hh_tes!W3/RES_hh_num!W3)</f>
        <v>4981.5594617743145</v>
      </c>
      <c r="X3" s="65">
        <f>IF(RES_hh_tes!X3=0,0,1000*11630*RES_hh_tes!X3/RES_hh_num!X3)</f>
        <v>5065.3729996299808</v>
      </c>
      <c r="Y3" s="65">
        <f>IF(RES_hh_tes!Y3=0,0,1000*11630*RES_hh_tes!Y3/RES_hh_num!Y3)</f>
        <v>5345.1986167728364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1519.5462821271344</v>
      </c>
      <c r="C4" s="69">
        <f>IF(RES_hh_tes!C4=0,0,1000*11630*RES_hh_tes!C4/RES_hh_num!C4)</f>
        <v>1548.9926395739039</v>
      </c>
      <c r="D4" s="69">
        <f>IF(RES_hh_tes!D4=0,0,1000*11630*RES_hh_tes!D4/RES_hh_num!D4)</f>
        <v>1635.4750847790831</v>
      </c>
      <c r="E4" s="69">
        <f>IF(RES_hh_tes!E4=0,0,1000*11630*RES_hh_tes!E4/RES_hh_num!E4)</f>
        <v>1859.6225175160157</v>
      </c>
      <c r="F4" s="69">
        <f>IF(RES_hh_tes!F4=0,0,1000*11630*RES_hh_tes!F4/RES_hh_num!F4)</f>
        <v>1992.7962820488654</v>
      </c>
      <c r="G4" s="69">
        <f>IF(RES_hh_tes!G4=0,0,1000*11630*RES_hh_tes!G4/RES_hh_num!G4)</f>
        <v>2062.1294221690569</v>
      </c>
      <c r="H4" s="69">
        <f>IF(RES_hh_tes!H4=0,0,1000*11630*RES_hh_tes!H4/RES_hh_num!H4)</f>
        <v>2043.567548517693</v>
      </c>
      <c r="I4" s="69">
        <f>IF(RES_hh_tes!I4=0,0,1000*11630*RES_hh_tes!I4/RES_hh_num!I4)</f>
        <v>2185.6518258643632</v>
      </c>
      <c r="J4" s="69">
        <f>IF(RES_hh_tes!J4=0,0,1000*11630*RES_hh_tes!J4/RES_hh_num!J4)</f>
        <v>2171.8364484830186</v>
      </c>
      <c r="K4" s="69">
        <f>IF(RES_hh_tes!K4=0,0,1000*11630*RES_hh_tes!K4/RES_hh_num!K4)</f>
        <v>2503.5598499012617</v>
      </c>
      <c r="L4" s="69">
        <f>IF(RES_hh_tes!L4=0,0,1000*11630*RES_hh_tes!L4/RES_hh_num!L4)</f>
        <v>1798.3115429509194</v>
      </c>
      <c r="M4" s="69">
        <f>IF(RES_hh_tes!M4=0,0,1000*11630*RES_hh_tes!M4/RES_hh_num!M4)</f>
        <v>1790.6598877386486</v>
      </c>
      <c r="N4" s="69">
        <f>IF(RES_hh_tes!N4=0,0,1000*11630*RES_hh_tes!N4/RES_hh_num!N4)</f>
        <v>1997.2538873217518</v>
      </c>
      <c r="O4" s="69">
        <f>IF(RES_hh_tes!O4=0,0,1000*11630*RES_hh_tes!O4/RES_hh_num!O4)</f>
        <v>2284.1402348877673</v>
      </c>
      <c r="P4" s="69">
        <f>IF(RES_hh_tes!P4=0,0,1000*11630*RES_hh_tes!P4/RES_hh_num!P4)</f>
        <v>2350.6168652784909</v>
      </c>
      <c r="Q4" s="69">
        <f>IF(RES_hh_tes!Q4=0,0,1000*11630*RES_hh_tes!Q4/RES_hh_num!Q4)</f>
        <v>2335.4957409579865</v>
      </c>
      <c r="R4" s="69">
        <f>IF(RES_hh_tes!R4=0,0,1000*11630*RES_hh_tes!R4/RES_hh_num!R4)</f>
        <v>2318.5845800589827</v>
      </c>
      <c r="S4" s="69">
        <f>IF(RES_hh_tes!S4=0,0,1000*11630*RES_hh_tes!S4/RES_hh_num!S4)</f>
        <v>2337.9097553664592</v>
      </c>
      <c r="T4" s="69">
        <f>IF(RES_hh_tes!T4=0,0,1000*11630*RES_hh_tes!T4/RES_hh_num!T4)</f>
        <v>2373.4476876007352</v>
      </c>
      <c r="U4" s="69">
        <f>IF(RES_hh_tes!U4=0,0,1000*11630*RES_hh_tes!U4/RES_hh_num!U4)</f>
        <v>2417.442666728773</v>
      </c>
      <c r="V4" s="69">
        <f>IF(RES_hh_tes!V4=0,0,1000*11630*RES_hh_tes!V4/RES_hh_num!V4)</f>
        <v>2528.1561997905701</v>
      </c>
      <c r="W4" s="69">
        <f>IF(RES_hh_tes!W4=0,0,1000*11630*RES_hh_tes!W4/RES_hh_num!W4)</f>
        <v>2582.7241803122911</v>
      </c>
      <c r="X4" s="69">
        <f>IF(RES_hh_tes!X4=0,0,1000*11630*RES_hh_tes!X4/RES_hh_num!X4)</f>
        <v>2706.813887984621</v>
      </c>
      <c r="Y4" s="69">
        <f>IF(RES_hh_tes!Y4=0,0,1000*11630*RES_hh_tes!Y4/RES_hh_num!Y4)</f>
        <v>2764.0629271211101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X5" s="72">
        <f>IF(RES_hh_tes!X5=0,0,1000*11630*RES_hh_tes!X5/RES_hh_num!X5)</f>
        <v>0</v>
      </c>
      <c r="Y5" s="72">
        <f>IF(RES_hh_tes!Y5=0,0,1000*11630*RES_hh_tes!Y5/RES_hh_num!Y5)</f>
        <v>0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1460.7054508571139</v>
      </c>
      <c r="C6" s="72">
        <f>IF(RES_hh_tes!C6=0,0,1000*11630*RES_hh_tes!C6/RES_hh_num!C6)</f>
        <v>1417.1347624203595</v>
      </c>
      <c r="D6" s="72">
        <f>IF(RES_hh_tes!D6=0,0,1000*11630*RES_hh_tes!D6/RES_hh_num!D6)</f>
        <v>1402.1454856738355</v>
      </c>
      <c r="E6" s="72">
        <f>IF(RES_hh_tes!E6=0,0,1000*11630*RES_hh_tes!E6/RES_hh_num!E6)</f>
        <v>2273.2351891017752</v>
      </c>
      <c r="F6" s="72">
        <f>IF(RES_hh_tes!F6=0,0,1000*11630*RES_hh_tes!F6/RES_hh_num!F6)</f>
        <v>2278.8504487073001</v>
      </c>
      <c r="G6" s="72">
        <f>IF(RES_hh_tes!G6=0,0,1000*11630*RES_hh_tes!G6/RES_hh_num!G6)</f>
        <v>1993.6765698946447</v>
      </c>
      <c r="H6" s="72">
        <f>IF(RES_hh_tes!H6=0,0,1000*11630*RES_hh_tes!H6/RES_hh_num!H6)</f>
        <v>1983.036573660273</v>
      </c>
      <c r="I6" s="72">
        <f>IF(RES_hh_tes!I6=0,0,1000*11630*RES_hh_tes!I6/RES_hh_num!I6)</f>
        <v>2054.7839291608866</v>
      </c>
      <c r="J6" s="72">
        <f>IF(RES_hh_tes!J6=0,0,1000*11630*RES_hh_tes!J6/RES_hh_num!J6)</f>
        <v>1622.0592041887048</v>
      </c>
      <c r="K6" s="72">
        <f>IF(RES_hh_tes!K6=0,0,1000*11630*RES_hh_tes!K6/RES_hh_num!K6)</f>
        <v>737.33461040656357</v>
      </c>
      <c r="L6" s="72">
        <f>IF(RES_hh_tes!L6=0,0,1000*11630*RES_hh_tes!L6/RES_hh_num!L6)</f>
        <v>2532.9356549950367</v>
      </c>
      <c r="M6" s="72">
        <f>IF(RES_hh_tes!M6=0,0,1000*11630*RES_hh_tes!M6/RES_hh_num!M6)</f>
        <v>2059.139005961259</v>
      </c>
      <c r="N6" s="72">
        <f>IF(RES_hh_tes!N6=0,0,1000*11630*RES_hh_tes!N6/RES_hh_num!N6)</f>
        <v>2070.0805775291524</v>
      </c>
      <c r="O6" s="72">
        <f>IF(RES_hh_tes!O6=0,0,1000*11630*RES_hh_tes!O6/RES_hh_num!O6)</f>
        <v>2253.8559073674392</v>
      </c>
      <c r="P6" s="72">
        <f>IF(RES_hh_tes!P6=0,0,1000*11630*RES_hh_tes!P6/RES_hh_num!P6)</f>
        <v>2254.7524196565118</v>
      </c>
      <c r="Q6" s="72">
        <f>IF(RES_hh_tes!Q6=0,0,1000*11630*RES_hh_tes!Q6/RES_hh_num!Q6)</f>
        <v>2228.5961773420358</v>
      </c>
      <c r="R6" s="72">
        <f>IF(RES_hh_tes!R6=0,0,1000*11630*RES_hh_tes!R6/RES_hh_num!R6)</f>
        <v>2276.315554422581</v>
      </c>
      <c r="S6" s="72">
        <f>IF(RES_hh_tes!S6=0,0,1000*11630*RES_hh_tes!S6/RES_hh_num!S6)</f>
        <v>2345.8571691503844</v>
      </c>
      <c r="T6" s="72">
        <f>IF(RES_hh_tes!T6=0,0,1000*11630*RES_hh_tes!T6/RES_hh_num!T6)</f>
        <v>2298.4517928416135</v>
      </c>
      <c r="U6" s="72">
        <f>IF(RES_hh_tes!U6=0,0,1000*11630*RES_hh_tes!U6/RES_hh_num!U6)</f>
        <v>2392.3027935575747</v>
      </c>
      <c r="V6" s="72">
        <f>IF(RES_hh_tes!V6=0,0,1000*11630*RES_hh_tes!V6/RES_hh_num!V6)</f>
        <v>2699.5139212708254</v>
      </c>
      <c r="W6" s="72">
        <f>IF(RES_hh_tes!W6=0,0,1000*11630*RES_hh_tes!W6/RES_hh_num!W6)</f>
        <v>2552.5166022542257</v>
      </c>
      <c r="X6" s="72">
        <f>IF(RES_hh_tes!X6=0,0,1000*11630*RES_hh_tes!X6/RES_hh_num!X6)</f>
        <v>2611.0188779384512</v>
      </c>
      <c r="Y6" s="72">
        <f>IF(RES_hh_tes!Y6=0,0,1000*11630*RES_hh_tes!Y6/RES_hh_num!Y6)</f>
        <v>2668.1847415454881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1312.7455778916074</v>
      </c>
      <c r="C7" s="72">
        <f>IF(RES_hh_tes!C7=0,0,1000*11630*RES_hh_tes!C7/RES_hh_num!C7)</f>
        <v>1715.3249900595463</v>
      </c>
      <c r="D7" s="72">
        <f>IF(RES_hh_tes!D7=0,0,1000*11630*RES_hh_tes!D7/RES_hh_num!D7)</f>
        <v>1816.5029792864573</v>
      </c>
      <c r="E7" s="72">
        <f>IF(RES_hh_tes!E7=0,0,1000*11630*RES_hh_tes!E7/RES_hh_num!E7)</f>
        <v>1653.9793329940962</v>
      </c>
      <c r="F7" s="72">
        <f>IF(RES_hh_tes!F7=0,0,1000*11630*RES_hh_tes!F7/RES_hh_num!F7)</f>
        <v>1737.416536771146</v>
      </c>
      <c r="G7" s="72">
        <f>IF(RES_hh_tes!G7=0,0,1000*11630*RES_hh_tes!G7/RES_hh_num!G7)</f>
        <v>1949.6169172594111</v>
      </c>
      <c r="H7" s="72">
        <f>IF(RES_hh_tes!H7=0,0,1000*11630*RES_hh_tes!H7/RES_hh_num!H7)</f>
        <v>1879.0856624345261</v>
      </c>
      <c r="I7" s="72">
        <f>IF(RES_hh_tes!I7=0,0,1000*11630*RES_hh_tes!I7/RES_hh_num!I7)</f>
        <v>2100.3274662193321</v>
      </c>
      <c r="J7" s="72">
        <f>IF(RES_hh_tes!J7=0,0,1000*11630*RES_hh_tes!J7/RES_hh_num!J7)</f>
        <v>2154.3528461575588</v>
      </c>
      <c r="K7" s="72">
        <f>IF(RES_hh_tes!K7=0,0,1000*11630*RES_hh_tes!K7/RES_hh_num!K7)</f>
        <v>2197.9945383588961</v>
      </c>
      <c r="L7" s="72">
        <f>IF(RES_hh_tes!L7=0,0,1000*11630*RES_hh_tes!L7/RES_hh_num!L7)</f>
        <v>1931.919703179545</v>
      </c>
      <c r="M7" s="72">
        <f>IF(RES_hh_tes!M7=0,0,1000*11630*RES_hh_tes!M7/RES_hh_num!M7)</f>
        <v>2273.0853548682676</v>
      </c>
      <c r="N7" s="72">
        <f>IF(RES_hh_tes!N7=0,0,1000*11630*RES_hh_tes!N7/RES_hh_num!N7)</f>
        <v>1875.6601386061097</v>
      </c>
      <c r="O7" s="72">
        <f>IF(RES_hh_tes!O7=0,0,1000*11630*RES_hh_tes!O7/RES_hh_num!O7)</f>
        <v>2109.8132695679569</v>
      </c>
      <c r="P7" s="72">
        <f>IF(RES_hh_tes!P7=0,0,1000*11630*RES_hh_tes!P7/RES_hh_num!P7)</f>
        <v>2269.9651892683319</v>
      </c>
      <c r="Q7" s="72">
        <f>IF(RES_hh_tes!Q7=0,0,1000*11630*RES_hh_tes!Q7/RES_hh_num!Q7)</f>
        <v>2272.0506624563827</v>
      </c>
      <c r="R7" s="72">
        <f>IF(RES_hh_tes!R7=0,0,1000*11630*RES_hh_tes!R7/RES_hh_num!R7)</f>
        <v>2365.8874151736245</v>
      </c>
      <c r="S7" s="72">
        <f>IF(RES_hh_tes!S7=0,0,1000*11630*RES_hh_tes!S7/RES_hh_num!S7)</f>
        <v>2134.455600731274</v>
      </c>
      <c r="T7" s="72">
        <f>IF(RES_hh_tes!T7=0,0,1000*11630*RES_hh_tes!T7/RES_hh_num!T7)</f>
        <v>2529.0219267995194</v>
      </c>
      <c r="U7" s="72">
        <f>IF(RES_hh_tes!U7=0,0,1000*11630*RES_hh_tes!U7/RES_hh_num!U7)</f>
        <v>2271.9244749436025</v>
      </c>
      <c r="V7" s="72">
        <f>IF(RES_hh_tes!V7=0,0,1000*11630*RES_hh_tes!V7/RES_hh_num!V7)</f>
        <v>2568.9172455877133</v>
      </c>
      <c r="W7" s="72">
        <f>IF(RES_hh_tes!W7=0,0,1000*11630*RES_hh_tes!W7/RES_hh_num!W7)</f>
        <v>2692.9185638138756</v>
      </c>
      <c r="X7" s="72">
        <f>IF(RES_hh_tes!X7=0,0,1000*11630*RES_hh_tes!X7/RES_hh_num!X7)</f>
        <v>2647.5449416989245</v>
      </c>
      <c r="Y7" s="72">
        <f>IF(RES_hh_tes!Y7=0,0,1000*11630*RES_hh_tes!Y7/RES_hh_num!Y7)</f>
        <v>2584.7988458424252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1393.0543945762449</v>
      </c>
      <c r="C8" s="72">
        <f>IF(RES_hh_tes!C8=0,0,1000*11630*RES_hh_tes!C8/RES_hh_num!C8)</f>
        <v>1514.7629618940944</v>
      </c>
      <c r="D8" s="72">
        <f>IF(RES_hh_tes!D8=0,0,1000*11630*RES_hh_tes!D8/RES_hh_num!D8)</f>
        <v>1677.6495103130358</v>
      </c>
      <c r="E8" s="72">
        <f>IF(RES_hh_tes!E8=0,0,1000*11630*RES_hh_tes!E8/RES_hh_num!E8)</f>
        <v>1789.7301350270031</v>
      </c>
      <c r="F8" s="72">
        <f>IF(RES_hh_tes!F8=0,0,1000*11630*RES_hh_tes!F8/RES_hh_num!F8)</f>
        <v>1969.3419671526681</v>
      </c>
      <c r="G8" s="72">
        <f>IF(RES_hh_tes!G8=0,0,1000*11630*RES_hh_tes!G8/RES_hh_num!G8)</f>
        <v>2073.4382581921145</v>
      </c>
      <c r="H8" s="72">
        <f>IF(RES_hh_tes!H8=0,0,1000*11630*RES_hh_tes!H8/RES_hh_num!H8)</f>
        <v>2008.5482264801012</v>
      </c>
      <c r="I8" s="72">
        <f>IF(RES_hh_tes!I8=0,0,1000*11630*RES_hh_tes!I8/RES_hh_num!I8)</f>
        <v>2128.0097434290865</v>
      </c>
      <c r="J8" s="72">
        <f>IF(RES_hh_tes!J8=0,0,1000*11630*RES_hh_tes!J8/RES_hh_num!J8)</f>
        <v>2070.505360808856</v>
      </c>
      <c r="K8" s="72">
        <f>IF(RES_hh_tes!K8=0,0,1000*11630*RES_hh_tes!K8/RES_hh_num!K8)</f>
        <v>2320.423197571602</v>
      </c>
      <c r="L8" s="72">
        <f>IF(RES_hh_tes!L8=0,0,1000*11630*RES_hh_tes!L8/RES_hh_num!L8)</f>
        <v>1975.1694787640824</v>
      </c>
      <c r="M8" s="72">
        <f>IF(RES_hh_tes!M8=0,0,1000*11630*RES_hh_tes!M8/RES_hh_num!M8)</f>
        <v>1797.3616580439127</v>
      </c>
      <c r="N8" s="72">
        <f>IF(RES_hh_tes!N8=0,0,1000*11630*RES_hh_tes!N8/RES_hh_num!N8)</f>
        <v>2005.9430666412516</v>
      </c>
      <c r="O8" s="72">
        <f>IF(RES_hh_tes!O8=0,0,1000*11630*RES_hh_tes!O8/RES_hh_num!O8)</f>
        <v>2145.0963852534546</v>
      </c>
      <c r="P8" s="72">
        <f>IF(RES_hh_tes!P8=0,0,1000*11630*RES_hh_tes!P8/RES_hh_num!P8)</f>
        <v>2347.6181658789938</v>
      </c>
      <c r="Q8" s="72">
        <f>IF(RES_hh_tes!Q8=0,0,1000*11630*RES_hh_tes!Q8/RES_hh_num!Q8)</f>
        <v>2412.6701498469429</v>
      </c>
      <c r="R8" s="72">
        <f>IF(RES_hh_tes!R8=0,0,1000*11630*RES_hh_tes!R8/RES_hh_num!R8)</f>
        <v>2196.2023712600358</v>
      </c>
      <c r="S8" s="72">
        <f>IF(RES_hh_tes!S8=0,0,1000*11630*RES_hh_tes!S8/RES_hh_num!S8)</f>
        <v>2263.2555029068644</v>
      </c>
      <c r="T8" s="72">
        <f>IF(RES_hh_tes!T8=0,0,1000*11630*RES_hh_tes!T8/RES_hh_num!T8)</f>
        <v>2381.3092808770148</v>
      </c>
      <c r="U8" s="72">
        <f>IF(RES_hh_tes!U8=0,0,1000*11630*RES_hh_tes!U8/RES_hh_num!U8)</f>
        <v>2455.4771754714093</v>
      </c>
      <c r="V8" s="72">
        <f>IF(RES_hh_tes!V8=0,0,1000*11630*RES_hh_tes!V8/RES_hh_num!V8)</f>
        <v>2537.1896074720289</v>
      </c>
      <c r="W8" s="72">
        <f>IF(RES_hh_tes!W8=0,0,1000*11630*RES_hh_tes!W8/RES_hh_num!W8)</f>
        <v>2597.8049361082644</v>
      </c>
      <c r="X8" s="72">
        <f>IF(RES_hh_tes!X8=0,0,1000*11630*RES_hh_tes!X8/RES_hh_num!X8)</f>
        <v>2682.5398482542055</v>
      </c>
      <c r="Y8" s="72">
        <f>IF(RES_hh_tes!Y8=0,0,1000*11630*RES_hh_tes!Y8/RES_hh_num!Y8)</f>
        <v>2638.5790910602755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1541.0622557933129</v>
      </c>
      <c r="C9" s="72">
        <f>IF(RES_hh_tes!C9=0,0,1000*11630*RES_hh_tes!C9/RES_hh_num!C9)</f>
        <v>1562.9052731552983</v>
      </c>
      <c r="D9" s="72">
        <f>IF(RES_hh_tes!D9=0,0,1000*11630*RES_hh_tes!D9/RES_hh_num!D9)</f>
        <v>1643.1066679191415</v>
      </c>
      <c r="E9" s="72">
        <f>IF(RES_hh_tes!E9=0,0,1000*11630*RES_hh_tes!E9/RES_hh_num!E9)</f>
        <v>1780.440944748359</v>
      </c>
      <c r="F9" s="72">
        <f>IF(RES_hh_tes!F9=0,0,1000*11630*RES_hh_tes!F9/RES_hh_num!F9)</f>
        <v>1940.0826109273082</v>
      </c>
      <c r="G9" s="72">
        <f>IF(RES_hh_tes!G9=0,0,1000*11630*RES_hh_tes!G9/RES_hh_num!G9)</f>
        <v>2038.0571305541921</v>
      </c>
      <c r="H9" s="72">
        <f>IF(RES_hh_tes!H9=0,0,1000*11630*RES_hh_tes!H9/RES_hh_num!H9)</f>
        <v>2074.1749597796638</v>
      </c>
      <c r="I9" s="72">
        <f>IF(RES_hh_tes!I9=0,0,1000*11630*RES_hh_tes!I9/RES_hh_num!I9)</f>
        <v>2191.6093945017478</v>
      </c>
      <c r="J9" s="72">
        <f>IF(RES_hh_tes!J9=0,0,1000*11630*RES_hh_tes!J9/RES_hh_num!J9)</f>
        <v>2250.7283739904406</v>
      </c>
      <c r="K9" s="72">
        <f>IF(RES_hh_tes!K9=0,0,1000*11630*RES_hh_tes!K9/RES_hh_num!K9)</f>
        <v>2512.0447977507083</v>
      </c>
      <c r="L9" s="72">
        <f>IF(RES_hh_tes!L9=0,0,1000*11630*RES_hh_tes!L9/RES_hh_num!L9)</f>
        <v>1652.4549250825949</v>
      </c>
      <c r="M9" s="72">
        <f>IF(RES_hh_tes!M9=0,0,1000*11630*RES_hh_tes!M9/RES_hh_num!M9)</f>
        <v>1760.6625483517998</v>
      </c>
      <c r="N9" s="72">
        <f>IF(RES_hh_tes!N9=0,0,1000*11630*RES_hh_tes!N9/RES_hh_num!N9)</f>
        <v>2020.6322643994902</v>
      </c>
      <c r="O9" s="72">
        <f>IF(RES_hh_tes!O9=0,0,1000*11630*RES_hh_tes!O9/RES_hh_num!O9)</f>
        <v>2269.7724187589847</v>
      </c>
      <c r="P9" s="72">
        <f>IF(RES_hh_tes!P9=0,0,1000*11630*RES_hh_tes!P9/RES_hh_num!P9)</f>
        <v>2277.5977368664685</v>
      </c>
      <c r="Q9" s="72">
        <f>IF(RES_hh_tes!Q9=0,0,1000*11630*RES_hh_tes!Q9/RES_hh_num!Q9)</f>
        <v>2293.4572073441877</v>
      </c>
      <c r="R9" s="72">
        <f>IF(RES_hh_tes!R9=0,0,1000*11630*RES_hh_tes!R9/RES_hh_num!R9)</f>
        <v>2339.7993713950427</v>
      </c>
      <c r="S9" s="72">
        <f>IF(RES_hh_tes!S9=0,0,1000*11630*RES_hh_tes!S9/RES_hh_num!S9)</f>
        <v>2355.1595571228327</v>
      </c>
      <c r="T9" s="72">
        <f>IF(RES_hh_tes!T9=0,0,1000*11630*RES_hh_tes!T9/RES_hh_num!T9)</f>
        <v>2348.0942884645533</v>
      </c>
      <c r="U9" s="72">
        <f>IF(RES_hh_tes!U9=0,0,1000*11630*RES_hh_tes!U9/RES_hh_num!U9)</f>
        <v>2391.4902983428974</v>
      </c>
      <c r="V9" s="72">
        <f>IF(RES_hh_tes!V9=0,0,1000*11630*RES_hh_tes!V9/RES_hh_num!V9)</f>
        <v>2520.0368832454019</v>
      </c>
      <c r="W9" s="72">
        <f>IF(RES_hh_tes!W9=0,0,1000*11630*RES_hh_tes!W9/RES_hh_num!W9)</f>
        <v>2589.2449939109351</v>
      </c>
      <c r="X9" s="72">
        <f>IF(RES_hh_tes!X9=0,0,1000*11630*RES_hh_tes!X9/RES_hh_num!X9)</f>
        <v>2659.6392802324267</v>
      </c>
      <c r="Y9" s="72">
        <f>IF(RES_hh_tes!Y9=0,0,1000*11630*RES_hh_tes!Y9/RES_hh_num!Y9)</f>
        <v>2764.096074248067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1629.5914616594403</v>
      </c>
      <c r="C11" s="72">
        <f>IF(RES_hh_tes!C11=0,0,1000*11630*RES_hh_tes!C11/RES_hh_num!C11)</f>
        <v>1076.2788374746185</v>
      </c>
      <c r="D11" s="72">
        <f>IF(RES_hh_tes!D11=0,0,1000*11630*RES_hh_tes!D11/RES_hh_num!D11)</f>
        <v>1760.5850876995273</v>
      </c>
      <c r="E11" s="72">
        <f>IF(RES_hh_tes!E11=0,0,1000*11630*RES_hh_tes!E11/RES_hh_num!E11)</f>
        <v>1913.2871278442708</v>
      </c>
      <c r="F11" s="72">
        <f>IF(RES_hh_tes!F11=0,0,1000*11630*RES_hh_tes!F11/RES_hh_num!F11)</f>
        <v>2251.2863581345896</v>
      </c>
      <c r="G11" s="72">
        <f>IF(RES_hh_tes!G11=0,0,1000*11630*RES_hh_tes!G11/RES_hh_num!G11)</f>
        <v>1774.2960411535009</v>
      </c>
      <c r="H11" s="72">
        <f>IF(RES_hh_tes!H11=0,0,1000*11630*RES_hh_tes!H11/RES_hh_num!H11)</f>
        <v>2073.8888740042216</v>
      </c>
      <c r="I11" s="72">
        <f>IF(RES_hh_tes!I11=0,0,1000*11630*RES_hh_tes!I11/RES_hh_num!I11)</f>
        <v>2202.0343301754733</v>
      </c>
      <c r="J11" s="72">
        <f>IF(RES_hh_tes!J11=0,0,1000*11630*RES_hh_tes!J11/RES_hh_num!J11)</f>
        <v>1693.9170428309865</v>
      </c>
      <c r="K11" s="72">
        <f>IF(RES_hh_tes!K11=0,0,1000*11630*RES_hh_tes!K11/RES_hh_num!K11)</f>
        <v>1628.7225490132064</v>
      </c>
      <c r="L11" s="72">
        <f>IF(RES_hh_tes!L11=0,0,1000*11630*RES_hh_tes!L11/RES_hh_num!L11)</f>
        <v>2172.8990678817563</v>
      </c>
      <c r="M11" s="72">
        <f>IF(RES_hh_tes!M11=0,0,1000*11630*RES_hh_tes!M11/RES_hh_num!M11)</f>
        <v>1924.0374629504281</v>
      </c>
      <c r="N11" s="72">
        <f>IF(RES_hh_tes!N11=0,0,1000*11630*RES_hh_tes!N11/RES_hh_num!N11)</f>
        <v>2308.1619440006475</v>
      </c>
      <c r="O11" s="72">
        <f>IF(RES_hh_tes!O11=0,0,1000*11630*RES_hh_tes!O11/RES_hh_num!O11)</f>
        <v>2207.7209271215479</v>
      </c>
      <c r="P11" s="72">
        <f>IF(RES_hh_tes!P11=0,0,1000*11630*RES_hh_tes!P11/RES_hh_num!P11)</f>
        <v>2239.7137753372904</v>
      </c>
      <c r="Q11" s="72">
        <f>IF(RES_hh_tes!Q11=0,0,1000*11630*RES_hh_tes!Q11/RES_hh_num!Q11)</f>
        <v>2266.0447119188912</v>
      </c>
      <c r="R11" s="72">
        <f>IF(RES_hh_tes!R11=0,0,1000*11630*RES_hh_tes!R11/RES_hh_num!R11)</f>
        <v>2264.604416908956</v>
      </c>
      <c r="S11" s="72">
        <f>IF(RES_hh_tes!S11=0,0,1000*11630*RES_hh_tes!S11/RES_hh_num!S11)</f>
        <v>2243.5771015867031</v>
      </c>
      <c r="T11" s="72">
        <f>IF(RES_hh_tes!T11=0,0,1000*11630*RES_hh_tes!T11/RES_hh_num!T11)</f>
        <v>2751.8880465878274</v>
      </c>
      <c r="U11" s="72">
        <f>IF(RES_hh_tes!U11=0,0,1000*11630*RES_hh_tes!U11/RES_hh_num!U11)</f>
        <v>2325.9877024427956</v>
      </c>
      <c r="V11" s="72">
        <f>IF(RES_hh_tes!V11=0,0,1000*11630*RES_hh_tes!V11/RES_hh_num!V11)</f>
        <v>2522.2260974233318</v>
      </c>
      <c r="W11" s="72">
        <f>IF(RES_hh_tes!W11=0,0,1000*11630*RES_hh_tes!W11/RES_hh_num!W11)</f>
        <v>3055.505636725803</v>
      </c>
      <c r="X11" s="72">
        <f>IF(RES_hh_tes!X11=0,0,1000*11630*RES_hh_tes!X11/RES_hh_num!X11)</f>
        <v>3077.0654627991462</v>
      </c>
      <c r="Y11" s="72">
        <f>IF(RES_hh_tes!Y11=0,0,1000*11630*RES_hh_tes!Y11/RES_hh_num!Y11)</f>
        <v>0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1327.1840695269198</v>
      </c>
      <c r="C12" s="72">
        <f>IF(RES_hh_tes!C12=0,0,1000*11630*RES_hh_tes!C12/RES_hh_num!C12)</f>
        <v>1334.0440165921841</v>
      </c>
      <c r="D12" s="72">
        <f>IF(RES_hh_tes!D12=0,0,1000*11630*RES_hh_tes!D12/RES_hh_num!D12)</f>
        <v>1511.465778797324</v>
      </c>
      <c r="E12" s="72">
        <f>IF(RES_hh_tes!E12=0,0,1000*11630*RES_hh_tes!E12/RES_hh_num!E12)</f>
        <v>2025.5230399367965</v>
      </c>
      <c r="F12" s="72">
        <f>IF(RES_hh_tes!F12=0,0,1000*11630*RES_hh_tes!F12/RES_hh_num!F12)</f>
        <v>2041.4937158000409</v>
      </c>
      <c r="G12" s="72">
        <f>IF(RES_hh_tes!G12=0,0,1000*11630*RES_hh_tes!G12/RES_hh_num!G12)</f>
        <v>2118.3465391695713</v>
      </c>
      <c r="H12" s="72">
        <f>IF(RES_hh_tes!H12=0,0,1000*11630*RES_hh_tes!H12/RES_hh_num!H12)</f>
        <v>1920.1590524823157</v>
      </c>
      <c r="I12" s="72">
        <f>IF(RES_hh_tes!I12=0,0,1000*11630*RES_hh_tes!I12/RES_hh_num!I12)</f>
        <v>2139.470009708029</v>
      </c>
      <c r="J12" s="72">
        <f>IF(RES_hh_tes!J12=0,0,1000*11630*RES_hh_tes!J12/RES_hh_num!J12)</f>
        <v>2009.6024125932709</v>
      </c>
      <c r="K12" s="72">
        <f>IF(RES_hh_tes!K12=0,0,1000*11630*RES_hh_tes!K12/RES_hh_num!K12)</f>
        <v>2685.4631742095844</v>
      </c>
      <c r="L12" s="72">
        <f>IF(RES_hh_tes!L12=0,0,1000*11630*RES_hh_tes!L12/RES_hh_num!L12)</f>
        <v>1878.5089896406753</v>
      </c>
      <c r="M12" s="72">
        <f>IF(RES_hh_tes!M12=0,0,1000*11630*RES_hh_tes!M12/RES_hh_num!M12)</f>
        <v>1707.3672970907576</v>
      </c>
      <c r="N12" s="72">
        <f>IF(RES_hh_tes!N12=0,0,1000*11630*RES_hh_tes!N12/RES_hh_num!N12)</f>
        <v>1944.4028814439525</v>
      </c>
      <c r="O12" s="72">
        <f>IF(RES_hh_tes!O12=0,0,1000*11630*RES_hh_tes!O12/RES_hh_num!O12)</f>
        <v>2318.9180652786617</v>
      </c>
      <c r="P12" s="72">
        <f>IF(RES_hh_tes!P12=0,0,1000*11630*RES_hh_tes!P12/RES_hh_num!P12)</f>
        <v>2457.7995440180698</v>
      </c>
      <c r="Q12" s="72">
        <f>IF(RES_hh_tes!Q12=0,0,1000*11630*RES_hh_tes!Q12/RES_hh_num!Q12)</f>
        <v>2359.4737587501709</v>
      </c>
      <c r="R12" s="72">
        <f>IF(RES_hh_tes!R12=0,0,1000*11630*RES_hh_tes!R12/RES_hh_num!R12)</f>
        <v>2310.2409432349177</v>
      </c>
      <c r="S12" s="72">
        <f>IF(RES_hh_tes!S12=0,0,1000*11630*RES_hh_tes!S12/RES_hh_num!S12)</f>
        <v>2333.6808281012886</v>
      </c>
      <c r="T12" s="72">
        <f>IF(RES_hh_tes!T12=0,0,1000*11630*RES_hh_tes!T12/RES_hh_num!T12)</f>
        <v>2370.8562635338062</v>
      </c>
      <c r="U12" s="72">
        <f>IF(RES_hh_tes!U12=0,0,1000*11630*RES_hh_tes!U12/RES_hh_num!U12)</f>
        <v>2427.908229833979</v>
      </c>
      <c r="V12" s="72">
        <f>IF(RES_hh_tes!V12=0,0,1000*11630*RES_hh_tes!V12/RES_hh_num!V12)</f>
        <v>2500.5637670664228</v>
      </c>
      <c r="W12" s="72">
        <f>IF(RES_hh_tes!W12=0,0,1000*11630*RES_hh_tes!W12/RES_hh_num!W12)</f>
        <v>2546.8937963533963</v>
      </c>
      <c r="X12" s="72">
        <f>IF(RES_hh_tes!X12=0,0,1000*11630*RES_hh_tes!X12/RES_hh_num!X12)</f>
        <v>2754.9429739268439</v>
      </c>
      <c r="Y12" s="72">
        <f>IF(RES_hh_tes!Y12=0,0,1000*11630*RES_hh_tes!Y12/RES_hh_num!Y12)</f>
        <v>2755.9591274262816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1300.1032033090282</v>
      </c>
      <c r="C13" s="74">
        <f>IF(RES_hh_tes!C13=0,0,1000*11630*RES_hh_tes!C13/RES_hh_num!C13)</f>
        <v>1422.1847495848249</v>
      </c>
      <c r="D13" s="74">
        <f>IF(RES_hh_tes!D13=0,0,1000*11630*RES_hh_tes!D13/RES_hh_num!D13)</f>
        <v>1696.6706001949747</v>
      </c>
      <c r="E13" s="74">
        <f>IF(RES_hh_tes!E13=0,0,1000*11630*RES_hh_tes!E13/RES_hh_num!E13)</f>
        <v>1892.5919345901191</v>
      </c>
      <c r="F13" s="74">
        <f>IF(RES_hh_tes!F13=0,0,1000*11630*RES_hh_tes!F13/RES_hh_num!F13)</f>
        <v>2002.6760616352678</v>
      </c>
      <c r="G13" s="74">
        <f>IF(RES_hh_tes!G13=0,0,1000*11630*RES_hh_tes!G13/RES_hh_num!G13)</f>
        <v>2097.3383657493837</v>
      </c>
      <c r="H13" s="74">
        <f>IF(RES_hh_tes!H13=0,0,1000*11630*RES_hh_tes!H13/RES_hh_num!H13)</f>
        <v>1976.725618886768</v>
      </c>
      <c r="I13" s="74">
        <f>IF(RES_hh_tes!I13=0,0,1000*11630*RES_hh_tes!I13/RES_hh_num!I13)</f>
        <v>2280.030566248653</v>
      </c>
      <c r="J13" s="74">
        <f>IF(RES_hh_tes!J13=0,0,1000*11630*RES_hh_tes!J13/RES_hh_num!J13)</f>
        <v>2152.1460631974242</v>
      </c>
      <c r="K13" s="74">
        <f>IF(RES_hh_tes!K13=0,0,1000*11630*RES_hh_tes!K13/RES_hh_num!K13)</f>
        <v>2469.9354370766496</v>
      </c>
      <c r="L13" s="74">
        <f>IF(RES_hh_tes!L13=0,0,1000*11630*RES_hh_tes!L13/RES_hh_num!L13)</f>
        <v>1789.6930279415442</v>
      </c>
      <c r="M13" s="74">
        <f>IF(RES_hh_tes!M13=0,0,1000*11630*RES_hh_tes!M13/RES_hh_num!M13)</f>
        <v>1975.8310502781922</v>
      </c>
      <c r="N13" s="74">
        <f>IF(RES_hh_tes!N13=0,0,1000*11630*RES_hh_tes!N13/RES_hh_num!N13)</f>
        <v>2069.0480464496623</v>
      </c>
      <c r="O13" s="74">
        <f>IF(RES_hh_tes!O13=0,0,1000*11630*RES_hh_tes!O13/RES_hh_num!O13)</f>
        <v>2690.9718066820969</v>
      </c>
      <c r="P13" s="74">
        <f>IF(RES_hh_tes!P13=0,0,1000*11630*RES_hh_tes!P13/RES_hh_num!P13)</f>
        <v>903.20667300908735</v>
      </c>
      <c r="Q13" s="74">
        <f>IF(RES_hh_tes!Q13=0,0,1000*11630*RES_hh_tes!Q13/RES_hh_num!Q13)</f>
        <v>1585.1563352998369</v>
      </c>
      <c r="R13" s="74">
        <f>IF(RES_hh_tes!R13=0,0,1000*11630*RES_hh_tes!R13/RES_hh_num!R13)</f>
        <v>2345.5636547846889</v>
      </c>
      <c r="S13" s="74">
        <f>IF(RES_hh_tes!S13=0,0,1000*11630*RES_hh_tes!S13/RES_hh_num!S13)</f>
        <v>2597.0574355624544</v>
      </c>
      <c r="T13" s="74">
        <f>IF(RES_hh_tes!T13=0,0,1000*11630*RES_hh_tes!T13/RES_hh_num!T13)</f>
        <v>2542.9562148734162</v>
      </c>
      <c r="U13" s="74">
        <f>IF(RES_hh_tes!U13=0,0,1000*11630*RES_hh_tes!U13/RES_hh_num!U13)</f>
        <v>1777.2130508934192</v>
      </c>
      <c r="V13" s="74">
        <f>IF(RES_hh_tes!V13=0,0,1000*11630*RES_hh_tes!V13/RES_hh_num!V13)</f>
        <v>1885.8540479989329</v>
      </c>
      <c r="W13" s="74">
        <f>IF(RES_hh_tes!W13=0,0,1000*11630*RES_hh_tes!W13/RES_hh_num!W13)</f>
        <v>1222.7522640159004</v>
      </c>
      <c r="X13" s="74">
        <f>IF(RES_hh_tes!X13=0,0,1000*11630*RES_hh_tes!X13/RES_hh_num!X13)</f>
        <v>680.99229980353437</v>
      </c>
      <c r="Y13" s="74">
        <f>IF(RES_hh_tes!Y13=0,0,1000*11630*RES_hh_tes!Y13/RES_hh_num!Y13)</f>
        <v>3990.8325614902337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14.174640915951475</v>
      </c>
      <c r="C14" s="76">
        <f>IF(RES_hh_tes!C14=0,0,1000*11630*RES_hh_tes!C14/RES_hh_num!C14)</f>
        <v>14.128900131184373</v>
      </c>
      <c r="D14" s="76">
        <f>IF(RES_hh_tes!D14=0,0,1000*11630*RES_hh_tes!D14/RES_hh_num!D14)</f>
        <v>14.351817699270859</v>
      </c>
      <c r="E14" s="76">
        <f>IF(RES_hh_tes!E14=0,0,1000*11630*RES_hh_tes!E14/RES_hh_num!E14)</f>
        <v>13.800923008527894</v>
      </c>
      <c r="F14" s="76">
        <f>IF(RES_hh_tes!F14=0,0,1000*11630*RES_hh_tes!F14/RES_hh_num!F14)</f>
        <v>14.169963574849858</v>
      </c>
      <c r="G14" s="76">
        <f>IF(RES_hh_tes!G14=0,0,1000*11630*RES_hh_tes!G14/RES_hh_num!G14)</f>
        <v>14.549053078258819</v>
      </c>
      <c r="H14" s="76">
        <f>IF(RES_hh_tes!H14=0,0,1000*11630*RES_hh_tes!H14/RES_hh_num!H14)</f>
        <v>14.635207133775197</v>
      </c>
      <c r="I14" s="76">
        <f>IF(RES_hh_tes!I14=0,0,1000*11630*RES_hh_tes!I14/RES_hh_num!I14)</f>
        <v>15.970434221337541</v>
      </c>
      <c r="J14" s="76">
        <f>IF(RES_hh_tes!J14=0,0,1000*11630*RES_hh_tes!J14/RES_hh_num!J14)</f>
        <v>17.062164408065776</v>
      </c>
      <c r="K14" s="76">
        <f>IF(RES_hh_tes!K14=0,0,1000*11630*RES_hh_tes!K14/RES_hh_num!K14)</f>
        <v>18.101108583652302</v>
      </c>
      <c r="L14" s="76">
        <f>IF(RES_hh_tes!L14=0,0,1000*11630*RES_hh_tes!L14/RES_hh_num!L14)</f>
        <v>9.886277514178019</v>
      </c>
      <c r="M14" s="76">
        <f>IF(RES_hh_tes!M14=0,0,1000*11630*RES_hh_tes!M14/RES_hh_num!M14)</f>
        <v>11.279577826061491</v>
      </c>
      <c r="N14" s="76">
        <f>IF(RES_hh_tes!N14=0,0,1000*11630*RES_hh_tes!N14/RES_hh_num!N14)</f>
        <v>11.671441347652539</v>
      </c>
      <c r="O14" s="76">
        <f>IF(RES_hh_tes!O14=0,0,1000*11630*RES_hh_tes!O14/RES_hh_num!O14)</f>
        <v>12.692064408247814</v>
      </c>
      <c r="P14" s="76">
        <f>IF(RES_hh_tes!P14=0,0,1000*11630*RES_hh_tes!P14/RES_hh_num!P14)</f>
        <v>12.536630469507598</v>
      </c>
      <c r="Q14" s="76">
        <f>IF(RES_hh_tes!Q14=0,0,1000*11630*RES_hh_tes!Q14/RES_hh_num!Q14)</f>
        <v>12.413753300377989</v>
      </c>
      <c r="R14" s="76">
        <f>IF(RES_hh_tes!R14=0,0,1000*11630*RES_hh_tes!R14/RES_hh_num!R14)</f>
        <v>12.603839390573762</v>
      </c>
      <c r="S14" s="76">
        <f>IF(RES_hh_tes!S14=0,0,1000*11630*RES_hh_tes!S14/RES_hh_num!S14)</f>
        <v>12.394120140421563</v>
      </c>
      <c r="T14" s="76">
        <f>IF(RES_hh_tes!T14=0,0,1000*11630*RES_hh_tes!T14/RES_hh_num!T14)</f>
        <v>12.588326369767405</v>
      </c>
      <c r="U14" s="76">
        <f>IF(RES_hh_tes!U14=0,0,1000*11630*RES_hh_tes!U14/RES_hh_num!U14)</f>
        <v>12.575470363903028</v>
      </c>
      <c r="V14" s="76">
        <f>IF(RES_hh_tes!V14=0,0,1000*11630*RES_hh_tes!V14/RES_hh_num!V14)</f>
        <v>18.79519944969708</v>
      </c>
      <c r="W14" s="76">
        <f>IF(RES_hh_tes!W14=0,0,1000*11630*RES_hh_tes!W14/RES_hh_num!W14)</f>
        <v>19.075829175429813</v>
      </c>
      <c r="X14" s="76">
        <f>IF(RES_hh_tes!X14=0,0,1000*11630*RES_hh_tes!X14/RES_hh_num!X14)</f>
        <v>19.463360911364692</v>
      </c>
      <c r="Y14" s="76">
        <f>IF(RES_hh_tes!Y14=0,0,1000*11630*RES_hh_tes!Y14/RES_hh_num!Y14)</f>
        <v>20.014580243364389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36.46820667732365</v>
      </c>
      <c r="C15" s="69">
        <f t="shared" si="0"/>
        <v>43.431331511229246</v>
      </c>
      <c r="D15" s="69">
        <f t="shared" si="0"/>
        <v>39.393956634200521</v>
      </c>
      <c r="E15" s="69">
        <f t="shared" si="0"/>
        <v>100.73971499101998</v>
      </c>
      <c r="F15" s="69">
        <f t="shared" si="0"/>
        <v>86.939032831956226</v>
      </c>
      <c r="G15" s="69">
        <f t="shared" si="0"/>
        <v>120.39988185919607</v>
      </c>
      <c r="H15" s="69">
        <f t="shared" si="0"/>
        <v>158.65662877557841</v>
      </c>
      <c r="I15" s="69">
        <f t="shared" si="0"/>
        <v>80.609220325733631</v>
      </c>
      <c r="J15" s="69">
        <f t="shared" si="0"/>
        <v>81.033942799491726</v>
      </c>
      <c r="K15" s="69">
        <f t="shared" si="0"/>
        <v>142.72235223157756</v>
      </c>
      <c r="L15" s="69">
        <f t="shared" si="0"/>
        <v>235.4112053160876</v>
      </c>
      <c r="M15" s="69">
        <f t="shared" si="0"/>
        <v>228.17059562757041</v>
      </c>
      <c r="N15" s="69">
        <f t="shared" si="0"/>
        <v>220.28991848905957</v>
      </c>
      <c r="O15" s="69">
        <f t="shared" si="0"/>
        <v>218.84367510618549</v>
      </c>
      <c r="P15" s="69">
        <f t="shared" si="0"/>
        <v>216.82118543197222</v>
      </c>
      <c r="Q15" s="69">
        <f t="shared" si="0"/>
        <v>224.24579460104175</v>
      </c>
      <c r="R15" s="69">
        <f t="shared" si="0"/>
        <v>250.4718701244756</v>
      </c>
      <c r="S15" s="69">
        <f t="shared" si="0"/>
        <v>247.63576810595066</v>
      </c>
      <c r="T15" s="69">
        <f t="shared" si="0"/>
        <v>263.72934250184863</v>
      </c>
      <c r="U15" s="69">
        <f t="shared" si="0"/>
        <v>266.62206820630809</v>
      </c>
      <c r="V15" s="69">
        <f t="shared" si="0"/>
        <v>279.62559843813068</v>
      </c>
      <c r="W15" s="69">
        <f t="shared" si="0"/>
        <v>310.18391370607844</v>
      </c>
      <c r="X15" s="69">
        <f t="shared" si="0"/>
        <v>343.09743247016183</v>
      </c>
      <c r="Y15" s="69">
        <f t="shared" si="0"/>
        <v>406.87540965981839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36.46820667732365</v>
      </c>
      <c r="C16" s="72">
        <f>IF(RES_hh_tes!C16=0,0,1000*11630*RES_hh_tes!C16/RES_hh_num!C$3)</f>
        <v>43.431331511229246</v>
      </c>
      <c r="D16" s="72">
        <f>IF(RES_hh_tes!D16=0,0,1000*11630*RES_hh_tes!D16/RES_hh_num!D$3)</f>
        <v>39.393956634200521</v>
      </c>
      <c r="E16" s="72">
        <f>IF(RES_hh_tes!E16=0,0,1000*11630*RES_hh_tes!E16/RES_hh_num!E$3)</f>
        <v>100.73971499101998</v>
      </c>
      <c r="F16" s="72">
        <f>IF(RES_hh_tes!F16=0,0,1000*11630*RES_hh_tes!F16/RES_hh_num!F$3)</f>
        <v>86.939032831956226</v>
      </c>
      <c r="G16" s="72">
        <f>IF(RES_hh_tes!G16=0,0,1000*11630*RES_hh_tes!G16/RES_hh_num!G$3)</f>
        <v>120.39988185919607</v>
      </c>
      <c r="H16" s="72">
        <f>IF(RES_hh_tes!H16=0,0,1000*11630*RES_hh_tes!H16/RES_hh_num!H$3)</f>
        <v>158.65662877557841</v>
      </c>
      <c r="I16" s="72">
        <f>IF(RES_hh_tes!I16=0,0,1000*11630*RES_hh_tes!I16/RES_hh_num!I$3)</f>
        <v>80.609220325733631</v>
      </c>
      <c r="J16" s="72">
        <f>IF(RES_hh_tes!J16=0,0,1000*11630*RES_hh_tes!J16/RES_hh_num!J$3)</f>
        <v>81.033942799491726</v>
      </c>
      <c r="K16" s="72">
        <f>IF(RES_hh_tes!K16=0,0,1000*11630*RES_hh_tes!K16/RES_hh_num!K$3)</f>
        <v>142.72235223157756</v>
      </c>
      <c r="L16" s="72">
        <f>IF(RES_hh_tes!L16=0,0,1000*11630*RES_hh_tes!L16/RES_hh_num!L$3)</f>
        <v>235.4112053160876</v>
      </c>
      <c r="M16" s="72">
        <f>IF(RES_hh_tes!M16=0,0,1000*11630*RES_hh_tes!M16/RES_hh_num!M$3)</f>
        <v>228.17059562757041</v>
      </c>
      <c r="N16" s="72">
        <f>IF(RES_hh_tes!N16=0,0,1000*11630*RES_hh_tes!N16/RES_hh_num!N$3)</f>
        <v>220.28991848905957</v>
      </c>
      <c r="O16" s="72">
        <f>IF(RES_hh_tes!O16=0,0,1000*11630*RES_hh_tes!O16/RES_hh_num!O$3)</f>
        <v>218.84367510618549</v>
      </c>
      <c r="P16" s="72">
        <f>IF(RES_hh_tes!P16=0,0,1000*11630*RES_hh_tes!P16/RES_hh_num!P$3)</f>
        <v>216.82118543197222</v>
      </c>
      <c r="Q16" s="72">
        <f>IF(RES_hh_tes!Q16=0,0,1000*11630*RES_hh_tes!Q16/RES_hh_num!Q$3)</f>
        <v>224.24579460104175</v>
      </c>
      <c r="R16" s="72">
        <f>IF(RES_hh_tes!R16=0,0,1000*11630*RES_hh_tes!R16/RES_hh_num!R$3)</f>
        <v>250.4718701244756</v>
      </c>
      <c r="S16" s="72">
        <f>IF(RES_hh_tes!S16=0,0,1000*11630*RES_hh_tes!S16/RES_hh_num!S$3)</f>
        <v>247.63576810595066</v>
      </c>
      <c r="T16" s="72">
        <f>IF(RES_hh_tes!T16=0,0,1000*11630*RES_hh_tes!T16/RES_hh_num!T$3)</f>
        <v>263.72934250184863</v>
      </c>
      <c r="U16" s="72">
        <f>IF(RES_hh_tes!U16=0,0,1000*11630*RES_hh_tes!U16/RES_hh_num!U$3)</f>
        <v>266.62206820630809</v>
      </c>
      <c r="V16" s="72">
        <f>IF(RES_hh_tes!V16=0,0,1000*11630*RES_hh_tes!V16/RES_hh_num!V$3)</f>
        <v>279.62559843813068</v>
      </c>
      <c r="W16" s="72">
        <f>IF(RES_hh_tes!W16=0,0,1000*11630*RES_hh_tes!W16/RES_hh_num!W$3)</f>
        <v>310.18391370607844</v>
      </c>
      <c r="X16" s="72">
        <f>IF(RES_hh_tes!X16=0,0,1000*11630*RES_hh_tes!X16/RES_hh_num!X$3)</f>
        <v>343.09743247016183</v>
      </c>
      <c r="Y16" s="72">
        <f>IF(RES_hh_tes!Y16=0,0,1000*11630*RES_hh_tes!Y16/RES_hh_num!Y$3)</f>
        <v>406.87540965981839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853.43375218653068</v>
      </c>
      <c r="C17" s="69">
        <f>IF(RES_hh_tes!C17=0,0,1000*11630*RES_hh_tes!C17/RES_hh_num!C17)</f>
        <v>847.63817316794257</v>
      </c>
      <c r="D17" s="69">
        <f>IF(RES_hh_tes!D17=0,0,1000*11630*RES_hh_tes!D17/RES_hh_num!D17)</f>
        <v>845.44088355239933</v>
      </c>
      <c r="E17" s="69">
        <f>IF(RES_hh_tes!E17=0,0,1000*11630*RES_hh_tes!E17/RES_hh_num!E17)</f>
        <v>849.2977821701096</v>
      </c>
      <c r="F17" s="69">
        <f>IF(RES_hh_tes!F17=0,0,1000*11630*RES_hh_tes!F17/RES_hh_num!F17)</f>
        <v>843.77388017989176</v>
      </c>
      <c r="G17" s="69">
        <f>IF(RES_hh_tes!G17=0,0,1000*11630*RES_hh_tes!G17/RES_hh_num!G17)</f>
        <v>837.91725941355344</v>
      </c>
      <c r="H17" s="69">
        <f>IF(RES_hh_tes!H17=0,0,1000*11630*RES_hh_tes!H17/RES_hh_num!H17)</f>
        <v>844.03224192347284</v>
      </c>
      <c r="I17" s="69">
        <f>IF(RES_hh_tes!I17=0,0,1000*11630*RES_hh_tes!I17/RES_hh_num!I17)</f>
        <v>862.30132280028909</v>
      </c>
      <c r="J17" s="69">
        <f>IF(RES_hh_tes!J17=0,0,1000*11630*RES_hh_tes!J17/RES_hh_num!J17)</f>
        <v>869.61785814324139</v>
      </c>
      <c r="K17" s="69">
        <f>IF(RES_hh_tes!K17=0,0,1000*11630*RES_hh_tes!K17/RES_hh_num!K17)</f>
        <v>866.69528525380395</v>
      </c>
      <c r="L17" s="69">
        <f>IF(RES_hh_tes!L17=0,0,1000*11630*RES_hh_tes!L17/RES_hh_num!L17)</f>
        <v>918.45828002749101</v>
      </c>
      <c r="M17" s="69">
        <f>IF(RES_hh_tes!M17=0,0,1000*11630*RES_hh_tes!M17/RES_hh_num!M17)</f>
        <v>822.43870378670238</v>
      </c>
      <c r="N17" s="69">
        <f>IF(RES_hh_tes!N17=0,0,1000*11630*RES_hh_tes!N17/RES_hh_num!N17)</f>
        <v>789.62413506257133</v>
      </c>
      <c r="O17" s="69">
        <f>IF(RES_hh_tes!O17=0,0,1000*11630*RES_hh_tes!O17/RES_hh_num!O17)</f>
        <v>786.66428344039184</v>
      </c>
      <c r="P17" s="69">
        <f>IF(RES_hh_tes!P17=0,0,1000*11630*RES_hh_tes!P17/RES_hh_num!P17)</f>
        <v>745.17063033382522</v>
      </c>
      <c r="Q17" s="69">
        <f>IF(RES_hh_tes!Q17=0,0,1000*11630*RES_hh_tes!Q17/RES_hh_num!Q17)</f>
        <v>724.83033771313296</v>
      </c>
      <c r="R17" s="69">
        <f>IF(RES_hh_tes!R17=0,0,1000*11630*RES_hh_tes!R17/RES_hh_num!R17)</f>
        <v>735.76553313344584</v>
      </c>
      <c r="S17" s="69">
        <f>IF(RES_hh_tes!S17=0,0,1000*11630*RES_hh_tes!S17/RES_hh_num!S17)</f>
        <v>758.43196789951344</v>
      </c>
      <c r="T17" s="69">
        <f>IF(RES_hh_tes!T17=0,0,1000*11630*RES_hh_tes!T17/RES_hh_num!T17)</f>
        <v>772.44338481047271</v>
      </c>
      <c r="U17" s="69">
        <f>IF(RES_hh_tes!U17=0,0,1000*11630*RES_hh_tes!U17/RES_hh_num!U17)</f>
        <v>774.07062622963053</v>
      </c>
      <c r="V17" s="69">
        <f>IF(RES_hh_tes!V17=0,0,1000*11630*RES_hh_tes!V17/RES_hh_num!V17)</f>
        <v>847.10779524146801</v>
      </c>
      <c r="W17" s="69">
        <f>IF(RES_hh_tes!W17=0,0,1000*11630*RES_hh_tes!W17/RES_hh_num!W17)</f>
        <v>803.09288134239239</v>
      </c>
      <c r="X17" s="69">
        <f>IF(RES_hh_tes!X17=0,0,1000*11630*RES_hh_tes!X17/RES_hh_num!X17)</f>
        <v>782.82500675515041</v>
      </c>
      <c r="Y17" s="69">
        <f>IF(RES_hh_tes!Y17=0,0,1000*11630*RES_hh_tes!Y17/RES_hh_num!Y17)</f>
        <v>781.65406284300082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851.68699658388618</v>
      </c>
      <c r="C19" s="72">
        <f>IF(RES_hh_tes!C19=0,0,1000*11630*RES_hh_tes!C19/RES_hh_num!C19)</f>
        <v>833.97387963848212</v>
      </c>
      <c r="D19" s="72">
        <f>IF(RES_hh_tes!D19=0,0,1000*11630*RES_hh_tes!D19/RES_hh_num!D19)</f>
        <v>827.27349748619065</v>
      </c>
      <c r="E19" s="72">
        <f>IF(RES_hh_tes!E19=0,0,1000*11630*RES_hh_tes!E19/RES_hh_num!E19)</f>
        <v>847.24972376690039</v>
      </c>
      <c r="F19" s="72">
        <f>IF(RES_hh_tes!F19=0,0,1000*11630*RES_hh_tes!F19/RES_hh_num!F19)</f>
        <v>839.52748530841188</v>
      </c>
      <c r="G19" s="72">
        <f>IF(RES_hh_tes!G19=0,0,1000*11630*RES_hh_tes!G19/RES_hh_num!G19)</f>
        <v>826.29321340918148</v>
      </c>
      <c r="H19" s="72">
        <f>IF(RES_hh_tes!H19=0,0,1000*11630*RES_hh_tes!H19/RES_hh_num!H19)</f>
        <v>834.58257676056223</v>
      </c>
      <c r="I19" s="72">
        <f>IF(RES_hh_tes!I19=0,0,1000*11630*RES_hh_tes!I19/RES_hh_num!I19)</f>
        <v>854.56257178224939</v>
      </c>
      <c r="J19" s="72">
        <f>IF(RES_hh_tes!J19=0,0,1000*11630*RES_hh_tes!J19/RES_hh_num!J19)</f>
        <v>857.9983387162531</v>
      </c>
      <c r="K19" s="72">
        <f>IF(RES_hh_tes!K19=0,0,1000*11630*RES_hh_tes!K19/RES_hh_num!K19)</f>
        <v>866.54166998541098</v>
      </c>
      <c r="L19" s="72">
        <f>IF(RES_hh_tes!L19=0,0,1000*11630*RES_hh_tes!L19/RES_hh_num!L19)</f>
        <v>904.13201936183236</v>
      </c>
      <c r="M19" s="72">
        <f>IF(RES_hh_tes!M19=0,0,1000*11630*RES_hh_tes!M19/RES_hh_num!M19)</f>
        <v>787.97501237938684</v>
      </c>
      <c r="N19" s="72">
        <f>IF(RES_hh_tes!N19=0,0,1000*11630*RES_hh_tes!N19/RES_hh_num!N19)</f>
        <v>765.15986026348401</v>
      </c>
      <c r="O19" s="72">
        <f>IF(RES_hh_tes!O19=0,0,1000*11630*RES_hh_tes!O19/RES_hh_num!O19)</f>
        <v>774.02072186045211</v>
      </c>
      <c r="P19" s="72">
        <f>IF(RES_hh_tes!P19=0,0,1000*11630*RES_hh_tes!P19/RES_hh_num!P19)</f>
        <v>720.78285984827994</v>
      </c>
      <c r="Q19" s="72">
        <f>IF(RES_hh_tes!Q19=0,0,1000*11630*RES_hh_tes!Q19/RES_hh_num!Q19)</f>
        <v>693.54343715478922</v>
      </c>
      <c r="R19" s="72">
        <f>IF(RES_hh_tes!R19=0,0,1000*11630*RES_hh_tes!R19/RES_hh_num!R19)</f>
        <v>715.42858205894743</v>
      </c>
      <c r="S19" s="72">
        <f>IF(RES_hh_tes!S19=0,0,1000*11630*RES_hh_tes!S19/RES_hh_num!S19)</f>
        <v>741.34179059382393</v>
      </c>
      <c r="T19" s="72">
        <f>IF(RES_hh_tes!T19=0,0,1000*11630*RES_hh_tes!T19/RES_hh_num!T19)</f>
        <v>739.58196182414008</v>
      </c>
      <c r="U19" s="72">
        <f>IF(RES_hh_tes!U19=0,0,1000*11630*RES_hh_tes!U19/RES_hh_num!U19)</f>
        <v>742.32118039527813</v>
      </c>
      <c r="V19" s="72">
        <f>IF(RES_hh_tes!V19=0,0,1000*11630*RES_hh_tes!V19/RES_hh_num!V19)</f>
        <v>866.45820331642597</v>
      </c>
      <c r="W19" s="72">
        <f>IF(RES_hh_tes!W19=0,0,1000*11630*RES_hh_tes!W19/RES_hh_num!W19)</f>
        <v>774.58252628872833</v>
      </c>
      <c r="X19" s="72">
        <f>IF(RES_hh_tes!X19=0,0,1000*11630*RES_hh_tes!X19/RES_hh_num!X19)</f>
        <v>753.575864203224</v>
      </c>
      <c r="Y19" s="72">
        <f>IF(RES_hh_tes!Y19=0,0,1000*11630*RES_hh_tes!Y19/RES_hh_num!Y19)</f>
        <v>749.40561534669359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738.6652757499636</v>
      </c>
      <c r="C20" s="72">
        <f>IF(RES_hh_tes!C20=0,0,1000*11630*RES_hh_tes!C20/RES_hh_num!C20)</f>
        <v>946.91717799488504</v>
      </c>
      <c r="D20" s="72">
        <f>IF(RES_hh_tes!D20=0,0,1000*11630*RES_hh_tes!D20/RES_hh_num!D20)</f>
        <v>946.03488519080452</v>
      </c>
      <c r="E20" s="72">
        <f>IF(RES_hh_tes!E20=0,0,1000*11630*RES_hh_tes!E20/RES_hh_num!E20)</f>
        <v>757.29039689712431</v>
      </c>
      <c r="F20" s="72">
        <f>IF(RES_hh_tes!F20=0,0,1000*11630*RES_hh_tes!F20/RES_hh_num!F20)</f>
        <v>735.08368163741477</v>
      </c>
      <c r="G20" s="72">
        <f>IF(RES_hh_tes!G20=0,0,1000*11630*RES_hh_tes!G20/RES_hh_num!G20)</f>
        <v>791.97086280124768</v>
      </c>
      <c r="H20" s="72">
        <f>IF(RES_hh_tes!H20=0,0,1000*11630*RES_hh_tes!H20/RES_hh_num!H20)</f>
        <v>776.43120266573351</v>
      </c>
      <c r="I20" s="72">
        <f>IF(RES_hh_tes!I20=0,0,1000*11630*RES_hh_tes!I20/RES_hh_num!I20)</f>
        <v>830.22609339775522</v>
      </c>
      <c r="J20" s="72">
        <f>IF(RES_hh_tes!J20=0,0,1000*11630*RES_hh_tes!J20/RES_hh_num!J20)</f>
        <v>863.97533539920823</v>
      </c>
      <c r="K20" s="72">
        <f>IF(RES_hh_tes!K20=0,0,1000*11630*RES_hh_tes!K20/RES_hh_num!K20)</f>
        <v>761.06371917941203</v>
      </c>
      <c r="L20" s="72">
        <f>IF(RES_hh_tes!L20=0,0,1000*11630*RES_hh_tes!L20/RES_hh_num!L20)</f>
        <v>977.96334824203893</v>
      </c>
      <c r="M20" s="72">
        <f>IF(RES_hh_tes!M20=0,0,1000*11630*RES_hh_tes!M20/RES_hh_num!M20)</f>
        <v>1029.0900020556996</v>
      </c>
      <c r="N20" s="72">
        <f>IF(RES_hh_tes!N20=0,0,1000*11630*RES_hh_tes!N20/RES_hh_num!N20)</f>
        <v>724.8178745705394</v>
      </c>
      <c r="O20" s="72">
        <f>IF(RES_hh_tes!O20=0,0,1000*11630*RES_hh_tes!O20/RES_hh_num!O20)</f>
        <v>706.10993676209046</v>
      </c>
      <c r="P20" s="72">
        <f>IF(RES_hh_tes!P20=0,0,1000*11630*RES_hh_tes!P20/RES_hh_num!P20)</f>
        <v>697.46831826392634</v>
      </c>
      <c r="Q20" s="72">
        <f>IF(RES_hh_tes!Q20=0,0,1000*11630*RES_hh_tes!Q20/RES_hh_num!Q20)</f>
        <v>683.19126749720795</v>
      </c>
      <c r="R20" s="72">
        <f>IF(RES_hh_tes!R20=0,0,1000*11630*RES_hh_tes!R20/RES_hh_num!R20)</f>
        <v>728.21685168179397</v>
      </c>
      <c r="S20" s="72">
        <f>IF(RES_hh_tes!S20=0,0,1000*11630*RES_hh_tes!S20/RES_hh_num!S20)</f>
        <v>671.31919951047553</v>
      </c>
      <c r="T20" s="72">
        <f>IF(RES_hh_tes!T20=0,0,1000*11630*RES_hh_tes!T20/RES_hh_num!T20)</f>
        <v>798.55753170298851</v>
      </c>
      <c r="U20" s="72">
        <f>IF(RES_hh_tes!U20=0,0,1000*11630*RES_hh_tes!U20/RES_hh_num!U20)</f>
        <v>704.71171633230358</v>
      </c>
      <c r="V20" s="72">
        <f>IF(RES_hh_tes!V20=0,0,1000*11630*RES_hh_tes!V20/RES_hh_num!V20)</f>
        <v>833.58839606239826</v>
      </c>
      <c r="W20" s="72">
        <f>IF(RES_hh_tes!W20=0,0,1000*11630*RES_hh_tes!W20/RES_hh_num!W20)</f>
        <v>801.30514544618381</v>
      </c>
      <c r="X20" s="72">
        <f>IF(RES_hh_tes!X20=0,0,1000*11630*RES_hh_tes!X20/RES_hh_num!X20)</f>
        <v>759.88031649759739</v>
      </c>
      <c r="Y20" s="72">
        <f>IF(RES_hh_tes!Y20=0,0,1000*11630*RES_hh_tes!Y20/RES_hh_num!Y20)</f>
        <v>719.09740607771175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787.63833276606965</v>
      </c>
      <c r="C21" s="72">
        <f>IF(RES_hh_tes!C21=0,0,1000*11630*RES_hh_tes!C21/RES_hh_num!C21)</f>
        <v>833.5580054187003</v>
      </c>
      <c r="D21" s="72">
        <f>IF(RES_hh_tes!D21=0,0,1000*11630*RES_hh_tes!D21/RES_hh_num!D21)</f>
        <v>871.75974293295303</v>
      </c>
      <c r="E21" s="72">
        <f>IF(RES_hh_tes!E21=0,0,1000*11630*RES_hh_tes!E21/RES_hh_num!E21)</f>
        <v>818.07738590864085</v>
      </c>
      <c r="F21" s="72">
        <f>IF(RES_hh_tes!F21=0,0,1000*11630*RES_hh_tes!F21/RES_hh_num!F21)</f>
        <v>834.37209855439778</v>
      </c>
      <c r="G21" s="72">
        <f>IF(RES_hh_tes!G21=0,0,1000*11630*RES_hh_tes!G21/RES_hh_num!G21)</f>
        <v>843.90945407655101</v>
      </c>
      <c r="H21" s="72">
        <f>IF(RES_hh_tes!H21=0,0,1000*11630*RES_hh_tes!H21/RES_hh_num!H21)</f>
        <v>830.09829675213496</v>
      </c>
      <c r="I21" s="72">
        <f>IF(RES_hh_tes!I21=0,0,1000*11630*RES_hh_tes!I21/RES_hh_num!I21)</f>
        <v>841.71126964521443</v>
      </c>
      <c r="J21" s="72">
        <f>IF(RES_hh_tes!J21=0,0,1000*11630*RES_hh_tes!J21/RES_hh_num!J21)</f>
        <v>831.04658199872563</v>
      </c>
      <c r="K21" s="72">
        <f>IF(RES_hh_tes!K21=0,0,1000*11630*RES_hh_tes!K21/RES_hh_num!K21)</f>
        <v>806.97795888304847</v>
      </c>
      <c r="L21" s="72">
        <f>IF(RES_hh_tes!L21=0,0,1000*11630*RES_hh_tes!L21/RES_hh_num!L21)</f>
        <v>996.40982069892993</v>
      </c>
      <c r="M21" s="72">
        <f>IF(RES_hh_tes!M21=0,0,1000*11630*RES_hh_tes!M21/RES_hh_num!M21)</f>
        <v>811.81227003247648</v>
      </c>
      <c r="N21" s="72">
        <f>IF(RES_hh_tes!N21=0,0,1000*11630*RES_hh_tes!N21/RES_hh_num!N21)</f>
        <v>776.63865741083077</v>
      </c>
      <c r="O21" s="72">
        <f>IF(RES_hh_tes!O21=0,0,1000*11630*RES_hh_tes!O21/RES_hh_num!O21)</f>
        <v>719.83073852275015</v>
      </c>
      <c r="P21" s="72">
        <f>IF(RES_hh_tes!P21=0,0,1000*11630*RES_hh_tes!P21/RES_hh_num!P21)</f>
        <v>723.34214712139453</v>
      </c>
      <c r="Q21" s="72">
        <f>IF(RES_hh_tes!Q21=0,0,1000*11630*RES_hh_tes!Q21/RES_hh_num!Q21)</f>
        <v>727.58044815002381</v>
      </c>
      <c r="R21" s="72">
        <f>IF(RES_hh_tes!R21=0,0,1000*11630*RES_hh_tes!R21/RES_hh_num!R21)</f>
        <v>676.58611395839864</v>
      </c>
      <c r="S21" s="72">
        <f>IF(RES_hh_tes!S21=0,0,1000*11630*RES_hh_tes!S21/RES_hh_num!S21)</f>
        <v>710.87622137938297</v>
      </c>
      <c r="T21" s="72">
        <f>IF(RES_hh_tes!T21=0,0,1000*11630*RES_hh_tes!T21/RES_hh_num!T21)</f>
        <v>752.09401285893705</v>
      </c>
      <c r="U21" s="72">
        <f>IF(RES_hh_tes!U21=0,0,1000*11630*RES_hh_tes!U21/RES_hh_num!U21)</f>
        <v>762.26803210451055</v>
      </c>
      <c r="V21" s="72">
        <f>IF(RES_hh_tes!V21=0,0,1000*11630*RES_hh_tes!V21/RES_hh_num!V21)</f>
        <v>826.36230417768434</v>
      </c>
      <c r="W21" s="72">
        <f>IF(RES_hh_tes!W21=0,0,1000*11630*RES_hh_tes!W21/RES_hh_num!W21)</f>
        <v>782.31386138269443</v>
      </c>
      <c r="X21" s="72">
        <f>IF(RES_hh_tes!X21=0,0,1000*11630*RES_hh_tes!X21/RES_hh_num!X21)</f>
        <v>764.50503004757763</v>
      </c>
      <c r="Y21" s="72">
        <f>IF(RES_hh_tes!Y21=0,0,1000*11630*RES_hh_tes!Y21/RES_hh_num!Y21)</f>
        <v>734.37337346658251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830.42236299377839</v>
      </c>
      <c r="C22" s="72">
        <f>IF(RES_hh_tes!C22=0,0,1000*11630*RES_hh_tes!C22/RES_hh_num!C22)</f>
        <v>843.17268641975386</v>
      </c>
      <c r="D22" s="72">
        <f>IF(RES_hh_tes!D22=0,0,1000*11630*RES_hh_tes!D22/RES_hh_num!D22)</f>
        <v>848.33722665484629</v>
      </c>
      <c r="E22" s="72">
        <f>IF(RES_hh_tes!E22=0,0,1000*11630*RES_hh_tes!E22/RES_hh_num!E22)</f>
        <v>815.86241314294602</v>
      </c>
      <c r="F22" s="72">
        <f>IF(RES_hh_tes!F22=0,0,1000*11630*RES_hh_tes!F22/RES_hh_num!F22)</f>
        <v>818.41524284699256</v>
      </c>
      <c r="G22" s="72">
        <f>IF(RES_hh_tes!G22=0,0,1000*11630*RES_hh_tes!G22/RES_hh_num!G22)</f>
        <v>820.02586465375987</v>
      </c>
      <c r="H22" s="72">
        <f>IF(RES_hh_tes!H22=0,0,1000*11630*RES_hh_tes!H22/RES_hh_num!H22)</f>
        <v>852.81380616075421</v>
      </c>
      <c r="I22" s="72">
        <f>IF(RES_hh_tes!I22=0,0,1000*11630*RES_hh_tes!I22/RES_hh_num!I22)</f>
        <v>858.96714828362292</v>
      </c>
      <c r="J22" s="72">
        <f>IF(RES_hh_tes!J22=0,0,1000*11630*RES_hh_tes!J22/RES_hh_num!J22)</f>
        <v>895.907555113684</v>
      </c>
      <c r="K22" s="72">
        <f>IF(RES_hh_tes!K22=0,0,1000*11630*RES_hh_tes!K22/RES_hh_num!K22)</f>
        <v>858.5544098904694</v>
      </c>
      <c r="L22" s="72">
        <f>IF(RES_hh_tes!L22=0,0,1000*11630*RES_hh_tes!L22/RES_hh_num!L22)</f>
        <v>799.57164429171462</v>
      </c>
      <c r="M22" s="72">
        <f>IF(RES_hh_tes!M22=0,0,1000*11630*RES_hh_tes!M22/RES_hh_num!M22)</f>
        <v>783.0856844081967</v>
      </c>
      <c r="N22" s="72">
        <f>IF(RES_hh_tes!N22=0,0,1000*11630*RES_hh_tes!N22/RES_hh_num!N22)</f>
        <v>786.98023552860695</v>
      </c>
      <c r="O22" s="72">
        <f>IF(RES_hh_tes!O22=0,0,1000*11630*RES_hh_tes!O22/RES_hh_num!O22)</f>
        <v>769.67559061803001</v>
      </c>
      <c r="P22" s="72">
        <f>IF(RES_hh_tes!P22=0,0,1000*11630*RES_hh_tes!P22/RES_hh_num!P22)</f>
        <v>729.07882777643283</v>
      </c>
      <c r="Q22" s="72">
        <f>IF(RES_hh_tes!Q22=0,0,1000*11630*RES_hh_tes!Q22/RES_hh_num!Q22)</f>
        <v>710.39308266859337</v>
      </c>
      <c r="R22" s="72">
        <f>IF(RES_hh_tes!R22=0,0,1000*11630*RES_hh_tes!R22/RES_hh_num!R22)</f>
        <v>712.52741824222119</v>
      </c>
      <c r="S22" s="72">
        <f>IF(RES_hh_tes!S22=0,0,1000*11630*RES_hh_tes!S22/RES_hh_num!S22)</f>
        <v>723.7499448738987</v>
      </c>
      <c r="T22" s="72">
        <f>IF(RES_hh_tes!T22=0,0,1000*11630*RES_hh_tes!T22/RES_hh_num!T22)</f>
        <v>743.76347229647945</v>
      </c>
      <c r="U22" s="72">
        <f>IF(RES_hh_tes!U22=0,0,1000*11630*RES_hh_tes!U22/RES_hh_num!U22)</f>
        <v>751.62857343653286</v>
      </c>
      <c r="V22" s="72">
        <f>IF(RES_hh_tes!V22=0,0,1000*11630*RES_hh_tes!V22/RES_hh_num!V22)</f>
        <v>778.25495988758723</v>
      </c>
      <c r="W22" s="72">
        <f>IF(RES_hh_tes!W22=0,0,1000*11630*RES_hh_tes!W22/RES_hh_num!W22)</f>
        <v>770.79297271327232</v>
      </c>
      <c r="X22" s="72">
        <f>IF(RES_hh_tes!X22=0,0,1000*11630*RES_hh_tes!X22/RES_hh_num!X22)</f>
        <v>758.16705578917424</v>
      </c>
      <c r="Y22" s="72">
        <f>IF(RES_hh_tes!Y22=0,0,1000*11630*RES_hh_tes!Y22/RES_hh_num!Y22)</f>
        <v>768.93234755073343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X24" s="72">
        <f>IF(RES_hh_tes!X24=0,0,1000*11630*RES_hh_tes!X24/RES_hh_num!X24)</f>
        <v>0</v>
      </c>
      <c r="Y24" s="72">
        <f>IF(RES_hh_tes!Y24=0,0,1000*11630*RES_hh_tes!Y24/RES_hh_num!Y24)</f>
        <v>0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358.12784756131254</v>
      </c>
      <c r="C25" s="74">
        <f>IF(RES_hh_tes!C25=0,0,1000*11630*RES_hh_tes!C25/RES_hh_num!C25)</f>
        <v>377.31680955300516</v>
      </c>
      <c r="D25" s="74">
        <f>IF(RES_hh_tes!D25=0,0,1000*11630*RES_hh_tes!D25/RES_hh_num!D25)</f>
        <v>393.37239022419141</v>
      </c>
      <c r="E25" s="74">
        <f>IF(RES_hh_tes!E25=0,0,1000*11630*RES_hh_tes!E25/RES_hh_num!E25)</f>
        <v>337.00129347343608</v>
      </c>
      <c r="F25" s="74">
        <f>IF(RES_hh_tes!F25=0,0,1000*11630*RES_hh_tes!F25/RES_hh_num!F25)</f>
        <v>339.5062144184302</v>
      </c>
      <c r="G25" s="74">
        <f>IF(RES_hh_tes!G25=0,0,1000*11630*RES_hh_tes!G25/RES_hh_num!G25)</f>
        <v>382.88138033328215</v>
      </c>
      <c r="H25" s="74">
        <f>IF(RES_hh_tes!H25=0,0,1000*11630*RES_hh_tes!H25/RES_hh_num!H25)</f>
        <v>372.19756475876483</v>
      </c>
      <c r="I25" s="74">
        <f>IF(RES_hh_tes!I25=0,0,1000*11630*RES_hh_tes!I25/RES_hh_num!I25)</f>
        <v>398.539112589262</v>
      </c>
      <c r="J25" s="74">
        <f>IF(RES_hh_tes!J25=0,0,1000*11630*RES_hh_tes!J25/RES_hh_num!J25)</f>
        <v>371.70432278432008</v>
      </c>
      <c r="K25" s="74">
        <f>IF(RES_hh_tes!K25=0,0,1000*11630*RES_hh_tes!K25/RES_hh_num!K25)</f>
        <v>368.88273911069825</v>
      </c>
      <c r="L25" s="74">
        <f>IF(RES_hh_tes!L25=0,0,1000*11630*RES_hh_tes!L25/RES_hh_num!L25)</f>
        <v>278.18451301605114</v>
      </c>
      <c r="M25" s="74">
        <f>IF(RES_hh_tes!M25=0,0,1000*11630*RES_hh_tes!M25/RES_hh_num!M25)</f>
        <v>211.39937139857099</v>
      </c>
      <c r="N25" s="74">
        <f>IF(RES_hh_tes!N25=0,0,1000*11630*RES_hh_tes!N25/RES_hh_num!N25)</f>
        <v>174.82432270601478</v>
      </c>
      <c r="O25" s="74">
        <f>IF(RES_hh_tes!O25=0,0,1000*11630*RES_hh_tes!O25/RES_hh_num!O25)</f>
        <v>158.21826542245134</v>
      </c>
      <c r="P25" s="74">
        <f>IF(RES_hh_tes!P25=0,0,1000*11630*RES_hh_tes!P25/RES_hh_num!P25)</f>
        <v>139.77030949013272</v>
      </c>
      <c r="Q25" s="74">
        <f>IF(RES_hh_tes!Q25=0,0,1000*11630*RES_hh_tes!Q25/RES_hh_num!Q25)</f>
        <v>133.09510281379107</v>
      </c>
      <c r="R25" s="74">
        <f>IF(RES_hh_tes!R25=0,0,1000*11630*RES_hh_tes!R25/RES_hh_num!R25)</f>
        <v>140.01110441109509</v>
      </c>
      <c r="S25" s="74">
        <f>IF(RES_hh_tes!S25=0,0,1000*11630*RES_hh_tes!S25/RES_hh_num!S25)</f>
        <v>136.62273312053938</v>
      </c>
      <c r="T25" s="74">
        <f>IF(RES_hh_tes!T25=0,0,1000*11630*RES_hh_tes!T25/RES_hh_num!T25)</f>
        <v>136.74254483844751</v>
      </c>
      <c r="U25" s="74">
        <f>IF(RES_hh_tes!U25=0,0,1000*11630*RES_hh_tes!U25/RES_hh_num!U25)</f>
        <v>137.68902159956778</v>
      </c>
      <c r="V25" s="74">
        <f>IF(RES_hh_tes!V25=0,0,1000*11630*RES_hh_tes!V25/RES_hh_num!V25)</f>
        <v>135.19219343797707</v>
      </c>
      <c r="W25" s="74">
        <f>IF(RES_hh_tes!W25=0,0,1000*11630*RES_hh_tes!W25/RES_hh_num!W25)</f>
        <v>158.81991605982009</v>
      </c>
      <c r="X25" s="74">
        <f>IF(RES_hh_tes!X25=0,0,1000*11630*RES_hh_tes!X25/RES_hh_num!X25)</f>
        <v>192.20192694549215</v>
      </c>
      <c r="Y25" s="74">
        <f>IF(RES_hh_tes!Y25=0,0,1000*11630*RES_hh_tes!Y25/RES_hh_num!Y25)</f>
        <v>202.14762917250292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692.17893932381105</v>
      </c>
      <c r="C26" s="77">
        <f>IF(RES_hh_tes!C26=0,0,1000*11630*RES_hh_tes!C26/RES_hh_num!C26)</f>
        <v>687.67410730436734</v>
      </c>
      <c r="D26" s="77">
        <f>IF(RES_hh_tes!D26=0,0,1000*11630*RES_hh_tes!D26/RES_hh_num!D26)</f>
        <v>685.5393574377282</v>
      </c>
      <c r="E26" s="77">
        <f>IF(RES_hh_tes!E26=0,0,1000*11630*RES_hh_tes!E26/RES_hh_num!E26)</f>
        <v>687.92353717936896</v>
      </c>
      <c r="F26" s="77">
        <f>IF(RES_hh_tes!F26=0,0,1000*11630*RES_hh_tes!F26/RES_hh_num!F26)</f>
        <v>683.51368733048128</v>
      </c>
      <c r="G26" s="77">
        <f>IF(RES_hh_tes!G26=0,0,1000*11630*RES_hh_tes!G26/RES_hh_num!G26)</f>
        <v>679.56154531073128</v>
      </c>
      <c r="H26" s="77">
        <f>IF(RES_hh_tes!H26=0,0,1000*11630*RES_hh_tes!H26/RES_hh_num!H26)</f>
        <v>684.61643433420284</v>
      </c>
      <c r="I26" s="77">
        <f>IF(RES_hh_tes!I26=0,0,1000*11630*RES_hh_tes!I26/RES_hh_num!I26)</f>
        <v>699.78044604939396</v>
      </c>
      <c r="J26" s="77">
        <f>IF(RES_hh_tes!J26=0,0,1000*11630*RES_hh_tes!J26/RES_hh_num!J26)</f>
        <v>706.35924409111499</v>
      </c>
      <c r="K26" s="77">
        <f>IF(RES_hh_tes!K26=0,0,1000*11630*RES_hh_tes!K26/RES_hh_num!K26)</f>
        <v>704.5778318276582</v>
      </c>
      <c r="L26" s="77">
        <f>IF(RES_hh_tes!L26=0,0,1000*11630*RES_hh_tes!L26/RES_hh_num!L26)</f>
        <v>749.97485600874359</v>
      </c>
      <c r="M26" s="77">
        <f>IF(RES_hh_tes!M26=0,0,1000*11630*RES_hh_tes!M26/RES_hh_num!M26)</f>
        <v>729.58955997427893</v>
      </c>
      <c r="N26" s="77">
        <f>IF(RES_hh_tes!N26=0,0,1000*11630*RES_hh_tes!N26/RES_hh_num!N26)</f>
        <v>694.17981915877215</v>
      </c>
      <c r="O26" s="77">
        <f>IF(RES_hh_tes!O26=0,0,1000*11630*RES_hh_tes!O26/RES_hh_num!O26)</f>
        <v>697.07211535821648</v>
      </c>
      <c r="P26" s="77">
        <f>IF(RES_hh_tes!P26=0,0,1000*11630*RES_hh_tes!P26/RES_hh_num!P26)</f>
        <v>655.42779637821297</v>
      </c>
      <c r="Q26" s="77">
        <f>IF(RES_hh_tes!Q26=0,0,1000*11630*RES_hh_tes!Q26/RES_hh_num!Q26)</f>
        <v>636.95209324069049</v>
      </c>
      <c r="R26" s="77">
        <f>IF(RES_hh_tes!R26=0,0,1000*11630*RES_hh_tes!R26/RES_hh_num!R26)</f>
        <v>645.81643002028557</v>
      </c>
      <c r="S26" s="77">
        <f>IF(RES_hh_tes!S26=0,0,1000*11630*RES_hh_tes!S26/RES_hh_num!S26)</f>
        <v>664.21146941769916</v>
      </c>
      <c r="T26" s="77">
        <f>IF(RES_hh_tes!T26=0,0,1000*11630*RES_hh_tes!T26/RES_hh_num!T26)</f>
        <v>700.4491666955347</v>
      </c>
      <c r="U26" s="77">
        <f>IF(RES_hh_tes!U26=0,0,1000*11630*RES_hh_tes!U26/RES_hh_num!U26)</f>
        <v>700.37967904408902</v>
      </c>
      <c r="V26" s="77">
        <f>IF(RES_hh_tes!V26=0,0,1000*11630*RES_hh_tes!V26/RES_hh_num!V26)</f>
        <v>712.51514767398078</v>
      </c>
      <c r="W26" s="77">
        <f>IF(RES_hh_tes!W26=0,0,1000*11630*RES_hh_tes!W26/RES_hh_num!W26)</f>
        <v>724.8830498626138</v>
      </c>
      <c r="X26" s="77">
        <f>IF(RES_hh_tes!X26=0,0,1000*11630*RES_hh_tes!X26/RES_hh_num!X26)</f>
        <v>669.82390512906875</v>
      </c>
      <c r="Y26" s="77">
        <f>IF(RES_hh_tes!Y26=0,0,1000*11630*RES_hh_tes!Y26/RES_hh_num!Y26)</f>
        <v>687.86237732507982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1455.5262468568515</v>
      </c>
      <c r="C27" s="69">
        <f>IF(RES_hh_tes!C27=0,0,1000*11630*RES_hh_tes!C27/RES_hh_num!C27)</f>
        <v>1495.8676823109945</v>
      </c>
      <c r="D27" s="69">
        <f>IF(RES_hh_tes!D27=0,0,1000*11630*RES_hh_tes!D27/RES_hh_num!D27)</f>
        <v>1549.4014530465486</v>
      </c>
      <c r="E27" s="69">
        <f>IF(RES_hh_tes!E27=0,0,1000*11630*RES_hh_tes!E27/RES_hh_num!E27)</f>
        <v>1545.0754323893334</v>
      </c>
      <c r="F27" s="69">
        <f>IF(RES_hh_tes!F27=0,0,1000*11630*RES_hh_tes!F27/RES_hh_num!F27)</f>
        <v>1540.1288726799039</v>
      </c>
      <c r="G27" s="69">
        <f>IF(RES_hh_tes!G27=0,0,1000*11630*RES_hh_tes!G27/RES_hh_num!G27)</f>
        <v>1538.4887138037702</v>
      </c>
      <c r="H27" s="69">
        <f>IF(RES_hh_tes!H27=0,0,1000*11630*RES_hh_tes!H27/RES_hh_num!H27)</f>
        <v>1474.3842998781734</v>
      </c>
      <c r="I27" s="69">
        <f>IF(RES_hh_tes!I27=0,0,1000*11630*RES_hh_tes!I27/RES_hh_num!I27)</f>
        <v>1485.5708182718122</v>
      </c>
      <c r="J27" s="69">
        <f>IF(RES_hh_tes!J27=0,0,1000*11630*RES_hh_tes!J27/RES_hh_num!J27)</f>
        <v>1397.6804717132336</v>
      </c>
      <c r="K27" s="69">
        <f>IF(RES_hh_tes!K27=0,0,1000*11630*RES_hh_tes!K27/RES_hh_num!K27)</f>
        <v>1387.6748709636931</v>
      </c>
      <c r="L27" s="69">
        <f>IF(RES_hh_tes!L27=0,0,1000*11630*RES_hh_tes!L27/RES_hh_num!L27)</f>
        <v>1429.0423510339535</v>
      </c>
      <c r="M27" s="69">
        <f>IF(RES_hh_tes!M27=0,0,1000*11630*RES_hh_tes!M27/RES_hh_num!M27)</f>
        <v>1223.2204100815898</v>
      </c>
      <c r="N27" s="69">
        <f>IF(RES_hh_tes!N27=0,0,1000*11630*RES_hh_tes!N27/RES_hh_num!N27)</f>
        <v>1038.6246850086993</v>
      </c>
      <c r="O27" s="69">
        <f>IF(RES_hh_tes!O27=0,0,1000*11630*RES_hh_tes!O27/RES_hh_num!O27)</f>
        <v>919.94894604923036</v>
      </c>
      <c r="P27" s="69">
        <f>IF(RES_hh_tes!P27=0,0,1000*11630*RES_hh_tes!P27/RES_hh_num!P27)</f>
        <v>853.75617745289219</v>
      </c>
      <c r="Q27" s="69">
        <f>IF(RES_hh_tes!Q27=0,0,1000*11630*RES_hh_tes!Q27/RES_hh_num!Q27)</f>
        <v>843.6468772876168</v>
      </c>
      <c r="R27" s="69">
        <f>IF(RES_hh_tes!R27=0,0,1000*11630*RES_hh_tes!R27/RES_hh_num!R27)</f>
        <v>978.27216203104058</v>
      </c>
      <c r="S27" s="69">
        <f>IF(RES_hh_tes!S27=0,0,1000*11630*RES_hh_tes!S27/RES_hh_num!S27)</f>
        <v>960.73217533983427</v>
      </c>
      <c r="T27" s="69">
        <f>IF(RES_hh_tes!T27=0,0,1000*11630*RES_hh_tes!T27/RES_hh_num!T27)</f>
        <v>1082.1332686282194</v>
      </c>
      <c r="U27" s="69">
        <f>IF(RES_hh_tes!U27=0,0,1000*11630*RES_hh_tes!U27/RES_hh_num!U27)</f>
        <v>1120.7910872158714</v>
      </c>
      <c r="V27" s="69">
        <f>IF(RES_hh_tes!V27=0,0,1000*11630*RES_hh_tes!V27/RES_hh_num!V27)</f>
        <v>1229.1658537710791</v>
      </c>
      <c r="W27" s="69">
        <f>IF(RES_hh_tes!W27=0,0,1000*11630*RES_hh_tes!W27/RES_hh_num!W27)</f>
        <v>1285.5584864135526</v>
      </c>
      <c r="X27" s="69">
        <f>IF(RES_hh_tes!X27=0,0,1000*11630*RES_hh_tes!X27/RES_hh_num!X27)</f>
        <v>1232.6366724200475</v>
      </c>
      <c r="Y27" s="69">
        <f>IF(RES_hh_tes!Y27=0,0,1000*11630*RES_hh_tes!Y27/RES_hh_num!Y27)</f>
        <v>1392.606217148907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1479.8883873049797</v>
      </c>
      <c r="C29" s="72">
        <f>IF(RES_hh_tes!C29=0,0,1000*11630*RES_hh_tes!C29/RES_hh_num!C29)</f>
        <v>1415.7103963706954</v>
      </c>
      <c r="D29" s="72">
        <f>IF(RES_hh_tes!D29=0,0,1000*11630*RES_hh_tes!D29/RES_hh_num!D29)</f>
        <v>1412.561673085087</v>
      </c>
      <c r="E29" s="72">
        <f>IF(RES_hh_tes!E29=0,0,1000*11630*RES_hh_tes!E29/RES_hh_num!E29)</f>
        <v>1648.4455954620851</v>
      </c>
      <c r="F29" s="72">
        <f>IF(RES_hh_tes!F29=0,0,1000*11630*RES_hh_tes!F29/RES_hh_num!F29)</f>
        <v>1643.4311299176447</v>
      </c>
      <c r="G29" s="72">
        <f>IF(RES_hh_tes!G29=0,0,1000*11630*RES_hh_tes!G29/RES_hh_num!G29)</f>
        <v>1509.9186752199378</v>
      </c>
      <c r="H29" s="72">
        <f>IF(RES_hh_tes!H29=0,0,1000*11630*RES_hh_tes!H29/RES_hh_num!H29)</f>
        <v>1481.4475119262959</v>
      </c>
      <c r="I29" s="72">
        <f>IF(RES_hh_tes!I29=0,0,1000*11630*RES_hh_tes!I29/RES_hh_num!I29)</f>
        <v>1485.0595156330353</v>
      </c>
      <c r="J29" s="72">
        <f>IF(RES_hh_tes!J29=0,0,1000*11630*RES_hh_tes!J29/RES_hh_num!J29)</f>
        <v>1338.773852465074</v>
      </c>
      <c r="K29" s="72">
        <f>IF(RES_hh_tes!K29=0,0,1000*11630*RES_hh_tes!K29/RES_hh_num!K29)</f>
        <v>1330.6780418697138</v>
      </c>
      <c r="L29" s="72">
        <f>IF(RES_hh_tes!L29=0,0,1000*11630*RES_hh_tes!L29/RES_hh_num!L29)</f>
        <v>1355.8163051025265</v>
      </c>
      <c r="M29" s="72">
        <f>IF(RES_hh_tes!M29=0,0,1000*11630*RES_hh_tes!M29/RES_hh_num!M29)</f>
        <v>1229.3353392053609</v>
      </c>
      <c r="N29" s="72">
        <f>IF(RES_hh_tes!N29=0,0,1000*11630*RES_hh_tes!N29/RES_hh_num!N29)</f>
        <v>1053.3327658893556</v>
      </c>
      <c r="O29" s="72">
        <f>IF(RES_hh_tes!O29=0,0,1000*11630*RES_hh_tes!O29/RES_hh_num!O29)</f>
        <v>980.28914567107222</v>
      </c>
      <c r="P29" s="72">
        <f>IF(RES_hh_tes!P29=0,0,1000*11630*RES_hh_tes!P29/RES_hh_num!P29)</f>
        <v>884.30566591806905</v>
      </c>
      <c r="Q29" s="72">
        <f>IF(RES_hh_tes!Q29=0,0,1000*11630*RES_hh_tes!Q29/RES_hh_num!Q29)</f>
        <v>858.81964461944096</v>
      </c>
      <c r="R29" s="72">
        <f>IF(RES_hh_tes!R29=0,0,1000*11630*RES_hh_tes!R29/RES_hh_num!R29)</f>
        <v>926.07410000044456</v>
      </c>
      <c r="S29" s="72">
        <f>IF(RES_hh_tes!S29=0,0,1000*11630*RES_hh_tes!S29/RES_hh_num!S29)</f>
        <v>1002.9244704098438</v>
      </c>
      <c r="T29" s="72">
        <f>IF(RES_hh_tes!T29=0,0,1000*11630*RES_hh_tes!T29/RES_hh_num!T29)</f>
        <v>1044.4694401643339</v>
      </c>
      <c r="U29" s="72">
        <f>IF(RES_hh_tes!U29=0,0,1000*11630*RES_hh_tes!U29/RES_hh_num!U29)</f>
        <v>1100.6580290852155</v>
      </c>
      <c r="V29" s="72">
        <f>IF(RES_hh_tes!V29=0,0,1000*11630*RES_hh_tes!V29/RES_hh_num!V29)</f>
        <v>1300.2218519581731</v>
      </c>
      <c r="W29" s="72">
        <f>IF(RES_hh_tes!W29=0,0,1000*11630*RES_hh_tes!W29/RES_hh_num!W29)</f>
        <v>1249.8724007655735</v>
      </c>
      <c r="X29" s="72">
        <f>IF(RES_hh_tes!X29=0,0,1000*11630*RES_hh_tes!X29/RES_hh_num!X29)</f>
        <v>1263.4408184299514</v>
      </c>
      <c r="Y29" s="72">
        <f>IF(RES_hh_tes!Y29=0,0,1000*11630*RES_hh_tes!Y29/RES_hh_num!Y29)</f>
        <v>1315.1992733302595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1364.1654943269016</v>
      </c>
      <c r="C30" s="72">
        <f>IF(RES_hh_tes!C30=0,0,1000*11630*RES_hh_tes!C30/RES_hh_num!C30)</f>
        <v>1490.0002668413513</v>
      </c>
      <c r="D30" s="72">
        <f>IF(RES_hh_tes!D30=0,0,1000*11630*RES_hh_tes!D30/RES_hh_num!D30)</f>
        <v>1615.9393315242157</v>
      </c>
      <c r="E30" s="72">
        <f>IF(RES_hh_tes!E30=0,0,1000*11630*RES_hh_tes!E30/RES_hh_num!E30)</f>
        <v>1508.4216806347956</v>
      </c>
      <c r="F30" s="72">
        <f>IF(RES_hh_tes!F30=0,0,1000*11630*RES_hh_tes!F30/RES_hh_num!F30)</f>
        <v>1543.783134331677</v>
      </c>
      <c r="G30" s="72">
        <f>IF(RES_hh_tes!G30=0,0,1000*11630*RES_hh_tes!G30/RES_hh_num!G30)</f>
        <v>1567.9886961050697</v>
      </c>
      <c r="H30" s="72">
        <f>IF(RES_hh_tes!H30=0,0,1000*11630*RES_hh_tes!H30/RES_hh_num!H30)</f>
        <v>1466.9494678355397</v>
      </c>
      <c r="I30" s="72">
        <f>IF(RES_hh_tes!I30=0,0,1000*11630*RES_hh_tes!I30/RES_hh_num!I30)</f>
        <v>1465.689523317192</v>
      </c>
      <c r="J30" s="72">
        <f>IF(RES_hh_tes!J30=0,0,1000*11630*RES_hh_tes!J30/RES_hh_num!J30)</f>
        <v>1354.866177811361</v>
      </c>
      <c r="K30" s="72">
        <f>IF(RES_hh_tes!K30=0,0,1000*11630*RES_hh_tes!K30/RES_hh_num!K30)</f>
        <v>1314.063669342577</v>
      </c>
      <c r="L30" s="72">
        <f>IF(RES_hh_tes!L30=0,0,1000*11630*RES_hh_tes!L30/RES_hh_num!L30)</f>
        <v>1578.0776458317439</v>
      </c>
      <c r="M30" s="72">
        <f>IF(RES_hh_tes!M30=0,0,1000*11630*RES_hh_tes!M30/RES_hh_num!M30)</f>
        <v>1235.7292899110673</v>
      </c>
      <c r="N30" s="72">
        <f>IF(RES_hh_tes!N30=0,0,1000*11630*RES_hh_tes!N30/RES_hh_num!N30)</f>
        <v>1053.5593873434673</v>
      </c>
      <c r="O30" s="72">
        <f>IF(RES_hh_tes!O30=0,0,1000*11630*RES_hh_tes!O30/RES_hh_num!O30)</f>
        <v>873.17120801506019</v>
      </c>
      <c r="P30" s="72">
        <f>IF(RES_hh_tes!P30=0,0,1000*11630*RES_hh_tes!P30/RES_hh_num!P30)</f>
        <v>861.30185069815343</v>
      </c>
      <c r="Q30" s="72">
        <f>IF(RES_hh_tes!Q30=0,0,1000*11630*RES_hh_tes!Q30/RES_hh_num!Q30)</f>
        <v>881.4213487152947</v>
      </c>
      <c r="R30" s="72">
        <f>IF(RES_hh_tes!R30=0,0,1000*11630*RES_hh_tes!R30/RES_hh_num!R30)</f>
        <v>932.77095664714057</v>
      </c>
      <c r="S30" s="72">
        <f>IF(RES_hh_tes!S30=0,0,1000*11630*RES_hh_tes!S30/RES_hh_num!S30)</f>
        <v>940.44317873099078</v>
      </c>
      <c r="T30" s="72">
        <f>IF(RES_hh_tes!T30=0,0,1000*11630*RES_hh_tes!T30/RES_hh_num!T30)</f>
        <v>1096.5868733820685</v>
      </c>
      <c r="U30" s="72">
        <f>IF(RES_hh_tes!U30=0,0,1000*11630*RES_hh_tes!U30/RES_hh_num!U30)</f>
        <v>1146.6959053042185</v>
      </c>
      <c r="V30" s="72">
        <f>IF(RES_hh_tes!V30=0,0,1000*11630*RES_hh_tes!V30/RES_hh_num!V30)</f>
        <v>1247.4638117623867</v>
      </c>
      <c r="W30" s="72">
        <f>IF(RES_hh_tes!W30=0,0,1000*11630*RES_hh_tes!W30/RES_hh_num!W30)</f>
        <v>1311.7065685149364</v>
      </c>
      <c r="X30" s="72">
        <f>IF(RES_hh_tes!X30=0,0,1000*11630*RES_hh_tes!X30/RES_hh_num!X30)</f>
        <v>1241.1408181237</v>
      </c>
      <c r="Y30" s="72">
        <f>IF(RES_hh_tes!Y30=0,0,1000*11630*RES_hh_tes!Y30/RES_hh_num!Y30)</f>
        <v>1347.124512096452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1525.4044208587125</v>
      </c>
      <c r="C31" s="72">
        <f>IF(RES_hh_tes!C31=0,0,1000*11630*RES_hh_tes!C31/RES_hh_num!C31)</f>
        <v>1576.1810677989938</v>
      </c>
      <c r="D31" s="72">
        <f>IF(RES_hh_tes!D31=0,0,1000*11630*RES_hh_tes!D31/RES_hh_num!D31)</f>
        <v>1607.8270612826357</v>
      </c>
      <c r="E31" s="72">
        <f>IF(RES_hh_tes!E31=0,0,1000*11630*RES_hh_tes!E31/RES_hh_num!E31)</f>
        <v>1551.8667380017757</v>
      </c>
      <c r="F31" s="72">
        <f>IF(RES_hh_tes!F31=0,0,1000*11630*RES_hh_tes!F31/RES_hh_num!F31)</f>
        <v>1479.3809336234212</v>
      </c>
      <c r="G31" s="72">
        <f>IF(RES_hh_tes!G31=0,0,1000*11630*RES_hh_tes!G31/RES_hh_num!G31)</f>
        <v>1501.267062621544</v>
      </c>
      <c r="H31" s="72">
        <f>IF(RES_hh_tes!H31=0,0,1000*11630*RES_hh_tes!H31/RES_hh_num!H31)</f>
        <v>1452.5858351841016</v>
      </c>
      <c r="I31" s="72">
        <f>IF(RES_hh_tes!I31=0,0,1000*11630*RES_hh_tes!I31/RES_hh_num!I31)</f>
        <v>1369.1914978001516</v>
      </c>
      <c r="J31" s="72">
        <f>IF(RES_hh_tes!J31=0,0,1000*11630*RES_hh_tes!J31/RES_hh_num!J31)</f>
        <v>1620.7984571623431</v>
      </c>
      <c r="K31" s="72">
        <f>IF(RES_hh_tes!K31=0,0,1000*11630*RES_hh_tes!K31/RES_hh_num!K31)</f>
        <v>1658.9977057437045</v>
      </c>
      <c r="L31" s="72">
        <f>IF(RES_hh_tes!L31=0,0,1000*11630*RES_hh_tes!L31/RES_hh_num!L31)</f>
        <v>1150.0962016506205</v>
      </c>
      <c r="M31" s="72">
        <f>IF(RES_hh_tes!M31=0,0,1000*11630*RES_hh_tes!M31/RES_hh_num!M31)</f>
        <v>1117.9415648560512</v>
      </c>
      <c r="N31" s="72">
        <f>IF(RES_hh_tes!N31=0,0,1000*11630*RES_hh_tes!N31/RES_hh_num!N31)</f>
        <v>1053.7389239608972</v>
      </c>
      <c r="O31" s="72">
        <f>IF(RES_hh_tes!O31=0,0,1000*11630*RES_hh_tes!O31/RES_hh_num!O31)</f>
        <v>993.02723628183242</v>
      </c>
      <c r="P31" s="72">
        <f>IF(RES_hh_tes!P31=0,0,1000*11630*RES_hh_tes!P31/RES_hh_num!P31)</f>
        <v>956.47152488912377</v>
      </c>
      <c r="Q31" s="72">
        <f>IF(RES_hh_tes!Q31=0,0,1000*11630*RES_hh_tes!Q31/RES_hh_num!Q31)</f>
        <v>948.62607444058176</v>
      </c>
      <c r="R31" s="72">
        <f>IF(RES_hh_tes!R31=0,0,1000*11630*RES_hh_tes!R31/RES_hh_num!R31)</f>
        <v>979.30288508125693</v>
      </c>
      <c r="S31" s="72">
        <f>IF(RES_hh_tes!S31=0,0,1000*11630*RES_hh_tes!S31/RES_hh_num!S31)</f>
        <v>1003.6844600584109</v>
      </c>
      <c r="T31" s="72">
        <f>IF(RES_hh_tes!T31=0,0,1000*11630*RES_hh_tes!T31/RES_hh_num!T31)</f>
        <v>1065.1260772663807</v>
      </c>
      <c r="U31" s="72">
        <f>IF(RES_hh_tes!U31=0,0,1000*11630*RES_hh_tes!U31/RES_hh_num!U31)</f>
        <v>1120.7022558144843</v>
      </c>
      <c r="V31" s="72">
        <f>IF(RES_hh_tes!V31=0,0,1000*11630*RES_hh_tes!V31/RES_hh_num!V31)</f>
        <v>1204.4791083232681</v>
      </c>
      <c r="W31" s="72">
        <f>IF(RES_hh_tes!W31=0,0,1000*11630*RES_hh_tes!W31/RES_hh_num!W31)</f>
        <v>1255.8973250411675</v>
      </c>
      <c r="X31" s="72">
        <f>IF(RES_hh_tes!X31=0,0,1000*11630*RES_hh_tes!X31/RES_hh_num!X31)</f>
        <v>1275.3402123505753</v>
      </c>
      <c r="Y31" s="72">
        <f>IF(RES_hh_tes!Y31=0,0,1000*11630*RES_hh_tes!Y31/RES_hh_num!Y31)</f>
        <v>1348.3638183660773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1381.4858959819308</v>
      </c>
      <c r="C32" s="77">
        <f>IF(RES_hh_tes!C32=0,0,1000*11630*RES_hh_tes!C32/RES_hh_num!C32)</f>
        <v>1498.7351780280305</v>
      </c>
      <c r="D32" s="77">
        <f>IF(RES_hh_tes!D32=0,0,1000*11630*RES_hh_tes!D32/RES_hh_num!D32)</f>
        <v>1614.9453762213855</v>
      </c>
      <c r="E32" s="77">
        <f>IF(RES_hh_tes!E32=0,0,1000*11630*RES_hh_tes!E32/RES_hh_num!E32)</f>
        <v>1446.9897762546257</v>
      </c>
      <c r="F32" s="77">
        <f>IF(RES_hh_tes!F32=0,0,1000*11630*RES_hh_tes!F32/RES_hh_num!F32)</f>
        <v>1487.7279177597227</v>
      </c>
      <c r="G32" s="77">
        <f>IF(RES_hh_tes!G32=0,0,1000*11630*RES_hh_tes!G32/RES_hh_num!G32)</f>
        <v>1580.8214194285085</v>
      </c>
      <c r="H32" s="77">
        <f>IF(RES_hh_tes!H32=0,0,1000*11630*RES_hh_tes!H32/RES_hh_num!H32)</f>
        <v>1484.4122867598301</v>
      </c>
      <c r="I32" s="77">
        <f>IF(RES_hh_tes!I32=0,0,1000*11630*RES_hh_tes!I32/RES_hh_num!I32)</f>
        <v>1565.3081689028604</v>
      </c>
      <c r="J32" s="77">
        <f>IF(RES_hh_tes!J32=0,0,1000*11630*RES_hh_tes!J32/RES_hh_num!J32)</f>
        <v>1299.9975851024226</v>
      </c>
      <c r="K32" s="77">
        <f>IF(RES_hh_tes!K32=0,0,1000*11630*RES_hh_tes!K32/RES_hh_num!K32)</f>
        <v>1271.6499113495167</v>
      </c>
      <c r="L32" s="77">
        <f>IF(RES_hh_tes!L32=0,0,1000*11630*RES_hh_tes!L32/RES_hh_num!L32)</f>
        <v>1600.1681417482496</v>
      </c>
      <c r="M32" s="77">
        <f>IF(RES_hh_tes!M32=0,0,1000*11630*RES_hh_tes!M32/RES_hh_num!M32)</f>
        <v>1282.3587440349429</v>
      </c>
      <c r="N32" s="77">
        <f>IF(RES_hh_tes!N32=0,0,1000*11630*RES_hh_tes!N32/RES_hh_num!N32)</f>
        <v>1009.5309930049713</v>
      </c>
      <c r="O32" s="77">
        <f>IF(RES_hh_tes!O32=0,0,1000*11630*RES_hh_tes!O32/RES_hh_num!O32)</f>
        <v>806.46365763601909</v>
      </c>
      <c r="P32" s="77">
        <f>IF(RES_hh_tes!P32=0,0,1000*11630*RES_hh_tes!P32/RES_hh_num!P32)</f>
        <v>720.77264269730972</v>
      </c>
      <c r="Q32" s="77">
        <f>IF(RES_hh_tes!Q32=0,0,1000*11630*RES_hh_tes!Q32/RES_hh_num!Q32)</f>
        <v>720.1926962776779</v>
      </c>
      <c r="R32" s="77">
        <f>IF(RES_hh_tes!R32=0,0,1000*11630*RES_hh_tes!R32/RES_hh_num!R32)</f>
        <v>1029.984430276786</v>
      </c>
      <c r="S32" s="77">
        <f>IF(RES_hh_tes!S32=0,0,1000*11630*RES_hh_tes!S32/RES_hh_num!S32)</f>
        <v>906.5353598371272</v>
      </c>
      <c r="T32" s="77">
        <f>IF(RES_hh_tes!T32=0,0,1000*11630*RES_hh_tes!T32/RES_hh_num!T32)</f>
        <v>1110.0540652105242</v>
      </c>
      <c r="U32" s="77">
        <f>IF(RES_hh_tes!U32=0,0,1000*11630*RES_hh_tes!U32/RES_hh_num!U32)</f>
        <v>1123.8463733142526</v>
      </c>
      <c r="V32" s="77">
        <f>IF(RES_hh_tes!V32=0,0,1000*11630*RES_hh_tes!V32/RES_hh_num!V32)</f>
        <v>1206.5208393742562</v>
      </c>
      <c r="W32" s="77">
        <f>IF(RES_hh_tes!W32=0,0,1000*11630*RES_hh_tes!W32/RES_hh_num!W32)</f>
        <v>1306.8191542472625</v>
      </c>
      <c r="X32" s="77">
        <f>IF(RES_hh_tes!X32=0,0,1000*11630*RES_hh_tes!X32/RES_hh_num!X32)</f>
        <v>1202.1086533425578</v>
      </c>
      <c r="Y32" s="77">
        <f>IF(RES_hh_tes!Y32=0,0,1000*11630*RES_hh_tes!Y32/RES_hh_num!Y32)</f>
        <v>1440.8921170790907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596.95852366960594</v>
      </c>
      <c r="C3" s="65">
        <f>IF(RES_hh_emi!C3=0,0,1000000*RES_hh_emi!C3/RES_hh_num!C3)</f>
        <v>598.13499363962433</v>
      </c>
      <c r="D3" s="65">
        <f>IF(RES_hh_emi!D3=0,0,1000000*RES_hh_emi!D3/RES_hh_num!D3)</f>
        <v>607.70566342800714</v>
      </c>
      <c r="E3" s="65">
        <f>IF(RES_hh_emi!E3=0,0,1000000*RES_hh_emi!E3/RES_hh_num!E3)</f>
        <v>681.30992064681504</v>
      </c>
      <c r="F3" s="65">
        <f>IF(RES_hh_emi!F3=0,0,1000000*RES_hh_emi!F3/RES_hh_num!F3)</f>
        <v>683.61587368699702</v>
      </c>
      <c r="G3" s="65">
        <f>IF(RES_hh_emi!G3=0,0,1000000*RES_hh_emi!G3/RES_hh_num!G3)</f>
        <v>637.55040812166942</v>
      </c>
      <c r="H3" s="65">
        <f>IF(RES_hh_emi!H3=0,0,1000000*RES_hh_emi!H3/RES_hh_num!H3)</f>
        <v>599.39675924588335</v>
      </c>
      <c r="I3" s="65">
        <f>IF(RES_hh_emi!I3=0,0,1000000*RES_hh_emi!I3/RES_hh_num!I3)</f>
        <v>588.47534644179143</v>
      </c>
      <c r="J3" s="65">
        <f>IF(RES_hh_emi!J3=0,0,1000000*RES_hh_emi!J3/RES_hh_num!J3)</f>
        <v>556.24064997306129</v>
      </c>
      <c r="K3" s="65">
        <f>IF(RES_hh_emi!K3=0,0,1000000*RES_hh_emi!K3/RES_hh_num!K3)</f>
        <v>563.43547598954615</v>
      </c>
      <c r="L3" s="65">
        <f>IF(RES_hh_emi!L3=0,0,1000000*RES_hh_emi!L3/RES_hh_num!L3)</f>
        <v>614.19964464100053</v>
      </c>
      <c r="M3" s="65">
        <f>IF(RES_hh_emi!M3=0,0,1000000*RES_hh_emi!M3/RES_hh_num!M3)</f>
        <v>549.76574038131605</v>
      </c>
      <c r="N3" s="65">
        <f>IF(RES_hh_emi!N3=0,0,1000000*RES_hh_emi!N3/RES_hh_num!N3)</f>
        <v>504.11230000937513</v>
      </c>
      <c r="O3" s="65">
        <f>IF(RES_hh_emi!O3=0,0,1000000*RES_hh_emi!O3/RES_hh_num!O3)</f>
        <v>485.27462769632973</v>
      </c>
      <c r="P3" s="65">
        <f>IF(RES_hh_emi!P3=0,0,1000000*RES_hh_emi!P3/RES_hh_num!P3)</f>
        <v>454.93501967364108</v>
      </c>
      <c r="Q3" s="65">
        <f>IF(RES_hh_emi!Q3=0,0,1000000*RES_hh_emi!Q3/RES_hh_num!Q3)</f>
        <v>432.69945120614187</v>
      </c>
      <c r="R3" s="65">
        <f>IF(RES_hh_emi!R3=0,0,1000000*RES_hh_emi!R3/RES_hh_num!R3)</f>
        <v>421.24153463497578</v>
      </c>
      <c r="S3" s="65">
        <f>IF(RES_hh_emi!S3=0,0,1000000*RES_hh_emi!S3/RES_hh_num!S3)</f>
        <v>420.46565117003246</v>
      </c>
      <c r="T3" s="65">
        <f>IF(RES_hh_emi!T3=0,0,1000000*RES_hh_emi!T3/RES_hh_num!T3)</f>
        <v>426.9714325330076</v>
      </c>
      <c r="U3" s="65">
        <f>IF(RES_hh_emi!U3=0,0,1000000*RES_hh_emi!U3/RES_hh_num!U3)</f>
        <v>420.65106556116058</v>
      </c>
      <c r="V3" s="65">
        <f>IF(RES_hh_emi!V3=0,0,1000000*RES_hh_emi!V3/RES_hh_num!V3)</f>
        <v>454.59540454359433</v>
      </c>
      <c r="W3" s="65">
        <f>IF(RES_hh_emi!W3=0,0,1000000*RES_hh_emi!W3/RES_hh_num!W3)</f>
        <v>414.91883626098098</v>
      </c>
      <c r="X3" s="65">
        <f>IF(RES_hh_emi!X3=0,0,1000000*RES_hh_emi!X3/RES_hh_num!X3)</f>
        <v>379.04433228618348</v>
      </c>
      <c r="Y3" s="65">
        <f>IF(RES_hh_emi!Y3=0,0,1000000*RES_hh_emi!Y3/RES_hh_num!Y3)</f>
        <v>355.61913697943339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99.412813608071659</v>
      </c>
      <c r="C4" s="69">
        <f>IF(RES_hh_emi!C4=0,0,1000000*RES_hh_emi!C4/RES_hh_num!C4)</f>
        <v>106.83217744067349</v>
      </c>
      <c r="D4" s="69">
        <f>IF(RES_hh_emi!D4=0,0,1000000*RES_hh_emi!D4/RES_hh_num!D4)</f>
        <v>113.06143785347986</v>
      </c>
      <c r="E4" s="69">
        <f>IF(RES_hh_emi!E4=0,0,1000000*RES_hh_emi!E4/RES_hh_num!E4)</f>
        <v>147.80658011693856</v>
      </c>
      <c r="F4" s="69">
        <f>IF(RES_hh_emi!F4=0,0,1000000*RES_hh_emi!F4/RES_hh_num!F4)</f>
        <v>153.05127636541005</v>
      </c>
      <c r="G4" s="69">
        <f>IF(RES_hh_emi!G4=0,0,1000000*RES_hh_emi!G4/RES_hh_num!G4)</f>
        <v>141.21189123092975</v>
      </c>
      <c r="H4" s="69">
        <f>IF(RES_hh_emi!H4=0,0,1000000*RES_hh_emi!H4/RES_hh_num!H4)</f>
        <v>126.58603345140438</v>
      </c>
      <c r="I4" s="69">
        <f>IF(RES_hh_emi!I4=0,0,1000000*RES_hh_emi!I4/RES_hh_num!I4)</f>
        <v>125.72174039032586</v>
      </c>
      <c r="J4" s="69">
        <f>IF(RES_hh_emi!J4=0,0,1000000*RES_hh_emi!J4/RES_hh_num!J4)</f>
        <v>121.15236440904495</v>
      </c>
      <c r="K4" s="69">
        <f>IF(RES_hh_emi!K4=0,0,1000000*RES_hh_emi!K4/RES_hh_num!K4)</f>
        <v>134.24569165556412</v>
      </c>
      <c r="L4" s="69">
        <f>IF(RES_hh_emi!L4=0,0,1000000*RES_hh_emi!L4/RES_hh_num!L4)</f>
        <v>147.86008688571457</v>
      </c>
      <c r="M4" s="69">
        <f>IF(RES_hh_emi!M4=0,0,1000000*RES_hh_emi!M4/RES_hh_num!M4)</f>
        <v>142.57703393656018</v>
      </c>
      <c r="N4" s="69">
        <f>IF(RES_hh_emi!N4=0,0,1000000*RES_hh_emi!N4/RES_hh_num!N4)</f>
        <v>136.99033920322697</v>
      </c>
      <c r="O4" s="69">
        <f>IF(RES_hh_emi!O4=0,0,1000000*RES_hh_emi!O4/RES_hh_num!O4)</f>
        <v>138.38689583301286</v>
      </c>
      <c r="P4" s="69">
        <f>IF(RES_hh_emi!P4=0,0,1000000*RES_hh_emi!P4/RES_hh_num!P4)</f>
        <v>140.6602248948366</v>
      </c>
      <c r="Q4" s="69">
        <f>IF(RES_hh_emi!Q4=0,0,1000000*RES_hh_emi!Q4/RES_hh_num!Q4)</f>
        <v>138.25792663453683</v>
      </c>
      <c r="R4" s="69">
        <f>IF(RES_hh_emi!R4=0,0,1000000*RES_hh_emi!R4/RES_hh_num!R4)</f>
        <v>128.66541565015959</v>
      </c>
      <c r="S4" s="69">
        <f>IF(RES_hh_emi!S4=0,0,1000000*RES_hh_emi!S4/RES_hh_num!S4)</f>
        <v>124.99052528009268</v>
      </c>
      <c r="T4" s="69">
        <f>IF(RES_hh_emi!T4=0,0,1000000*RES_hh_emi!T4/RES_hh_num!T4)</f>
        <v>133.16777552719736</v>
      </c>
      <c r="U4" s="69">
        <f>IF(RES_hh_emi!U4=0,0,1000000*RES_hh_emi!U4/RES_hh_num!U4)</f>
        <v>130.35723322323156</v>
      </c>
      <c r="V4" s="69">
        <f>IF(RES_hh_emi!V4=0,0,1000000*RES_hh_emi!V4/RES_hh_num!V4)</f>
        <v>135.07266898297249</v>
      </c>
      <c r="W4" s="69">
        <f>IF(RES_hh_emi!W4=0,0,1000000*RES_hh_emi!W4/RES_hh_num!W4)</f>
        <v>129.46906258280316</v>
      </c>
      <c r="X4" s="69">
        <f>IF(RES_hh_emi!X4=0,0,1000000*RES_hh_emi!X4/RES_hh_num!X4)</f>
        <v>120.74999409846444</v>
      </c>
      <c r="Y4" s="69">
        <f>IF(RES_hh_emi!Y4=0,0,1000000*RES_hh_emi!Y4/RES_hh_num!Y4)</f>
        <v>108.42213983103873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X5" s="72">
        <f>IF(RES_hh_emi!X5=0,0,1000000*RES_hh_emi!X5/RES_hh_num!X5)</f>
        <v>0</v>
      </c>
      <c r="Y5" s="72">
        <f>IF(RES_hh_emi!Y5=0,0,1000000*RES_hh_emi!Y5/RES_hh_num!Y5)</f>
        <v>0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710.4621549764197</v>
      </c>
      <c r="C6" s="72">
        <f>IF(RES_hh_emi!C6=0,0,1000000*RES_hh_emi!C6/RES_hh_num!C6)</f>
        <v>683.45380664687661</v>
      </c>
      <c r="D6" s="72">
        <f>IF(RES_hh_emi!D6=0,0,1000000*RES_hh_emi!D6/RES_hh_num!D6)</f>
        <v>669.79243425143522</v>
      </c>
      <c r="E6" s="72">
        <f>IF(RES_hh_emi!E6=0,0,1000000*RES_hh_emi!E6/RES_hh_num!E6)</f>
        <v>1073.7401243101572</v>
      </c>
      <c r="F6" s="72">
        <f>IF(RES_hh_emi!F6=0,0,1000000*RES_hh_emi!F6/RES_hh_num!F6)</f>
        <v>1067.5844296335245</v>
      </c>
      <c r="G6" s="72">
        <f>IF(RES_hh_emi!G6=0,0,1000000*RES_hh_emi!G6/RES_hh_num!G6)</f>
        <v>931.12166555464125</v>
      </c>
      <c r="H6" s="72">
        <f>IF(RES_hh_emi!H6=0,0,1000000*RES_hh_emi!H6/RES_hh_num!H6)</f>
        <v>924.40956759070934</v>
      </c>
      <c r="I6" s="72">
        <f>IF(RES_hh_emi!I6=0,0,1000000*RES_hh_emi!I6/RES_hh_num!I6)</f>
        <v>957.85549357230843</v>
      </c>
      <c r="J6" s="72">
        <f>IF(RES_hh_emi!J6=0,0,1000000*RES_hh_emi!J6/RES_hh_num!J6)</f>
        <v>756.13626988960664</v>
      </c>
      <c r="K6" s="72">
        <f>IF(RES_hh_emi!K6=0,0,1000000*RES_hh_emi!K6/RES_hh_num!K6)</f>
        <v>343.71393978720096</v>
      </c>
      <c r="L6" s="72">
        <f>IF(RES_hh_emi!L6=0,0,1000000*RES_hh_emi!L6/RES_hh_num!L6)</f>
        <v>1173.2651986304868</v>
      </c>
      <c r="M6" s="72">
        <f>IF(RES_hh_emi!M6=0,0,1000000*RES_hh_emi!M6/RES_hh_num!M6)</f>
        <v>926.64257198703319</v>
      </c>
      <c r="N6" s="72">
        <f>IF(RES_hh_emi!N6=0,0,1000000*RES_hh_emi!N6/RES_hh_num!N6)</f>
        <v>873.12256748794357</v>
      </c>
      <c r="O6" s="72">
        <f>IF(RES_hh_emi!O6=0,0,1000000*RES_hh_emi!O6/RES_hh_num!O6)</f>
        <v>894.41972288774707</v>
      </c>
      <c r="P6" s="72">
        <f>IF(RES_hh_emi!P6=0,0,1000000*RES_hh_emi!P6/RES_hh_num!P6)</f>
        <v>894.80567834479348</v>
      </c>
      <c r="Q6" s="72">
        <f>IF(RES_hh_emi!Q6=0,0,1000000*RES_hh_emi!Q6/RES_hh_num!Q6)</f>
        <v>884.4265568911577</v>
      </c>
      <c r="R6" s="72">
        <f>IF(RES_hh_emi!R6=0,0,1000000*RES_hh_emi!R6/RES_hh_num!R6)</f>
        <v>901.02695365055718</v>
      </c>
      <c r="S6" s="72">
        <f>IF(RES_hh_emi!S6=0,0,1000000*RES_hh_emi!S6/RES_hh_num!S6)</f>
        <v>906.01595612113317</v>
      </c>
      <c r="T6" s="72">
        <f>IF(RES_hh_emi!T6=0,0,1000000*RES_hh_emi!T6/RES_hh_num!T6)</f>
        <v>862.99984881243336</v>
      </c>
      <c r="U6" s="72">
        <f>IF(RES_hh_emi!U6=0,0,1000000*RES_hh_emi!U6/RES_hh_num!U6)</f>
        <v>873.55081832602502</v>
      </c>
      <c r="V6" s="72">
        <f>IF(RES_hh_emi!V6=0,0,1000000*RES_hh_emi!V6/RES_hh_num!V6)</f>
        <v>972.75188322368513</v>
      </c>
      <c r="W6" s="72">
        <f>IF(RES_hh_emi!W6=0,0,1000000*RES_hh_emi!W6/RES_hh_num!W6)</f>
        <v>918.0357639555607</v>
      </c>
      <c r="X6" s="72">
        <f>IF(RES_hh_emi!X6=0,0,1000000*RES_hh_emi!X6/RES_hh_num!X6)</f>
        <v>937.5096794636429</v>
      </c>
      <c r="Y6" s="72">
        <f>IF(RES_hh_emi!Y6=0,0,1000000*RES_hh_emi!Y6/RES_hh_num!Y6)</f>
        <v>956.62025321676435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788.84338801894489</v>
      </c>
      <c r="C7" s="72">
        <f>IF(RES_hh_emi!C7=0,0,1000000*RES_hh_emi!C7/RES_hh_num!C7)</f>
        <v>1030.3150471649033</v>
      </c>
      <c r="D7" s="72">
        <f>IF(RES_hh_emi!D7=0,0,1000000*RES_hh_emi!D7/RES_hh_num!D7)</f>
        <v>1086.5103193154753</v>
      </c>
      <c r="E7" s="72">
        <f>IF(RES_hh_emi!E7=0,0,1000000*RES_hh_emi!E7/RES_hh_num!E7)</f>
        <v>988.6572056762833</v>
      </c>
      <c r="F7" s="72">
        <f>IF(RES_hh_emi!F7=0,0,1000000*RES_hh_emi!F7/RES_hh_num!F7)</f>
        <v>1033.2072472807056</v>
      </c>
      <c r="G7" s="72">
        <f>IF(RES_hh_emi!G7=0,0,1000000*RES_hh_emi!G7/RES_hh_num!G7)</f>
        <v>1134.4980714847611</v>
      </c>
      <c r="H7" s="72">
        <f>IF(RES_hh_emi!H7=0,0,1000000*RES_hh_emi!H7/RES_hh_num!H7)</f>
        <v>1060.4517343253062</v>
      </c>
      <c r="I7" s="72">
        <f>IF(RES_hh_emi!I7=0,0,1000000*RES_hh_emi!I7/RES_hh_num!I7)</f>
        <v>1150.5821478433354</v>
      </c>
      <c r="J7" s="72">
        <f>IF(RES_hh_emi!J7=0,0,1000000*RES_hh_emi!J7/RES_hh_num!J7)</f>
        <v>1148.3154002743083</v>
      </c>
      <c r="K7" s="72">
        <f>IF(RES_hh_emi!K7=0,0,1000000*RES_hh_emi!K7/RES_hh_num!K7)</f>
        <v>1146.2594335121053</v>
      </c>
      <c r="L7" s="72">
        <f>IF(RES_hh_emi!L7=0,0,1000000*RES_hh_emi!L7/RES_hh_num!L7)</f>
        <v>989.12478035352945</v>
      </c>
      <c r="M7" s="72">
        <f>IF(RES_hh_emi!M7=0,0,1000000*RES_hh_emi!M7/RES_hh_num!M7)</f>
        <v>1152.5572901265871</v>
      </c>
      <c r="N7" s="72">
        <f>IF(RES_hh_emi!N7=0,0,1000000*RES_hh_emi!N7/RES_hh_num!N7)</f>
        <v>944.70492192953748</v>
      </c>
      <c r="O7" s="72">
        <f>IF(RES_hh_emi!O7=0,0,1000000*RES_hh_emi!O7/RES_hh_num!O7)</f>
        <v>1055.4362133098348</v>
      </c>
      <c r="P7" s="72">
        <f>IF(RES_hh_emi!P7=0,0,1000000*RES_hh_emi!P7/RES_hh_num!P7)</f>
        <v>1136.0481987110261</v>
      </c>
      <c r="Q7" s="72">
        <f>IF(RES_hh_emi!Q7=0,0,1000000*RES_hh_emi!Q7/RES_hh_num!Q7)</f>
        <v>1136.994192576894</v>
      </c>
      <c r="R7" s="72">
        <f>IF(RES_hh_emi!R7=0,0,1000000*RES_hh_emi!R7/RES_hh_num!R7)</f>
        <v>1183.6828683549918</v>
      </c>
      <c r="S7" s="72">
        <f>IF(RES_hh_emi!S7=0,0,1000000*RES_hh_emi!S7/RES_hh_num!S7)</f>
        <v>1067.1058159621962</v>
      </c>
      <c r="T7" s="72">
        <f>IF(RES_hh_emi!T7=0,0,1000000*RES_hh_emi!T7/RES_hh_num!T7)</f>
        <v>1253.1067939867808</v>
      </c>
      <c r="U7" s="72">
        <f>IF(RES_hh_emi!U7=0,0,1000000*RES_hh_emi!U7/RES_hh_num!U7)</f>
        <v>1118.6295955585117</v>
      </c>
      <c r="V7" s="72">
        <f>IF(RES_hh_emi!V7=0,0,1000000*RES_hh_emi!V7/RES_hh_num!V7)</f>
        <v>1237.3578443971128</v>
      </c>
      <c r="W7" s="72">
        <f>IF(RES_hh_emi!W7=0,0,1000000*RES_hh_emi!W7/RES_hh_num!W7)</f>
        <v>1264.6098235744978</v>
      </c>
      <c r="X7" s="72">
        <f>IF(RES_hh_emi!X7=0,0,1000000*RES_hh_emi!X7/RES_hh_num!X7)</f>
        <v>1205.4117451930208</v>
      </c>
      <c r="Y7" s="72">
        <f>IF(RES_hh_emi!Y7=0,0,1000000*RES_hh_emi!Y7/RES_hh_num!Y7)</f>
        <v>1132.6050363553238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543.22321951272511</v>
      </c>
      <c r="C8" s="72">
        <f>IF(RES_hh_emi!C8=0,0,1000000*RES_hh_emi!C8/RES_hh_num!C8)</f>
        <v>610.43415556424247</v>
      </c>
      <c r="D8" s="72">
        <f>IF(RES_hh_emi!D8=0,0,1000000*RES_hh_emi!D8/RES_hh_num!D8)</f>
        <v>668.76858145918436</v>
      </c>
      <c r="E8" s="72">
        <f>IF(RES_hh_emi!E8=0,0,1000000*RES_hh_emi!E8/RES_hh_num!E8)</f>
        <v>704.1291370055435</v>
      </c>
      <c r="F8" s="72">
        <f>IF(RES_hh_emi!F8=0,0,1000000*RES_hh_emi!F8/RES_hh_num!F8)</f>
        <v>765.16123655174852</v>
      </c>
      <c r="G8" s="72">
        <f>IF(RES_hh_emi!G8=0,0,1000000*RES_hh_emi!G8/RES_hh_num!G8)</f>
        <v>796.58313406933587</v>
      </c>
      <c r="H8" s="72">
        <f>IF(RES_hh_emi!H8=0,0,1000000*RES_hh_emi!H8/RES_hh_num!H8)</f>
        <v>763.62601142443827</v>
      </c>
      <c r="I8" s="72">
        <f>IF(RES_hh_emi!I8=0,0,1000000*RES_hh_emi!I8/RES_hh_num!I8)</f>
        <v>800.62306336455572</v>
      </c>
      <c r="J8" s="72">
        <f>IF(RES_hh_emi!J8=0,0,1000000*RES_hh_emi!J8/RES_hh_num!J8)</f>
        <v>769.19312341551836</v>
      </c>
      <c r="K8" s="72">
        <f>IF(RES_hh_emi!K8=0,0,1000000*RES_hh_emi!K8/RES_hh_num!K8)</f>
        <v>850.63620308184329</v>
      </c>
      <c r="L8" s="72">
        <f>IF(RES_hh_emi!L8=0,0,1000000*RES_hh_emi!L8/RES_hh_num!L8)</f>
        <v>713.58739928206535</v>
      </c>
      <c r="M8" s="72">
        <f>IF(RES_hh_emi!M8=0,0,1000000*RES_hh_emi!M8/RES_hh_num!M8)</f>
        <v>642.78438319622421</v>
      </c>
      <c r="N8" s="72">
        <f>IF(RES_hh_emi!N8=0,0,1000000*RES_hh_emi!N8/RES_hh_num!N8)</f>
        <v>709.38492419286433</v>
      </c>
      <c r="O8" s="72">
        <f>IF(RES_hh_emi!O8=0,0,1000000*RES_hh_emi!O8/RES_hh_num!O8)</f>
        <v>751.09446668348755</v>
      </c>
      <c r="P8" s="72">
        <f>IF(RES_hh_emi!P8=0,0,1000000*RES_hh_emi!P8/RES_hh_num!P8)</f>
        <v>813.02038602826622</v>
      </c>
      <c r="Q8" s="72">
        <f>IF(RES_hh_emi!Q8=0,0,1000000*RES_hh_emi!Q8/RES_hh_num!Q8)</f>
        <v>822.91254729675268</v>
      </c>
      <c r="R8" s="72">
        <f>IF(RES_hh_emi!R8=0,0,1000000*RES_hh_emi!R8/RES_hh_num!R8)</f>
        <v>736.21306968555518</v>
      </c>
      <c r="S8" s="72">
        <f>IF(RES_hh_emi!S8=0,0,1000000*RES_hh_emi!S8/RES_hh_num!S8)</f>
        <v>737.80557910196501</v>
      </c>
      <c r="T8" s="72">
        <f>IF(RES_hh_emi!T8=0,0,1000000*RES_hh_emi!T8/RES_hh_num!T8)</f>
        <v>753.14332305691642</v>
      </c>
      <c r="U8" s="72">
        <f>IF(RES_hh_emi!U8=0,0,1000000*RES_hh_emi!U8/RES_hh_num!U8)</f>
        <v>754.87293838976746</v>
      </c>
      <c r="V8" s="72">
        <f>IF(RES_hh_emi!V8=0,0,1000000*RES_hh_emi!V8/RES_hh_num!V8)</f>
        <v>761.62059662166439</v>
      </c>
      <c r="W8" s="72">
        <f>IF(RES_hh_emi!W8=0,0,1000000*RES_hh_emi!W8/RES_hh_num!W8)</f>
        <v>764.25369578426796</v>
      </c>
      <c r="X8" s="72">
        <f>IF(RES_hh_emi!X8=0,0,1000000*RES_hh_emi!X8/RES_hh_num!X8)</f>
        <v>774.62595557615521</v>
      </c>
      <c r="Y8" s="72">
        <f>IF(RES_hh_emi!Y8=0,0,1000000*RES_hh_emi!Y8/RES_hh_num!Y8)</f>
        <v>746.24589864551047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288.98707485440679</v>
      </c>
      <c r="C17" s="69">
        <f>IF(RES_hh_emi!C17=0,0,1000000*RES_hh_emi!C17/RES_hh_num!C17)</f>
        <v>283.88369169059501</v>
      </c>
      <c r="D17" s="69">
        <f>IF(RES_hh_emi!D17=0,0,1000000*RES_hh_emi!D17/RES_hh_num!D17)</f>
        <v>279.77150626772192</v>
      </c>
      <c r="E17" s="69">
        <f>IF(RES_hh_emi!E17=0,0,1000000*RES_hh_emi!E17/RES_hh_num!E17)</f>
        <v>281.16366349446838</v>
      </c>
      <c r="F17" s="69">
        <f>IF(RES_hh_emi!F17=0,0,1000000*RES_hh_emi!F17/RES_hh_num!F17)</f>
        <v>275.05256815173084</v>
      </c>
      <c r="G17" s="69">
        <f>IF(RES_hh_emi!G17=0,0,1000000*RES_hh_emi!G17/RES_hh_num!G17)</f>
        <v>266.43994003644275</v>
      </c>
      <c r="H17" s="69">
        <f>IF(RES_hh_emi!H17=0,0,1000000*RES_hh_emi!H17/RES_hh_num!H17)</f>
        <v>262.53584725676558</v>
      </c>
      <c r="I17" s="69">
        <f>IF(RES_hh_emi!I17=0,0,1000000*RES_hh_emi!I17/RES_hh_num!I17)</f>
        <v>263.99544609089958</v>
      </c>
      <c r="J17" s="69">
        <f>IF(RES_hh_emi!J17=0,0,1000000*RES_hh_emi!J17/RES_hh_num!J17)</f>
        <v>261.60676169807397</v>
      </c>
      <c r="K17" s="69">
        <f>IF(RES_hh_emi!K17=0,0,1000000*RES_hh_emi!K17/RES_hh_num!K17)</f>
        <v>257.44527651161889</v>
      </c>
      <c r="L17" s="69">
        <f>IF(RES_hh_emi!L17=0,0,1000000*RES_hh_emi!L17/RES_hh_num!L17)</f>
        <v>271.69564108013242</v>
      </c>
      <c r="M17" s="69">
        <f>IF(RES_hh_emi!M17=0,0,1000000*RES_hh_emi!M17/RES_hh_num!M17)</f>
        <v>228.07729864615104</v>
      </c>
      <c r="N17" s="69">
        <f>IF(RES_hh_emi!N17=0,0,1000000*RES_hh_emi!N17/RES_hh_num!N17)</f>
        <v>205.43766047154236</v>
      </c>
      <c r="O17" s="69">
        <f>IF(RES_hh_emi!O17=0,0,1000000*RES_hh_emi!O17/RES_hh_num!O17)</f>
        <v>195.96477272284079</v>
      </c>
      <c r="P17" s="69">
        <f>IF(RES_hh_emi!P17=0,0,1000000*RES_hh_emi!P17/RES_hh_num!P17)</f>
        <v>176.71928505578313</v>
      </c>
      <c r="Q17" s="69">
        <f>IF(RES_hh_emi!Q17=0,0,1000000*RES_hh_emi!Q17/RES_hh_num!Q17)</f>
        <v>164.37386598570811</v>
      </c>
      <c r="R17" s="69">
        <f>IF(RES_hh_emi!R17=0,0,1000000*RES_hh_emi!R17/RES_hh_num!R17)</f>
        <v>161.51417874269035</v>
      </c>
      <c r="S17" s="69">
        <f>IF(RES_hh_emi!S17=0,0,1000000*RES_hh_emi!S17/RES_hh_num!S17)</f>
        <v>162.64797463056246</v>
      </c>
      <c r="T17" s="69">
        <f>IF(RES_hh_emi!T17=0,0,1000000*RES_hh_emi!T17/RES_hh_num!T17)</f>
        <v>158.95702926216197</v>
      </c>
      <c r="U17" s="69">
        <f>IF(RES_hh_emi!U17=0,0,1000000*RES_hh_emi!U17/RES_hh_num!U17)</f>
        <v>154.79993805395023</v>
      </c>
      <c r="V17" s="69">
        <f>IF(RES_hh_emi!V17=0,0,1000000*RES_hh_emi!V17/RES_hh_num!V17)</f>
        <v>170.50597094621196</v>
      </c>
      <c r="W17" s="69">
        <f>IF(RES_hh_emi!W17=0,0,1000000*RES_hh_emi!W17/RES_hh_num!W17)</f>
        <v>148.81498981771844</v>
      </c>
      <c r="X17" s="69">
        <f>IF(RES_hh_emi!X17=0,0,1000000*RES_hh_emi!X17/RES_hh_num!X17)</f>
        <v>134.74931271342959</v>
      </c>
      <c r="Y17" s="69">
        <f>IF(RES_hh_emi!Y17=0,0,1000000*RES_hh_emi!Y17/RES_hh_num!Y17)</f>
        <v>126.41837635072331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341.61312945483218</v>
      </c>
      <c r="C19" s="72">
        <f>IF(RES_hh_emi!C19=0,0,1000000*RES_hh_emi!C19/RES_hh_num!C19)</f>
        <v>332.52141405284391</v>
      </c>
      <c r="D19" s="72">
        <f>IF(RES_hh_emi!D19=0,0,1000000*RES_hh_emi!D19/RES_hh_num!D19)</f>
        <v>327.77559195010355</v>
      </c>
      <c r="E19" s="72">
        <f>IF(RES_hh_emi!E19=0,0,1000000*RES_hh_emi!E19/RES_hh_num!E19)</f>
        <v>333.37592652757348</v>
      </c>
      <c r="F19" s="72">
        <f>IF(RES_hh_emi!F19=0,0,1000000*RES_hh_emi!F19/RES_hh_num!F19)</f>
        <v>327.94334655568446</v>
      </c>
      <c r="G19" s="72">
        <f>IF(RES_hh_emi!G19=0,0,1000000*RES_hh_emi!G19/RES_hh_num!G19)</f>
        <v>320.21934790519725</v>
      </c>
      <c r="H19" s="72">
        <f>IF(RES_hh_emi!H19=0,0,1000000*RES_hh_emi!H19/RES_hh_num!H19)</f>
        <v>320.45890890496327</v>
      </c>
      <c r="I19" s="72">
        <f>IF(RES_hh_emi!I19=0,0,1000000*RES_hh_emi!I19/RES_hh_num!I19)</f>
        <v>326.49520403746618</v>
      </c>
      <c r="J19" s="72">
        <f>IF(RES_hh_emi!J19=0,0,1000000*RES_hh_emi!J19/RES_hh_num!J19)</f>
        <v>326.94384545519733</v>
      </c>
      <c r="K19" s="72">
        <f>IF(RES_hh_emi!K19=0,0,1000000*RES_hh_emi!K19/RES_hh_num!K19)</f>
        <v>328.79537368442499</v>
      </c>
      <c r="L19" s="72">
        <f>IF(RES_hh_emi!L19=0,0,1000000*RES_hh_emi!L19/RES_hh_num!L19)</f>
        <v>341.51465793215584</v>
      </c>
      <c r="M19" s="72">
        <f>IF(RES_hh_emi!M19=0,0,1000000*RES_hh_emi!M19/RES_hh_num!M19)</f>
        <v>295.54364430836739</v>
      </c>
      <c r="N19" s="72">
        <f>IF(RES_hh_emi!N19=0,0,1000000*RES_hh_emi!N19/RES_hh_num!N19)</f>
        <v>283.96552997155993</v>
      </c>
      <c r="O19" s="72">
        <f>IF(RES_hh_emi!O19=0,0,1000000*RES_hh_emi!O19/RES_hh_num!O19)</f>
        <v>282.96668876577877</v>
      </c>
      <c r="P19" s="72">
        <f>IF(RES_hh_emi!P19=0,0,1000000*RES_hh_emi!P19/RES_hh_num!P19)</f>
        <v>258.99848891405117</v>
      </c>
      <c r="Q19" s="72">
        <f>IF(RES_hh_emi!Q19=0,0,1000000*RES_hh_emi!Q19/RES_hh_num!Q19)</f>
        <v>244.29580356743472</v>
      </c>
      <c r="R19" s="72">
        <f>IF(RES_hh_emi!R19=0,0,1000000*RES_hh_emi!R19/RES_hh_num!R19)</f>
        <v>246.35720369919659</v>
      </c>
      <c r="S19" s="72">
        <f>IF(RES_hh_emi!S19=0,0,1000000*RES_hh_emi!S19/RES_hh_num!S19)</f>
        <v>248.37549787970116</v>
      </c>
      <c r="T19" s="72">
        <f>IF(RES_hh_emi!T19=0,0,1000000*RES_hh_emi!T19/RES_hh_num!T19)</f>
        <v>241.62277032799634</v>
      </c>
      <c r="U19" s="72">
        <f>IF(RES_hh_emi!U19=0,0,1000000*RES_hh_emi!U19/RES_hh_num!U19)</f>
        <v>235.86927677465238</v>
      </c>
      <c r="V19" s="72">
        <f>IF(RES_hh_emi!V19=0,0,1000000*RES_hh_emi!V19/RES_hh_num!V19)</f>
        <v>269.44203023118268</v>
      </c>
      <c r="W19" s="72">
        <f>IF(RES_hh_emi!W19=0,0,1000000*RES_hh_emi!W19/RES_hh_num!W19)</f>
        <v>236.5006569696005</v>
      </c>
      <c r="X19" s="72">
        <f>IF(RES_hh_emi!X19=0,0,1000000*RES_hh_emi!X19/RES_hh_num!X19)</f>
        <v>227.44063475154556</v>
      </c>
      <c r="Y19" s="72">
        <f>IF(RES_hh_emi!Y19=0,0,1000000*RES_hh_emi!Y19/RES_hh_num!Y19)</f>
        <v>223.94981424089883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386.07629947508792</v>
      </c>
      <c r="C20" s="72">
        <f>IF(RES_hh_emi!C20=0,0,1000000*RES_hh_emi!C20/RES_hh_num!C20)</f>
        <v>494.91233490267587</v>
      </c>
      <c r="D20" s="72">
        <f>IF(RES_hh_emi!D20=0,0,1000000*RES_hh_emi!D20/RES_hh_num!D20)</f>
        <v>493.64382555985645</v>
      </c>
      <c r="E20" s="72">
        <f>IF(RES_hh_emi!E20=0,0,1000000*RES_hh_emi!E20/RES_hh_num!E20)</f>
        <v>395.0557204991307</v>
      </c>
      <c r="F20" s="72">
        <f>IF(RES_hh_emi!F20=0,0,1000000*RES_hh_emi!F20/RES_hh_num!F20)</f>
        <v>382.75817278347324</v>
      </c>
      <c r="G20" s="72">
        <f>IF(RES_hh_emi!G20=0,0,1000000*RES_hh_emi!G20/RES_hh_num!G20)</f>
        <v>408.90380333219963</v>
      </c>
      <c r="H20" s="72">
        <f>IF(RES_hh_emi!H20=0,0,1000000*RES_hh_emi!H20/RES_hh_num!H20)</f>
        <v>396.02762411042949</v>
      </c>
      <c r="I20" s="72">
        <f>IF(RES_hh_emi!I20=0,0,1000000*RES_hh_emi!I20/RES_hh_num!I20)</f>
        <v>418.36081192837975</v>
      </c>
      <c r="J20" s="72">
        <f>IF(RES_hh_emi!J20=0,0,1000000*RES_hh_emi!J20/RES_hh_num!J20)</f>
        <v>430.20697650956475</v>
      </c>
      <c r="K20" s="72">
        <f>IF(RES_hh_emi!K20=0,0,1000000*RES_hh_emi!K20/RES_hh_num!K20)</f>
        <v>375.27619255562092</v>
      </c>
      <c r="L20" s="72">
        <f>IF(RES_hh_emi!L20=0,0,1000000*RES_hh_emi!L20/RES_hh_num!L20)</f>
        <v>478.13919861562584</v>
      </c>
      <c r="M20" s="72">
        <f>IF(RES_hh_emi!M20=0,0,1000000*RES_hh_emi!M20/RES_hh_num!M20)</f>
        <v>501.04619493919085</v>
      </c>
      <c r="N20" s="72">
        <f>IF(RES_hh_emi!N20=0,0,1000000*RES_hh_emi!N20/RES_hh_num!N20)</f>
        <v>351.79806314424417</v>
      </c>
      <c r="O20" s="72">
        <f>IF(RES_hh_emi!O20=0,0,1000000*RES_hh_emi!O20/RES_hh_num!O20)</f>
        <v>338.38876972383531</v>
      </c>
      <c r="P20" s="72">
        <f>IF(RES_hh_emi!P20=0,0,1000000*RES_hh_emi!P20/RES_hh_num!P20)</f>
        <v>329.67079729015637</v>
      </c>
      <c r="Q20" s="72">
        <f>IF(RES_hh_emi!Q20=0,0,1000000*RES_hh_emi!Q20/RES_hh_num!Q20)</f>
        <v>319.84905869961722</v>
      </c>
      <c r="R20" s="72">
        <f>IF(RES_hh_emi!R20=0,0,1000000*RES_hh_emi!R20/RES_hh_num!R20)</f>
        <v>339.49951316443452</v>
      </c>
      <c r="S20" s="72">
        <f>IF(RES_hh_emi!S20=0,0,1000000*RES_hh_emi!S20/RES_hh_num!S20)</f>
        <v>310.00277573852031</v>
      </c>
      <c r="T20" s="72">
        <f>IF(RES_hh_emi!T20=0,0,1000000*RES_hh_emi!T20/RES_hh_num!T20)</f>
        <v>366.44887112245488</v>
      </c>
      <c r="U20" s="72">
        <f>IF(RES_hh_emi!U20=0,0,1000000*RES_hh_emi!U20/RES_hh_num!U20)</f>
        <v>318.38931774437464</v>
      </c>
      <c r="V20" s="72">
        <f>IF(RES_hh_emi!V20=0,0,1000000*RES_hh_emi!V20/RES_hh_num!V20)</f>
        <v>368.77503813521201</v>
      </c>
      <c r="W20" s="72">
        <f>IF(RES_hh_emi!W20=0,0,1000000*RES_hh_emi!W20/RES_hh_num!W20)</f>
        <v>344.77790843411242</v>
      </c>
      <c r="X20" s="72">
        <f>IF(RES_hh_emi!X20=0,0,1000000*RES_hh_emi!X20/RES_hh_num!X20)</f>
        <v>316.20533782443476</v>
      </c>
      <c r="Y20" s="72">
        <f>IF(RES_hh_emi!Y20=0,0,1000000*RES_hh_emi!Y20/RES_hh_num!Y20)</f>
        <v>287.50878092427189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284.48520837378049</v>
      </c>
      <c r="C21" s="72">
        <f>IF(RES_hh_emi!C21=0,0,1000000*RES_hh_emi!C21/RES_hh_num!C21)</f>
        <v>311.26581899935707</v>
      </c>
      <c r="D21" s="72">
        <f>IF(RES_hh_emi!D21=0,0,1000000*RES_hh_emi!D21/RES_hh_num!D21)</f>
        <v>322.01994222532426</v>
      </c>
      <c r="E21" s="72">
        <f>IF(RES_hh_emi!E21=0,0,1000000*RES_hh_emi!E21/RES_hh_num!E21)</f>
        <v>298.20963044019754</v>
      </c>
      <c r="F21" s="72">
        <f>IF(RES_hh_emi!F21=0,0,1000000*RES_hh_emi!F21/RES_hh_num!F21)</f>
        <v>300.28887017747422</v>
      </c>
      <c r="G21" s="72">
        <f>IF(RES_hh_emi!G21=0,0,1000000*RES_hh_emi!G21/RES_hh_num!G21)</f>
        <v>300.19846834180282</v>
      </c>
      <c r="H21" s="72">
        <f>IF(RES_hh_emi!H21=0,0,1000000*RES_hh_emi!H21/RES_hh_num!H21)</f>
        <v>292.1015677411811</v>
      </c>
      <c r="I21" s="72">
        <f>IF(RES_hh_emi!I21=0,0,1000000*RES_hh_emi!I21/RES_hh_num!I21)</f>
        <v>292.93935778652019</v>
      </c>
      <c r="J21" s="72">
        <f>IF(RES_hh_emi!J21=0,0,1000000*RES_hh_emi!J21/RES_hh_num!J21)</f>
        <v>285.39660406090945</v>
      </c>
      <c r="K21" s="72">
        <f>IF(RES_hh_emi!K21=0,0,1000000*RES_hh_emi!K21/RES_hh_num!K21)</f>
        <v>273.29040781757169</v>
      </c>
      <c r="L21" s="72">
        <f>IF(RES_hh_emi!L21=0,0,1000000*RES_hh_emi!L21/RES_hh_num!L21)</f>
        <v>332.61672665163934</v>
      </c>
      <c r="M21" s="72">
        <f>IF(RES_hh_emi!M21=0,0,1000000*RES_hh_emi!M21/RES_hh_num!M21)</f>
        <v>268.30949760938006</v>
      </c>
      <c r="N21" s="72">
        <f>IF(RES_hh_emi!N21=0,0,1000000*RES_hh_emi!N21/RES_hh_num!N21)</f>
        <v>253.9985042887227</v>
      </c>
      <c r="O21" s="72">
        <f>IF(RES_hh_emi!O21=0,0,1000000*RES_hh_emi!O21/RES_hh_num!O21)</f>
        <v>233.23802170313564</v>
      </c>
      <c r="P21" s="72">
        <f>IF(RES_hh_emi!P21=0,0,1000000*RES_hh_emi!P21/RES_hh_num!P21)</f>
        <v>232.32888199640192</v>
      </c>
      <c r="Q21" s="72">
        <f>IF(RES_hh_emi!Q21=0,0,1000000*RES_hh_emi!Q21/RES_hh_num!Q21)</f>
        <v>230.70799762917537</v>
      </c>
      <c r="R21" s="72">
        <f>IF(RES_hh_emi!R21=0,0,1000000*RES_hh_emi!R21/RES_hh_num!R21)</f>
        <v>211.20111006794298</v>
      </c>
      <c r="S21" s="72">
        <f>IF(RES_hh_emi!S21=0,0,1000000*RES_hh_emi!S21/RES_hh_num!S21)</f>
        <v>216.52138826414793</v>
      </c>
      <c r="T21" s="72">
        <f>IF(RES_hh_emi!T21=0,0,1000000*RES_hh_emi!T21/RES_hh_num!T21)</f>
        <v>223.34231539719389</v>
      </c>
      <c r="U21" s="72">
        <f>IF(RES_hh_emi!U21=0,0,1000000*RES_hh_emi!U21/RES_hh_num!U21)</f>
        <v>220.96122995197808</v>
      </c>
      <c r="V21" s="72">
        <f>IF(RES_hh_emi!V21=0,0,1000000*RES_hh_emi!V21/RES_hh_num!V21)</f>
        <v>234.80951443191907</v>
      </c>
      <c r="W21" s="72">
        <f>IF(RES_hh_emi!W21=0,0,1000000*RES_hh_emi!W21/RES_hh_num!W21)</f>
        <v>218.61126363236889</v>
      </c>
      <c r="X21" s="72">
        <f>IF(RES_hh_emi!X21=0,0,1000000*RES_hh_emi!X21/RES_hh_num!X21)</f>
        <v>210.38273426586761</v>
      </c>
      <c r="Y21" s="72">
        <f>IF(RES_hh_emi!Y21=0,0,1000000*RES_hh_emi!Y21/RES_hh_num!Y21)</f>
        <v>198.71560257029762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208.55863520712757</v>
      </c>
      <c r="C27" s="69">
        <f>IF(RES_hh_emi!C27=0,0,1000000*RES_hh_emi!C27/RES_hh_num!C27)</f>
        <v>207.41912450835588</v>
      </c>
      <c r="D27" s="69">
        <f>IF(RES_hh_emi!D27=0,0,1000000*RES_hh_emi!D27/RES_hh_num!D27)</f>
        <v>214.87271930680532</v>
      </c>
      <c r="E27" s="69">
        <f>IF(RES_hh_emi!E27=0,0,1000000*RES_hh_emi!E27/RES_hh_num!E27)</f>
        <v>252.33967703540807</v>
      </c>
      <c r="F27" s="69">
        <f>IF(RES_hh_emi!F27=0,0,1000000*RES_hh_emi!F27/RES_hh_num!F27)</f>
        <v>255.51202916985613</v>
      </c>
      <c r="G27" s="69">
        <f>IF(RES_hh_emi!G27=0,0,1000000*RES_hh_emi!G27/RES_hh_num!G27)</f>
        <v>229.898576854297</v>
      </c>
      <c r="H27" s="69">
        <f>IF(RES_hh_emi!H27=0,0,1000000*RES_hh_emi!H27/RES_hh_num!H27)</f>
        <v>210.27487853771342</v>
      </c>
      <c r="I27" s="69">
        <f>IF(RES_hh_emi!I27=0,0,1000000*RES_hh_emi!I27/RES_hh_num!I27)</f>
        <v>198.75815996056596</v>
      </c>
      <c r="J27" s="69">
        <f>IF(RES_hh_emi!J27=0,0,1000000*RES_hh_emi!J27/RES_hh_num!J27)</f>
        <v>173.48152386594239</v>
      </c>
      <c r="K27" s="69">
        <f>IF(RES_hh_emi!K27=0,0,1000000*RES_hh_emi!K27/RES_hh_num!K27)</f>
        <v>171.74450782236312</v>
      </c>
      <c r="L27" s="69">
        <f>IF(RES_hh_emi!L27=0,0,1000000*RES_hh_emi!L27/RES_hh_num!L27)</f>
        <v>194.64391667515358</v>
      </c>
      <c r="M27" s="69">
        <f>IF(RES_hh_emi!M27=0,0,1000000*RES_hh_emi!M27/RES_hh_num!M27)</f>
        <v>179.11140779860489</v>
      </c>
      <c r="N27" s="69">
        <f>IF(RES_hh_emi!N27=0,0,1000000*RES_hh_emi!N27/RES_hh_num!N27)</f>
        <v>161.68430033460575</v>
      </c>
      <c r="O27" s="69">
        <f>IF(RES_hh_emi!O27=0,0,1000000*RES_hh_emi!O27/RES_hh_num!O27)</f>
        <v>150.92295914047605</v>
      </c>
      <c r="P27" s="69">
        <f>IF(RES_hh_emi!P27=0,0,1000000*RES_hh_emi!P27/RES_hh_num!P27)</f>
        <v>137.55550972302137</v>
      </c>
      <c r="Q27" s="69">
        <f>IF(RES_hh_emi!Q27=0,0,1000000*RES_hh_emi!Q27/RES_hh_num!Q27)</f>
        <v>130.06765858589691</v>
      </c>
      <c r="R27" s="69">
        <f>IF(RES_hh_emi!R27=0,0,1000000*RES_hh_emi!R27/RES_hh_num!R27)</f>
        <v>131.0619402421259</v>
      </c>
      <c r="S27" s="69">
        <f>IF(RES_hh_emi!S27=0,0,1000000*RES_hh_emi!S27/RES_hh_num!S27)</f>
        <v>132.82715125937733</v>
      </c>
      <c r="T27" s="69">
        <f>IF(RES_hh_emi!T27=0,0,1000000*RES_hh_emi!T27/RES_hh_num!T27)</f>
        <v>134.84662774364833</v>
      </c>
      <c r="U27" s="69">
        <f>IF(RES_hh_emi!U27=0,0,1000000*RES_hh_emi!U27/RES_hh_num!U27)</f>
        <v>135.49389428397882</v>
      </c>
      <c r="V27" s="69">
        <f>IF(RES_hh_emi!V27=0,0,1000000*RES_hh_emi!V27/RES_hh_num!V27)</f>
        <v>149.01676461440991</v>
      </c>
      <c r="W27" s="69">
        <f>IF(RES_hh_emi!W27=0,0,1000000*RES_hh_emi!W27/RES_hh_num!W27)</f>
        <v>136.63478386045932</v>
      </c>
      <c r="X27" s="69">
        <f>IF(RES_hh_emi!X27=0,0,1000000*RES_hh_emi!X27/RES_hh_num!X27)</f>
        <v>123.5450254742895</v>
      </c>
      <c r="Y27" s="69">
        <f>IF(RES_hh_emi!Y27=0,0,1000000*RES_hh_emi!Y27/RES_hh_num!Y27)</f>
        <v>120.77862079767135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607.33529890291572</v>
      </c>
      <c r="C29" s="72">
        <f>IF(RES_hh_emi!C29=0,0,1000000*RES_hh_emi!C29/RES_hh_num!C29)</f>
        <v>579.87869913139616</v>
      </c>
      <c r="D29" s="72">
        <f>IF(RES_hh_emi!D29=0,0,1000000*RES_hh_emi!D29/RES_hh_num!D29)</f>
        <v>577.39283801037038</v>
      </c>
      <c r="E29" s="72">
        <f>IF(RES_hh_emi!E29=0,0,1000000*RES_hh_emi!E29/RES_hh_num!E29)</f>
        <v>672.25616693362861</v>
      </c>
      <c r="F29" s="72">
        <f>IF(RES_hh_emi!F29=0,0,1000000*RES_hh_emi!F29/RES_hh_num!F29)</f>
        <v>668.77133849222162</v>
      </c>
      <c r="G29" s="72">
        <f>IF(RES_hh_emi!G29=0,0,1000000*RES_hh_emi!G29/RES_hh_num!G29)</f>
        <v>613.19365510037437</v>
      </c>
      <c r="H29" s="72">
        <f>IF(RES_hh_emi!H29=0,0,1000000*RES_hh_emi!H29/RES_hh_num!H29)</f>
        <v>600.17847768119827</v>
      </c>
      <c r="I29" s="72">
        <f>IF(RES_hh_emi!I29=0,0,1000000*RES_hh_emi!I29/RES_hh_num!I29)</f>
        <v>600.84246468755384</v>
      </c>
      <c r="J29" s="72">
        <f>IF(RES_hh_emi!J29=0,0,1000000*RES_hh_emi!J29/RES_hh_num!J29)</f>
        <v>541.29172954703347</v>
      </c>
      <c r="K29" s="72">
        <f>IF(RES_hh_emi!K29=0,0,1000000*RES_hh_emi!K29/RES_hh_num!K29)</f>
        <v>537.30631402249867</v>
      </c>
      <c r="L29" s="72">
        <f>IF(RES_hh_emi!L29=0,0,1000000*RES_hh_emi!L29/RES_hh_num!L29)</f>
        <v>546.60493824226717</v>
      </c>
      <c r="M29" s="72">
        <f>IF(RES_hh_emi!M29=0,0,1000000*RES_hh_emi!M29/RES_hh_num!M29)</f>
        <v>494.84991969913744</v>
      </c>
      <c r="N29" s="72">
        <f>IF(RES_hh_emi!N29=0,0,1000000*RES_hh_emi!N29/RES_hh_num!N29)</f>
        <v>423.54063224926136</v>
      </c>
      <c r="O29" s="72">
        <f>IF(RES_hh_emi!O29=0,0,1000000*RES_hh_emi!O29/RES_hh_num!O29)</f>
        <v>393.90699988911081</v>
      </c>
      <c r="P29" s="72">
        <f>IF(RES_hh_emi!P29=0,0,1000000*RES_hh_emi!P29/RES_hh_num!P29)</f>
        <v>355.17553394881435</v>
      </c>
      <c r="Q29" s="72">
        <f>IF(RES_hh_emi!Q29=0,0,1000000*RES_hh_emi!Q29/RES_hh_num!Q29)</f>
        <v>344.76380737332261</v>
      </c>
      <c r="R29" s="72">
        <f>IF(RES_hh_emi!R29=0,0,1000000*RES_hh_emi!R29/RES_hh_num!R29)</f>
        <v>371.3902853843822</v>
      </c>
      <c r="S29" s="72">
        <f>IF(RES_hh_emi!S29=0,0,1000000*RES_hh_emi!S29/RES_hh_num!S29)</f>
        <v>400.78798711963259</v>
      </c>
      <c r="T29" s="72">
        <f>IF(RES_hh_emi!T29=0,0,1000000*RES_hh_emi!T29/RES_hh_num!T29)</f>
        <v>414.93854043629881</v>
      </c>
      <c r="U29" s="72">
        <f>IF(RES_hh_emi!U29=0,0,1000000*RES_hh_emi!U29/RES_hh_num!U29)</f>
        <v>433.2992905266193</v>
      </c>
      <c r="V29" s="72">
        <f>IF(RES_hh_emi!V29=0,0,1000000*RES_hh_emi!V29/RES_hh_num!V29)</f>
        <v>507.07639708003285</v>
      </c>
      <c r="W29" s="72">
        <f>IF(RES_hh_emi!W29=0,0,1000000*RES_hh_emi!W29/RES_hh_num!W29)</f>
        <v>484.09549217125777</v>
      </c>
      <c r="X29" s="72">
        <f>IF(RES_hh_emi!X29=0,0,1000000*RES_hh_emi!X29/RES_hh_num!X29)</f>
        <v>486.84831963104938</v>
      </c>
      <c r="Y29" s="72">
        <f>IF(RES_hh_emi!Y29=0,0,1000000*RES_hh_emi!Y29/RES_hh_num!Y29)</f>
        <v>504.64427508038375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471.19817849923737</v>
      </c>
      <c r="C30" s="72">
        <f>IF(RES_hh_emi!C30=0,0,1000000*RES_hh_emi!C30/RES_hh_num!C30)</f>
        <v>539.93099309801153</v>
      </c>
      <c r="D30" s="72">
        <f>IF(RES_hh_emi!D30=0,0,1000000*RES_hh_emi!D30/RES_hh_num!D30)</f>
        <v>587.33674635868283</v>
      </c>
      <c r="E30" s="72">
        <f>IF(RES_hh_emi!E30=0,0,1000000*RES_hh_emi!E30/RES_hh_num!E30)</f>
        <v>547.05818689733655</v>
      </c>
      <c r="F30" s="72">
        <f>IF(RES_hh_emi!F30=0,0,1000000*RES_hh_emi!F30/RES_hh_num!F30)</f>
        <v>558.7091472803553</v>
      </c>
      <c r="G30" s="72">
        <f>IF(RES_hh_emi!G30=0,0,1000000*RES_hh_emi!G30/RES_hh_num!G30)</f>
        <v>566.33777777223293</v>
      </c>
      <c r="H30" s="72">
        <f>IF(RES_hh_emi!H30=0,0,1000000*RES_hh_emi!H30/RES_hh_num!H30)</f>
        <v>528.78481828489896</v>
      </c>
      <c r="I30" s="72">
        <f>IF(RES_hh_emi!I30=0,0,1000000*RES_hh_emi!I30/RES_hh_num!I30)</f>
        <v>527.68680438279102</v>
      </c>
      <c r="J30" s="72">
        <f>IF(RES_hh_emi!J30=0,0,1000000*RES_hh_emi!J30/RES_hh_num!J30)</f>
        <v>487.28560102423137</v>
      </c>
      <c r="K30" s="72">
        <f>IF(RES_hh_emi!K30=0,0,1000000*RES_hh_emi!K30/RES_hh_num!K30)</f>
        <v>471.98119995899367</v>
      </c>
      <c r="L30" s="72">
        <f>IF(RES_hh_emi!L30=0,0,1000000*RES_hh_emi!L30/RES_hh_num!L30)</f>
        <v>566.07837800877098</v>
      </c>
      <c r="M30" s="72">
        <f>IF(RES_hh_emi!M30=0,0,1000000*RES_hh_emi!M30/RES_hh_num!M30)</f>
        <v>442.87693995080457</v>
      </c>
      <c r="N30" s="72">
        <f>IF(RES_hh_emi!N30=0,0,1000000*RES_hh_emi!N30/RES_hh_num!N30)</f>
        <v>377.28628461264367</v>
      </c>
      <c r="O30" s="72">
        <f>IF(RES_hh_emi!O30=0,0,1000000*RES_hh_emi!O30/RES_hh_num!O30)</f>
        <v>312.48183737968026</v>
      </c>
      <c r="P30" s="72">
        <f>IF(RES_hh_emi!P30=0,0,1000000*RES_hh_emi!P30/RES_hh_num!P30)</f>
        <v>308.03768013983</v>
      </c>
      <c r="Q30" s="72">
        <f>IF(RES_hh_emi!Q30=0,0,1000000*RES_hh_emi!Q30/RES_hh_num!Q30)</f>
        <v>314.88271220495</v>
      </c>
      <c r="R30" s="72">
        <f>IF(RES_hh_emi!R30=0,0,1000000*RES_hh_emi!R30/RES_hh_num!R30)</f>
        <v>332.40756947960739</v>
      </c>
      <c r="S30" s="72">
        <f>IF(RES_hh_emi!S30=0,0,1000000*RES_hh_emi!S30/RES_hh_num!S30)</f>
        <v>333.44910877300612</v>
      </c>
      <c r="T30" s="72">
        <f>IF(RES_hh_emi!T30=0,0,1000000*RES_hh_emi!T30/RES_hh_num!T30)</f>
        <v>386.09404756325534</v>
      </c>
      <c r="U30" s="72">
        <f>IF(RES_hh_emi!U30=0,0,1000000*RES_hh_emi!U30/RES_hh_num!U30)</f>
        <v>400.87200660955062</v>
      </c>
      <c r="V30" s="72">
        <f>IF(RES_hh_emi!V30=0,0,1000000*RES_hh_emi!V30/RES_hh_num!V30)</f>
        <v>433.1577049586661</v>
      </c>
      <c r="W30" s="72">
        <f>IF(RES_hh_emi!W30=0,0,1000000*RES_hh_emi!W30/RES_hh_num!W30)</f>
        <v>452.67111094323383</v>
      </c>
      <c r="X30" s="72">
        <f>IF(RES_hh_emi!X30=0,0,1000000*RES_hh_emi!X30/RES_hh_num!X30)</f>
        <v>425.6982349765301</v>
      </c>
      <c r="Y30" s="72">
        <f>IF(RES_hh_emi!Y30=0,0,1000000*RES_hh_emi!Y30/RES_hh_num!Y30)</f>
        <v>459.25018522625106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71.037575540706527</v>
      </c>
      <c r="C3" s="65">
        <f>IF(RES_hh_fech!C3=0,0,RES_hh_fech!C3/RES_summary!C$19)</f>
        <v>71.036249097793373</v>
      </c>
      <c r="D3" s="65">
        <f>IF(RES_hh_fech!D3=0,0,RES_hh_fech!D3/RES_summary!D$19)</f>
        <v>71.910044221504549</v>
      </c>
      <c r="E3" s="65">
        <f>IF(RES_hh_fech!E3=0,0,RES_hh_fech!E3/RES_summary!E$19)</f>
        <v>74.662424093786584</v>
      </c>
      <c r="F3" s="65">
        <f>IF(RES_hh_fech!F3=0,0,RES_hh_fech!F3/RES_summary!F$19)</f>
        <v>75.244890633456833</v>
      </c>
      <c r="G3" s="65">
        <f>IF(RES_hh_fech!G3=0,0,RES_hh_fech!G3/RES_summary!G$19)</f>
        <v>74.430809086491195</v>
      </c>
      <c r="H3" s="65">
        <f>IF(RES_hh_fech!H3=0,0,RES_hh_fech!H3/RES_summary!H$19)</f>
        <v>71.908931570143579</v>
      </c>
      <c r="I3" s="65">
        <f>IF(RES_hh_fech!I3=0,0,RES_hh_fech!I3/RES_summary!I$19)</f>
        <v>72.027955828634049</v>
      </c>
      <c r="J3" s="65">
        <f>IF(RES_hh_fech!J3=0,0,RES_hh_fech!J3/RES_summary!J$19)</f>
        <v>69.012303517320348</v>
      </c>
      <c r="K3" s="65">
        <f>IF(RES_hh_fech!K3=0,0,RES_hh_fech!K3/RES_summary!K$19)</f>
        <v>70.147414935788419</v>
      </c>
      <c r="L3" s="65">
        <f>IF(RES_hh_fech!L3=0,0,RES_hh_fech!L3/RES_summary!L$19)</f>
        <v>60.088853096953613</v>
      </c>
      <c r="M3" s="65">
        <f>IF(RES_hh_fech!M3=0,0,RES_hh_fech!M3/RES_summary!M$19)</f>
        <v>54.346130510219616</v>
      </c>
      <c r="N3" s="65">
        <f>IF(RES_hh_fech!N3=0,0,RES_hh_fech!N3/RES_summary!N$19)</f>
        <v>51.540998721850947</v>
      </c>
      <c r="O3" s="65">
        <f>IF(RES_hh_fech!O3=0,0,RES_hh_fech!O3/RES_summary!O$19)</f>
        <v>50.460186728287901</v>
      </c>
      <c r="P3" s="65">
        <f>IF(RES_hh_fech!P3=0,0,RES_hh_fech!P3/RES_summary!P$19)</f>
        <v>47.86605591425544</v>
      </c>
      <c r="Q3" s="65">
        <f>IF(RES_hh_fech!Q3=0,0,RES_hh_fech!Q3/RES_summary!Q$19)</f>
        <v>46.516046915364804</v>
      </c>
      <c r="R3" s="65">
        <f>IF(RES_hh_fech!R3=0,0,RES_hh_fech!R3/RES_summary!R$19)</f>
        <v>47.359014380748697</v>
      </c>
      <c r="S3" s="65">
        <f>IF(RES_hh_fech!S3=0,0,RES_hh_fech!S3/RES_summary!S$19)</f>
        <v>46.560348250277947</v>
      </c>
      <c r="T3" s="65">
        <f>IF(RES_hh_fech!T3=0,0,RES_hh_fech!T3/RES_summary!T$19)</f>
        <v>47.518725932859113</v>
      </c>
      <c r="U3" s="65">
        <f>IF(RES_hh_fech!U3=0,0,RES_hh_fech!U3/RES_summary!U$19)</f>
        <v>47.207778256316381</v>
      </c>
      <c r="V3" s="65">
        <f>IF(RES_hh_fech!V3=0,0,RES_hh_fech!V3/RES_summary!V$19)</f>
        <v>49.535029884451276</v>
      </c>
      <c r="W3" s="65">
        <f>IF(RES_hh_fech!W3=0,0,RES_hh_fech!W3/RES_summary!W$19)</f>
        <v>48.815684374505778</v>
      </c>
      <c r="X3" s="65">
        <f>IF(RES_hh_fech!X3=0,0,RES_hh_fech!X3/RES_summary!X$19)</f>
        <v>47.287084639800852</v>
      </c>
      <c r="Y3" s="65">
        <f>IF(RES_hh_fech!Y3=0,0,RES_hh_fech!Y3/RES_summary!Y$19)</f>
        <v>48.581000710452543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32.151275312049755</v>
      </c>
      <c r="C4" s="69">
        <f>IF(RES_hh_fech!C4=0,0,RES_hh_fech!C4/RES_summary!C$19)</f>
        <v>31.939942776402535</v>
      </c>
      <c r="D4" s="69">
        <f>IF(RES_hh_fech!D4=0,0,RES_hh_fech!D4/RES_summary!D$19)</f>
        <v>32.382518972589025</v>
      </c>
      <c r="E4" s="69">
        <f>IF(RES_hh_fech!E4=0,0,RES_hh_fech!E4/RES_summary!E$19)</f>
        <v>34.938469407918824</v>
      </c>
      <c r="F4" s="69">
        <f>IF(RES_hh_fech!F4=0,0,RES_hh_fech!F4/RES_summary!F$19)</f>
        <v>36.222089864672526</v>
      </c>
      <c r="G4" s="69">
        <f>IF(RES_hh_fech!G4=0,0,RES_hh_fech!G4/RES_summary!G$19)</f>
        <v>36.025118607067846</v>
      </c>
      <c r="H4" s="69">
        <f>IF(RES_hh_fech!H4=0,0,RES_hh_fech!H4/RES_summary!H$19)</f>
        <v>34.705207010378544</v>
      </c>
      <c r="I4" s="69">
        <f>IF(RES_hh_fech!I4=0,0,RES_hh_fech!I4/RES_summary!I$19)</f>
        <v>35.090034324275521</v>
      </c>
      <c r="J4" s="69">
        <f>IF(RES_hh_fech!J4=0,0,RES_hh_fech!J4/RES_summary!J$19)</f>
        <v>33.375837674380257</v>
      </c>
      <c r="K4" s="69">
        <f>IF(RES_hh_fech!K4=0,0,RES_hh_fech!K4/RES_summary!K$19)</f>
        <v>34.839464685984851</v>
      </c>
      <c r="L4" s="69">
        <f>IF(RES_hh_fech!L4=0,0,RES_hh_fech!L4/RES_summary!L$19)</f>
        <v>23.850623860016196</v>
      </c>
      <c r="M4" s="69">
        <f>IF(RES_hh_fech!M4=0,0,RES_hh_fech!M4/RES_summary!M$19)</f>
        <v>22.989618385808459</v>
      </c>
      <c r="N4" s="69">
        <f>IF(RES_hh_fech!N4=0,0,RES_hh_fech!N4/RES_summary!N$19)</f>
        <v>23.697068504571906</v>
      </c>
      <c r="O4" s="69">
        <f>IF(RES_hh_fech!O4=0,0,RES_hh_fech!O4/RES_summary!O$19)</f>
        <v>24.659625455727735</v>
      </c>
      <c r="P4" s="69">
        <f>IF(RES_hh_fech!P4=0,0,RES_hh_fech!P4/RES_summary!P$19)</f>
        <v>24.051005354662387</v>
      </c>
      <c r="Q4" s="69">
        <f>IF(RES_hh_fech!Q4=0,0,RES_hh_fech!Q4/RES_summary!Q$19)</f>
        <v>23.532552380131619</v>
      </c>
      <c r="R4" s="69">
        <f>IF(RES_hh_fech!R4=0,0,RES_hh_fech!R4/RES_summary!R$19)</f>
        <v>22.8842092601882</v>
      </c>
      <c r="S4" s="69">
        <f>IF(RES_hh_fech!S4=0,0,RES_hh_fech!S4/RES_summary!S$19)</f>
        <v>22.441657837427911</v>
      </c>
      <c r="T4" s="69">
        <f>IF(RES_hh_fech!T4=0,0,RES_hh_fech!T4/RES_summary!T$19)</f>
        <v>22.227337367883472</v>
      </c>
      <c r="U4" s="69">
        <f>IF(RES_hh_fech!U4=0,0,RES_hh_fech!U4/RES_summary!U$19)</f>
        <v>21.956344870756404</v>
      </c>
      <c r="V4" s="69">
        <f>IF(RES_hh_fech!V4=0,0,RES_hh_fech!V4/RES_summary!V$19)</f>
        <v>22.433160068680554</v>
      </c>
      <c r="W4" s="69">
        <f>IF(RES_hh_fech!W4=0,0,RES_hh_fech!W4/RES_summary!W$19)</f>
        <v>22.179895646652565</v>
      </c>
      <c r="X4" s="69">
        <f>IF(RES_hh_fech!X4=0,0,RES_hh_fech!X4/RES_summary!X$19)</f>
        <v>21.964922300773168</v>
      </c>
      <c r="Y4" s="69">
        <f>IF(RES_hh_fech!Y4=0,0,RES_hh_fech!Y4/RES_summary!Y$19)</f>
        <v>21.887691259133234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X5" s="72">
        <f>IF(RES_hh_fech!X5=0,0,RES_hh_fech!X5/RES_summary!X$19)</f>
        <v>0</v>
      </c>
      <c r="Y5" s="72">
        <f>IF(RES_hh_fech!Y5=0,0,RES_hh_fech!Y5/RES_summary!Y$19)</f>
        <v>0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30.678566142913024</v>
      </c>
      <c r="C6" s="72">
        <f>IF(RES_hh_fech!C6=0,0,RES_hh_fech!C6/RES_summary!C$19)</f>
        <v>29.438312510526764</v>
      </c>
      <c r="D6" s="72">
        <f>IF(RES_hh_fech!D6=0,0,RES_hh_fech!D6/RES_summary!D$19)</f>
        <v>28.780819434578778</v>
      </c>
      <c r="E6" s="72">
        <f>IF(RES_hh_fech!E6=0,0,RES_hh_fech!E6/RES_summary!E$19)</f>
        <v>46.026832546702863</v>
      </c>
      <c r="F6" s="72">
        <f>IF(RES_hh_fech!F6=0,0,RES_hh_fech!F6/RES_summary!F$19)</f>
        <v>45.636453069059975</v>
      </c>
      <c r="G6" s="72">
        <f>IF(RES_hh_fech!G6=0,0,RES_hh_fech!G6/RES_summary!G$19)</f>
        <v>39.698006510650558</v>
      </c>
      <c r="H6" s="72">
        <f>IF(RES_hh_fech!H6=0,0,RES_hh_fech!H6/RES_summary!H$19)</f>
        <v>39.280991486205295</v>
      </c>
      <c r="I6" s="72">
        <f>IF(RES_hh_fech!I6=0,0,RES_hh_fech!I6/RES_summary!I$19)</f>
        <v>40.586694269386378</v>
      </c>
      <c r="J6" s="72">
        <f>IF(RES_hh_fech!J6=0,0,RES_hh_fech!J6/RES_summary!J$19)</f>
        <v>31.930506882178047</v>
      </c>
      <c r="K6" s="72">
        <f>IF(RES_hh_fech!K6=0,0,RES_hh_fech!K6/RES_summary!K$19)</f>
        <v>14.454264860709458</v>
      </c>
      <c r="L6" s="72">
        <f>IF(RES_hh_fech!L6=0,0,RES_hh_fech!L6/RES_summary!L$19)</f>
        <v>49.161179927944907</v>
      </c>
      <c r="M6" s="72">
        <f>IF(RES_hh_fech!M6=0,0,RES_hh_fech!M6/RES_summary!M$19)</f>
        <v>38.574065512409767</v>
      </c>
      <c r="N6" s="72">
        <f>IF(RES_hh_fech!N6=0,0,RES_hh_fech!N6/RES_summary!N$19)</f>
        <v>36.124490086810042</v>
      </c>
      <c r="O6" s="72">
        <f>IF(RES_hh_fech!O6=0,0,RES_hh_fech!O6/RES_summary!O$19)</f>
        <v>36.835066112636696</v>
      </c>
      <c r="P6" s="72">
        <f>IF(RES_hh_fech!P6=0,0,RES_hh_fech!P6/RES_summary!P$19)</f>
        <v>36.589728372167691</v>
      </c>
      <c r="Q6" s="72">
        <f>IF(RES_hh_fech!Q6=0,0,RES_hh_fech!Q6/RES_summary!Q$19)</f>
        <v>35.961698520991845</v>
      </c>
      <c r="R6" s="72">
        <f>IF(RES_hh_fech!R6=0,0,RES_hh_fech!R6/RES_summary!R$19)</f>
        <v>36.443539377960796</v>
      </c>
      <c r="S6" s="72">
        <f>IF(RES_hh_fech!S6=0,0,RES_hh_fech!S6/RES_summary!S$19)</f>
        <v>36.414106811842224</v>
      </c>
      <c r="T6" s="72">
        <f>IF(RES_hh_fech!T6=0,0,RES_hh_fech!T6/RES_summary!T$19)</f>
        <v>34.460857391868615</v>
      </c>
      <c r="U6" s="72">
        <f>IF(RES_hh_fech!U6=0,0,RES_hh_fech!U6/RES_summary!U$19)</f>
        <v>34.646290007760896</v>
      </c>
      <c r="V6" s="72">
        <f>IF(RES_hh_fech!V6=0,0,RES_hh_fech!V6/RES_summary!V$19)</f>
        <v>38.355554559109741</v>
      </c>
      <c r="W6" s="72">
        <f>IF(RES_hh_fech!W6=0,0,RES_hh_fech!W6/RES_summary!W$19)</f>
        <v>35.982715682824633</v>
      </c>
      <c r="X6" s="72">
        <f>IF(RES_hh_fech!X6=0,0,RES_hh_fech!X6/RES_summary!X$19)</f>
        <v>36.514151794229086</v>
      </c>
      <c r="Y6" s="72">
        <f>IF(RES_hh_fech!Y6=0,0,RES_hh_fech!Y6/RES_summary!Y$19)</f>
        <v>37.016619612867196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29.006548152331959</v>
      </c>
      <c r="C7" s="72">
        <f>IF(RES_hh_fech!C7=0,0,RES_hh_fech!C7/RES_summary!C$19)</f>
        <v>37.790700165998352</v>
      </c>
      <c r="D7" s="72">
        <f>IF(RES_hh_fech!D7=0,0,RES_hh_fech!D7/RES_summary!D$19)</f>
        <v>39.75647986590559</v>
      </c>
      <c r="E7" s="72">
        <f>IF(RES_hh_fech!E7=0,0,RES_hh_fech!E7/RES_summary!E$19)</f>
        <v>36.088496879771242</v>
      </c>
      <c r="F7" s="72">
        <f>IF(RES_hh_fech!F7=0,0,RES_hh_fech!F7/RES_summary!F$19)</f>
        <v>37.610425520732363</v>
      </c>
      <c r="G7" s="72">
        <f>IF(RES_hh_fech!G7=0,0,RES_hh_fech!G7/RES_summary!G$19)</f>
        <v>41.188614158264002</v>
      </c>
      <c r="H7" s="72">
        <f>IF(RES_hh_fech!H7=0,0,RES_hh_fech!H7/RES_summary!H$19)</f>
        <v>38.372497585975502</v>
      </c>
      <c r="I7" s="72">
        <f>IF(RES_hh_fech!I7=0,0,RES_hh_fech!I7/RES_summary!I$19)</f>
        <v>41.515709873059656</v>
      </c>
      <c r="J7" s="72">
        <f>IF(RES_hh_fech!J7=0,0,RES_hh_fech!J7/RES_summary!J$19)</f>
        <v>41.315759311671862</v>
      </c>
      <c r="K7" s="72">
        <f>IF(RES_hh_fech!K7=0,0,RES_hh_fech!K7/RES_summary!K$19)</f>
        <v>41.066936723631244</v>
      </c>
      <c r="L7" s="72">
        <f>IF(RES_hh_fech!L7=0,0,RES_hh_fech!L7/RES_summary!L$19)</f>
        <v>35.306937945428778</v>
      </c>
      <c r="M7" s="72">
        <f>IF(RES_hh_fech!M7=0,0,RES_hh_fech!M7/RES_summary!M$19)</f>
        <v>40.870281528141916</v>
      </c>
      <c r="N7" s="72">
        <f>IF(RES_hh_fech!N7=0,0,RES_hh_fech!N7/RES_summary!N$19)</f>
        <v>33.283871859471034</v>
      </c>
      <c r="O7" s="72">
        <f>IF(RES_hh_fech!O7=0,0,RES_hh_fech!O7/RES_summary!O$19)</f>
        <v>37.032095594458887</v>
      </c>
      <c r="P7" s="72">
        <f>IF(RES_hh_fech!P7=0,0,RES_hh_fech!P7/RES_summary!P$19)</f>
        <v>39.558367678535681</v>
      </c>
      <c r="Q7" s="72">
        <f>IF(RES_hh_fech!Q7=0,0,RES_hh_fech!Q7/RES_summary!Q$19)</f>
        <v>39.368404908976693</v>
      </c>
      <c r="R7" s="72">
        <f>IF(RES_hh_fech!R7=0,0,RES_hh_fech!R7/RES_summary!R$19)</f>
        <v>40.768926804340389</v>
      </c>
      <c r="S7" s="72">
        <f>IF(RES_hh_fech!S7=0,0,RES_hh_fech!S7/RES_summary!S$19)</f>
        <v>36.525687975363333</v>
      </c>
      <c r="T7" s="72">
        <f>IF(RES_hh_fech!T7=0,0,RES_hh_fech!T7/RES_summary!T$19)</f>
        <v>42.613096709162797</v>
      </c>
      <c r="U7" s="72">
        <f>IF(RES_hh_fech!U7=0,0,RES_hh_fech!U7/RES_summary!U$19)</f>
        <v>37.782756624754789</v>
      </c>
      <c r="V7" s="72">
        <f>IF(RES_hh_fech!V7=0,0,RES_hh_fech!V7/RES_summary!V$19)</f>
        <v>41.547394396364382</v>
      </c>
      <c r="W7" s="72">
        <f>IF(RES_hh_fech!W7=0,0,RES_hh_fech!W7/RES_summary!W$19)</f>
        <v>42.209593563871749</v>
      </c>
      <c r="X7" s="72">
        <f>IF(RES_hh_fech!X7=0,0,RES_hh_fech!X7/RES_summary!X$19)</f>
        <v>39.979500438957096</v>
      </c>
      <c r="Y7" s="72">
        <f>IF(RES_hh_fech!Y7=0,0,RES_hh_fech!Y7/RES_summary!Y$19)</f>
        <v>37.320894531521624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27.913348377725661</v>
      </c>
      <c r="C8" s="72">
        <f>IF(RES_hh_fech!C8=0,0,RES_hh_fech!C8/RES_summary!C$19)</f>
        <v>29.740129281499403</v>
      </c>
      <c r="D8" s="72">
        <f>IF(RES_hh_fech!D8=0,0,RES_hh_fech!D8/RES_summary!D$19)</f>
        <v>32.322524781965008</v>
      </c>
      <c r="E8" s="72">
        <f>IF(RES_hh_fech!E8=0,0,RES_hh_fech!E8/RES_summary!E$19)</f>
        <v>33.949291891260948</v>
      </c>
      <c r="F8" s="72">
        <f>IF(RES_hh_fech!F8=0,0,RES_hh_fech!F8/RES_summary!F$19)</f>
        <v>36.789942602482597</v>
      </c>
      <c r="G8" s="72">
        <f>IF(RES_hh_fech!G8=0,0,RES_hh_fech!G8/RES_summary!G$19)</f>
        <v>38.199692901172817</v>
      </c>
      <c r="H8" s="72">
        <f>IF(RES_hh_fech!H8=0,0,RES_hh_fech!H8/RES_summary!H$19)</f>
        <v>36.497676782201715</v>
      </c>
      <c r="I8" s="72">
        <f>IF(RES_hh_fech!I8=0,0,RES_hh_fech!I8/RES_summary!I$19)</f>
        <v>38.1573565541199</v>
      </c>
      <c r="J8" s="72">
        <f>IF(RES_hh_fech!J8=0,0,RES_hh_fech!J8/RES_summary!J$19)</f>
        <v>36.534875628293342</v>
      </c>
      <c r="K8" s="72">
        <f>IF(RES_hh_fech!K8=0,0,RES_hh_fech!K8/RES_summary!K$19)</f>
        <v>40.235483353681275</v>
      </c>
      <c r="L8" s="72">
        <f>IF(RES_hh_fech!L8=0,0,RES_hh_fech!L8/RES_summary!L$19)</f>
        <v>33.630999892920876</v>
      </c>
      <c r="M8" s="72">
        <f>IF(RES_hh_fech!M8=0,0,RES_hh_fech!M8/RES_summary!M$19)</f>
        <v>30.096429761301476</v>
      </c>
      <c r="N8" s="72">
        <f>IF(RES_hh_fech!N8=0,0,RES_hh_fech!N8/RES_summary!N$19)</f>
        <v>33.012237785531873</v>
      </c>
      <c r="O8" s="72">
        <f>IF(RES_hh_fech!O8=0,0,RES_hh_fech!O8/RES_summary!O$19)</f>
        <v>34.792140376113508</v>
      </c>
      <c r="P8" s="72">
        <f>IF(RES_hh_fech!P8=0,0,RES_hh_fech!P8/RES_summary!P$19)</f>
        <v>37.393695520255655</v>
      </c>
      <c r="Q8" s="72">
        <f>IF(RES_hh_fech!Q8=0,0,RES_hh_fech!Q8/RES_summary!Q$19)</f>
        <v>37.635579136182052</v>
      </c>
      <c r="R8" s="72">
        <f>IF(RES_hh_fech!R8=0,0,RES_hh_fech!R8/RES_summary!R$19)</f>
        <v>33.49290263966099</v>
      </c>
      <c r="S8" s="72">
        <f>IF(RES_hh_fech!S8=0,0,RES_hh_fech!S8/RES_summary!S$19)</f>
        <v>33.353564086117039</v>
      </c>
      <c r="T8" s="72">
        <f>IF(RES_hh_fech!T8=0,0,RES_hh_fech!T8/RES_summary!T$19)</f>
        <v>33.826688734836765</v>
      </c>
      <c r="U8" s="72">
        <f>IF(RES_hh_fech!U8=0,0,RES_hh_fech!U8/RES_summary!U$19)</f>
        <v>33.675101698751611</v>
      </c>
      <c r="V8" s="72">
        <f>IF(RES_hh_fech!V8=0,0,RES_hh_fech!V8/RES_summary!V$19)</f>
        <v>33.777800341187138</v>
      </c>
      <c r="W8" s="72">
        <f>IF(RES_hh_fech!W8=0,0,RES_hh_fech!W8/RES_summary!W$19)</f>
        <v>33.692899183334035</v>
      </c>
      <c r="X8" s="72">
        <f>IF(RES_hh_fech!X8=0,0,RES_hh_fech!X8/RES_summary!X$19)</f>
        <v>33.934698829038439</v>
      </c>
      <c r="Y8" s="72">
        <f>IF(RES_hh_fech!Y8=0,0,RES_hh_fech!Y8/RES_summary!Y$19)</f>
        <v>32.479223668316415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34.075159731724185</v>
      </c>
      <c r="C9" s="72">
        <f>IF(RES_hh_fech!C9=0,0,RES_hh_fech!C9/RES_summary!C$19)</f>
        <v>33.925262207770274</v>
      </c>
      <c r="D9" s="72">
        <f>IF(RES_hh_fech!D9=0,0,RES_hh_fech!D9/RES_summary!D$19)</f>
        <v>35.193292724568501</v>
      </c>
      <c r="E9" s="72">
        <f>IF(RES_hh_fech!E9=0,0,RES_hh_fech!E9/RES_summary!E$19)</f>
        <v>37.588982112751118</v>
      </c>
      <c r="F9" s="72">
        <f>IF(RES_hh_fech!F9=0,0,RES_hh_fech!F9/RES_summary!F$19)</f>
        <v>40.173018606774335</v>
      </c>
      <c r="G9" s="72">
        <f>IF(RES_hh_fech!G9=0,0,RES_hh_fech!G9/RES_summary!G$19)</f>
        <v>41.180207063225289</v>
      </c>
      <c r="H9" s="72">
        <f>IF(RES_hh_fech!H9=0,0,RES_hh_fech!H9/RES_summary!H$19)</f>
        <v>40.566574878405476</v>
      </c>
      <c r="I9" s="72">
        <f>IF(RES_hh_fech!I9=0,0,RES_hh_fech!I9/RES_summary!I$19)</f>
        <v>41.729027341233468</v>
      </c>
      <c r="J9" s="72">
        <f>IF(RES_hh_fech!J9=0,0,RES_hh_fech!J9/RES_summary!J$19)</f>
        <v>41.722341370687836</v>
      </c>
      <c r="K9" s="72">
        <f>IF(RES_hh_fech!K9=0,0,RES_hh_fech!K9/RES_summary!K$19)</f>
        <v>45.377806411453847</v>
      </c>
      <c r="L9" s="72">
        <f>IF(RES_hh_fech!L9=0,0,RES_hh_fech!L9/RES_summary!L$19)</f>
        <v>28.949172953754651</v>
      </c>
      <c r="M9" s="72">
        <f>IF(RES_hh_fech!M9=0,0,RES_hh_fech!M9/RES_summary!M$19)</f>
        <v>29.169537655331812</v>
      </c>
      <c r="N9" s="72">
        <f>IF(RES_hh_fech!N9=0,0,RES_hh_fech!N9/RES_summary!N$19)</f>
        <v>31.489939349789648</v>
      </c>
      <c r="O9" s="72">
        <f>IF(RES_hh_fech!O9=0,0,RES_hh_fech!O9/RES_summary!O$19)</f>
        <v>33.518522429327888</v>
      </c>
      <c r="P9" s="72">
        <f>IF(RES_hh_fech!P9=0,0,RES_hh_fech!P9/RES_summary!P$19)</f>
        <v>33.137538081097254</v>
      </c>
      <c r="Q9" s="72">
        <f>IF(RES_hh_fech!Q9=0,0,RES_hh_fech!Q9/RES_summary!Q$19)</f>
        <v>32.851016916783806</v>
      </c>
      <c r="R9" s="72">
        <f>IF(RES_hh_fech!R9=0,0,RES_hh_fech!R9/RES_summary!R$19)</f>
        <v>32.914071114123935</v>
      </c>
      <c r="S9" s="72">
        <f>IF(RES_hh_fech!S9=0,0,RES_hh_fech!S9/RES_summary!S$19)</f>
        <v>32.310758962924297</v>
      </c>
      <c r="T9" s="72">
        <f>IF(RES_hh_fech!T9=0,0,RES_hh_fech!T9/RES_summary!T$19)</f>
        <v>31.500601737721034</v>
      </c>
      <c r="U9" s="72">
        <f>IF(RES_hh_fech!U9=0,0,RES_hh_fech!U9/RES_summary!U$19)</f>
        <v>31.337766688231103</v>
      </c>
      <c r="V9" s="72">
        <f>IF(RES_hh_fech!V9=0,0,RES_hh_fech!V9/RES_summary!V$19)</f>
        <v>32.316570364156121</v>
      </c>
      <c r="W9" s="72">
        <f>IF(RES_hh_fech!W9=0,0,RES_hh_fech!W9/RES_summary!W$19)</f>
        <v>32.475425700797587</v>
      </c>
      <c r="X9" s="72">
        <f>IF(RES_hh_fech!X9=0,0,RES_hh_fech!X9/RES_summary!X$19)</f>
        <v>32.6691757930394</v>
      </c>
      <c r="Y9" s="72">
        <f>IF(RES_hh_fech!Y9=0,0,RES_hh_fech!Y9/RES_summary!Y$19)</f>
        <v>33.321448699316726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21.150564489864422</v>
      </c>
      <c r="C11" s="72">
        <f>IF(RES_hh_fech!C11=0,0,RES_hh_fech!C11/RES_summary!C$19)</f>
        <v>13.898670587216232</v>
      </c>
      <c r="D11" s="72">
        <f>IF(RES_hh_fech!D11=0,0,RES_hh_fech!D11/RES_summary!D$19)</f>
        <v>22.629055915317881</v>
      </c>
      <c r="E11" s="72">
        <f>IF(RES_hh_fech!E11=0,0,RES_hh_fech!E11/RES_summary!E$19)</f>
        <v>24.465871721865774</v>
      </c>
      <c r="F11" s="72">
        <f>IF(RES_hh_fech!F11=0,0,RES_hh_fech!F11/RES_summary!F$19)</f>
        <v>28.627647986621078</v>
      </c>
      <c r="G11" s="72">
        <f>IF(RES_hh_fech!G11=0,0,RES_hh_fech!G11/RES_summary!G$19)</f>
        <v>22.483221662771122</v>
      </c>
      <c r="H11" s="72">
        <f>IF(RES_hh_fech!H11=0,0,RES_hh_fech!H11/RES_summary!H$19)</f>
        <v>26.176252512926059</v>
      </c>
      <c r="I11" s="72">
        <f>IF(RES_hh_fech!I11=0,0,RES_hh_fech!I11/RES_summary!I$19)</f>
        <v>27.669841040525462</v>
      </c>
      <c r="J11" s="72">
        <f>IF(RES_hh_fech!J11=0,0,RES_hh_fech!J11/RES_summary!J$19)</f>
        <v>21.131975436103147</v>
      </c>
      <c r="K11" s="72">
        <f>IF(RES_hh_fech!K11=0,0,RES_hh_fech!K11/RES_summary!K$19)</f>
        <v>20.136316454057376</v>
      </c>
      <c r="L11" s="72">
        <f>IF(RES_hh_fech!L11=0,0,RES_hh_fech!L11/RES_summary!L$19)</f>
        <v>26.605711103838551</v>
      </c>
      <c r="M11" s="72">
        <f>IF(RES_hh_fech!M11=0,0,RES_hh_fech!M11/RES_summary!M$19)</f>
        <v>23.257053570488363</v>
      </c>
      <c r="N11" s="72">
        <f>IF(RES_hh_fech!N11=0,0,RES_hh_fech!N11/RES_summary!N$19)</f>
        <v>27.538959917374306</v>
      </c>
      <c r="O11" s="72">
        <f>IF(RES_hh_fech!O11=0,0,RES_hh_fech!O11/RES_summary!O$19)</f>
        <v>26.063134919404128</v>
      </c>
      <c r="P11" s="72">
        <f>IF(RES_hh_fech!P11=0,0,RES_hh_fech!P11/RES_summary!P$19)</f>
        <v>26.238475473723859</v>
      </c>
      <c r="Q11" s="72">
        <f>IF(RES_hh_fech!Q11=0,0,RES_hh_fech!Q11/RES_summary!Q$19)</f>
        <v>26.382635076078845</v>
      </c>
      <c r="R11" s="72">
        <f>IF(RES_hh_fech!R11=0,0,RES_hh_fech!R11/RES_summary!R$19)</f>
        <v>26.153901044205309</v>
      </c>
      <c r="S11" s="72">
        <f>IF(RES_hh_fech!S11=0,0,RES_hh_fech!S11/RES_summary!S$19)</f>
        <v>25.631366489618571</v>
      </c>
      <c r="T11" s="72">
        <f>IF(RES_hh_fech!T11=0,0,RES_hh_fech!T11/RES_summary!T$19)</f>
        <v>31.112681651745707</v>
      </c>
      <c r="U11" s="72">
        <f>IF(RES_hh_fech!U11=0,0,RES_hh_fech!U11/RES_summary!U$19)</f>
        <v>26.046529161666477</v>
      </c>
      <c r="V11" s="72">
        <f>IF(RES_hh_fech!V11=0,0,RES_hh_fech!V11/RES_summary!V$19)</f>
        <v>28.042913622218911</v>
      </c>
      <c r="W11" s="72">
        <f>IF(RES_hh_fech!W11=0,0,RES_hh_fech!W11/RES_summary!W$19)</f>
        <v>33.738580526838383</v>
      </c>
      <c r="X11" s="72">
        <f>IF(RES_hh_fech!X11=0,0,RES_hh_fech!X11/RES_summary!X$19)</f>
        <v>33.745736631259263</v>
      </c>
      <c r="Y11" s="72">
        <f>IF(RES_hh_fech!Y11=0,0,RES_hh_fech!Y11/RES_summary!Y$19)</f>
        <v>0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8.8584666585572425</v>
      </c>
      <c r="C12" s="72">
        <f>IF(RES_hh_fech!C12=0,0,RES_hh_fech!C12/RES_summary!C$19)</f>
        <v>8.395711199612073</v>
      </c>
      <c r="D12" s="72">
        <f>IF(RES_hh_fech!D12=0,0,RES_hh_fech!D12/RES_summary!D$19)</f>
        <v>8.7983252931135105</v>
      </c>
      <c r="E12" s="72">
        <f>IF(RES_hh_fech!E12=0,0,RES_hh_fech!E12/RES_summary!E$19)</f>
        <v>11.219081741929813</v>
      </c>
      <c r="F12" s="72">
        <f>IF(RES_hh_fech!F12=0,0,RES_hh_fech!F12/RES_summary!F$19)</f>
        <v>10.917564816548991</v>
      </c>
      <c r="G12" s="72">
        <f>IF(RES_hh_fech!G12=0,0,RES_hh_fech!G12/RES_summary!G$19)</f>
        <v>10.986425472081057</v>
      </c>
      <c r="H12" s="72">
        <f>IF(RES_hh_fech!H12=0,0,RES_hh_fech!H12/RES_summary!H$19)</f>
        <v>9.6901990896623484</v>
      </c>
      <c r="I12" s="72">
        <f>IF(RES_hh_fech!I12=0,0,RES_hh_fech!I12/RES_summary!I$19)</f>
        <v>10.384923067549281</v>
      </c>
      <c r="J12" s="72">
        <f>IF(RES_hh_fech!J12=0,0,RES_hh_fech!J12/RES_summary!J$19)</f>
        <v>9.3591490701619477</v>
      </c>
      <c r="K12" s="72">
        <f>IF(RES_hh_fech!K12=0,0,RES_hh_fech!K12/RES_summary!K$19)</f>
        <v>11.945304028493844</v>
      </c>
      <c r="L12" s="72">
        <f>IF(RES_hh_fech!L12=0,0,RES_hh_fech!L12/RES_summary!L$19)</f>
        <v>8.0754420916361891</v>
      </c>
      <c r="M12" s="72">
        <f>IF(RES_hh_fech!M12=0,0,RES_hh_fech!M12/RES_summary!M$19)</f>
        <v>7.0931905856459219</v>
      </c>
      <c r="N12" s="72">
        <f>IF(RES_hh_fech!N12=0,0,RES_hh_fech!N12/RES_summary!N$19)</f>
        <v>7.746834155482154</v>
      </c>
      <c r="O12" s="72">
        <f>IF(RES_hh_fech!O12=0,0,RES_hh_fech!O12/RES_summary!O$19)</f>
        <v>8.8184961452437101</v>
      </c>
      <c r="P12" s="72">
        <f>IF(RES_hh_fech!P12=0,0,RES_hh_fech!P12/RES_summary!P$19)</f>
        <v>8.9301805747814917</v>
      </c>
      <c r="Q12" s="72">
        <f>IF(RES_hh_fech!Q12=0,0,RES_hh_fech!Q12/RES_summary!Q$19)</f>
        <v>8.2588429058878496</v>
      </c>
      <c r="R12" s="72">
        <f>IF(RES_hh_fech!R12=0,0,RES_hh_fech!R12/RES_summary!R$19)</f>
        <v>7.8011250560640057</v>
      </c>
      <c r="S12" s="72">
        <f>IF(RES_hh_fech!S12=0,0,RES_hh_fech!S12/RES_summary!S$19)</f>
        <v>7.5580381590990706</v>
      </c>
      <c r="T12" s="72">
        <f>IF(RES_hh_fech!T12=0,0,RES_hh_fech!T12/RES_summary!T$19)</f>
        <v>7.3450978672339309</v>
      </c>
      <c r="U12" s="72">
        <f>IF(RES_hh_fech!U12=0,0,RES_hh_fech!U12/RES_summary!U$19)</f>
        <v>7.2203738392729973</v>
      </c>
      <c r="V12" s="72">
        <f>IF(RES_hh_fech!V12=0,0,RES_hh_fech!V12/RES_summary!V$19)</f>
        <v>7.1714544939195486</v>
      </c>
      <c r="W12" s="72">
        <f>IF(RES_hh_fech!W12=0,0,RES_hh_fech!W12/RES_summary!W$19)</f>
        <v>7.0463391542459215</v>
      </c>
      <c r="X12" s="72">
        <f>IF(RES_hh_fech!X12=0,0,RES_hh_fech!X12/RES_summary!X$19)</f>
        <v>7.3427401813236628</v>
      </c>
      <c r="Y12" s="72">
        <f>IF(RES_hh_fech!Y12=0,0,RES_hh_fech!Y12/RES_summary!Y$19)</f>
        <v>7.0751780986333914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18.917114512536198</v>
      </c>
      <c r="C13" s="74">
        <f>IF(RES_hh_fech!C13=0,0,RES_hh_fech!C13/RES_summary!C$19)</f>
        <v>20.563219475850367</v>
      </c>
      <c r="D13" s="74">
        <f>IF(RES_hh_fech!D13=0,0,RES_hh_fech!D13/RES_summary!D$19)</f>
        <v>24.352074166555639</v>
      </c>
      <c r="E13" s="74">
        <f>IF(RES_hh_fech!E13=0,0,RES_hh_fech!E13/RES_summary!E$19)</f>
        <v>26.911872504711706</v>
      </c>
      <c r="F13" s="74">
        <f>IF(RES_hh_fech!F13=0,0,RES_hh_fech!F13/RES_summary!F$19)</f>
        <v>28.239102717652823</v>
      </c>
      <c r="G13" s="74">
        <f>IF(RES_hh_fech!G13=0,0,RES_hh_fech!G13/RES_summary!G$19)</f>
        <v>29.337783075581239</v>
      </c>
      <c r="H13" s="74">
        <f>IF(RES_hh_fech!H13=0,0,RES_hh_fech!H13/RES_summary!H$19)</f>
        <v>27.425453376041304</v>
      </c>
      <c r="I13" s="74">
        <f>IF(RES_hh_fech!I13=0,0,RES_hh_fech!I13/RES_summary!I$19)</f>
        <v>31.35097529175583</v>
      </c>
      <c r="J13" s="74">
        <f>IF(RES_hh_fech!J13=0,0,RES_hh_fech!J13/RES_summary!J$19)</f>
        <v>29.337612396903783</v>
      </c>
      <c r="K13" s="74">
        <f>IF(RES_hh_fech!K13=0,0,RES_hh_fech!K13/RES_summary!K$19)</f>
        <v>33.306979052678173</v>
      </c>
      <c r="L13" s="74">
        <f>IF(RES_hh_fech!L13=0,0,RES_hh_fech!L13/RES_summary!L$19)</f>
        <v>23.882736291174499</v>
      </c>
      <c r="M13" s="74">
        <f>IF(RES_hh_fech!M13=0,0,RES_hh_fech!M13/RES_summary!M$19)</f>
        <v>25.994012749817013</v>
      </c>
      <c r="N13" s="74">
        <f>IF(RES_hh_fech!N13=0,0,RES_hh_fech!N13/RES_summary!N$19)</f>
        <v>26.86733312842032</v>
      </c>
      <c r="O13" s="74">
        <f>IF(RES_hh_fech!O13=0,0,RES_hh_fech!O13/RES_summary!O$19)</f>
        <v>34.538499095528543</v>
      </c>
      <c r="P13" s="74">
        <f>IF(RES_hh_fech!P13=0,0,RES_hh_fech!P13/RES_summary!P$19)</f>
        <v>11.510342992630664</v>
      </c>
      <c r="Q13" s="74">
        <f>IF(RES_hh_fech!Q13=0,0,RES_hh_fech!Q13/RES_summary!Q$19)</f>
        <v>20.087266440732215</v>
      </c>
      <c r="R13" s="74">
        <f>IF(RES_hh_fech!R13=0,0,RES_hh_fech!R13/RES_summary!R$19)</f>
        <v>29.566470288380167</v>
      </c>
      <c r="S13" s="74">
        <f>IF(RES_hh_fech!S13=0,0,RES_hh_fech!S13/RES_summary!S$19)</f>
        <v>32.484556771253693</v>
      </c>
      <c r="T13" s="74">
        <f>IF(RES_hh_fech!T13=0,0,RES_hh_fech!T13/RES_summary!T$19)</f>
        <v>31.542649761064531</v>
      </c>
      <c r="U13" s="74">
        <f>IF(RES_hh_fech!U13=0,0,RES_hh_fech!U13/RES_summary!U$19)</f>
        <v>21.829751292889998</v>
      </c>
      <c r="V13" s="74">
        <f>IF(RES_hh_fech!V13=0,0,RES_hh_fech!V13/RES_summary!V$19)</f>
        <v>22.968507027594551</v>
      </c>
      <c r="W13" s="74">
        <f>IF(RES_hh_fech!W13=0,0,RES_hh_fech!W13/RES_summary!W$19)</f>
        <v>13.639176049503549</v>
      </c>
      <c r="X13" s="74">
        <f>IF(RES_hh_fech!X13=0,0,RES_hh_fech!X13/RES_summary!X$19)</f>
        <v>7.2108758867423202</v>
      </c>
      <c r="Y13" s="74">
        <f>IF(RES_hh_fech!Y13=0,0,RES_hh_fech!Y13/RES_summary!Y$19)</f>
        <v>40.457444327044357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0.13903944791710776</v>
      </c>
      <c r="C14" s="76">
        <f>IF(RES_hh_fech!C14=0,0,RES_hh_fech!C14/RES_summary!C$19)</f>
        <v>0.13824325788832811</v>
      </c>
      <c r="D14" s="76">
        <f>IF(RES_hh_fech!D14=0,0,RES_hh_fech!D14/RES_summary!D$19)</f>
        <v>0.1400882423826528</v>
      </c>
      <c r="E14" s="76">
        <f>IF(RES_hh_fech!E14=0,0,RES_hh_fech!E14/RES_summary!E$19)</f>
        <v>0.13438534156405579</v>
      </c>
      <c r="F14" s="76">
        <f>IF(RES_hh_fech!F14=0,0,RES_hh_fech!F14/RES_summary!F$19)</f>
        <v>0.13759740574601192</v>
      </c>
      <c r="G14" s="76">
        <f>IF(RES_hh_fech!G14=0,0,RES_hh_fech!G14/RES_summary!G$19)</f>
        <v>0.14090579509244439</v>
      </c>
      <c r="H14" s="76">
        <f>IF(RES_hh_fech!H14=0,0,RES_hh_fech!H14/RES_summary!H$19)</f>
        <v>0.1412696089246934</v>
      </c>
      <c r="I14" s="76">
        <f>IF(RES_hh_fech!I14=0,0,RES_hh_fech!I14/RES_summary!I$19)</f>
        <v>0.15372067048385579</v>
      </c>
      <c r="J14" s="76">
        <f>IF(RES_hh_fech!J14=0,0,RES_hh_fech!J14/RES_summary!J$19)</f>
        <v>0.16367099579313252</v>
      </c>
      <c r="K14" s="76">
        <f>IF(RES_hh_fech!K14=0,0,RES_hh_fech!K14/RES_summary!K$19)</f>
        <v>0.17291628491630195</v>
      </c>
      <c r="L14" s="76">
        <f>IF(RES_hh_fech!L14=0,0,RES_hh_fech!L14/RES_summary!L$19)</f>
        <v>9.4100247638649229E-2</v>
      </c>
      <c r="M14" s="76">
        <f>IF(RES_hh_fech!M14=0,0,RES_hh_fech!M14/RES_summary!M$19)</f>
        <v>0.10666154497657779</v>
      </c>
      <c r="N14" s="76">
        <f>IF(RES_hh_fech!N14=0,0,RES_hh_fech!N14/RES_summary!N$19)</f>
        <v>0.10969399762831333</v>
      </c>
      <c r="O14" s="76">
        <f>IF(RES_hh_fech!O14=0,0,RES_hh_fech!O14/RES_summary!O$19)</f>
        <v>0.11873649198126057</v>
      </c>
      <c r="P14" s="76">
        <f>IF(RES_hh_fech!P14=0,0,RES_hh_fech!P14/RES_summary!P$19)</f>
        <v>0.11645097761374232</v>
      </c>
      <c r="Q14" s="76">
        <f>IF(RES_hh_fech!Q14=0,0,RES_hh_fech!Q14/RES_summary!Q$19)</f>
        <v>0.11466038388924445</v>
      </c>
      <c r="R14" s="76">
        <f>IF(RES_hh_fech!R14=0,0,RES_hh_fech!R14/RES_summary!R$19)</f>
        <v>0.11580238030800072</v>
      </c>
      <c r="S14" s="76">
        <f>IF(RES_hh_fech!S14=0,0,RES_hh_fech!S14/RES_summary!S$19)</f>
        <v>0.11315698753336785</v>
      </c>
      <c r="T14" s="76">
        <f>IF(RES_hh_fech!T14=0,0,RES_hh_fech!T14/RES_summary!T$19)</f>
        <v>0.11418661875825467</v>
      </c>
      <c r="U14" s="76">
        <f>IF(RES_hh_fech!U14=0,0,RES_hh_fech!U14/RES_summary!U$19)</f>
        <v>0.11329863028649961</v>
      </c>
      <c r="V14" s="76">
        <f>IF(RES_hh_fech!V14=0,0,RES_hh_fech!V14/RES_summary!V$19)</f>
        <v>0.16834684620486601</v>
      </c>
      <c r="W14" s="76">
        <f>IF(RES_hh_fech!W14=0,0,RES_hh_fech!W14/RES_summary!W$19)</f>
        <v>0.16984377013050803</v>
      </c>
      <c r="X14" s="76">
        <f>IF(RES_hh_fech!X14=0,0,RES_hh_fech!X14/RES_summary!X$19)</f>
        <v>0.17220079502270305</v>
      </c>
      <c r="Y14" s="76">
        <f>IF(RES_hh_fech!Y14=0,0,RES_hh_fech!Y14/RES_summary!Y$19)</f>
        <v>0.17592822907864825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0.20156835373703974</v>
      </c>
      <c r="C15" s="69">
        <f>IF(RES_hh_fech!C15=0,0,RES_hh_fech!C15/RES_summary!C$19)</f>
        <v>0.22214137917947752</v>
      </c>
      <c r="D15" s="69">
        <f>IF(RES_hh_fech!D15=0,0,RES_hh_fech!D15/RES_summary!D$19)</f>
        <v>0.18721796839841212</v>
      </c>
      <c r="E15" s="69">
        <f>IF(RES_hh_fech!E15=0,0,RES_hh_fech!E15/RES_summary!E$19)</f>
        <v>0.44906025185944526</v>
      </c>
      <c r="F15" s="69">
        <f>IF(RES_hh_fech!F15=0,0,RES_hh_fech!F15/RES_summary!F$19)</f>
        <v>0.36687577857762538</v>
      </c>
      <c r="G15" s="69">
        <f>IF(RES_hh_fech!G15=0,0,RES_hh_fech!G15/RES_summary!G$19)</f>
        <v>0.48415368737059539</v>
      </c>
      <c r="H15" s="69">
        <f>IF(RES_hh_fech!H15=0,0,RES_hh_fech!H15/RES_summary!H$19)</f>
        <v>0.60847794406333078</v>
      </c>
      <c r="I15" s="69">
        <f>IF(RES_hh_fech!I15=0,0,RES_hh_fech!I15/RES_summary!I$19)</f>
        <v>0.29904249475824884</v>
      </c>
      <c r="J15" s="69">
        <f>IF(RES_hh_fech!J15=0,0,RES_hh_fech!J15/RES_summary!J$19)</f>
        <v>0.29136476841840436</v>
      </c>
      <c r="K15" s="69">
        <f>IF(RES_hh_fech!K15=0,0,RES_hh_fech!K15/RES_summary!K$19)</f>
        <v>0.49079736667030266</v>
      </c>
      <c r="L15" s="69">
        <f>IF(RES_hh_fech!L15=0,0,RES_hh_fech!L15/RES_summary!L$19)</f>
        <v>0.77450697223020915</v>
      </c>
      <c r="M15" s="69">
        <f>IF(RES_hh_fech!M15=0,0,RES_hh_fech!M15/RES_summary!M$19)</f>
        <v>0.71463627368621629</v>
      </c>
      <c r="N15" s="69">
        <f>IF(RES_hh_fech!N15=0,0,RES_hh_fech!N15/RES_summary!N$19)</f>
        <v>0.65794646970781689</v>
      </c>
      <c r="O15" s="69">
        <f>IF(RES_hh_fech!O15=0,0,RES_hh_fech!O15/RES_summary!O$19)</f>
        <v>0.6258837810691481</v>
      </c>
      <c r="P15" s="69">
        <f>IF(RES_hh_fech!P15=0,0,RES_hh_fech!P15/RES_summary!P$19)</f>
        <v>0.59216412790699458</v>
      </c>
      <c r="Q15" s="69">
        <f>IF(RES_hh_fech!Q15=0,0,RES_hh_fech!Q15/RES_summary!Q$19)</f>
        <v>0.58891607358227904</v>
      </c>
      <c r="R15" s="69">
        <f>IF(RES_hh_fech!R15=0,0,RES_hh_fech!R15/RES_summary!R$19)</f>
        <v>0.63681808271596518</v>
      </c>
      <c r="S15" s="69">
        <f>IF(RES_hh_fech!S15=0,0,RES_hh_fech!S15/RES_summary!S$19)</f>
        <v>0.60992452204235148</v>
      </c>
      <c r="T15" s="69">
        <f>IF(RES_hh_fech!T15=0,0,RES_hh_fech!T15/RES_summary!T$19)</f>
        <v>0.63165408871382278</v>
      </c>
      <c r="U15" s="69">
        <f>IF(RES_hh_fech!U15=0,0,RES_hh_fech!U15/RES_summary!U$19)</f>
        <v>0.62317662510775118</v>
      </c>
      <c r="V15" s="69">
        <f>IF(RES_hh_fech!V15=0,0,RES_hh_fech!V15/RES_summary!V$19)</f>
        <v>0.64134873271401294</v>
      </c>
      <c r="W15" s="69">
        <f>IF(RES_hh_fech!W15=0,0,RES_hh_fech!W15/RES_summary!W$19)</f>
        <v>0.70064773347720166</v>
      </c>
      <c r="X15" s="69">
        <f>IF(RES_hh_fech!X15=0,0,RES_hh_fech!X15/RES_summary!X$19)</f>
        <v>0.76483077515523157</v>
      </c>
      <c r="Y15" s="69">
        <f>IF(RES_hh_fech!Y15=0,0,RES_hh_fech!Y15/RES_summary!Y$19)</f>
        <v>0.89543695201361517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0.20156835373703974</v>
      </c>
      <c r="C16" s="72">
        <f>IF(RES_hh_fech!C16=0,0,RES_hh_fech!C16/RES_summary!C$19)</f>
        <v>0.22214137917947752</v>
      </c>
      <c r="D16" s="72">
        <f>IF(RES_hh_fech!D16=0,0,RES_hh_fech!D16/RES_summary!D$19)</f>
        <v>0.18721796839841212</v>
      </c>
      <c r="E16" s="72">
        <f>IF(RES_hh_fech!E16=0,0,RES_hh_fech!E16/RES_summary!E$19)</f>
        <v>0.44906025185944526</v>
      </c>
      <c r="F16" s="72">
        <f>IF(RES_hh_fech!F16=0,0,RES_hh_fech!F16/RES_summary!F$19)</f>
        <v>0.36687577857762538</v>
      </c>
      <c r="G16" s="72">
        <f>IF(RES_hh_fech!G16=0,0,RES_hh_fech!G16/RES_summary!G$19)</f>
        <v>0.48415368737059539</v>
      </c>
      <c r="H16" s="72">
        <f>IF(RES_hh_fech!H16=0,0,RES_hh_fech!H16/RES_summary!H$19)</f>
        <v>0.60847794406333078</v>
      </c>
      <c r="I16" s="72">
        <f>IF(RES_hh_fech!I16=0,0,RES_hh_fech!I16/RES_summary!I$19)</f>
        <v>0.29904249475824884</v>
      </c>
      <c r="J16" s="72">
        <f>IF(RES_hh_fech!J16=0,0,RES_hh_fech!J16/RES_summary!J$19)</f>
        <v>0.29136476841840436</v>
      </c>
      <c r="K16" s="72">
        <f>IF(RES_hh_fech!K16=0,0,RES_hh_fech!K16/RES_summary!K$19)</f>
        <v>0.49079736667030266</v>
      </c>
      <c r="L16" s="72">
        <f>IF(RES_hh_fech!L16=0,0,RES_hh_fech!L16/RES_summary!L$19)</f>
        <v>0.77450697223020915</v>
      </c>
      <c r="M16" s="72">
        <f>IF(RES_hh_fech!M16=0,0,RES_hh_fech!M16/RES_summary!M$19)</f>
        <v>0.71463627368621629</v>
      </c>
      <c r="N16" s="72">
        <f>IF(RES_hh_fech!N16=0,0,RES_hh_fech!N16/RES_summary!N$19)</f>
        <v>0.65794646970781689</v>
      </c>
      <c r="O16" s="72">
        <f>IF(RES_hh_fech!O16=0,0,RES_hh_fech!O16/RES_summary!O$19)</f>
        <v>0.6258837810691481</v>
      </c>
      <c r="P16" s="72">
        <f>IF(RES_hh_fech!P16=0,0,RES_hh_fech!P16/RES_summary!P$19)</f>
        <v>0.59216412790699458</v>
      </c>
      <c r="Q16" s="72">
        <f>IF(RES_hh_fech!Q16=0,0,RES_hh_fech!Q16/RES_summary!Q$19)</f>
        <v>0.58891607358227904</v>
      </c>
      <c r="R16" s="72">
        <f>IF(RES_hh_fech!R16=0,0,RES_hh_fech!R16/RES_summary!R$19)</f>
        <v>0.63681808271596518</v>
      </c>
      <c r="S16" s="72">
        <f>IF(RES_hh_fech!S16=0,0,RES_hh_fech!S16/RES_summary!S$19)</f>
        <v>0.60992452204235148</v>
      </c>
      <c r="T16" s="72">
        <f>IF(RES_hh_fech!T16=0,0,RES_hh_fech!T16/RES_summary!T$19)</f>
        <v>0.63165408871382278</v>
      </c>
      <c r="U16" s="72">
        <f>IF(RES_hh_fech!U16=0,0,RES_hh_fech!U16/RES_summary!U$19)</f>
        <v>0.62317662510775118</v>
      </c>
      <c r="V16" s="72">
        <f>IF(RES_hh_fech!V16=0,0,RES_hh_fech!V16/RES_summary!V$19)</f>
        <v>0.64134873271401294</v>
      </c>
      <c r="W16" s="72">
        <f>IF(RES_hh_fech!W16=0,0,RES_hh_fech!W16/RES_summary!W$19)</f>
        <v>0.70064773347720166</v>
      </c>
      <c r="X16" s="72">
        <f>IF(RES_hh_fech!X16=0,0,RES_hh_fech!X16/RES_summary!X$19)</f>
        <v>0.76483077515523157</v>
      </c>
      <c r="Y16" s="72">
        <f>IF(RES_hh_fech!Y16=0,0,RES_hh_fech!Y16/RES_summary!Y$19)</f>
        <v>0.89543695201361517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14.858061047933306</v>
      </c>
      <c r="C17" s="69">
        <f>IF(RES_hh_fech!C17=0,0,RES_hh_fech!C17/RES_summary!C$19)</f>
        <v>14.613853866982588</v>
      </c>
      <c r="D17" s="69">
        <f>IF(RES_hh_fech!D17=0,0,RES_hh_fech!D17/RES_summary!D$19)</f>
        <v>14.418759187606497</v>
      </c>
      <c r="E17" s="69">
        <f>IF(RES_hh_fech!E17=0,0,RES_hh_fech!E17/RES_summary!E$19)</f>
        <v>14.308426174066911</v>
      </c>
      <c r="F17" s="69">
        <f>IF(RES_hh_fech!F17=0,0,RES_hh_fech!F17/RES_summary!F$19)</f>
        <v>14.039809772302512</v>
      </c>
      <c r="G17" s="69">
        <f>IF(RES_hh_fech!G17=0,0,RES_hh_fech!G17/RES_summary!G$19)</f>
        <v>13.746722354664696</v>
      </c>
      <c r="H17" s="69">
        <f>IF(RES_hh_fech!H17=0,0,RES_hh_fech!H17/RES_summary!H$19)</f>
        <v>13.643491184077046</v>
      </c>
      <c r="I17" s="69">
        <f>IF(RES_hh_fech!I17=0,0,RES_hh_fech!I17/RES_summary!I$19)</f>
        <v>13.771269031823065</v>
      </c>
      <c r="J17" s="69">
        <f>IF(RES_hh_fech!J17=0,0,RES_hh_fech!J17/RES_summary!J$19)</f>
        <v>13.700445492559309</v>
      </c>
      <c r="K17" s="69">
        <f>IF(RES_hh_fech!K17=0,0,RES_hh_fech!K17/RES_summary!K$19)</f>
        <v>13.438088182159371</v>
      </c>
      <c r="L17" s="69">
        <f>IF(RES_hh_fech!L17=0,0,RES_hh_fech!L17/RES_summary!L$19)</f>
        <v>13.979818258986862</v>
      </c>
      <c r="M17" s="69">
        <f>IF(RES_hh_fech!M17=0,0,RES_hh_fech!M17/RES_summary!M$19)</f>
        <v>12.136722622012355</v>
      </c>
      <c r="N17" s="69">
        <f>IF(RES_hh_fech!N17=0,0,RES_hh_fech!N17/RES_summary!N$19)</f>
        <v>11.287283000574739</v>
      </c>
      <c r="O17" s="69">
        <f>IF(RES_hh_fech!O17=0,0,RES_hh_fech!O17/RES_summary!O$19)</f>
        <v>10.944787967513379</v>
      </c>
      <c r="P17" s="69">
        <f>IF(RES_hh_fech!P17=0,0,RES_hh_fech!P17/RES_summary!P$19)</f>
        <v>10.092628146872544</v>
      </c>
      <c r="Q17" s="69">
        <f>IF(RES_hh_fech!Q17=0,0,RES_hh_fech!Q17/RES_summary!Q$19)</f>
        <v>9.5753821193975117</v>
      </c>
      <c r="R17" s="69">
        <f>IF(RES_hh_fech!R17=0,0,RES_hh_fech!R17/RES_summary!R$19)</f>
        <v>9.494741142484024</v>
      </c>
      <c r="S17" s="69">
        <f>IF(RES_hh_fech!S17=0,0,RES_hh_fech!S17/RES_summary!S$19)</f>
        <v>9.5236584614072939</v>
      </c>
      <c r="T17" s="69">
        <f>IF(RES_hh_fech!T17=0,0,RES_hh_fech!T17/RES_summary!T$19)</f>
        <v>9.4300953237077803</v>
      </c>
      <c r="U17" s="69">
        <f>IF(RES_hh_fech!U17=0,0,RES_hh_fech!U17/RES_summary!U$19)</f>
        <v>9.1923582470951679</v>
      </c>
      <c r="V17" s="69">
        <f>IF(RES_hh_fech!V17=0,0,RES_hh_fech!V17/RES_summary!V$19)</f>
        <v>9.8607739223105177</v>
      </c>
      <c r="W17" s="69">
        <f>IF(RES_hh_fech!W17=0,0,RES_hh_fech!W17/RES_summary!W$19)</f>
        <v>9.0927441728812379</v>
      </c>
      <c r="X17" s="69">
        <f>IF(RES_hh_fech!X17=0,0,RES_hh_fech!X17/RES_summary!X$19)</f>
        <v>8.6754721680185689</v>
      </c>
      <c r="Y17" s="69">
        <f>IF(RES_hh_fech!Y17=0,0,RES_hh_fech!Y17/RES_summary!Y$19)</f>
        <v>8.4798634982117029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14.751244543934112</v>
      </c>
      <c r="C19" s="72">
        <f>IF(RES_hh_fech!C19=0,0,RES_hh_fech!C19/RES_summary!C$19)</f>
        <v>14.322649472618339</v>
      </c>
      <c r="D19" s="72">
        <f>IF(RES_hh_fech!D19=0,0,RES_hh_fech!D19/RES_summary!D$19)</f>
        <v>14.084438170044759</v>
      </c>
      <c r="E19" s="72">
        <f>IF(RES_hh_fech!E19=0,0,RES_hh_fech!E19/RES_summary!E$19)</f>
        <v>14.29045781002616</v>
      </c>
      <c r="F19" s="72">
        <f>IF(RES_hh_fech!F19=0,0,RES_hh_fech!F19/RES_summary!F$19)</f>
        <v>14.018723699011311</v>
      </c>
      <c r="G19" s="72">
        <f>IF(RES_hh_fech!G19=0,0,RES_hh_fech!G19/RES_summary!G$19)</f>
        <v>13.652426131019741</v>
      </c>
      <c r="H19" s="72">
        <f>IF(RES_hh_fech!H19=0,0,RES_hh_fech!H19/RES_summary!H$19)</f>
        <v>13.617279735845329</v>
      </c>
      <c r="I19" s="72">
        <f>IF(RES_hh_fech!I19=0,0,RES_hh_fech!I19/RES_summary!I$19)</f>
        <v>13.834405205809079</v>
      </c>
      <c r="J19" s="72">
        <f>IF(RES_hh_fech!J19=0,0,RES_hh_fech!J19/RES_summary!J$19)</f>
        <v>13.806350949038675</v>
      </c>
      <c r="K19" s="72">
        <f>IF(RES_hh_fech!K19=0,0,RES_hh_fech!K19/RES_summary!K$19)</f>
        <v>13.826891685431693</v>
      </c>
      <c r="L19" s="72">
        <f>IF(RES_hh_fech!L19=0,0,RES_hh_fech!L19/RES_summary!L$19)</f>
        <v>14.309862396183588</v>
      </c>
      <c r="M19" s="72">
        <f>IF(RES_hh_fech!M19=0,0,RES_hh_fech!M19/RES_summary!M$19)</f>
        <v>12.302823377606261</v>
      </c>
      <c r="N19" s="72">
        <f>IF(RES_hh_fech!N19=0,0,RES_hh_fech!N19/RES_summary!N$19)</f>
        <v>11.748762836318537</v>
      </c>
      <c r="O19" s="72">
        <f>IF(RES_hh_fech!O19=0,0,RES_hh_fech!O19/RES_summary!O$19)</f>
        <v>11.653473667495904</v>
      </c>
      <c r="P19" s="72">
        <f>IF(RES_hh_fech!P19=0,0,RES_hh_fech!P19/RES_summary!P$19)</f>
        <v>10.590773603154766</v>
      </c>
      <c r="Q19" s="72">
        <f>IF(RES_hh_fech!Q19=0,0,RES_hh_fech!Q19/RES_summary!Q$19)</f>
        <v>9.9333200358848046</v>
      </c>
      <c r="R19" s="72">
        <f>IF(RES_hh_fech!R19=0,0,RES_hh_fech!R19/RES_summary!R$19)</f>
        <v>9.9643283896010431</v>
      </c>
      <c r="S19" s="72">
        <f>IF(RES_hh_fech!S19=0,0,RES_hh_fech!S19/RES_summary!S$19)</f>
        <v>9.982574642456651</v>
      </c>
      <c r="T19" s="72">
        <f>IF(RES_hh_fech!T19=0,0,RES_hh_fech!T19/RES_summary!T$19)</f>
        <v>9.6483537538962292</v>
      </c>
      <c r="U19" s="72">
        <f>IF(RES_hh_fech!U19=0,0,RES_hh_fech!U19/RES_summary!U$19)</f>
        <v>9.3549169614600718</v>
      </c>
      <c r="V19" s="72">
        <f>IF(RES_hh_fech!V19=0,0,RES_hh_fech!V19/RES_summary!V$19)</f>
        <v>10.624084794162274</v>
      </c>
      <c r="W19" s="72">
        <f>IF(RES_hh_fech!W19=0,0,RES_hh_fech!W19/RES_summary!W$19)</f>
        <v>9.2697215431689148</v>
      </c>
      <c r="X19" s="72">
        <f>IF(RES_hh_fech!X19=0,0,RES_hh_fech!X19/RES_summary!X$19)</f>
        <v>8.8583638584350606</v>
      </c>
      <c r="Y19" s="72">
        <f>IF(RES_hh_fech!Y19=0,0,RES_hh_fech!Y19/RES_summary!Y$19)</f>
        <v>8.6657846290122009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14.196405701418294</v>
      </c>
      <c r="C20" s="72">
        <f>IF(RES_hh_fech!C20=0,0,RES_hh_fech!C20/RES_summary!C$19)</f>
        <v>18.152781237375962</v>
      </c>
      <c r="D20" s="72">
        <f>IF(RES_hh_fech!D20=0,0,RES_hh_fech!D20/RES_summary!D$19)</f>
        <v>18.062912484957856</v>
      </c>
      <c r="E20" s="72">
        <f>IF(RES_hh_fech!E20=0,0,RES_hh_fech!E20/RES_summary!E$19)</f>
        <v>14.420536314016234</v>
      </c>
      <c r="F20" s="72">
        <f>IF(RES_hh_fech!F20=0,0,RES_hh_fech!F20/RES_summary!F$19)</f>
        <v>13.933020493044753</v>
      </c>
      <c r="G20" s="72">
        <f>IF(RES_hh_fech!G20=0,0,RES_hh_fech!G20/RES_summary!G$19)</f>
        <v>14.845491064832416</v>
      </c>
      <c r="H20" s="72">
        <f>IF(RES_hh_fech!H20=0,0,RES_hh_fech!H20/RES_summary!H$19)</f>
        <v>14.330278840861732</v>
      </c>
      <c r="I20" s="72">
        <f>IF(RES_hh_fech!I20=0,0,RES_hh_fech!I20/RES_summary!I$19)</f>
        <v>15.095442009796606</v>
      </c>
      <c r="J20" s="72">
        <f>IF(RES_hh_fech!J20=0,0,RES_hh_fech!J20/RES_summary!J$19)</f>
        <v>15.478611443707319</v>
      </c>
      <c r="K20" s="72">
        <f>IF(RES_hh_fech!K20=0,0,RES_hh_fech!K20/RES_summary!K$19)</f>
        <v>13.444987411223943</v>
      </c>
      <c r="L20" s="72">
        <f>IF(RES_hh_fech!L20=0,0,RES_hh_fech!L20/RES_summary!L$19)</f>
        <v>17.067241009536918</v>
      </c>
      <c r="M20" s="72">
        <f>IF(RES_hh_fech!M20=0,0,RES_hh_fech!M20/RES_summary!M$19)</f>
        <v>17.767358916726728</v>
      </c>
      <c r="N20" s="72">
        <f>IF(RES_hh_fech!N20=0,0,RES_hh_fech!N20/RES_summary!N$19)</f>
        <v>12.394559806238098</v>
      </c>
      <c r="O20" s="72">
        <f>IF(RES_hh_fech!O20=0,0,RES_hh_fech!O20/RES_summary!O$19)</f>
        <v>11.873048423463301</v>
      </c>
      <c r="P20" s="72">
        <f>IF(RES_hh_fech!P20=0,0,RES_hh_fech!P20/RES_summary!P$19)</f>
        <v>11.479476510659289</v>
      </c>
      <c r="Q20" s="72">
        <f>IF(RES_hh_fech!Q20=0,0,RES_hh_fech!Q20/RES_summary!Q$19)</f>
        <v>11.074768310032507</v>
      </c>
      <c r="R20" s="72">
        <f>IF(RES_hh_fech!R20=0,0,RES_hh_fech!R20/RES_summary!R$19)</f>
        <v>11.693191793461899</v>
      </c>
      <c r="S20" s="72">
        <f>IF(RES_hh_fech!S20=0,0,RES_hh_fech!S20/RES_summary!S$19)</f>
        <v>10.611004540268448</v>
      </c>
      <c r="T20" s="72">
        <f>IF(RES_hh_fech!T20=0,0,RES_hh_fech!T20/RES_summary!T$19)</f>
        <v>12.461444833782808</v>
      </c>
      <c r="U20" s="72">
        <f>IF(RES_hh_fech!U20=0,0,RES_hh_fech!U20/RES_summary!U$19)</f>
        <v>10.753895795373856</v>
      </c>
      <c r="V20" s="72">
        <f>IF(RES_hh_fech!V20=0,0,RES_hh_fech!V20/RES_summary!V$19)</f>
        <v>12.382547233458778</v>
      </c>
      <c r="W20" s="72">
        <f>IF(RES_hh_fech!W20=0,0,RES_hh_fech!W20/RES_summary!W$19)</f>
        <v>11.507846225384306</v>
      </c>
      <c r="X20" s="72">
        <f>IF(RES_hh_fech!X20=0,0,RES_hh_fech!X20/RES_summary!X$19)</f>
        <v>10.487479894538666</v>
      </c>
      <c r="Y20" s="72">
        <f>IF(RES_hh_fech!Y20=0,0,RES_hh_fech!Y20/RES_summary!Y$19)</f>
        <v>9.4738099737663877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14.618179864937078</v>
      </c>
      <c r="C21" s="72">
        <f>IF(RES_hh_fech!C21=0,0,RES_hh_fech!C21/RES_summary!C$19)</f>
        <v>15.164757105368837</v>
      </c>
      <c r="D21" s="72">
        <f>IF(RES_hh_fech!D21=0,0,RES_hh_fech!D21/RES_summary!D$19)</f>
        <v>15.563676062883681</v>
      </c>
      <c r="E21" s="72">
        <f>IF(RES_hh_fech!E21=0,0,RES_hh_fech!E21/RES_summary!E$19)</f>
        <v>14.378052627752028</v>
      </c>
      <c r="F21" s="72">
        <f>IF(RES_hh_fech!F21=0,0,RES_hh_fech!F21/RES_summary!F$19)</f>
        <v>14.438277542365372</v>
      </c>
      <c r="G21" s="72">
        <f>IF(RES_hh_fech!G21=0,0,RES_hh_fech!G21/RES_summary!G$19)</f>
        <v>14.395847476054108</v>
      </c>
      <c r="H21" s="72">
        <f>IF(RES_hh_fech!H21=0,0,RES_hh_fech!H21/RES_summary!H$19)</f>
        <v>13.961060057534384</v>
      </c>
      <c r="I21" s="72">
        <f>IF(RES_hh_fech!I21=0,0,RES_hh_fech!I21/RES_summary!I$19)</f>
        <v>13.961365885241126</v>
      </c>
      <c r="J21" s="72">
        <f>IF(RES_hh_fech!J21=0,0,RES_hh_fech!J21/RES_summary!J$19)</f>
        <v>13.555671672938212</v>
      </c>
      <c r="K21" s="72">
        <f>IF(RES_hh_fech!K21=0,0,RES_hh_fech!K21/RES_summary!K$19)</f>
        <v>12.926761892600425</v>
      </c>
      <c r="L21" s="72">
        <f>IF(RES_hh_fech!L21=0,0,RES_hh_fech!L21/RES_summary!L$19)</f>
        <v>15.676051888891756</v>
      </c>
      <c r="M21" s="72">
        <f>IF(RES_hh_fech!M21=0,0,RES_hh_fech!M21/RES_summary!M$19)</f>
        <v>12.562778686279461</v>
      </c>
      <c r="N21" s="72">
        <f>IF(RES_hh_fech!N21=0,0,RES_hh_fech!N21/RES_summary!N$19)</f>
        <v>11.820182153277717</v>
      </c>
      <c r="O21" s="72">
        <f>IF(RES_hh_fech!O21=0,0,RES_hh_fech!O21/RES_summary!O$19)</f>
        <v>10.804033782826577</v>
      </c>
      <c r="P21" s="72">
        <f>IF(RES_hh_fech!P21=0,0,RES_hh_fech!P21/RES_summary!P$19)</f>
        <v>10.68563054903866</v>
      </c>
      <c r="Q21" s="72">
        <f>IF(RES_hh_fech!Q21=0,0,RES_hh_fech!Q21/RES_summary!Q$19)</f>
        <v>10.551338815583513</v>
      </c>
      <c r="R21" s="72">
        <f>IF(RES_hh_fech!R21=0,0,RES_hh_fech!R21/RES_summary!R$19)</f>
        <v>9.6082757942822319</v>
      </c>
      <c r="S21" s="72">
        <f>IF(RES_hh_fech!S21=0,0,RES_hh_fech!S21/RES_summary!S$19)</f>
        <v>9.7881612772207607</v>
      </c>
      <c r="T21" s="72">
        <f>IF(RES_hh_fech!T21=0,0,RES_hh_fech!T21/RES_summary!T$19)</f>
        <v>10.031199577782962</v>
      </c>
      <c r="U21" s="72">
        <f>IF(RES_hh_fech!U21=0,0,RES_hh_fech!U21/RES_summary!U$19)</f>
        <v>9.8571448408077966</v>
      </c>
      <c r="V21" s="72">
        <f>IF(RES_hh_fech!V21=0,0,RES_hh_fech!V21/RES_summary!V$19)</f>
        <v>10.413779422292023</v>
      </c>
      <c r="W21" s="72">
        <f>IF(RES_hh_fech!W21=0,0,RES_hh_fech!W21/RES_summary!W$19)</f>
        <v>9.6376992437676421</v>
      </c>
      <c r="X21" s="72">
        <f>IF(RES_hh_fech!X21=0,0,RES_hh_fech!X21/RES_summary!X$19)</f>
        <v>9.2164155806421082</v>
      </c>
      <c r="Y21" s="72">
        <f>IF(RES_hh_fech!Y21=0,0,RES_hh_fech!Y21/RES_summary!Y$19)</f>
        <v>8.6487959451163032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17.636568979684331</v>
      </c>
      <c r="C22" s="72">
        <f>IF(RES_hh_fech!C22=0,0,RES_hh_fech!C22/RES_summary!C$19)</f>
        <v>17.491910934730178</v>
      </c>
      <c r="D22" s="72">
        <f>IF(RES_hh_fech!D22=0,0,RES_hh_fech!D22/RES_summary!D$19)</f>
        <v>17.223165338134258</v>
      </c>
      <c r="E22" s="72">
        <f>IF(RES_hh_fech!E22=0,0,RES_hh_fech!E22/RES_summary!E$19)</f>
        <v>16.186841042131078</v>
      </c>
      <c r="F22" s="72">
        <f>IF(RES_hh_fech!F22=0,0,RES_hh_fech!F22/RES_summary!F$19)</f>
        <v>15.758229618089123</v>
      </c>
      <c r="G22" s="72">
        <f>IF(RES_hh_fech!G22=0,0,RES_hh_fech!G22/RES_summary!G$19)</f>
        <v>15.263890580530013</v>
      </c>
      <c r="H22" s="72">
        <f>IF(RES_hh_fech!H22=0,0,RES_hh_fech!H22/RES_summary!H$19)</f>
        <v>15.301479952905627</v>
      </c>
      <c r="I22" s="72">
        <f>IF(RES_hh_fech!I22=0,0,RES_hh_fech!I22/RES_summary!I$19)</f>
        <v>14.923977860630139</v>
      </c>
      <c r="J22" s="72">
        <f>IF(RES_hh_fech!J22=0,0,RES_hh_fech!J22/RES_summary!J$19)</f>
        <v>14.953520362366787</v>
      </c>
      <c r="K22" s="72">
        <f>IF(RES_hh_fech!K22=0,0,RES_hh_fech!K22/RES_summary!K$19)</f>
        <v>13.875655701619193</v>
      </c>
      <c r="L22" s="72">
        <f>IF(RES_hh_fech!L22=0,0,RES_hh_fech!L22/RES_summary!L$19)</f>
        <v>12.426234779025846</v>
      </c>
      <c r="M22" s="72">
        <f>IF(RES_hh_fech!M22=0,0,RES_hh_fech!M22/RES_summary!M$19)</f>
        <v>11.473412310661725</v>
      </c>
      <c r="N22" s="72">
        <f>IF(RES_hh_fech!N22=0,0,RES_hh_fech!N22/RES_summary!N$19)</f>
        <v>10.814656569515</v>
      </c>
      <c r="O22" s="72">
        <f>IF(RES_hh_fech!O22=0,0,RES_hh_fech!O22/RES_summary!O$19)</f>
        <v>10.0821859401346</v>
      </c>
      <c r="P22" s="72">
        <f>IF(RES_hh_fech!P22=0,0,RES_hh_fech!P22/RES_summary!P$19)</f>
        <v>9.4428172153051335</v>
      </c>
      <c r="Q22" s="72">
        <f>IF(RES_hh_fech!Q22=0,0,RES_hh_fech!Q22/RES_summary!Q$19)</f>
        <v>9.1132376703515696</v>
      </c>
      <c r="R22" s="72">
        <f>IF(RES_hh_fech!R22=0,0,RES_hh_fech!R22/RES_summary!R$19)</f>
        <v>9.0434688829216583</v>
      </c>
      <c r="S22" s="72">
        <f>IF(RES_hh_fech!S22=0,0,RES_hh_fech!S22/RES_summary!S$19)</f>
        <v>9.0209974770820107</v>
      </c>
      <c r="T22" s="72">
        <f>IF(RES_hh_fech!T22=0,0,RES_hh_fech!T22/RES_summary!T$19)</f>
        <v>9.1161219783426386</v>
      </c>
      <c r="U22" s="72">
        <f>IF(RES_hh_fech!U22=0,0,RES_hh_fech!U22/RES_summary!U$19)</f>
        <v>9.0327863824798786</v>
      </c>
      <c r="V22" s="72">
        <f>IF(RES_hh_fech!V22=0,0,RES_hh_fech!V22/RES_summary!V$19)</f>
        <v>9.1497066885199345</v>
      </c>
      <c r="W22" s="72">
        <f>IF(RES_hh_fech!W22=0,0,RES_hh_fech!W22/RES_summary!W$19)</f>
        <v>8.8286101873993701</v>
      </c>
      <c r="X22" s="72">
        <f>IF(RES_hh_fech!X22=0,0,RES_hh_fech!X22/RES_summary!X$19)</f>
        <v>8.4683535657809443</v>
      </c>
      <c r="Y22" s="72">
        <f>IF(RES_hh_fech!Y22=0,0,RES_hh_fech!Y22/RES_summary!Y$19)</f>
        <v>8.4157972267460064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X24" s="72">
        <f>IF(RES_hh_fech!X24=0,0,RES_hh_fech!X24/RES_summary!X$19)</f>
        <v>0</v>
      </c>
      <c r="Y24" s="72">
        <f>IF(RES_hh_fech!Y24=0,0,RES_hh_fech!Y24/RES_summary!Y$19)</f>
        <v>0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5.4982694081483237</v>
      </c>
      <c r="C25" s="74">
        <f>IF(RES_hh_fech!C25=0,0,RES_hh_fech!C25/RES_summary!C$19)</f>
        <v>5.7450481385828116</v>
      </c>
      <c r="D25" s="74">
        <f>IF(RES_hh_fech!D25=0,0,RES_hh_fech!D25/RES_summary!D$19)</f>
        <v>5.9393311580470831</v>
      </c>
      <c r="E25" s="74">
        <f>IF(RES_hh_fech!E25=0,0,RES_hh_fech!E25/RES_summary!E$19)</f>
        <v>5.051744193964347</v>
      </c>
      <c r="F25" s="74">
        <f>IF(RES_hh_fech!F25=0,0,RES_hh_fech!F25/RES_summary!F$19)</f>
        <v>5.0458236098096156</v>
      </c>
      <c r="G25" s="74">
        <f>IF(RES_hh_fech!G25=0,0,RES_hh_fech!G25/RES_summary!G$19)</f>
        <v>5.6441002370084608</v>
      </c>
      <c r="H25" s="74">
        <f>IF(RES_hh_fech!H25=0,0,RES_hh_fech!H25/RES_summary!H$19)</f>
        <v>5.4358431612881937</v>
      </c>
      <c r="I25" s="74">
        <f>IF(RES_hh_fech!I25=0,0,RES_hh_fech!I25/RES_summary!I$19)</f>
        <v>5.7868584744411748</v>
      </c>
      <c r="J25" s="74">
        <f>IF(RES_hh_fech!J25=0,0,RES_hh_fech!J25/RES_summary!J$19)</f>
        <v>5.3718123755230662</v>
      </c>
      <c r="K25" s="74">
        <f>IF(RES_hh_fech!K25=0,0,RES_hh_fech!K25/RES_summary!K$19)</f>
        <v>5.2977945401963895</v>
      </c>
      <c r="L25" s="74">
        <f>IF(RES_hh_fech!L25=0,0,RES_hh_fech!L25/RES_summary!L$19)</f>
        <v>3.9752476208865151</v>
      </c>
      <c r="M25" s="74">
        <f>IF(RES_hh_fech!M25=0,0,RES_hh_fech!M25/RES_summary!M$19)</f>
        <v>2.9920979357677542</v>
      </c>
      <c r="N25" s="74">
        <f>IF(RES_hh_fech!N25=0,0,RES_hh_fech!N25/RES_summary!N$19)</f>
        <v>2.4486637355266425</v>
      </c>
      <c r="O25" s="74">
        <f>IF(RES_hh_fech!O25=0,0,RES_hh_fech!O25/RES_summary!O$19)</f>
        <v>2.1895423507721783</v>
      </c>
      <c r="P25" s="74">
        <f>IF(RES_hh_fech!P25=0,0,RES_hh_fech!P25/RES_summary!P$19)</f>
        <v>1.9039096299390041</v>
      </c>
      <c r="Q25" s="74">
        <f>IF(RES_hh_fech!Q25=0,0,RES_hh_fech!Q25/RES_summary!Q$19)</f>
        <v>1.7825947081365503</v>
      </c>
      <c r="R25" s="74">
        <f>IF(RES_hh_fech!R25=0,0,RES_hh_fech!R25/RES_summary!R$19)</f>
        <v>1.845411657489499</v>
      </c>
      <c r="S25" s="74">
        <f>IF(RES_hh_fech!S25=0,0,RES_hh_fech!S25/RES_summary!S$19)</f>
        <v>1.770498993521189</v>
      </c>
      <c r="T25" s="74">
        <f>IF(RES_hh_fech!T25=0,0,RES_hh_fech!T25/RES_summary!T$19)</f>
        <v>1.7298758671223182</v>
      </c>
      <c r="U25" s="74">
        <f>IF(RES_hh_fech!U25=0,0,RES_hh_fech!U25/RES_summary!U$19)</f>
        <v>1.708630919480471</v>
      </c>
      <c r="V25" s="74">
        <f>IF(RES_hh_fech!V25=0,0,RES_hh_fech!V25/RES_summary!V$19)</f>
        <v>1.633018654601486</v>
      </c>
      <c r="W25" s="74">
        <f>IF(RES_hh_fech!W25=0,0,RES_hh_fech!W25/RES_summary!W$19)</f>
        <v>1.8961756264262193</v>
      </c>
      <c r="X25" s="74">
        <f>IF(RES_hh_fech!X25=0,0,RES_hh_fech!X25/RES_summary!X$19)</f>
        <v>2.2566271857541169</v>
      </c>
      <c r="Y25" s="74">
        <f>IF(RES_hh_fech!Y25=0,0,RES_hh_fech!Y25/RES_summary!Y$19)</f>
        <v>2.3283036616515065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6.7896025129728512</v>
      </c>
      <c r="C26" s="77">
        <f>IF(RES_hh_fech!C26=0,0,RES_hh_fech!C26/RES_summary!C$19)</f>
        <v>6.7285003132961041</v>
      </c>
      <c r="D26" s="77">
        <f>IF(RES_hh_fech!D26=0,0,RES_hh_fech!D26/RES_summary!D$19)</f>
        <v>6.6915568243640386</v>
      </c>
      <c r="E26" s="77">
        <f>IF(RES_hh_fech!E26=0,0,RES_hh_fech!E26/RES_summary!E$19)</f>
        <v>6.6985983080028788</v>
      </c>
      <c r="F26" s="77">
        <f>IF(RES_hh_fech!F26=0,0,RES_hh_fech!F26/RES_summary!F$19)</f>
        <v>6.6372584284897505</v>
      </c>
      <c r="G26" s="77">
        <f>IF(RES_hh_fech!G26=0,0,RES_hh_fech!G26/RES_summary!G$19)</f>
        <v>6.5814702401043261</v>
      </c>
      <c r="H26" s="77">
        <f>IF(RES_hh_fech!H26=0,0,RES_hh_fech!H26/RES_summary!H$19)</f>
        <v>6.6084131955065022</v>
      </c>
      <c r="I26" s="77">
        <f>IF(RES_hh_fech!I26=0,0,RES_hh_fech!I26/RES_summary!I$19)</f>
        <v>6.7356164439463413</v>
      </c>
      <c r="J26" s="77">
        <f>IF(RES_hh_fech!J26=0,0,RES_hh_fech!J26/RES_summary!J$19)</f>
        <v>6.7758414526485806</v>
      </c>
      <c r="K26" s="77">
        <f>IF(RES_hh_fech!K26=0,0,RES_hh_fech!K26/RES_summary!K$19)</f>
        <v>6.7306916894611044</v>
      </c>
      <c r="L26" s="77">
        <f>IF(RES_hh_fech!L26=0,0,RES_hh_fech!L26/RES_summary!L$19)</f>
        <v>7.1384623354921803</v>
      </c>
      <c r="M26" s="77">
        <f>IF(RES_hh_fech!M26=0,0,RES_hh_fech!M26/RES_summary!M$19)</f>
        <v>6.8991189976841927</v>
      </c>
      <c r="N26" s="77">
        <f>IF(RES_hh_fech!N26=0,0,RES_hh_fech!N26/RES_summary!N$19)</f>
        <v>6.5242464206651514</v>
      </c>
      <c r="O26" s="77">
        <f>IF(RES_hh_fech!O26=0,0,RES_hh_fech!O26/RES_summary!O$19)</f>
        <v>6.5212320843412357</v>
      </c>
      <c r="P26" s="77">
        <f>IF(RES_hh_fech!P26=0,0,RES_hh_fech!P26/RES_summary!P$19)</f>
        <v>6.0881755930436459</v>
      </c>
      <c r="Q26" s="77">
        <f>IF(RES_hh_fech!Q26=0,0,RES_hh_fech!Q26/RES_summary!Q$19)</f>
        <v>5.8832465703834487</v>
      </c>
      <c r="R26" s="77">
        <f>IF(RES_hh_fech!R26=0,0,RES_hh_fech!R26/RES_summary!R$19)</f>
        <v>5.9336744559198733</v>
      </c>
      <c r="S26" s="77">
        <f>IF(RES_hh_fech!S26=0,0,RES_hh_fech!S26/RES_summary!S$19)</f>
        <v>6.0641794748539644</v>
      </c>
      <c r="T26" s="77">
        <f>IF(RES_hh_fech!T26=0,0,RES_hh_fech!T26/RES_summary!T$19)</f>
        <v>6.3536581120972215</v>
      </c>
      <c r="U26" s="77">
        <f>IF(RES_hh_fech!U26=0,0,RES_hh_fech!U26/RES_summary!U$19)</f>
        <v>6.3100668221499037</v>
      </c>
      <c r="V26" s="77">
        <f>IF(RES_hh_fech!V26=0,0,RES_hh_fech!V26/RES_summary!V$19)</f>
        <v>6.3819316365935936</v>
      </c>
      <c r="W26" s="77">
        <f>IF(RES_hh_fech!W26=0,0,RES_hh_fech!W26/RES_summary!W$19)</f>
        <v>6.4540769871720869</v>
      </c>
      <c r="X26" s="77">
        <f>IF(RES_hh_fech!X26=0,0,RES_hh_fech!X26/RES_summary!X$19)</f>
        <v>5.9262225837412945</v>
      </c>
      <c r="Y26" s="77">
        <f>IF(RES_hh_fech!Y26=0,0,RES_hh_fech!Y26/RES_summary!Y$19)</f>
        <v>6.0463126591301357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23.826670826986426</v>
      </c>
      <c r="C27" s="69">
        <f>IF(RES_hh_fech!C27=0,0,RES_hh_fech!C27/RES_summary!C$19)</f>
        <v>24.260311075228785</v>
      </c>
      <c r="D27" s="69">
        <f>IF(RES_hh_fech!D27=0,0,RES_hh_fech!D27/RES_summary!D$19)</f>
        <v>24.921548092910612</v>
      </c>
      <c r="E27" s="69">
        <f>IF(RES_hh_fech!E27=0,0,RES_hh_fech!E27/RES_summary!E$19)</f>
        <v>24.966468259941394</v>
      </c>
      <c r="F27" s="69">
        <f>IF(RES_hh_fech!F27=0,0,RES_hh_fech!F27/RES_summary!F$19)</f>
        <v>24.616115217904188</v>
      </c>
      <c r="G27" s="69">
        <f>IF(RES_hh_fech!G27=0,0,RES_hh_fech!G27/RES_summary!G$19)</f>
        <v>24.174814437388058</v>
      </c>
      <c r="H27" s="69">
        <f>IF(RES_hh_fech!H27=0,0,RES_hh_fech!H27/RES_summary!H$19)</f>
        <v>22.951755431624658</v>
      </c>
      <c r="I27" s="69">
        <f>IF(RES_hh_fech!I27=0,0,RES_hh_fech!I27/RES_summary!I$19)</f>
        <v>22.8676099777772</v>
      </c>
      <c r="J27" s="69">
        <f>IF(RES_hh_fech!J27=0,0,RES_hh_fech!J27/RES_summary!J$19)</f>
        <v>21.644655581962372</v>
      </c>
      <c r="K27" s="69">
        <f>IF(RES_hh_fech!K27=0,0,RES_hh_fech!K27/RES_summary!K$19)</f>
        <v>21.379064700973885</v>
      </c>
      <c r="L27" s="69">
        <f>IF(RES_hh_fech!L27=0,0,RES_hh_fech!L27/RES_summary!L$19)</f>
        <v>21.483904005720344</v>
      </c>
      <c r="M27" s="69">
        <f>IF(RES_hh_fech!M27=0,0,RES_hh_fech!M27/RES_summary!M$19)</f>
        <v>18.50515322871259</v>
      </c>
      <c r="N27" s="69">
        <f>IF(RES_hh_fech!N27=0,0,RES_hh_fech!N27/RES_summary!N$19)</f>
        <v>15.898700746996481</v>
      </c>
      <c r="O27" s="69">
        <f>IF(RES_hh_fech!O27=0,0,RES_hh_fech!O27/RES_summary!O$19)</f>
        <v>14.229889523977633</v>
      </c>
      <c r="P27" s="69">
        <f>IF(RES_hh_fech!P27=0,0,RES_hh_fech!P27/RES_summary!P$19)</f>
        <v>13.130258284813518</v>
      </c>
      <c r="Q27" s="69">
        <f>IF(RES_hh_fech!Q27=0,0,RES_hh_fech!Q27/RES_summary!Q$19)</f>
        <v>12.819196342253397</v>
      </c>
      <c r="R27" s="69">
        <f>IF(RES_hh_fech!R27=0,0,RES_hh_fech!R27/RES_summary!R$19)</f>
        <v>14.343245895360509</v>
      </c>
      <c r="S27" s="69">
        <f>IF(RES_hh_fech!S27=0,0,RES_hh_fech!S27/RES_summary!S$19)</f>
        <v>13.985107429400394</v>
      </c>
      <c r="T27" s="69">
        <f>IF(RES_hh_fech!T27=0,0,RES_hh_fech!T27/RES_summary!T$19)</f>
        <v>15.229639152554038</v>
      </c>
      <c r="U27" s="69">
        <f>IF(RES_hh_fech!U27=0,0,RES_hh_fech!U27/RES_summary!U$19)</f>
        <v>15.435898513357056</v>
      </c>
      <c r="V27" s="69">
        <f>IF(RES_hh_fech!V27=0,0,RES_hh_fech!V27/RES_summary!V$19)</f>
        <v>16.599747160746201</v>
      </c>
      <c r="W27" s="69">
        <f>IF(RES_hh_fech!W27=0,0,RES_hh_fech!W27/RES_summary!W$19)</f>
        <v>16.842396821494766</v>
      </c>
      <c r="X27" s="69">
        <f>IF(RES_hh_fech!X27=0,0,RES_hh_fech!X27/RES_summary!X$19)</f>
        <v>15.881859395853882</v>
      </c>
      <c r="Y27" s="69">
        <f>IF(RES_hh_fech!Y27=0,0,RES_hh_fech!Y27/RES_summary!Y$19)</f>
        <v>17.318009001093987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26.225430880181587</v>
      </c>
      <c r="C29" s="72">
        <f>IF(RES_hh_fech!C29=0,0,RES_hh_fech!C29/RES_summary!C$19)</f>
        <v>24.97703604429222</v>
      </c>
      <c r="D29" s="72">
        <f>IF(RES_hh_fech!D29=0,0,RES_hh_fech!D29/RES_summary!D$19)</f>
        <v>24.810431058642337</v>
      </c>
      <c r="E29" s="72">
        <f>IF(RES_hh_fech!E29=0,0,RES_hh_fech!E29/RES_summary!E$19)</f>
        <v>28.81686296655959</v>
      </c>
      <c r="F29" s="72">
        <f>IF(RES_hh_fech!F29=0,0,RES_hh_fech!F29/RES_summary!F$19)</f>
        <v>28.588232420652275</v>
      </c>
      <c r="G29" s="72">
        <f>IF(RES_hh_fech!G29=0,0,RES_hh_fech!G29/RES_summary!G$19)</f>
        <v>26.143270651922979</v>
      </c>
      <c r="H29" s="72">
        <f>IF(RES_hh_fech!H29=0,0,RES_hh_fech!H29/RES_summary!H$19)</f>
        <v>25.503420235517435</v>
      </c>
      <c r="I29" s="72">
        <f>IF(RES_hh_fech!I29=0,0,RES_hh_fech!I29/RES_summary!I$19)</f>
        <v>25.459173729212853</v>
      </c>
      <c r="J29" s="72">
        <f>IF(RES_hh_fech!J29=0,0,RES_hh_fech!J29/RES_summary!J$19)</f>
        <v>22.857942389261403</v>
      </c>
      <c r="K29" s="72">
        <f>IF(RES_hh_fech!K29=0,0,RES_hh_fech!K29/RES_summary!K$19)</f>
        <v>22.595440205366756</v>
      </c>
      <c r="L29" s="72">
        <f>IF(RES_hh_fech!L29=0,0,RES_hh_fech!L29/RES_summary!L$19)</f>
        <v>22.903384290097179</v>
      </c>
      <c r="M29" s="72">
        <f>IF(RES_hh_fech!M29=0,0,RES_hh_fech!M29/RES_summary!M$19)</f>
        <v>20.599499524777194</v>
      </c>
      <c r="N29" s="72">
        <f>IF(RES_hh_fech!N29=0,0,RES_hh_fech!N29/RES_summary!N$19)</f>
        <v>17.523529846525189</v>
      </c>
      <c r="O29" s="72">
        <f>IF(RES_hh_fech!O29=0,0,RES_hh_fech!O29/RES_summary!O$19)</f>
        <v>16.222350661387072</v>
      </c>
      <c r="P29" s="72">
        <f>IF(RES_hh_fech!P29=0,0,RES_hh_fech!P29/RES_summary!P$19)</f>
        <v>14.523573806176749</v>
      </c>
      <c r="Q29" s="72">
        <f>IF(RES_hh_fech!Q29=0,0,RES_hh_fech!Q29/RES_summary!Q$19)</f>
        <v>14.018452979623063</v>
      </c>
      <c r="R29" s="72">
        <f>IF(RES_hh_fech!R29=0,0,RES_hh_fech!R29/RES_summary!R$19)</f>
        <v>15.021500117350385</v>
      </c>
      <c r="S29" s="72">
        <f>IF(RES_hh_fech!S29=0,0,RES_hh_fech!S29/RES_summary!S$19)</f>
        <v>16.108255570199034</v>
      </c>
      <c r="T29" s="72">
        <f>IF(RES_hh_fech!T29=0,0,RES_hh_fech!T29/RES_summary!T$19)</f>
        <v>16.569108196301848</v>
      </c>
      <c r="U29" s="72">
        <f>IF(RES_hh_fech!U29=0,0,RES_hh_fech!U29/RES_summary!U$19)</f>
        <v>17.18527710672857</v>
      </c>
      <c r="V29" s="72">
        <f>IF(RES_hh_fech!V29=0,0,RES_hh_fech!V29/RES_summary!V$19)</f>
        <v>19.99399512791031</v>
      </c>
      <c r="W29" s="72">
        <f>IF(RES_hh_fech!W29=0,0,RES_hh_fech!W29/RES_summary!W$19)</f>
        <v>18.974283074856999</v>
      </c>
      <c r="X29" s="72">
        <f>IF(RES_hh_fech!X29=0,0,RES_hh_fech!X29/RES_summary!X$19)</f>
        <v>18.961781230828247</v>
      </c>
      <c r="Y29" s="72">
        <f>IF(RES_hh_fech!Y29=0,0,RES_hh_fech!Y29/RES_summary!Y$19)</f>
        <v>19.527315157343658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24.212365081148505</v>
      </c>
      <c r="C30" s="72">
        <f>IF(RES_hh_fech!C30=0,0,RES_hh_fech!C30/RES_summary!C$19)</f>
        <v>26.305240936232821</v>
      </c>
      <c r="D30" s="72">
        <f>IF(RES_hh_fech!D30=0,0,RES_hh_fech!D30/RES_summary!D$19)</f>
        <v>28.386809826077112</v>
      </c>
      <c r="E30" s="72">
        <f>IF(RES_hh_fech!E30=0,0,RES_hh_fech!E30/RES_summary!E$19)</f>
        <v>26.376181714996207</v>
      </c>
      <c r="F30" s="72">
        <f>IF(RES_hh_fech!F30=0,0,RES_hh_fech!F30/RES_summary!F$19)</f>
        <v>26.863458939135821</v>
      </c>
      <c r="G30" s="72">
        <f>IF(RES_hh_fech!G30=0,0,RES_hh_fech!G30/RES_summary!G$19)</f>
        <v>27.158407282257262</v>
      </c>
      <c r="H30" s="72">
        <f>IF(RES_hh_fech!H30=0,0,RES_hh_fech!H30/RES_summary!H$19)</f>
        <v>25.273389193614722</v>
      </c>
      <c r="I30" s="72">
        <f>IF(RES_hh_fech!I30=0,0,RES_hh_fech!I30/RES_summary!I$19)</f>
        <v>25.149329897045401</v>
      </c>
      <c r="J30" s="72">
        <f>IF(RES_hh_fech!J30=0,0,RES_hh_fech!J30/RES_summary!J$19)</f>
        <v>23.144927180090438</v>
      </c>
      <c r="K30" s="72">
        <f>IF(RES_hh_fech!K30=0,0,RES_hh_fech!K30/RES_summary!K$19)</f>
        <v>22.324927678129253</v>
      </c>
      <c r="L30" s="72">
        <f>IF(RES_hh_fech!L30=0,0,RES_hh_fech!L30/RES_summary!L$19)</f>
        <v>26.678977080244913</v>
      </c>
      <c r="M30" s="72">
        <f>IF(RES_hh_fech!M30=0,0,RES_hh_fech!M30/RES_summary!M$19)</f>
        <v>20.736369869242019</v>
      </c>
      <c r="N30" s="72">
        <f>IF(RES_hh_fech!N30=0,0,RES_hh_fech!N30/RES_summary!N$19)</f>
        <v>17.557554602705654</v>
      </c>
      <c r="O30" s="72">
        <f>IF(RES_hh_fech!O30=0,0,RES_hh_fech!O30/RES_summary!O$19)</f>
        <v>14.474759745076303</v>
      </c>
      <c r="P30" s="72">
        <f>IF(RES_hh_fech!P30=0,0,RES_hh_fech!P30/RES_summary!P$19)</f>
        <v>14.167747104331808</v>
      </c>
      <c r="Q30" s="72">
        <f>IF(RES_hh_fech!Q30=0,0,RES_hh_fech!Q30/RES_summary!Q$19)</f>
        <v>14.401036018632318</v>
      </c>
      <c r="R30" s="72">
        <f>IF(RES_hh_fech!R30=0,0,RES_hh_fech!R30/RES_summary!R$19)</f>
        <v>15.122380761349429</v>
      </c>
      <c r="S30" s="72">
        <f>IF(RES_hh_fech!S30=0,0,RES_hh_fech!S30/RES_summary!S$19)</f>
        <v>15.074047328912988</v>
      </c>
      <c r="T30" s="72">
        <f>IF(RES_hh_fech!T30=0,0,RES_hh_fech!T30/RES_summary!T$19)</f>
        <v>17.341032934190256</v>
      </c>
      <c r="U30" s="72">
        <f>IF(RES_hh_fech!U30=0,0,RES_hh_fech!U30/RES_summary!U$19)</f>
        <v>17.883017000920844</v>
      </c>
      <c r="V30" s="72">
        <f>IF(RES_hh_fech!V30=0,0,RES_hh_fech!V30/RES_summary!V$19)</f>
        <v>19.210502629839826</v>
      </c>
      <c r="W30" s="72">
        <f>IF(RES_hh_fech!W30=0,0,RES_hh_fech!W30/RES_summary!W$19)</f>
        <v>19.956464964905297</v>
      </c>
      <c r="X30" s="72">
        <f>IF(RES_hh_fech!X30=0,0,RES_hh_fech!X30/RES_summary!X$19)</f>
        <v>18.6489250611763</v>
      </c>
      <c r="Y30" s="72">
        <f>IF(RES_hh_fech!Y30=0,0,RES_hh_fech!Y30/RES_summary!Y$19)</f>
        <v>19.988169466328561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26.865523812560017</v>
      </c>
      <c r="C31" s="72">
        <f>IF(RES_hh_fech!C31=0,0,RES_hh_fech!C31/RES_summary!C$19)</f>
        <v>27.648249132110241</v>
      </c>
      <c r="D31" s="72">
        <f>IF(RES_hh_fech!D31=0,0,RES_hh_fech!D31/RES_summary!D$19)</f>
        <v>28.092211318698226</v>
      </c>
      <c r="E31" s="72">
        <f>IF(RES_hh_fech!E31=0,0,RES_hh_fech!E31/RES_summary!E$19)</f>
        <v>27.006024421977536</v>
      </c>
      <c r="F31" s="72">
        <f>IF(RES_hh_fech!F31=0,0,RES_hh_fech!F31/RES_summary!F$19)</f>
        <v>25.6296290264284</v>
      </c>
      <c r="G31" s="72">
        <f>IF(RES_hh_fech!G31=0,0,RES_hh_fech!G31/RES_summary!G$19)</f>
        <v>25.88347689716111</v>
      </c>
      <c r="H31" s="72">
        <f>IF(RES_hh_fech!H31=0,0,RES_hh_fech!H31/RES_summary!H$19)</f>
        <v>24.896334294839665</v>
      </c>
      <c r="I31" s="72">
        <f>IF(RES_hh_fech!I31=0,0,RES_hh_fech!I31/RES_summary!I$19)</f>
        <v>23.371379590694069</v>
      </c>
      <c r="J31" s="72">
        <f>IF(RES_hh_fech!J31=0,0,RES_hh_fech!J31/RES_summary!J$19)</f>
        <v>27.561726296807453</v>
      </c>
      <c r="K31" s="72">
        <f>IF(RES_hh_fech!K31=0,0,RES_hh_fech!K31/RES_summary!K$19)</f>
        <v>28.081611657875165</v>
      </c>
      <c r="L31" s="72">
        <f>IF(RES_hh_fech!L31=0,0,RES_hh_fech!L31/RES_summary!L$19)</f>
        <v>19.389248649302843</v>
      </c>
      <c r="M31" s="72">
        <f>IF(RES_hh_fech!M31=0,0,RES_hh_fech!M31/RES_summary!M$19)</f>
        <v>18.714125696495284</v>
      </c>
      <c r="N31" s="72">
        <f>IF(RES_hh_fech!N31=0,0,RES_hh_fech!N31/RES_summary!N$19)</f>
        <v>17.520967071395596</v>
      </c>
      <c r="O31" s="72">
        <f>IF(RES_hh_fech!O31=0,0,RES_hh_fech!O31/RES_summary!O$19)</f>
        <v>16.427155775259497</v>
      </c>
      <c r="P31" s="72">
        <f>IF(RES_hh_fech!P31=0,0,RES_hh_fech!P31/RES_summary!P$19)</f>
        <v>15.706378284234377</v>
      </c>
      <c r="Q31" s="72">
        <f>IF(RES_hh_fech!Q31=0,0,RES_hh_fech!Q31/RES_summary!Q$19)</f>
        <v>15.483698542505513</v>
      </c>
      <c r="R31" s="72">
        <f>IF(RES_hh_fech!R31=0,0,RES_hh_fech!R31/RES_summary!R$19)</f>
        <v>15.888935716207383</v>
      </c>
      <c r="S31" s="72">
        <f>IF(RES_hh_fech!S31=0,0,RES_hh_fech!S31/RES_summary!S$19)</f>
        <v>16.157249507320877</v>
      </c>
      <c r="T31" s="72">
        <f>IF(RES_hh_fech!T31=0,0,RES_hh_fech!T31/RES_summary!T$19)</f>
        <v>16.999906151648133</v>
      </c>
      <c r="U31" s="72">
        <f>IF(RES_hh_fech!U31=0,0,RES_hh_fech!U31/RES_summary!U$19)</f>
        <v>17.700551116049702</v>
      </c>
      <c r="V31" s="72">
        <f>IF(RES_hh_fech!V31=0,0,RES_hh_fech!V31/RES_summary!V$19)</f>
        <v>18.819469382402961</v>
      </c>
      <c r="W31" s="72">
        <f>IF(RES_hh_fech!W31=0,0,RES_hh_fech!W31/RES_summary!W$19)</f>
        <v>19.41459920417978</v>
      </c>
      <c r="X31" s="72">
        <f>IF(RES_hh_fech!X31=0,0,RES_hh_fech!X31/RES_summary!X$19)</f>
        <v>19.524315793699238</v>
      </c>
      <c r="Y31" s="72">
        <f>IF(RES_hh_fech!Y31=0,0,RES_hh_fech!Y31/RES_summary!Y$19)</f>
        <v>20.455161680820829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18.78744804502093</v>
      </c>
      <c r="C32" s="77">
        <f>IF(RES_hh_fech!C32=0,0,RES_hh_fech!C32/RES_summary!C$19)</f>
        <v>20.272006965917868</v>
      </c>
      <c r="D32" s="77">
        <f>IF(RES_hh_fech!D32=0,0,RES_hh_fech!D32/RES_summary!D$19)</f>
        <v>21.72428768021074</v>
      </c>
      <c r="E32" s="77">
        <f>IF(RES_hh_fech!E32=0,0,RES_hh_fech!E32/RES_summary!E$19)</f>
        <v>19.354638244035005</v>
      </c>
      <c r="F32" s="77">
        <f>IF(RES_hh_fech!F32=0,0,RES_hh_fech!F32/RES_summary!F$19)</f>
        <v>19.767188273969214</v>
      </c>
      <c r="G32" s="77">
        <f>IF(RES_hh_fech!G32=0,0,RES_hh_fech!G32/RES_summary!G$19)</f>
        <v>20.860947127222701</v>
      </c>
      <c r="H32" s="77">
        <f>IF(RES_hh_fech!H32=0,0,RES_hh_fech!H32/RES_summary!H$19)</f>
        <v>19.44115484870672</v>
      </c>
      <c r="I32" s="77">
        <f>IF(RES_hh_fech!I32=0,0,RES_hh_fech!I32/RES_summary!I$19)</f>
        <v>20.397188348220261</v>
      </c>
      <c r="J32" s="77">
        <f>IF(RES_hh_fech!J32=0,0,RES_hh_fech!J32/RES_summary!J$19)</f>
        <v>16.85833973519831</v>
      </c>
      <c r="K32" s="77">
        <f>IF(RES_hh_fech!K32=0,0,RES_hh_fech!K32/RES_summary!K$19)</f>
        <v>16.390940580141798</v>
      </c>
      <c r="L32" s="77">
        <f>IF(RES_hh_fech!L32=0,0,RES_hh_fech!L32/RES_summary!L$19)</f>
        <v>20.513457945788684</v>
      </c>
      <c r="M32" s="77">
        <f>IF(RES_hh_fech!M32=0,0,RES_hh_fech!M32/RES_summary!M$19)</f>
        <v>16.296160672639477</v>
      </c>
      <c r="N32" s="77">
        <f>IF(RES_hh_fech!N32=0,0,RES_hh_fech!N32/RES_summary!N$19)</f>
        <v>12.719359170654997</v>
      </c>
      <c r="O32" s="77">
        <f>IF(RES_hh_fech!O32=0,0,RES_hh_fech!O32/RES_summary!O$19)</f>
        <v>10.077456654775116</v>
      </c>
      <c r="P32" s="77">
        <f>IF(RES_hh_fech!P32=0,0,RES_hh_fech!P32/RES_summary!P$19)</f>
        <v>8.8887699883717399</v>
      </c>
      <c r="Q32" s="77">
        <f>IF(RES_hh_fech!Q32=0,0,RES_hh_fech!Q32/RES_summary!Q$19)</f>
        <v>8.7595004233709606</v>
      </c>
      <c r="R32" s="77">
        <f>IF(RES_hh_fech!R32=0,0,RES_hh_fech!R32/RES_summary!R$19)</f>
        <v>12.324098263842558</v>
      </c>
      <c r="S32" s="77">
        <f>IF(RES_hh_fech!S32=0,0,RES_hh_fech!S32/RES_summary!S$19)</f>
        <v>10.645957356757981</v>
      </c>
      <c r="T32" s="77">
        <f>IF(RES_hh_fech!T32=0,0,RES_hh_fech!T32/RES_summary!T$19)</f>
        <v>12.76814729887978</v>
      </c>
      <c r="U32" s="77">
        <f>IF(RES_hh_fech!U32=0,0,RES_hh_fech!U32/RES_summary!U$19)</f>
        <v>12.657294059864697</v>
      </c>
      <c r="V32" s="77">
        <f>IF(RES_hh_fech!V32=0,0,RES_hh_fech!V32/RES_summary!V$19)</f>
        <v>13.329695403683312</v>
      </c>
      <c r="W32" s="77">
        <f>IF(RES_hh_fech!W32=0,0,RES_hh_fech!W32/RES_summary!W$19)</f>
        <v>14.130605343961628</v>
      </c>
      <c r="X32" s="77">
        <f>IF(RES_hh_fech!X32=0,0,RES_hh_fech!X32/RES_summary!X$19)</f>
        <v>12.711558289770084</v>
      </c>
      <c r="Y32" s="77">
        <f>IF(RES_hh_fech!Y32=0,0,RES_hh_fech!Y32/RES_summary!Y$19)</f>
        <v>14.915281194537995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37.911642502303067</v>
      </c>
      <c r="C3" s="65">
        <f>IF(RES_hh_tesh!C3=0,0,RES_hh_tesh!C3/RES_summary!C$19)</f>
        <v>38.510836441056227</v>
      </c>
      <c r="D3" s="65">
        <f>IF(RES_hh_tesh!D3=0,0,RES_hh_tesh!D3/RES_summary!D$19)</f>
        <v>39.724495244904219</v>
      </c>
      <c r="E3" s="65">
        <f>IF(RES_hh_tesh!E3=0,0,RES_hh_tesh!E3/RES_summary!E$19)</f>
        <v>42.403874734574934</v>
      </c>
      <c r="F3" s="65">
        <f>IF(RES_hh_tesh!F3=0,0,RES_hh_tesh!F3/RES_summary!F$19)</f>
        <v>43.344149409131994</v>
      </c>
      <c r="G3" s="65">
        <f>IF(RES_hh_tesh!G3=0,0,RES_hh_tesh!G3/RES_summary!G$19)</f>
        <v>44.15272915425772</v>
      </c>
      <c r="H3" s="65">
        <f>IF(RES_hh_tesh!H3=0,0,RES_hh_tesh!H3/RES_summary!H$19)</f>
        <v>43.636495243155977</v>
      </c>
      <c r="I3" s="65">
        <f>IF(RES_hh_tesh!I3=0,0,RES_hh_tesh!I3/RES_summary!I$19)</f>
        <v>44.412546172357736</v>
      </c>
      <c r="J3" s="65">
        <f>IF(RES_hh_tesh!J3=0,0,RES_hh_tesh!J3/RES_summary!J$19)</f>
        <v>43.360296973346109</v>
      </c>
      <c r="K3" s="65">
        <f>IF(RES_hh_tesh!K3=0,0,RES_hh_tesh!K3/RES_summary!K$19)</f>
        <v>46.814955866160076</v>
      </c>
      <c r="L3" s="65">
        <f>IF(RES_hh_tesh!L3=0,0,RES_hh_tesh!L3/RES_summary!L$19)</f>
        <v>41.701662163923679</v>
      </c>
      <c r="M3" s="65">
        <f>IF(RES_hh_tesh!M3=0,0,RES_hh_tesh!M3/RES_summary!M$19)</f>
        <v>38.43448280312419</v>
      </c>
      <c r="N3" s="65">
        <f>IF(RES_hh_tesh!N3=0,0,RES_hh_tesh!N3/RES_summary!N$19)</f>
        <v>38.024366784606023</v>
      </c>
      <c r="O3" s="65">
        <f>IF(RES_hh_tesh!O3=0,0,RES_hh_tesh!O3/RES_summary!O$19)</f>
        <v>39.381520682468143</v>
      </c>
      <c r="P3" s="65">
        <f>IF(RES_hh_tesh!P3=0,0,RES_hh_tesh!P3/RES_summary!P$19)</f>
        <v>38.700770677385549</v>
      </c>
      <c r="Q3" s="65">
        <f>IF(RES_hh_tesh!Q3=0,0,RES_hh_tesh!Q3/RES_summary!Q$19)</f>
        <v>38.130542412466681</v>
      </c>
      <c r="R3" s="65">
        <f>IF(RES_hh_tesh!R3=0,0,RES_hh_tesh!R3/RES_summary!R$19)</f>
        <v>39.352492660728437</v>
      </c>
      <c r="S3" s="65">
        <f>IF(RES_hh_tesh!S3=0,0,RES_hh_tesh!S3/RES_summary!S$19)</f>
        <v>39.301537549425625</v>
      </c>
      <c r="T3" s="65">
        <f>IF(RES_hh_tesh!T3=0,0,RES_hh_tesh!T3/RES_summary!T$19)</f>
        <v>40.743952003842956</v>
      </c>
      <c r="U3" s="65">
        <f>IF(RES_hh_tesh!U3=0,0,RES_hh_tesh!U3/RES_summary!U$19)</f>
        <v>41.253812364210582</v>
      </c>
      <c r="V3" s="65">
        <f>IF(RES_hh_tesh!V3=0,0,RES_hh_tesh!V3/RES_summary!V$19)</f>
        <v>43.746028523576634</v>
      </c>
      <c r="W3" s="65">
        <f>IF(RES_hh_tesh!W3=0,0,RES_hh_tesh!W3/RES_summary!W$19)</f>
        <v>44.353869618775832</v>
      </c>
      <c r="X3" s="65">
        <f>IF(RES_hh_tesh!X3=0,0,RES_hh_tesh!X3/RES_summary!X$19)</f>
        <v>44.81555172280148</v>
      </c>
      <c r="Y3" s="65">
        <f>IF(RES_hh_tesh!Y3=0,0,RES_hh_tesh!Y3/RES_summary!Y$19)</f>
        <v>46.984314199357485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14.905271844572047</v>
      </c>
      <c r="C4" s="69">
        <f>IF(RES_hh_tesh!C4=0,0,RES_hh_tesh!C4/RES_summary!C$19)</f>
        <v>15.156012637325288</v>
      </c>
      <c r="D4" s="69">
        <f>IF(RES_hh_tesh!D4=0,0,RES_hh_tesh!D4/RES_summary!D$19)</f>
        <v>15.963889375417706</v>
      </c>
      <c r="E4" s="69">
        <f>IF(RES_hh_tesh!E4=0,0,RES_hh_tesh!E4/RES_summary!E$19)</f>
        <v>18.107919813926696</v>
      </c>
      <c r="F4" s="69">
        <f>IF(RES_hh_tesh!F4=0,0,RES_hh_tesh!F4/RES_summary!F$19)</f>
        <v>19.351044703947107</v>
      </c>
      <c r="G4" s="69">
        <f>IF(RES_hh_tesh!G4=0,0,RES_hh_tesh!G4/RES_summary!G$19)</f>
        <v>19.971470600272756</v>
      </c>
      <c r="H4" s="69">
        <f>IF(RES_hh_tesh!H4=0,0,RES_hh_tesh!H4/RES_summary!H$19)</f>
        <v>19.725992652610952</v>
      </c>
      <c r="I4" s="69">
        <f>IF(RES_hh_tesh!I4=0,0,RES_hh_tesh!I4/RES_summary!I$19)</f>
        <v>21.037616101085252</v>
      </c>
      <c r="J4" s="69">
        <f>IF(RES_hh_tesh!J4=0,0,RES_hh_tesh!J4/RES_summary!J$19)</f>
        <v>20.833619095534953</v>
      </c>
      <c r="K4" s="69">
        <f>IF(RES_hh_tesh!K4=0,0,RES_hh_tesh!K4/RES_summary!K$19)</f>
        <v>23.916008586430578</v>
      </c>
      <c r="L4" s="69">
        <f>IF(RES_hh_tesh!L4=0,0,RES_hh_tesh!L4/RES_summary!L$19)</f>
        <v>17.116812802436552</v>
      </c>
      <c r="M4" s="69">
        <f>IF(RES_hh_tesh!M4=0,0,RES_hh_tesh!M4/RES_summary!M$19)</f>
        <v>16.932774710104511</v>
      </c>
      <c r="N4" s="69">
        <f>IF(RES_hh_tesh!N4=0,0,RES_hh_tesh!N4/RES_summary!N$19)</f>
        <v>18.771183151520223</v>
      </c>
      <c r="O4" s="69">
        <f>IF(RES_hh_tesh!O4=0,0,RES_hh_tesh!O4/RES_summary!O$19)</f>
        <v>21.368533121182583</v>
      </c>
      <c r="P4" s="69">
        <f>IF(RES_hh_tesh!P4=0,0,RES_hh_tesh!P4/RES_summary!P$19)</f>
        <v>21.834545783479733</v>
      </c>
      <c r="Q4" s="69">
        <f>IF(RES_hh_tesh!Q4=0,0,RES_hh_tesh!Q4/RES_summary!Q$19)</f>
        <v>21.571947802586362</v>
      </c>
      <c r="R4" s="69">
        <f>IF(RES_hh_tesh!R4=0,0,RES_hh_tesh!R4/RES_summary!R$19)</f>
        <v>21.302843125489375</v>
      </c>
      <c r="S4" s="69">
        <f>IF(RES_hh_tesh!S4=0,0,RES_hh_tesh!S4/RES_summary!S$19)</f>
        <v>21.34486531071687</v>
      </c>
      <c r="T4" s="69">
        <f>IF(RES_hh_tesh!T4=0,0,RES_hh_tesh!T4/RES_summary!T$19)</f>
        <v>21.529149966877913</v>
      </c>
      <c r="U4" s="69">
        <f>IF(RES_hh_tesh!U4=0,0,RES_hh_tesh!U4/RES_summary!U$19)</f>
        <v>21.779936257708716</v>
      </c>
      <c r="V4" s="69">
        <f>IF(RES_hh_tesh!V4=0,0,RES_hh_tesh!V4/RES_summary!V$19)</f>
        <v>22.644458979384815</v>
      </c>
      <c r="W4" s="69">
        <f>IF(RES_hh_tesh!W4=0,0,RES_hh_tesh!W4/RES_summary!W$19)</f>
        <v>22.995572457551205</v>
      </c>
      <c r="X4" s="69">
        <f>IF(RES_hh_tesh!X4=0,0,RES_hh_tesh!X4/RES_summary!X$19)</f>
        <v>23.948356381619575</v>
      </c>
      <c r="Y4" s="69">
        <f>IF(RES_hh_tesh!Y4=0,0,RES_hh_tesh!Y4/RES_summary!Y$19)</f>
        <v>24.296122622485736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X5" s="72">
        <f>IF(RES_hh_tesh!X5=0,0,RES_hh_tesh!X5/RES_summary!X$19)</f>
        <v>0</v>
      </c>
      <c r="Y5" s="72">
        <f>IF(RES_hh_tesh!Y5=0,0,RES_hh_tesh!Y5/RES_summary!Y$19)</f>
        <v>0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14.328100490230323</v>
      </c>
      <c r="C6" s="72">
        <f>IF(RES_hh_tesh!C6=0,0,RES_hh_tesh!C6/RES_summary!C$19)</f>
        <v>13.865858248328491</v>
      </c>
      <c r="D6" s="72">
        <f>IF(RES_hh_tesh!D6=0,0,RES_hh_tesh!D6/RES_summary!D$19)</f>
        <v>13.686356722800207</v>
      </c>
      <c r="E6" s="72">
        <f>IF(RES_hh_tesh!E6=0,0,RES_hh_tesh!E6/RES_summary!E$19)</f>
        <v>22.135438851017742</v>
      </c>
      <c r="F6" s="72">
        <f>IF(RES_hh_tesh!F6=0,0,RES_hh_tesh!F6/RES_summary!F$19)</f>
        <v>22.128773173545873</v>
      </c>
      <c r="G6" s="72">
        <f>IF(RES_hh_tesh!G6=0,0,RES_hh_tesh!G6/RES_summary!G$19)</f>
        <v>19.308513119521987</v>
      </c>
      <c r="H6" s="72">
        <f>IF(RES_hh_tesh!H6=0,0,RES_hh_tesh!H6/RES_summary!H$19)</f>
        <v>19.141703884589095</v>
      </c>
      <c r="I6" s="72">
        <f>IF(RES_hh_tesh!I6=0,0,RES_hh_tesh!I6/RES_summary!I$19)</f>
        <v>19.777969647691226</v>
      </c>
      <c r="J6" s="72">
        <f>IF(RES_hh_tesh!J6=0,0,RES_hh_tesh!J6/RES_summary!J$19)</f>
        <v>15.559810516154647</v>
      </c>
      <c r="K6" s="72">
        <f>IF(RES_hh_tesh!K6=0,0,RES_hh_tesh!K6/RES_summary!K$19)</f>
        <v>7.0436106707220496</v>
      </c>
      <c r="L6" s="72">
        <f>IF(RES_hh_tesh!L6=0,0,RES_hh_tesh!L6/RES_summary!L$19)</f>
        <v>24.109162629308855</v>
      </c>
      <c r="M6" s="72">
        <f>IF(RES_hh_tesh!M6=0,0,RES_hh_tesh!M6/RES_summary!M$19)</f>
        <v>19.4715574540303</v>
      </c>
      <c r="N6" s="72">
        <f>IF(RES_hh_tesh!N6=0,0,RES_hh_tesh!N6/RES_summary!N$19)</f>
        <v>19.455644525649927</v>
      </c>
      <c r="O6" s="72">
        <f>IF(RES_hh_tesh!O6=0,0,RES_hh_tesh!O6/RES_summary!O$19)</f>
        <v>21.085217917594537</v>
      </c>
      <c r="P6" s="72">
        <f>IF(RES_hh_tesh!P6=0,0,RES_hh_tesh!P6/RES_summary!P$19)</f>
        <v>20.944074580852241</v>
      </c>
      <c r="Q6" s="72">
        <f>IF(RES_hh_tesh!Q6=0,0,RES_hh_tesh!Q6/RES_summary!Q$19)</f>
        <v>20.584563511533599</v>
      </c>
      <c r="R6" s="72">
        <f>IF(RES_hh_tesh!R6=0,0,RES_hh_tesh!R6/RES_summary!R$19)</f>
        <v>20.914481005796226</v>
      </c>
      <c r="S6" s="72">
        <f>IF(RES_hh_tesh!S6=0,0,RES_hh_tesh!S6/RES_summary!S$19)</f>
        <v>21.41742434615313</v>
      </c>
      <c r="T6" s="72">
        <f>IF(RES_hh_tesh!T6=0,0,RES_hh_tesh!T6/RES_summary!T$19)</f>
        <v>20.848874655311437</v>
      </c>
      <c r="U6" s="72">
        <f>IF(RES_hh_tesh!U6=0,0,RES_hh_tesh!U6/RES_summary!U$19)</f>
        <v>21.553438710225404</v>
      </c>
      <c r="V6" s="72">
        <f>IF(RES_hh_tesh!V6=0,0,RES_hh_tesh!V6/RES_summary!V$19)</f>
        <v>24.179294087746367</v>
      </c>
      <c r="W6" s="72">
        <f>IF(RES_hh_tesh!W6=0,0,RES_hh_tesh!W6/RES_summary!W$19)</f>
        <v>22.726615921155833</v>
      </c>
      <c r="X6" s="72">
        <f>IF(RES_hh_tesh!X6=0,0,RES_hh_tesh!X6/RES_summary!X$19)</f>
        <v>23.100816382526911</v>
      </c>
      <c r="Y6" s="72">
        <f>IF(RES_hh_tesh!Y6=0,0,RES_hh_tesh!Y6/RES_summary!Y$19)</f>
        <v>23.45335304198527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12.87675797136211</v>
      </c>
      <c r="C7" s="72">
        <f>IF(RES_hh_tesh!C7=0,0,RES_hh_tesh!C7/RES_summary!C$19)</f>
        <v>16.783480154956536</v>
      </c>
      <c r="D7" s="72">
        <f>IF(RES_hh_tesh!D7=0,0,RES_hh_tesh!D7/RES_summary!D$19)</f>
        <v>17.730904543472601</v>
      </c>
      <c r="E7" s="72">
        <f>IF(RES_hh_tesh!E7=0,0,RES_hh_tesh!E7/RES_summary!E$19)</f>
        <v>16.105486384276972</v>
      </c>
      <c r="F7" s="72">
        <f>IF(RES_hh_tesh!F7=0,0,RES_hh_tesh!F7/RES_summary!F$19)</f>
        <v>16.871180147861693</v>
      </c>
      <c r="G7" s="72">
        <f>IF(RES_hh_tesh!G7=0,0,RES_hh_tesh!G7/RES_summary!G$19)</f>
        <v>18.881800786240195</v>
      </c>
      <c r="H7" s="72">
        <f>IF(RES_hh_tesh!H7=0,0,RES_hh_tesh!H7/RES_summary!H$19)</f>
        <v>18.138294473161196</v>
      </c>
      <c r="I7" s="72">
        <f>IF(RES_hh_tesh!I7=0,0,RES_hh_tesh!I7/RES_summary!I$19)</f>
        <v>20.216341138146809</v>
      </c>
      <c r="J7" s="72">
        <f>IF(RES_hh_tesh!J7=0,0,RES_hh_tesh!J7/RES_summary!J$19)</f>
        <v>20.665905402581298</v>
      </c>
      <c r="K7" s="72">
        <f>IF(RES_hh_tesh!K7=0,0,RES_hh_tesh!K7/RES_summary!K$19)</f>
        <v>20.997004027841427</v>
      </c>
      <c r="L7" s="72">
        <f>IF(RES_hh_tesh!L7=0,0,RES_hh_tesh!L7/RES_summary!L$19)</f>
        <v>18.388531196546726</v>
      </c>
      <c r="M7" s="72">
        <f>IF(RES_hh_tesh!M7=0,0,RES_hh_tesh!M7/RES_summary!M$19)</f>
        <v>21.494669353111682</v>
      </c>
      <c r="N7" s="72">
        <f>IF(RES_hh_tesh!N7=0,0,RES_hh_tesh!N7/RES_summary!N$19)</f>
        <v>17.628384761335617</v>
      </c>
      <c r="O7" s="72">
        <f>IF(RES_hh_tesh!O7=0,0,RES_hh_tesh!O7/RES_summary!O$19)</f>
        <v>19.737673738971903</v>
      </c>
      <c r="P7" s="72">
        <f>IF(RES_hh_tesh!P7=0,0,RES_hh_tesh!P7/RES_summary!P$19)</f>
        <v>21.085383834388743</v>
      </c>
      <c r="Q7" s="72">
        <f>IF(RES_hh_tesh!Q7=0,0,RES_hh_tesh!Q7/RES_summary!Q$19)</f>
        <v>20.985933494032668</v>
      </c>
      <c r="R7" s="72">
        <f>IF(RES_hh_tesh!R7=0,0,RES_hh_tesh!R7/RES_summary!R$19)</f>
        <v>21.737455209303228</v>
      </c>
      <c r="S7" s="72">
        <f>IF(RES_hh_tesh!S7=0,0,RES_hh_tesh!S7/RES_summary!S$19)</f>
        <v>19.487350700657387</v>
      </c>
      <c r="T7" s="72">
        <f>IF(RES_hh_tesh!T7=0,0,RES_hh_tesh!T7/RES_summary!T$19)</f>
        <v>22.940338064341049</v>
      </c>
      <c r="U7" s="72">
        <f>IF(RES_hh_tesh!U7=0,0,RES_hh_tesh!U7/RES_summary!U$19)</f>
        <v>20.468890918334949</v>
      </c>
      <c r="V7" s="72">
        <f>IF(RES_hh_tesh!V7=0,0,RES_hh_tesh!V7/RES_summary!V$19)</f>
        <v>23.009551859953941</v>
      </c>
      <c r="W7" s="72">
        <f>IF(RES_hh_tesh!W7=0,0,RES_hh_tesh!W7/RES_summary!W$19)</f>
        <v>23.976700426825676</v>
      </c>
      <c r="X7" s="72">
        <f>IF(RES_hh_tesh!X7=0,0,RES_hh_tesh!X7/RES_summary!X$19)</f>
        <v>23.423978309557242</v>
      </c>
      <c r="Y7" s="72">
        <f>IF(RES_hh_tesh!Y7=0,0,RES_hh_tesh!Y7/RES_summary!Y$19)</f>
        <v>22.72039073236899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13.664509393138335</v>
      </c>
      <c r="C8" s="72">
        <f>IF(RES_hh_tesh!C8=0,0,RES_hh_tesh!C8/RES_summary!C$19)</f>
        <v>14.821094695023461</v>
      </c>
      <c r="D8" s="72">
        <f>IF(RES_hh_tesh!D8=0,0,RES_hh_tesh!D8/RES_summary!D$19)</f>
        <v>16.375554383317692</v>
      </c>
      <c r="E8" s="72">
        <f>IF(RES_hh_tesh!E8=0,0,RES_hh_tesh!E8/RES_summary!E$19)</f>
        <v>17.427348544330616</v>
      </c>
      <c r="F8" s="72">
        <f>IF(RES_hh_tesh!F8=0,0,RES_hh_tesh!F8/RES_summary!F$19)</f>
        <v>19.123291621434262</v>
      </c>
      <c r="G8" s="72">
        <f>IF(RES_hh_tesh!G8=0,0,RES_hh_tesh!G8/RES_summary!G$19)</f>
        <v>20.080995290493334</v>
      </c>
      <c r="H8" s="72">
        <f>IF(RES_hh_tesh!H8=0,0,RES_hh_tesh!H8/RES_summary!H$19)</f>
        <v>19.387960817199382</v>
      </c>
      <c r="I8" s="72">
        <f>IF(RES_hh_tesh!I8=0,0,RES_hh_tesh!I8/RES_summary!I$19)</f>
        <v>20.482792140932819</v>
      </c>
      <c r="J8" s="72">
        <f>IF(RES_hh_tesh!J8=0,0,RES_hh_tesh!J8/RES_summary!J$19)</f>
        <v>19.861587668115863</v>
      </c>
      <c r="K8" s="72">
        <f>IF(RES_hh_tesh!K8=0,0,RES_hh_tesh!K8/RES_summary!K$19)</f>
        <v>22.166540623929489</v>
      </c>
      <c r="L8" s="72">
        <f>IF(RES_hh_tesh!L8=0,0,RES_hh_tesh!L8/RES_summary!L$19)</f>
        <v>18.800194189719274</v>
      </c>
      <c r="M8" s="72">
        <f>IF(RES_hh_tesh!M8=0,0,RES_hh_tesh!M8/RES_summary!M$19)</f>
        <v>16.996147753480834</v>
      </c>
      <c r="N8" s="72">
        <f>IF(RES_hh_tesh!N8=0,0,RES_hh_tesh!N8/RES_summary!N$19)</f>
        <v>18.852848370688452</v>
      </c>
      <c r="O8" s="72">
        <f>IF(RES_hh_tesh!O8=0,0,RES_hh_tesh!O8/RES_summary!O$19)</f>
        <v>20.067753483914149</v>
      </c>
      <c r="P8" s="72">
        <f>IF(RES_hh_tesh!P8=0,0,RES_hh_tesh!P8/RES_summary!P$19)</f>
        <v>21.806691291198852</v>
      </c>
      <c r="Q8" s="72">
        <f>IF(RES_hh_tesh!Q8=0,0,RES_hh_tesh!Q8/RES_summary!Q$19)</f>
        <v>22.284773902438356</v>
      </c>
      <c r="R8" s="72">
        <f>IF(RES_hh_tesh!R8=0,0,RES_hh_tesh!R8/RES_summary!R$19)</f>
        <v>20.178411859182699</v>
      </c>
      <c r="S8" s="72">
        <f>IF(RES_hh_tesh!S8=0,0,RES_hh_tesh!S8/RES_summary!S$19)</f>
        <v>20.663279992906972</v>
      </c>
      <c r="T8" s="72">
        <f>IF(RES_hh_tesh!T8=0,0,RES_hh_tesh!T8/RES_summary!T$19)</f>
        <v>21.600461174412771</v>
      </c>
      <c r="U8" s="72">
        <f>IF(RES_hh_tesh!U8=0,0,RES_hh_tesh!U8/RES_summary!U$19)</f>
        <v>22.122607952640301</v>
      </c>
      <c r="V8" s="72">
        <f>IF(RES_hh_tesh!V8=0,0,RES_hh_tesh!V8/RES_summary!V$19)</f>
        <v>22.725370368366161</v>
      </c>
      <c r="W8" s="72">
        <f>IF(RES_hh_tesh!W8=0,0,RES_hh_tesh!W8/RES_summary!W$19)</f>
        <v>23.129845646792422</v>
      </c>
      <c r="X8" s="72">
        <f>IF(RES_hh_tesh!X8=0,0,RES_hh_tesh!X8/RES_summary!X$19)</f>
        <v>23.733593424747646</v>
      </c>
      <c r="Y8" s="72">
        <f>IF(RES_hh_tesh!Y8=0,0,RES_hh_tesh!Y8/RES_summary!Y$19)</f>
        <v>23.193119272540532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15.116322630103971</v>
      </c>
      <c r="C9" s="72">
        <f>IF(RES_hh_tesh!C9=0,0,RES_hh_tesh!C9/RES_summary!C$19)</f>
        <v>15.292139849934957</v>
      </c>
      <c r="D9" s="72">
        <f>IF(RES_hh_tesh!D9=0,0,RES_hh_tesh!D9/RES_summary!D$19)</f>
        <v>16.038381338114679</v>
      </c>
      <c r="E9" s="72">
        <f>IF(RES_hh_tesh!E9=0,0,RES_hh_tesh!E9/RES_summary!E$19)</f>
        <v>17.336895825503206</v>
      </c>
      <c r="F9" s="72">
        <f>IF(RES_hh_tesh!F9=0,0,RES_hh_tesh!F9/RES_summary!F$19)</f>
        <v>18.839168695560716</v>
      </c>
      <c r="G9" s="72">
        <f>IF(RES_hh_tesh!G9=0,0,RES_hh_tesh!G9/RES_summary!G$19)</f>
        <v>19.738333407670279</v>
      </c>
      <c r="H9" s="72">
        <f>IF(RES_hh_tesh!H9=0,0,RES_hh_tesh!H9/RES_summary!H$19)</f>
        <v>20.021437532868038</v>
      </c>
      <c r="I9" s="72">
        <f>IF(RES_hh_tesh!I9=0,0,RES_hh_tesh!I9/RES_summary!I$19)</f>
        <v>21.094959654347491</v>
      </c>
      <c r="J9" s="72">
        <f>IF(RES_hh_tesh!J9=0,0,RES_hh_tesh!J9/RES_summary!J$19)</f>
        <v>21.590399987983357</v>
      </c>
      <c r="K9" s="72">
        <f>IF(RES_hh_tesh!K9=0,0,RES_hh_tesh!K9/RES_summary!K$19)</f>
        <v>23.99706360320231</v>
      </c>
      <c r="L9" s="72">
        <f>IF(RES_hh_tesh!L9=0,0,RES_hh_tesh!L9/RES_summary!L$19)</f>
        <v>15.728510295101328</v>
      </c>
      <c r="M9" s="72">
        <f>IF(RES_hh_tesh!M9=0,0,RES_hh_tesh!M9/RES_summary!M$19)</f>
        <v>16.649114930143998</v>
      </c>
      <c r="N9" s="72">
        <f>IF(RES_hh_tesh!N9=0,0,RES_hh_tesh!N9/RES_summary!N$19)</f>
        <v>18.990904740596712</v>
      </c>
      <c r="O9" s="72">
        <f>IF(RES_hh_tesh!O9=0,0,RES_hh_tesh!O9/RES_summary!O$19)</f>
        <v>21.234119677499237</v>
      </c>
      <c r="P9" s="72">
        <f>IF(RES_hh_tesh!P9=0,0,RES_hh_tesh!P9/RES_summary!P$19)</f>
        <v>21.156281483613409</v>
      </c>
      <c r="Q9" s="72">
        <f>IF(RES_hh_tesh!Q9=0,0,RES_hh_tesh!Q9/RES_summary!Q$19)</f>
        <v>21.183656341843999</v>
      </c>
      <c r="R9" s="72">
        <f>IF(RES_hh_tesh!R9=0,0,RES_hh_tesh!R9/RES_summary!R$19)</f>
        <v>21.497761773555506</v>
      </c>
      <c r="S9" s="72">
        <f>IF(RES_hh_tesh!S9=0,0,RES_hh_tesh!S9/RES_summary!S$19)</f>
        <v>21.502354150600958</v>
      </c>
      <c r="T9" s="72">
        <f>IF(RES_hh_tesh!T9=0,0,RES_hh_tesh!T9/RES_summary!T$19)</f>
        <v>21.29917349213844</v>
      </c>
      <c r="U9" s="72">
        <f>IF(RES_hh_tesh!U9=0,0,RES_hh_tesh!U9/RES_summary!U$19)</f>
        <v>21.546118539108662</v>
      </c>
      <c r="V9" s="72">
        <f>IF(RES_hh_tesh!V9=0,0,RES_hh_tesh!V9/RES_summary!V$19)</f>
        <v>22.571735019345109</v>
      </c>
      <c r="W9" s="72">
        <f>IF(RES_hh_tesh!W9=0,0,RES_hh_tesh!W9/RES_summary!W$19)</f>
        <v>23.053631247852103</v>
      </c>
      <c r="X9" s="72">
        <f>IF(RES_hh_tesh!X9=0,0,RES_hh_tesh!X9/RES_summary!X$19)</f>
        <v>23.530982167741197</v>
      </c>
      <c r="Y9" s="72">
        <f>IF(RES_hh_tesh!Y9=0,0,RES_hh_tesh!Y9/RES_summary!Y$19)</f>
        <v>24.296413985845533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15.98470807853634</v>
      </c>
      <c r="C11" s="72">
        <f>IF(RES_hh_tesh!C11=0,0,RES_hh_tesh!C11/RES_summary!C$19)</f>
        <v>10.530776741804409</v>
      </c>
      <c r="D11" s="72">
        <f>IF(RES_hh_tesh!D11=0,0,RES_hh_tesh!D11/RES_summary!D$19)</f>
        <v>17.185089419960079</v>
      </c>
      <c r="E11" s="72">
        <f>IF(RES_hh_tesh!E11=0,0,RES_hh_tesh!E11/RES_summary!E$19)</f>
        <v>18.630474499900107</v>
      </c>
      <c r="F11" s="72">
        <f>IF(RES_hh_tesh!F11=0,0,RES_hh_tesh!F11/RES_summary!F$19)</f>
        <v>21.861112121735921</v>
      </c>
      <c r="G11" s="72">
        <f>IF(RES_hh_tesh!G11=0,0,RES_hh_tesh!G11/RES_summary!G$19)</f>
        <v>17.183839598585795</v>
      </c>
      <c r="H11" s="72">
        <f>IF(RES_hh_tesh!H11=0,0,RES_hh_tesh!H11/RES_summary!H$19)</f>
        <v>20.018676025958964</v>
      </c>
      <c r="I11" s="72">
        <f>IF(RES_hh_tesh!I11=0,0,RES_hh_tesh!I11/RES_summary!I$19)</f>
        <v>21.19530308141443</v>
      </c>
      <c r="J11" s="72">
        <f>IF(RES_hh_tesh!J11=0,0,RES_hh_tesh!J11/RES_summary!J$19)</f>
        <v>16.24911603008843</v>
      </c>
      <c r="K11" s="72">
        <f>IF(RES_hh_tesh!K11=0,0,RES_hh_tesh!K11/RES_summary!K$19)</f>
        <v>15.55886210135907</v>
      </c>
      <c r="L11" s="72">
        <f>IF(RES_hh_tesh!L11=0,0,RES_hh_tesh!L11/RES_summary!L$19)</f>
        <v>20.682237585201324</v>
      </c>
      <c r="M11" s="72">
        <f>IF(RES_hh_tesh!M11=0,0,RES_hh_tesh!M11/RES_summary!M$19)</f>
        <v>18.19401502039771</v>
      </c>
      <c r="N11" s="72">
        <f>IF(RES_hh_tesh!N11=0,0,RES_hh_tesh!N11/RES_summary!N$19)</f>
        <v>21.693251353389542</v>
      </c>
      <c r="O11" s="72">
        <f>IF(RES_hh_tesh!O11=0,0,RES_hh_tesh!O11/RES_summary!O$19)</f>
        <v>20.653617073490555</v>
      </c>
      <c r="P11" s="72">
        <f>IF(RES_hh_tesh!P11=0,0,RES_hh_tesh!P11/RES_summary!P$19)</f>
        <v>20.804382752396563</v>
      </c>
      <c r="Q11" s="72">
        <f>IF(RES_hh_tesh!Q11=0,0,RES_hh_tesh!Q11/RES_summary!Q$19)</f>
        <v>20.930459168292071</v>
      </c>
      <c r="R11" s="72">
        <f>IF(RES_hh_tesh!R11=0,0,RES_hh_tesh!R11/RES_summary!R$19)</f>
        <v>20.806880650208832</v>
      </c>
      <c r="S11" s="72">
        <f>IF(RES_hh_tesh!S11=0,0,RES_hh_tesh!S11/RES_summary!S$19)</f>
        <v>20.483618299488342</v>
      </c>
      <c r="T11" s="72">
        <f>IF(RES_hh_tesh!T11=0,0,RES_hh_tesh!T11/RES_summary!T$19)</f>
        <v>24.961919639753386</v>
      </c>
      <c r="U11" s="72">
        <f>IF(RES_hh_tesh!U11=0,0,RES_hh_tesh!U11/RES_summary!U$19)</f>
        <v>20.955973265736297</v>
      </c>
      <c r="V11" s="72">
        <f>IF(RES_hh_tesh!V11=0,0,RES_hh_tesh!V11/RES_summary!V$19)</f>
        <v>22.591343606288167</v>
      </c>
      <c r="W11" s="72">
        <f>IF(RES_hh_tesh!W11=0,0,RES_hh_tesh!W11/RES_summary!W$19)</f>
        <v>27.205034823071369</v>
      </c>
      <c r="X11" s="72">
        <f>IF(RES_hh_tesh!X11=0,0,RES_hh_tesh!X11/RES_summary!X$19)</f>
        <v>27.224132637931039</v>
      </c>
      <c r="Y11" s="72">
        <f>IF(RES_hh_tesh!Y11=0,0,RES_hh_tesh!Y11/RES_summary!Y$19)</f>
        <v>0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13.018385538341281</v>
      </c>
      <c r="C12" s="72">
        <f>IF(RES_hh_tesh!C12=0,0,RES_hh_tesh!C12/RES_summary!C$19)</f>
        <v>13.052862523466283</v>
      </c>
      <c r="D12" s="72">
        <f>IF(RES_hh_tesh!D12=0,0,RES_hh_tesh!D12/RES_summary!D$19)</f>
        <v>14.753433245184125</v>
      </c>
      <c r="E12" s="72">
        <f>IF(RES_hh_tesh!E12=0,0,RES_hh_tesh!E12/RES_summary!E$19)</f>
        <v>19.723362372181359</v>
      </c>
      <c r="F12" s="72">
        <f>IF(RES_hh_tesh!F12=0,0,RES_hh_tesh!F12/RES_summary!F$19)</f>
        <v>19.82392104658944</v>
      </c>
      <c r="G12" s="72">
        <f>IF(RES_hh_tesh!G12=0,0,RES_hh_tesh!G12/RES_summary!G$19)</f>
        <v>20.515926485212759</v>
      </c>
      <c r="H12" s="72">
        <f>IF(RES_hh_tesh!H12=0,0,RES_hh_tesh!H12/RES_summary!H$19)</f>
        <v>18.53476455357924</v>
      </c>
      <c r="I12" s="72">
        <f>IF(RES_hh_tesh!I12=0,0,RES_hh_tesh!I12/RES_summary!I$19)</f>
        <v>20.593100964844997</v>
      </c>
      <c r="J12" s="72">
        <f>IF(RES_hh_tesh!J12=0,0,RES_hh_tesh!J12/RES_summary!J$19)</f>
        <v>19.27736834266673</v>
      </c>
      <c r="K12" s="72">
        <f>IF(RES_hh_tesh!K12=0,0,RES_hh_tesh!K12/RES_summary!K$19)</f>
        <v>25.65369481199842</v>
      </c>
      <c r="L12" s="72">
        <f>IF(RES_hh_tesh!L12=0,0,RES_hh_tesh!L12/RES_summary!L$19)</f>
        <v>17.880153663814429</v>
      </c>
      <c r="M12" s="72">
        <f>IF(RES_hh_tesh!M12=0,0,RES_hh_tesh!M12/RES_summary!M$19)</f>
        <v>16.145146259766683</v>
      </c>
      <c r="N12" s="72">
        <f>IF(RES_hh_tesh!N12=0,0,RES_hh_tesh!N12/RES_summary!N$19)</f>
        <v>18.274463171465719</v>
      </c>
      <c r="O12" s="72">
        <f>IF(RES_hh_tesh!O12=0,0,RES_hh_tesh!O12/RES_summary!O$19)</f>
        <v>21.693885833437228</v>
      </c>
      <c r="P12" s="72">
        <f>IF(RES_hh_tesh!P12=0,0,RES_hh_tesh!P12/RES_summary!P$19)</f>
        <v>22.830150443985762</v>
      </c>
      <c r="Q12" s="72">
        <f>IF(RES_hh_tesh!Q12=0,0,RES_hh_tesh!Q12/RES_summary!Q$19)</f>
        <v>21.793422215556312</v>
      </c>
      <c r="R12" s="72">
        <f>IF(RES_hh_tesh!R12=0,0,RES_hh_tesh!R12/RES_summary!R$19)</f>
        <v>21.226182913096089</v>
      </c>
      <c r="S12" s="72">
        <f>IF(RES_hh_tesh!S12=0,0,RES_hh_tesh!S12/RES_summary!S$19)</f>
        <v>21.306255658365366</v>
      </c>
      <c r="T12" s="72">
        <f>IF(RES_hh_tesh!T12=0,0,RES_hh_tesh!T12/RES_summary!T$19)</f>
        <v>21.505643589359607</v>
      </c>
      <c r="U12" s="72">
        <f>IF(RES_hh_tesh!U12=0,0,RES_hh_tesh!U12/RES_summary!U$19)</f>
        <v>21.874225690285353</v>
      </c>
      <c r="V12" s="72">
        <f>IF(RES_hh_tesh!V12=0,0,RES_hh_tesh!V12/RES_summary!V$19)</f>
        <v>22.397316136306074</v>
      </c>
      <c r="W12" s="72">
        <f>IF(RES_hh_tesh!W12=0,0,RES_hh_tesh!W12/RES_summary!W$19)</f>
        <v>22.676552642431414</v>
      </c>
      <c r="X12" s="72">
        <f>IF(RES_hh_tesh!X12=0,0,RES_hh_tesh!X12/RES_summary!X$19)</f>
        <v>24.374175277991554</v>
      </c>
      <c r="Y12" s="72">
        <f>IF(RES_hh_tesh!Y12=0,0,RES_hh_tesh!Y12/RES_summary!Y$19)</f>
        <v>24.224890195335938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12.75274856662686</v>
      </c>
      <c r="C13" s="74">
        <f>IF(RES_hh_tesh!C13=0,0,RES_hh_tesh!C13/RES_summary!C$19)</f>
        <v>13.915269502667325</v>
      </c>
      <c r="D13" s="74">
        <f>IF(RES_hh_tesh!D13=0,0,RES_hh_tesh!D13/RES_summary!D$19)</f>
        <v>16.56121944021837</v>
      </c>
      <c r="E13" s="74">
        <f>IF(RES_hh_tesh!E13=0,0,RES_hh_tesh!E13/RES_summary!E$19)</f>
        <v>18.428956774420818</v>
      </c>
      <c r="F13" s="74">
        <f>IF(RES_hh_tesh!F13=0,0,RES_hh_tesh!F13/RES_summary!F$19)</f>
        <v>19.44698228580824</v>
      </c>
      <c r="G13" s="74">
        <f>IF(RES_hh_tesh!G13=0,0,RES_hh_tesh!G13/RES_summary!G$19)</f>
        <v>20.312464901610799</v>
      </c>
      <c r="H13" s="74">
        <f>IF(RES_hh_tesh!H13=0,0,RES_hh_tesh!H13/RES_summary!H$19)</f>
        <v>19.080785982666342</v>
      </c>
      <c r="I13" s="74">
        <f>IF(RES_hh_tesh!I13=0,0,RES_hh_tesh!I13/RES_summary!I$19)</f>
        <v>21.946042450063992</v>
      </c>
      <c r="J13" s="74">
        <f>IF(RES_hh_tesh!J13=0,0,RES_hh_tesh!J13/RES_summary!J$19)</f>
        <v>20.644736554600101</v>
      </c>
      <c r="K13" s="74">
        <f>IF(RES_hh_tesh!K13=0,0,RES_hh_tesh!K13/RES_summary!K$19)</f>
        <v>23.594801268036004</v>
      </c>
      <c r="L13" s="74">
        <f>IF(RES_hh_tesh!L13=0,0,RES_hh_tesh!L13/RES_summary!L$19)</f>
        <v>17.034779459199264</v>
      </c>
      <c r="M13" s="74">
        <f>IF(RES_hh_tesh!M13=0,0,RES_hh_tesh!M13/RES_summary!M$19)</f>
        <v>18.683783709390173</v>
      </c>
      <c r="N13" s="74">
        <f>IF(RES_hh_tesh!N13=0,0,RES_hh_tesh!N13/RES_summary!N$19)</f>
        <v>19.445940286181035</v>
      </c>
      <c r="O13" s="74">
        <f>IF(RES_hh_tesh!O13=0,0,RES_hh_tesh!O13/RES_summary!O$19)</f>
        <v>25.174513937880143</v>
      </c>
      <c r="P13" s="74">
        <f>IF(RES_hh_tesh!P13=0,0,RES_hh_tesh!P13/RES_summary!P$19)</f>
        <v>8.3897583417639847</v>
      </c>
      <c r="Q13" s="74">
        <f>IF(RES_hh_tesh!Q13=0,0,RES_hh_tesh!Q13/RES_summary!Q$19)</f>
        <v>14.641392456575797</v>
      </c>
      <c r="R13" s="74">
        <f>IF(RES_hh_tesh!R13=0,0,RES_hh_tesh!R13/RES_summary!R$19)</f>
        <v>21.550723233679324</v>
      </c>
      <c r="S13" s="74">
        <f>IF(RES_hh_tesh!S13=0,0,RES_hh_tesh!S13/RES_summary!S$19)</f>
        <v>23.710855835659611</v>
      </c>
      <c r="T13" s="74">
        <f>IF(RES_hh_tesh!T13=0,0,RES_hh_tesh!T13/RES_summary!T$19)</f>
        <v>23.066733678279295</v>
      </c>
      <c r="U13" s="74">
        <f>IF(RES_hh_tesh!U13=0,0,RES_hh_tesh!U13/RES_summary!U$19)</f>
        <v>16.011791095424368</v>
      </c>
      <c r="V13" s="74">
        <f>IF(RES_hh_tesh!V13=0,0,RES_hh_tesh!V13/RES_summary!V$19)</f>
        <v>16.89141858978342</v>
      </c>
      <c r="W13" s="74">
        <f>IF(RES_hh_tesh!W13=0,0,RES_hh_tesh!W13/RES_summary!W$19)</f>
        <v>10.88691099853045</v>
      </c>
      <c r="X13" s="74">
        <f>IF(RES_hh_tesh!X13=0,0,RES_hh_tesh!X13/RES_summary!X$19)</f>
        <v>6.0250342150329708</v>
      </c>
      <c r="Y13" s="74">
        <f>IF(RES_hh_tesh!Y13=0,0,RES_hh_tesh!Y13/RES_summary!Y$19)</f>
        <v>35.079431921893828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0.13903944791710776</v>
      </c>
      <c r="C14" s="76">
        <f>IF(RES_hh_tesh!C14=0,0,RES_hh_tesh!C14/RES_summary!C$19)</f>
        <v>0.13824325788832811</v>
      </c>
      <c r="D14" s="76">
        <f>IF(RES_hh_tesh!D14=0,0,RES_hh_tesh!D14/RES_summary!D$19)</f>
        <v>0.1400882423826528</v>
      </c>
      <c r="E14" s="76">
        <f>IF(RES_hh_tesh!E14=0,0,RES_hh_tesh!E14/RES_summary!E$19)</f>
        <v>0.13438534156405579</v>
      </c>
      <c r="F14" s="76">
        <f>IF(RES_hh_tesh!F14=0,0,RES_hh_tesh!F14/RES_summary!F$19)</f>
        <v>0.13759740574601192</v>
      </c>
      <c r="G14" s="76">
        <f>IF(RES_hh_tesh!G14=0,0,RES_hh_tesh!G14/RES_summary!G$19)</f>
        <v>0.14090579509244439</v>
      </c>
      <c r="H14" s="76">
        <f>IF(RES_hh_tesh!H14=0,0,RES_hh_tesh!H14/RES_summary!H$19)</f>
        <v>0.1412696089246934</v>
      </c>
      <c r="I14" s="76">
        <f>IF(RES_hh_tesh!I14=0,0,RES_hh_tesh!I14/RES_summary!I$19)</f>
        <v>0.15372067048385579</v>
      </c>
      <c r="J14" s="76">
        <f>IF(RES_hh_tesh!J14=0,0,RES_hh_tesh!J14/RES_summary!J$19)</f>
        <v>0.16367099579313252</v>
      </c>
      <c r="K14" s="76">
        <f>IF(RES_hh_tesh!K14=0,0,RES_hh_tesh!K14/RES_summary!K$19)</f>
        <v>0.17291628491630195</v>
      </c>
      <c r="L14" s="76">
        <f>IF(RES_hh_tesh!L14=0,0,RES_hh_tesh!L14/RES_summary!L$19)</f>
        <v>9.4100247638649229E-2</v>
      </c>
      <c r="M14" s="76">
        <f>IF(RES_hh_tesh!M14=0,0,RES_hh_tesh!M14/RES_summary!M$19)</f>
        <v>0.10666154497657779</v>
      </c>
      <c r="N14" s="76">
        <f>IF(RES_hh_tesh!N14=0,0,RES_hh_tesh!N14/RES_summary!N$19)</f>
        <v>0.10969399762831333</v>
      </c>
      <c r="O14" s="76">
        <f>IF(RES_hh_tesh!O14=0,0,RES_hh_tesh!O14/RES_summary!O$19)</f>
        <v>0.11873649198126057</v>
      </c>
      <c r="P14" s="76">
        <f>IF(RES_hh_tesh!P14=0,0,RES_hh_tesh!P14/RES_summary!P$19)</f>
        <v>0.11645097761374232</v>
      </c>
      <c r="Q14" s="76">
        <f>IF(RES_hh_tesh!Q14=0,0,RES_hh_tesh!Q14/RES_summary!Q$19)</f>
        <v>0.11466038388924445</v>
      </c>
      <c r="R14" s="76">
        <f>IF(RES_hh_tesh!R14=0,0,RES_hh_tesh!R14/RES_summary!R$19)</f>
        <v>0.11580238030800072</v>
      </c>
      <c r="S14" s="76">
        <f>IF(RES_hh_tesh!S14=0,0,RES_hh_tesh!S14/RES_summary!S$19)</f>
        <v>0.11315698753336785</v>
      </c>
      <c r="T14" s="76">
        <f>IF(RES_hh_tesh!T14=0,0,RES_hh_tesh!T14/RES_summary!T$19)</f>
        <v>0.11418661875825467</v>
      </c>
      <c r="U14" s="76">
        <f>IF(RES_hh_tesh!U14=0,0,RES_hh_tesh!U14/RES_summary!U$19)</f>
        <v>0.11329863028649961</v>
      </c>
      <c r="V14" s="76">
        <f>IF(RES_hh_tesh!V14=0,0,RES_hh_tesh!V14/RES_summary!V$19)</f>
        <v>0.16834684620486601</v>
      </c>
      <c r="W14" s="76">
        <f>IF(RES_hh_tesh!W14=0,0,RES_hh_tesh!W14/RES_summary!W$19)</f>
        <v>0.16984377013050803</v>
      </c>
      <c r="X14" s="76">
        <f>IF(RES_hh_tesh!X14=0,0,RES_hh_tesh!X14/RES_summary!X$19)</f>
        <v>0.17220079502270305</v>
      </c>
      <c r="Y14" s="76">
        <f>IF(RES_hh_tesh!Y14=0,0,RES_hh_tesh!Y14/RES_summary!Y$19)</f>
        <v>0.17592822907864825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0.35771765598915028</v>
      </c>
      <c r="C15" s="69">
        <f>IF(RES_hh_tesh!C15=0,0,RES_hh_tesh!C15/RES_summary!C$19)</f>
        <v>0.42495089545494824</v>
      </c>
      <c r="D15" s="69">
        <f>IF(RES_hh_tesh!D15=0,0,RES_hh_tesh!D15/RES_summary!D$19)</f>
        <v>0.38452482194391091</v>
      </c>
      <c r="E15" s="69">
        <f>IF(RES_hh_tesh!E15=0,0,RES_hh_tesh!E15/RES_summary!E$19)</f>
        <v>0.98094460781851034</v>
      </c>
      <c r="F15" s="69">
        <f>IF(RES_hh_tesh!F15=0,0,RES_hh_tesh!F15/RES_summary!F$19)</f>
        <v>0.84422132156901386</v>
      </c>
      <c r="G15" s="69">
        <f>IF(RES_hh_tesh!G15=0,0,RES_hh_tesh!G15/RES_summary!G$19)</f>
        <v>1.166058092657444</v>
      </c>
      <c r="H15" s="69">
        <f>IF(RES_hh_tesh!H15=0,0,RES_hh_tesh!H15/RES_summary!H$19)</f>
        <v>1.5314685809065569</v>
      </c>
      <c r="I15" s="69">
        <f>IF(RES_hh_tesh!I15=0,0,RES_hh_tesh!I15/RES_summary!I$19)</f>
        <v>0.77589019959751881</v>
      </c>
      <c r="J15" s="69">
        <f>IF(RES_hh_tesh!J15=0,0,RES_hh_tesh!J15/RES_summary!J$19)</f>
        <v>0.77732846746962503</v>
      </c>
      <c r="K15" s="69">
        <f>IF(RES_hh_tesh!K15=0,0,RES_hh_tesh!K15/RES_summary!K$19)</f>
        <v>1.3633982033944976</v>
      </c>
      <c r="L15" s="69">
        <f>IF(RES_hh_tesh!L15=0,0,RES_hh_tesh!L15/RES_summary!L$19)</f>
        <v>2.2407071504302762</v>
      </c>
      <c r="M15" s="69">
        <f>IF(RES_hh_tesh!M15=0,0,RES_hh_tesh!M15/RES_summary!M$19)</f>
        <v>2.1576187179303719</v>
      </c>
      <c r="N15" s="69">
        <f>IF(RES_hh_tesh!N15=0,0,RES_hh_tesh!N15/RES_summary!N$19)</f>
        <v>2.0703939707618382</v>
      </c>
      <c r="O15" s="69">
        <f>IF(RES_hh_tesh!O15=0,0,RES_hh_tesh!O15/RES_summary!O$19)</f>
        <v>2.0473210219063547</v>
      </c>
      <c r="P15" s="69">
        <f>IF(RES_hh_tesh!P15=0,0,RES_hh_tesh!P15/RES_summary!P$19)</f>
        <v>2.0140211576257281</v>
      </c>
      <c r="Q15" s="69">
        <f>IF(RES_hh_tesh!Q15=0,0,RES_hh_tesh!Q15/RES_summary!Q$19)</f>
        <v>2.0712598577032457</v>
      </c>
      <c r="R15" s="69">
        <f>IF(RES_hh_tesh!R15=0,0,RES_hh_tesh!R15/RES_summary!R$19)</f>
        <v>2.3013018384146742</v>
      </c>
      <c r="S15" s="69">
        <f>IF(RES_hh_tesh!S15=0,0,RES_hh_tesh!S15/RES_summary!S$19)</f>
        <v>2.2608880022868592</v>
      </c>
      <c r="T15" s="69">
        <f>IF(RES_hh_tesh!T15=0,0,RES_hh_tesh!T15/RES_summary!T$19)</f>
        <v>2.3922450850930859</v>
      </c>
      <c r="U15" s="69">
        <f>IF(RES_hh_tesh!U15=0,0,RES_hh_tesh!U15/RES_summary!U$19)</f>
        <v>2.4021300402916146</v>
      </c>
      <c r="V15" s="69">
        <f>IF(RES_hh_tesh!V15=0,0,RES_hh_tesh!V15/RES_summary!V$19)</f>
        <v>2.5045803712376298</v>
      </c>
      <c r="W15" s="69">
        <f>IF(RES_hh_tesh!W15=0,0,RES_hh_tesh!W15/RES_summary!W$19)</f>
        <v>2.761757030490366</v>
      </c>
      <c r="X15" s="69">
        <f>IF(RES_hh_tesh!X15=0,0,RES_hh_tesh!X15/RES_summary!X$19)</f>
        <v>3.0355317825459505</v>
      </c>
      <c r="Y15" s="69">
        <f>IF(RES_hh_tesh!Y15=0,0,RES_hh_tesh!Y15/RES_summary!Y$19)</f>
        <v>3.5764362483111887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0.35771765598915028</v>
      </c>
      <c r="C16" s="72">
        <f>IF(RES_hh_tesh!C16=0,0,RES_hh_tesh!C16/RES_summary!C$19)</f>
        <v>0.42495089545494824</v>
      </c>
      <c r="D16" s="72">
        <f>IF(RES_hh_tesh!D16=0,0,RES_hh_tesh!D16/RES_summary!D$19)</f>
        <v>0.38452482194391091</v>
      </c>
      <c r="E16" s="72">
        <f>IF(RES_hh_tesh!E16=0,0,RES_hh_tesh!E16/RES_summary!E$19)</f>
        <v>0.98094460781851034</v>
      </c>
      <c r="F16" s="72">
        <f>IF(RES_hh_tesh!F16=0,0,RES_hh_tesh!F16/RES_summary!F$19)</f>
        <v>0.84422132156901386</v>
      </c>
      <c r="G16" s="72">
        <f>IF(RES_hh_tesh!G16=0,0,RES_hh_tesh!G16/RES_summary!G$19)</f>
        <v>1.166058092657444</v>
      </c>
      <c r="H16" s="72">
        <f>IF(RES_hh_tesh!H16=0,0,RES_hh_tesh!H16/RES_summary!H$19)</f>
        <v>1.5314685809065569</v>
      </c>
      <c r="I16" s="72">
        <f>IF(RES_hh_tesh!I16=0,0,RES_hh_tesh!I16/RES_summary!I$19)</f>
        <v>0.77589019959751881</v>
      </c>
      <c r="J16" s="72">
        <f>IF(RES_hh_tesh!J16=0,0,RES_hh_tesh!J16/RES_summary!J$19)</f>
        <v>0.77732846746962503</v>
      </c>
      <c r="K16" s="72">
        <f>IF(RES_hh_tesh!K16=0,0,RES_hh_tesh!K16/RES_summary!K$19)</f>
        <v>1.3633982033944976</v>
      </c>
      <c r="L16" s="72">
        <f>IF(RES_hh_tesh!L16=0,0,RES_hh_tesh!L16/RES_summary!L$19)</f>
        <v>2.2407071504302762</v>
      </c>
      <c r="M16" s="72">
        <f>IF(RES_hh_tesh!M16=0,0,RES_hh_tesh!M16/RES_summary!M$19)</f>
        <v>2.1576187179303719</v>
      </c>
      <c r="N16" s="72">
        <f>IF(RES_hh_tesh!N16=0,0,RES_hh_tesh!N16/RES_summary!N$19)</f>
        <v>2.0703939707618382</v>
      </c>
      <c r="O16" s="72">
        <f>IF(RES_hh_tesh!O16=0,0,RES_hh_tesh!O16/RES_summary!O$19)</f>
        <v>2.0473210219063547</v>
      </c>
      <c r="P16" s="72">
        <f>IF(RES_hh_tesh!P16=0,0,RES_hh_tesh!P16/RES_summary!P$19)</f>
        <v>2.0140211576257281</v>
      </c>
      <c r="Q16" s="72">
        <f>IF(RES_hh_tesh!Q16=0,0,RES_hh_tesh!Q16/RES_summary!Q$19)</f>
        <v>2.0712598577032457</v>
      </c>
      <c r="R16" s="72">
        <f>IF(RES_hh_tesh!R16=0,0,RES_hh_tesh!R16/RES_summary!R$19)</f>
        <v>2.3013018384146742</v>
      </c>
      <c r="S16" s="72">
        <f>IF(RES_hh_tesh!S16=0,0,RES_hh_tesh!S16/RES_summary!S$19)</f>
        <v>2.2608880022868592</v>
      </c>
      <c r="T16" s="72">
        <f>IF(RES_hh_tesh!T16=0,0,RES_hh_tesh!T16/RES_summary!T$19)</f>
        <v>2.3922450850930859</v>
      </c>
      <c r="U16" s="72">
        <f>IF(RES_hh_tesh!U16=0,0,RES_hh_tesh!U16/RES_summary!U$19)</f>
        <v>2.4021300402916146</v>
      </c>
      <c r="V16" s="72">
        <f>IF(RES_hh_tesh!V16=0,0,RES_hh_tesh!V16/RES_summary!V$19)</f>
        <v>2.5045803712376298</v>
      </c>
      <c r="W16" s="72">
        <f>IF(RES_hh_tesh!W16=0,0,RES_hh_tesh!W16/RES_summary!W$19)</f>
        <v>2.761757030490366</v>
      </c>
      <c r="X16" s="72">
        <f>IF(RES_hh_tesh!X16=0,0,RES_hh_tesh!X16/RES_summary!X$19)</f>
        <v>3.0355317825459505</v>
      </c>
      <c r="Y16" s="72">
        <f>IF(RES_hh_tesh!Y16=0,0,RES_hh_tesh!Y16/RES_summary!Y$19)</f>
        <v>3.5764362483111887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8.3713554679403224</v>
      </c>
      <c r="C17" s="69">
        <f>IF(RES_hh_tesh!C17=0,0,RES_hh_tesh!C17/RES_summary!C$19)</f>
        <v>8.2936577851955136</v>
      </c>
      <c r="D17" s="69">
        <f>IF(RES_hh_tesh!D17=0,0,RES_hh_tesh!D17/RES_summary!D$19)</f>
        <v>8.2523572899974749</v>
      </c>
      <c r="E17" s="69">
        <f>IF(RES_hh_tesh!E17=0,0,RES_hh_tesh!E17/RES_summary!E$19)</f>
        <v>8.2699666157111249</v>
      </c>
      <c r="F17" s="69">
        <f>IF(RES_hh_tesh!F17=0,0,RES_hh_tesh!F17/RES_summary!F$19)</f>
        <v>8.1934647422147382</v>
      </c>
      <c r="G17" s="69">
        <f>IF(RES_hh_tesh!G17=0,0,RES_hh_tesh!G17/RES_summary!G$19)</f>
        <v>8.1151259139868799</v>
      </c>
      <c r="H17" s="69">
        <f>IF(RES_hh_tesh!H17=0,0,RES_hh_tesh!H17/RES_summary!H$19)</f>
        <v>8.1472099196455918</v>
      </c>
      <c r="I17" s="69">
        <f>IF(RES_hh_tesh!I17=0,0,RES_hh_tesh!I17/RES_summary!I$19)</f>
        <v>8.2999332180258474</v>
      </c>
      <c r="J17" s="69">
        <f>IF(RES_hh_tesh!J17=0,0,RES_hh_tesh!J17/RES_summary!J$19)</f>
        <v>8.3419206026705091</v>
      </c>
      <c r="K17" s="69">
        <f>IF(RES_hh_tesh!K17=0,0,RES_hh_tesh!K17/RES_summary!K$19)</f>
        <v>8.2793674314462127</v>
      </c>
      <c r="L17" s="69">
        <f>IF(RES_hh_tesh!L17=0,0,RES_hh_tesh!L17/RES_summary!L$19)</f>
        <v>8.7421328677460881</v>
      </c>
      <c r="M17" s="69">
        <f>IF(RES_hh_tesh!M17=0,0,RES_hh_tesh!M17/RES_summary!M$19)</f>
        <v>7.7771157881228907</v>
      </c>
      <c r="N17" s="69">
        <f>IF(RES_hh_tesh!N17=0,0,RES_hh_tesh!N17/RES_summary!N$19)</f>
        <v>7.4212794648737903</v>
      </c>
      <c r="O17" s="69">
        <f>IF(RES_hh_tesh!O17=0,0,RES_hh_tesh!O17/RES_summary!O$19)</f>
        <v>7.3593825541860127</v>
      </c>
      <c r="P17" s="69">
        <f>IF(RES_hh_tesh!P17=0,0,RES_hh_tesh!P17/RES_summary!P$19)</f>
        <v>6.9217840154485177</v>
      </c>
      <c r="Q17" s="69">
        <f>IF(RES_hh_tesh!Q17=0,0,RES_hh_tesh!Q17/RES_summary!Q$19)</f>
        <v>6.6949392956139953</v>
      </c>
      <c r="R17" s="69">
        <f>IF(RES_hh_tesh!R17=0,0,RES_hh_tesh!R17/RES_summary!R$19)</f>
        <v>6.7601147114870921</v>
      </c>
      <c r="S17" s="69">
        <f>IF(RES_hh_tesh!S17=0,0,RES_hh_tesh!S17/RES_summary!S$19)</f>
        <v>6.9244025202416521</v>
      </c>
      <c r="T17" s="69">
        <f>IF(RES_hh_tesh!T17=0,0,RES_hh_tesh!T17/RES_summary!T$19)</f>
        <v>7.0067057131216552</v>
      </c>
      <c r="U17" s="69">
        <f>IF(RES_hh_tesh!U17=0,0,RES_hh_tesh!U17/RES_summary!U$19)</f>
        <v>6.9739850008767768</v>
      </c>
      <c r="V17" s="69">
        <f>IF(RES_hh_tesh!V17=0,0,RES_hh_tesh!V17/RES_summary!V$19)</f>
        <v>7.5874654113743354</v>
      </c>
      <c r="W17" s="69">
        <f>IF(RES_hh_tesh!W17=0,0,RES_hh_tesh!W17/RES_summary!W$19)</f>
        <v>7.1504269344082818</v>
      </c>
      <c r="X17" s="69">
        <f>IF(RES_hh_tesh!X17=0,0,RES_hh_tesh!X17/RES_summary!X$19)</f>
        <v>6.9259923371290935</v>
      </c>
      <c r="Y17" s="69">
        <f>IF(RES_hh_tesh!Y17=0,0,RES_hh_tesh!Y17/RES_summary!Y$19)</f>
        <v>6.8707418969574006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8.3542214935364623</v>
      </c>
      <c r="C19" s="72">
        <f>IF(RES_hh_tesh!C19=0,0,RES_hh_tesh!C19/RES_summary!C$19)</f>
        <v>8.1599604388546094</v>
      </c>
      <c r="D19" s="72">
        <f>IF(RES_hh_tesh!D19=0,0,RES_hh_tesh!D19/RES_summary!D$19)</f>
        <v>8.0750252449540394</v>
      </c>
      <c r="E19" s="72">
        <f>IF(RES_hh_tesh!E19=0,0,RES_hh_tesh!E19/RES_summary!E$19)</f>
        <v>8.2500238171107458</v>
      </c>
      <c r="F19" s="72">
        <f>IF(RES_hh_tesh!F19=0,0,RES_hh_tesh!F19/RES_summary!F$19)</f>
        <v>8.152230132471221</v>
      </c>
      <c r="G19" s="72">
        <f>IF(RES_hh_tesh!G19=0,0,RES_hh_tesh!G19/RES_summary!G$19)</f>
        <v>8.0025484537475773</v>
      </c>
      <c r="H19" s="72">
        <f>IF(RES_hh_tesh!H19=0,0,RES_hh_tesh!H19/RES_summary!H$19)</f>
        <v>8.0559949139520359</v>
      </c>
      <c r="I19" s="72">
        <f>IF(RES_hh_tesh!I19=0,0,RES_hh_tesh!I19/RES_summary!I$19)</f>
        <v>8.2254451998095792</v>
      </c>
      <c r="J19" s="72">
        <f>IF(RES_hh_tesh!J19=0,0,RES_hh_tesh!J19/RES_summary!J$19)</f>
        <v>8.230458875437721</v>
      </c>
      <c r="K19" s="72">
        <f>IF(RES_hh_tesh!K19=0,0,RES_hh_tesh!K19/RES_summary!K$19)</f>
        <v>8.2778999753843827</v>
      </c>
      <c r="L19" s="72">
        <f>IF(RES_hh_tesh!L19=0,0,RES_hh_tesh!L19/RES_summary!L$19)</f>
        <v>8.6057716666326272</v>
      </c>
      <c r="M19" s="72">
        <f>IF(RES_hh_tesh!M19=0,0,RES_hh_tesh!M19/RES_summary!M$19)</f>
        <v>7.4512214481231265</v>
      </c>
      <c r="N19" s="72">
        <f>IF(RES_hh_tesh!N19=0,0,RES_hh_tesh!N19/RES_summary!N$19)</f>
        <v>7.191352070145526</v>
      </c>
      <c r="O19" s="72">
        <f>IF(RES_hh_tesh!O19=0,0,RES_hh_tesh!O19/RES_summary!O$19)</f>
        <v>7.2410998146834054</v>
      </c>
      <c r="P19" s="72">
        <f>IF(RES_hh_tesh!P19=0,0,RES_hh_tesh!P19/RES_summary!P$19)</f>
        <v>6.6952494835606311</v>
      </c>
      <c r="Q19" s="72">
        <f>IF(RES_hh_tesh!Q19=0,0,RES_hh_tesh!Q19/RES_summary!Q$19)</f>
        <v>6.4059559444936633</v>
      </c>
      <c r="R19" s="72">
        <f>IF(RES_hh_tesh!R19=0,0,RES_hh_tesh!R19/RES_summary!R$19)</f>
        <v>6.5732615416192193</v>
      </c>
      <c r="S19" s="72">
        <f>IF(RES_hh_tesh!S19=0,0,RES_hh_tesh!S19/RES_summary!S$19)</f>
        <v>6.7683710344715635</v>
      </c>
      <c r="T19" s="72">
        <f>IF(RES_hh_tesh!T19=0,0,RES_hh_tesh!T19/RES_summary!T$19)</f>
        <v>6.7086252004169751</v>
      </c>
      <c r="U19" s="72">
        <f>IF(RES_hh_tesh!U19=0,0,RES_hh_tesh!U19/RES_summary!U$19)</f>
        <v>6.6879385452536972</v>
      </c>
      <c r="V19" s="72">
        <f>IF(RES_hh_tesh!V19=0,0,RES_hh_tesh!V19/RES_summary!V$19)</f>
        <v>7.7607852093852498</v>
      </c>
      <c r="W19" s="72">
        <f>IF(RES_hh_tesh!W19=0,0,RES_hh_tesh!W19/RES_summary!W$19)</f>
        <v>6.8965818121049898</v>
      </c>
      <c r="X19" s="72">
        <f>IF(RES_hh_tesh!X19=0,0,RES_hh_tesh!X19/RES_summary!X$19)</f>
        <v>6.6672124879493389</v>
      </c>
      <c r="Y19" s="72">
        <f>IF(RES_hh_tesh!Y19=0,0,RES_hh_tesh!Y19/RES_summary!Y$19)</f>
        <v>6.5872779327085347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7.2455882829620961</v>
      </c>
      <c r="C20" s="72">
        <f>IF(RES_hh_tesh!C20=0,0,RES_hh_tesh!C20/RES_summary!C$19)</f>
        <v>9.2650464240673713</v>
      </c>
      <c r="D20" s="72">
        <f>IF(RES_hh_tesh!D20=0,0,RES_hh_tesh!D20/RES_summary!D$19)</f>
        <v>9.2342563901008603</v>
      </c>
      <c r="E20" s="72">
        <f>IF(RES_hh_tesh!E20=0,0,RES_hh_tesh!E20/RES_summary!E$19)</f>
        <v>7.374052343260975</v>
      </c>
      <c r="F20" s="72">
        <f>IF(RES_hh_tesh!F20=0,0,RES_hh_tesh!F20/RES_summary!F$19)</f>
        <v>7.138028765229719</v>
      </c>
      <c r="G20" s="72">
        <f>IF(RES_hh_tesh!G20=0,0,RES_hh_tesh!G20/RES_summary!G$19)</f>
        <v>7.6701406966352268</v>
      </c>
      <c r="H20" s="72">
        <f>IF(RES_hh_tesh!H20=0,0,RES_hh_tesh!H20/RES_summary!H$19)</f>
        <v>7.4946757743102514</v>
      </c>
      <c r="I20" s="72">
        <f>IF(RES_hh_tesh!I20=0,0,RES_hh_tesh!I20/RES_summary!I$19)</f>
        <v>7.9911986087255338</v>
      </c>
      <c r="J20" s="72">
        <f>IF(RES_hh_tesh!J20=0,0,RES_hh_tesh!J20/RES_summary!J$19)</f>
        <v>8.2877939810875674</v>
      </c>
      <c r="K20" s="72">
        <f>IF(RES_hh_tesh!K20=0,0,RES_hh_tesh!K20/RES_summary!K$19)</f>
        <v>7.2702901204592596</v>
      </c>
      <c r="L20" s="72">
        <f>IF(RES_hh_tesh!L20=0,0,RES_hh_tesh!L20/RES_summary!L$19)</f>
        <v>9.3085181069540148</v>
      </c>
      <c r="M20" s="72">
        <f>IF(RES_hh_tesh!M20=0,0,RES_hh_tesh!M20/RES_summary!M$19)</f>
        <v>9.7312444873246768</v>
      </c>
      <c r="N20" s="72">
        <f>IF(RES_hh_tesh!N20=0,0,RES_hh_tesh!N20/RES_summary!N$19)</f>
        <v>6.8121980692719868</v>
      </c>
      <c r="O20" s="72">
        <f>IF(RES_hh_tesh!O20=0,0,RES_hh_tesh!O20/RES_summary!O$19)</f>
        <v>6.6057824911254857</v>
      </c>
      <c r="P20" s="72">
        <f>IF(RES_hh_tesh!P20=0,0,RES_hh_tesh!P20/RES_summary!P$19)</f>
        <v>6.4786840223134616</v>
      </c>
      <c r="Q20" s="72">
        <f>IF(RES_hh_tesh!Q20=0,0,RES_hh_tesh!Q20/RES_summary!Q$19)</f>
        <v>6.3103375027296638</v>
      </c>
      <c r="R20" s="72">
        <f>IF(RES_hh_tesh!R20=0,0,RES_hh_tesh!R20/RES_summary!R$19)</f>
        <v>6.6907584420838253</v>
      </c>
      <c r="S20" s="72">
        <f>IF(RES_hh_tesh!S20=0,0,RES_hh_tesh!S20/RES_summary!S$19)</f>
        <v>6.1290722882514821</v>
      </c>
      <c r="T20" s="72">
        <f>IF(RES_hh_tesh!T20=0,0,RES_hh_tesh!T20/RES_summary!T$19)</f>
        <v>7.243582804469888</v>
      </c>
      <c r="U20" s="72">
        <f>IF(RES_hh_tesh!U20=0,0,RES_hh_tesh!U20/RES_summary!U$19)</f>
        <v>6.3490962879990089</v>
      </c>
      <c r="V20" s="72">
        <f>IF(RES_hh_tesh!V20=0,0,RES_hh_tesh!V20/RES_summary!V$19)</f>
        <v>7.4663734154914332</v>
      </c>
      <c r="W20" s="72">
        <f>IF(RES_hh_tesh!W20=0,0,RES_hh_tesh!W20/RES_summary!W$19)</f>
        <v>7.1345096287007639</v>
      </c>
      <c r="X20" s="72">
        <f>IF(RES_hh_tesh!X20=0,0,RES_hh_tesh!X20/RES_summary!X$19)</f>
        <v>6.7229907115674346</v>
      </c>
      <c r="Y20" s="72">
        <f>IF(RES_hh_tesh!Y20=0,0,RES_hh_tesh!Y20/RES_summary!Y$19)</f>
        <v>6.3208686691415492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7.7259663645450791</v>
      </c>
      <c r="C21" s="72">
        <f>IF(RES_hh_tesh!C21=0,0,RES_hh_tesh!C21/RES_summary!C$19)</f>
        <v>8.1558913459683549</v>
      </c>
      <c r="D21" s="72">
        <f>IF(RES_hh_tesh!D21=0,0,RES_hh_tesh!D21/RES_summary!D$19)</f>
        <v>8.5092559511562822</v>
      </c>
      <c r="E21" s="72">
        <f>IF(RES_hh_tesh!E21=0,0,RES_hh_tesh!E21/RES_summary!E$19)</f>
        <v>7.965960600115638</v>
      </c>
      <c r="F21" s="72">
        <f>IF(RES_hh_tesh!F21=0,0,RES_hh_tesh!F21/RES_summary!F$19)</f>
        <v>8.1021687586912101</v>
      </c>
      <c r="G21" s="72">
        <f>IF(RES_hh_tesh!G21=0,0,RES_hh_tesh!G21/RES_summary!G$19)</f>
        <v>8.1731595845492677</v>
      </c>
      <c r="H21" s="72">
        <f>IF(RES_hh_tesh!H21=0,0,RES_hh_tesh!H21/RES_summary!H$19)</f>
        <v>8.0127093985979432</v>
      </c>
      <c r="I21" s="72">
        <f>IF(RES_hh_tesh!I21=0,0,RES_hh_tesh!I21/RES_summary!I$19)</f>
        <v>8.1017471992595258</v>
      </c>
      <c r="J21" s="72">
        <f>IF(RES_hh_tesh!J21=0,0,RES_hh_tesh!J21/RES_summary!J$19)</f>
        <v>7.9719206996921708</v>
      </c>
      <c r="K21" s="72">
        <f>IF(RES_hh_tesh!K21=0,0,RES_hh_tesh!K21/RES_summary!K$19)</f>
        <v>7.7088997071383671</v>
      </c>
      <c r="L21" s="72">
        <f>IF(RES_hh_tesh!L21=0,0,RES_hh_tesh!L21/RES_summary!L$19)</f>
        <v>9.4840965917541453</v>
      </c>
      <c r="M21" s="72">
        <f>IF(RES_hh_tesh!M21=0,0,RES_hh_tesh!M21/RES_summary!M$19)</f>
        <v>7.6766304810222836</v>
      </c>
      <c r="N21" s="72">
        <f>IF(RES_hh_tesh!N21=0,0,RES_hh_tesh!N21/RES_summary!N$19)</f>
        <v>7.2992355019814923</v>
      </c>
      <c r="O21" s="72">
        <f>IF(RES_hh_tesh!O21=0,0,RES_hh_tesh!O21/RES_summary!O$19)</f>
        <v>6.7341430017428401</v>
      </c>
      <c r="P21" s="72">
        <f>IF(RES_hh_tesh!P21=0,0,RES_hh_tesh!P21/RES_summary!P$19)</f>
        <v>6.7190223390877595</v>
      </c>
      <c r="Q21" s="72">
        <f>IF(RES_hh_tesh!Q21=0,0,RES_hh_tesh!Q21/RES_summary!Q$19)</f>
        <v>6.7203408571563958</v>
      </c>
      <c r="R21" s="72">
        <f>IF(RES_hh_tesh!R21=0,0,RES_hh_tesh!R21/RES_summary!R$19)</f>
        <v>6.2163821714770409</v>
      </c>
      <c r="S21" s="72">
        <f>IF(RES_hh_tesh!S21=0,0,RES_hh_tesh!S21/RES_summary!S$19)</f>
        <v>6.4902236551709303</v>
      </c>
      <c r="T21" s="72">
        <f>IF(RES_hh_tesh!T21=0,0,RES_hh_tesh!T21/RES_summary!T$19)</f>
        <v>6.8221199382739011</v>
      </c>
      <c r="U21" s="72">
        <f>IF(RES_hh_tesh!U21=0,0,RES_hh_tesh!U21/RES_summary!U$19)</f>
        <v>6.8676495947640985</v>
      </c>
      <c r="V21" s="72">
        <f>IF(RES_hh_tesh!V21=0,0,RES_hh_tesh!V21/RES_summary!V$19)</f>
        <v>7.4016499853180022</v>
      </c>
      <c r="W21" s="72">
        <f>IF(RES_hh_tesh!W21=0,0,RES_hh_tesh!W21/RES_summary!W$19)</f>
        <v>6.9654186153928297</v>
      </c>
      <c r="X21" s="72">
        <f>IF(RES_hh_tesh!X21=0,0,RES_hh_tesh!X21/RES_summary!X$19)</f>
        <v>6.7639075580301569</v>
      </c>
      <c r="Y21" s="72">
        <f>IF(RES_hh_tesh!Y21=0,0,RES_hh_tesh!Y21/RES_summary!Y$19)</f>
        <v>6.455144474954575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8.1456361098177883</v>
      </c>
      <c r="C22" s="72">
        <f>IF(RES_hh_tesh!C22=0,0,RES_hh_tesh!C22/RES_summary!C$19)</f>
        <v>8.2499655352401025</v>
      </c>
      <c r="D22" s="72">
        <f>IF(RES_hh_tesh!D22=0,0,RES_hh_tesh!D22/RES_summary!D$19)</f>
        <v>8.2806285252556773</v>
      </c>
      <c r="E22" s="72">
        <f>IF(RES_hh_tesh!E22=0,0,RES_hh_tesh!E22/RES_summary!E$19)</f>
        <v>7.9443924867735776</v>
      </c>
      <c r="F22" s="72">
        <f>IF(RES_hh_tesh!F22=0,0,RES_hh_tesh!F22/RES_summary!F$19)</f>
        <v>7.9472197401136748</v>
      </c>
      <c r="G22" s="72">
        <f>IF(RES_hh_tesh!G22=0,0,RES_hh_tesh!G22/RES_summary!G$19)</f>
        <v>7.9418499495388062</v>
      </c>
      <c r="H22" s="72">
        <f>IF(RES_hh_tesh!H22=0,0,RES_hh_tesh!H22/RES_summary!H$19)</f>
        <v>8.2319759317838717</v>
      </c>
      <c r="I22" s="72">
        <f>IF(RES_hh_tesh!I22=0,0,RES_hh_tesh!I22/RES_summary!I$19)</f>
        <v>8.2678406941089122</v>
      </c>
      <c r="J22" s="72">
        <f>IF(RES_hh_tesh!J22=0,0,RES_hh_tesh!J22/RES_summary!J$19)</f>
        <v>8.5941078855581345</v>
      </c>
      <c r="K22" s="72">
        <f>IF(RES_hh_tesh!K22=0,0,RES_hh_tesh!K22/RES_summary!K$19)</f>
        <v>8.2015992706018661</v>
      </c>
      <c r="L22" s="72">
        <f>IF(RES_hh_tesh!L22=0,0,RES_hh_tesh!L22/RES_summary!L$19)</f>
        <v>7.610537902136568</v>
      </c>
      <c r="M22" s="72">
        <f>IF(RES_hh_tesh!M22=0,0,RES_hh_tesh!M22/RES_summary!M$19)</f>
        <v>7.4049871578556843</v>
      </c>
      <c r="N22" s="72">
        <f>IF(RES_hh_tesh!N22=0,0,RES_hh_tesh!N22/RES_summary!N$19)</f>
        <v>7.3964307850432984</v>
      </c>
      <c r="O22" s="72">
        <f>IF(RES_hh_tesh!O22=0,0,RES_hh_tesh!O22/RES_summary!O$19)</f>
        <v>7.2004503486605174</v>
      </c>
      <c r="P22" s="72">
        <f>IF(RES_hh_tesh!P22=0,0,RES_hh_tesh!P22/RES_summary!P$19)</f>
        <v>6.7723095498866988</v>
      </c>
      <c r="Q22" s="72">
        <f>IF(RES_hh_tesh!Q22=0,0,RES_hh_tesh!Q22/RES_summary!Q$19)</f>
        <v>6.5615887153617329</v>
      </c>
      <c r="R22" s="72">
        <f>IF(RES_hh_tesh!R22=0,0,RES_hh_tesh!R22/RES_summary!R$19)</f>
        <v>6.5466060388609399</v>
      </c>
      <c r="S22" s="72">
        <f>IF(RES_hh_tesh!S22=0,0,RES_hh_tesh!S22/RES_summary!S$19)</f>
        <v>6.6077593698866499</v>
      </c>
      <c r="T22" s="72">
        <f>IF(RES_hh_tesh!T22=0,0,RES_hh_tesh!T22/RES_summary!T$19)</f>
        <v>6.7465549877543429</v>
      </c>
      <c r="U22" s="72">
        <f>IF(RES_hh_tesh!U22=0,0,RES_hh_tesh!U22/RES_summary!U$19)</f>
        <v>6.7717934510820443</v>
      </c>
      <c r="V22" s="72">
        <f>IF(RES_hh_tesh!V22=0,0,RES_hh_tesh!V22/RES_summary!V$19)</f>
        <v>6.9707569952114232</v>
      </c>
      <c r="W22" s="72">
        <f>IF(RES_hh_tesh!W22=0,0,RES_hh_tesh!W22/RES_summary!W$19)</f>
        <v>6.8628410996857356</v>
      </c>
      <c r="X22" s="72">
        <f>IF(RES_hh_tesh!X22=0,0,RES_hh_tesh!X22/RES_summary!X$19)</f>
        <v>6.7078327510581905</v>
      </c>
      <c r="Y22" s="72">
        <f>IF(RES_hh_tesh!Y22=0,0,RES_hh_tesh!Y22/RES_summary!Y$19)</f>
        <v>6.7589179758460203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X24" s="72">
        <f>IF(RES_hh_tesh!X24=0,0,RES_hh_tesh!X24/RES_summary!X$19)</f>
        <v>0</v>
      </c>
      <c r="Y24" s="72">
        <f>IF(RES_hh_tesh!Y24=0,0,RES_hh_tesh!Y24/RES_summary!Y$19)</f>
        <v>0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3.5128860409177145</v>
      </c>
      <c r="C25" s="74">
        <f>IF(RES_hh_tesh!C25=0,0,RES_hh_tesh!C25/RES_summary!C$19)</f>
        <v>3.6918305405464542</v>
      </c>
      <c r="D25" s="74">
        <f>IF(RES_hh_tesh!D25=0,0,RES_hh_tesh!D25/RES_summary!D$19)</f>
        <v>3.8397120074323201</v>
      </c>
      <c r="E25" s="74">
        <f>IF(RES_hh_tesh!E25=0,0,RES_hh_tesh!E25/RES_summary!E$19)</f>
        <v>3.2815221056571242</v>
      </c>
      <c r="F25" s="74">
        <f>IF(RES_hh_tesh!F25=0,0,RES_hh_tesh!F25/RES_summary!F$19)</f>
        <v>3.2967744830014678</v>
      </c>
      <c r="G25" s="74">
        <f>IF(RES_hh_tesh!G25=0,0,RES_hh_tesh!G25/RES_summary!G$19)</f>
        <v>3.708159220518171</v>
      </c>
      <c r="H25" s="74">
        <f>IF(RES_hh_tesh!H25=0,0,RES_hh_tesh!H25/RES_summary!H$19)</f>
        <v>3.592720207891634</v>
      </c>
      <c r="I25" s="74">
        <f>IF(RES_hh_tesh!I25=0,0,RES_hh_tesh!I25/RES_summary!I$19)</f>
        <v>3.8360697494004237</v>
      </c>
      <c r="J25" s="74">
        <f>IF(RES_hh_tesh!J25=0,0,RES_hh_tesh!J25/RES_summary!J$19)</f>
        <v>3.565621289052995</v>
      </c>
      <c r="K25" s="74">
        <f>IF(RES_hh_tesh!K25=0,0,RES_hh_tesh!K25/RES_summary!K$19)</f>
        <v>3.523863332568395</v>
      </c>
      <c r="L25" s="74">
        <f>IF(RES_hh_tesh!L25=0,0,RES_hh_tesh!L25/RES_summary!L$19)</f>
        <v>2.6478349941630102</v>
      </c>
      <c r="M25" s="74">
        <f>IF(RES_hh_tesh!M25=0,0,RES_hh_tesh!M25/RES_summary!M$19)</f>
        <v>1.9990272604309109</v>
      </c>
      <c r="N25" s="74">
        <f>IF(RES_hh_tesh!N25=0,0,RES_hh_tesh!N25/RES_summary!N$19)</f>
        <v>1.6430857397181839</v>
      </c>
      <c r="O25" s="74">
        <f>IF(RES_hh_tesh!O25=0,0,RES_hh_tesh!O25/RES_summary!O$19)</f>
        <v>1.4801596650749558</v>
      </c>
      <c r="P25" s="74">
        <f>IF(RES_hh_tesh!P25=0,0,RES_hh_tesh!P25/RES_summary!P$19)</f>
        <v>1.2983065283043769</v>
      </c>
      <c r="Q25" s="74">
        <f>IF(RES_hh_tesh!Q25=0,0,RES_hh_tesh!Q25/RES_summary!Q$19)</f>
        <v>1.2293409747351003</v>
      </c>
      <c r="R25" s="74">
        <f>IF(RES_hh_tesh!R25=0,0,RES_hh_tesh!R25/RES_summary!R$19)</f>
        <v>1.2864031869910031</v>
      </c>
      <c r="S25" s="74">
        <f>IF(RES_hh_tesh!S25=0,0,RES_hh_tesh!S25/RES_summary!S$19)</f>
        <v>1.2473508997283029</v>
      </c>
      <c r="T25" s="74">
        <f>IF(RES_hh_tesh!T25=0,0,RES_hh_tesh!T25/RES_summary!T$19)</f>
        <v>1.2403689241010563</v>
      </c>
      <c r="U25" s="74">
        <f>IF(RES_hh_tesh!U25=0,0,RES_hh_tesh!U25/RES_summary!U$19)</f>
        <v>1.2405084741400918</v>
      </c>
      <c r="V25" s="74">
        <f>IF(RES_hh_tesh!V25=0,0,RES_hh_tesh!V25/RES_summary!V$19)</f>
        <v>1.2109038511516528</v>
      </c>
      <c r="W25" s="74">
        <f>IF(RES_hh_tesh!W25=0,0,RES_hh_tesh!W25/RES_summary!W$19)</f>
        <v>1.4140708153412618</v>
      </c>
      <c r="X25" s="74">
        <f>IF(RES_hh_tesh!X25=0,0,RES_hh_tesh!X25/RES_summary!X$19)</f>
        <v>1.7004938034922659</v>
      </c>
      <c r="Y25" s="74">
        <f>IF(RES_hh_tesh!Y25=0,0,RES_hh_tesh!Y25/RES_summary!Y$19)</f>
        <v>1.776878354696267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6.7896025129728512</v>
      </c>
      <c r="C26" s="77">
        <f>IF(RES_hh_tesh!C26=0,0,RES_hh_tesh!C26/RES_summary!C$19)</f>
        <v>6.7285003132961076</v>
      </c>
      <c r="D26" s="77">
        <f>IF(RES_hh_tesh!D26=0,0,RES_hh_tesh!D26/RES_summary!D$19)</f>
        <v>6.6915568243640395</v>
      </c>
      <c r="E26" s="77">
        <f>IF(RES_hh_tesh!E26=0,0,RES_hh_tesh!E26/RES_summary!E$19)</f>
        <v>6.698598308002877</v>
      </c>
      <c r="F26" s="77">
        <f>IF(RES_hh_tesh!F26=0,0,RES_hh_tesh!F26/RES_summary!F$19)</f>
        <v>6.6372584284897505</v>
      </c>
      <c r="G26" s="77">
        <f>IF(RES_hh_tesh!G26=0,0,RES_hh_tesh!G26/RES_summary!G$19)</f>
        <v>6.5814702401043332</v>
      </c>
      <c r="H26" s="77">
        <f>IF(RES_hh_tesh!H26=0,0,RES_hh_tesh!H26/RES_summary!H$19)</f>
        <v>6.6084131955065004</v>
      </c>
      <c r="I26" s="77">
        <f>IF(RES_hh_tesh!I26=0,0,RES_hh_tesh!I26/RES_summary!I$19)</f>
        <v>6.7356164439463413</v>
      </c>
      <c r="J26" s="77">
        <f>IF(RES_hh_tesh!J26=0,0,RES_hh_tesh!J26/RES_summary!J$19)</f>
        <v>6.7758414526485709</v>
      </c>
      <c r="K26" s="77">
        <f>IF(RES_hh_tesh!K26=0,0,RES_hh_tesh!K26/RES_summary!K$19)</f>
        <v>6.7306916894611053</v>
      </c>
      <c r="L26" s="77">
        <f>IF(RES_hh_tesh!L26=0,0,RES_hh_tesh!L26/RES_summary!L$19)</f>
        <v>7.138462335492183</v>
      </c>
      <c r="M26" s="77">
        <f>IF(RES_hh_tesh!M26=0,0,RES_hh_tesh!M26/RES_summary!M$19)</f>
        <v>6.8991189976841882</v>
      </c>
      <c r="N26" s="77">
        <f>IF(RES_hh_tesh!N26=0,0,RES_hh_tesh!N26/RES_summary!N$19)</f>
        <v>6.5242464206651514</v>
      </c>
      <c r="O26" s="77">
        <f>IF(RES_hh_tesh!O26=0,0,RES_hh_tesh!O26/RES_summary!O$19)</f>
        <v>6.5212320843412446</v>
      </c>
      <c r="P26" s="77">
        <f>IF(RES_hh_tesh!P26=0,0,RES_hh_tesh!P26/RES_summary!P$19)</f>
        <v>6.0881755930436681</v>
      </c>
      <c r="Q26" s="77">
        <f>IF(RES_hh_tesh!Q26=0,0,RES_hh_tesh!Q26/RES_summary!Q$19)</f>
        <v>5.8832465703834789</v>
      </c>
      <c r="R26" s="77">
        <f>IF(RES_hh_tesh!R26=0,0,RES_hh_tesh!R26/RES_summary!R$19)</f>
        <v>5.9336744559198893</v>
      </c>
      <c r="S26" s="77">
        <f>IF(RES_hh_tesh!S26=0,0,RES_hh_tesh!S26/RES_summary!S$19)</f>
        <v>6.0641794748539599</v>
      </c>
      <c r="T26" s="77">
        <f>IF(RES_hh_tesh!T26=0,0,RES_hh_tesh!T26/RES_summary!T$19)</f>
        <v>6.353658112097234</v>
      </c>
      <c r="U26" s="77">
        <f>IF(RES_hh_tesh!U26=0,0,RES_hh_tesh!U26/RES_summary!U$19)</f>
        <v>6.3100668221498744</v>
      </c>
      <c r="V26" s="77">
        <f>IF(RES_hh_tesh!V26=0,0,RES_hh_tesh!V26/RES_summary!V$19)</f>
        <v>6.3819316365936327</v>
      </c>
      <c r="W26" s="77">
        <f>IF(RES_hh_tesh!W26=0,0,RES_hh_tesh!W26/RES_summary!W$19)</f>
        <v>6.4540769871720833</v>
      </c>
      <c r="X26" s="77">
        <f>IF(RES_hh_tesh!X26=0,0,RES_hh_tesh!X26/RES_summary!X$19)</f>
        <v>5.9262225837413096</v>
      </c>
      <c r="Y26" s="77">
        <f>IF(RES_hh_tesh!Y26=0,0,RES_hh_tesh!Y26/RES_summary!Y$19)</f>
        <v>6.0463126591301455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14.277297533801551</v>
      </c>
      <c r="C27" s="69">
        <f>IF(RES_hh_tesh!C27=0,0,RES_hh_tesh!C27/RES_summary!C$19)</f>
        <v>14.636215123080477</v>
      </c>
      <c r="D27" s="69">
        <f>IF(RES_hh_tesh!D27=0,0,RES_hh_tesh!D27/RES_summary!D$19)</f>
        <v>15.123723757545129</v>
      </c>
      <c r="E27" s="69">
        <f>IF(RES_hh_tesh!E27=0,0,RES_hh_tesh!E27/RES_summary!E$19)</f>
        <v>15.045043697118606</v>
      </c>
      <c r="F27" s="69">
        <f>IF(RES_hh_tesh!F27=0,0,RES_hh_tesh!F27/RES_summary!F$19)</f>
        <v>14.95541864140114</v>
      </c>
      <c r="G27" s="69">
        <f>IF(RES_hh_tesh!G27=0,0,RES_hh_tesh!G27/RES_summary!G$19)</f>
        <v>14.900074547340649</v>
      </c>
      <c r="H27" s="69">
        <f>IF(RES_hh_tesh!H27=0,0,RES_hh_tesh!H27/RES_summary!H$19)</f>
        <v>14.231824089992875</v>
      </c>
      <c r="I27" s="69">
        <f>IF(RES_hh_tesh!I27=0,0,RES_hh_tesh!I27/RES_summary!I$19)</f>
        <v>14.299106653649122</v>
      </c>
      <c r="J27" s="69">
        <f>IF(RES_hh_tesh!J27=0,0,RES_hh_tesh!J27/RES_summary!J$19)</f>
        <v>13.407428807671014</v>
      </c>
      <c r="K27" s="69">
        <f>IF(RES_hh_tesh!K27=0,0,RES_hh_tesh!K27/RES_summary!K$19)</f>
        <v>13.256181644888786</v>
      </c>
      <c r="L27" s="69">
        <f>IF(RES_hh_tesh!L27=0,0,RES_hh_tesh!L27/RES_summary!L$19)</f>
        <v>13.602009343310765</v>
      </c>
      <c r="M27" s="69">
        <f>IF(RES_hh_tesh!M27=0,0,RES_hh_tesh!M27/RES_summary!M$19)</f>
        <v>11.566973586966423</v>
      </c>
      <c r="N27" s="69">
        <f>IF(RES_hh_tesh!N27=0,0,RES_hh_tesh!N27/RES_summary!N$19)</f>
        <v>9.7615101974501819</v>
      </c>
      <c r="O27" s="69">
        <f>IF(RES_hh_tesh!O27=0,0,RES_hh_tesh!O27/RES_summary!O$19)</f>
        <v>8.6062839851931834</v>
      </c>
      <c r="P27" s="69">
        <f>IF(RES_hh_tesh!P27=0,0,RES_hh_tesh!P27/RES_summary!P$19)</f>
        <v>7.9304197208315674</v>
      </c>
      <c r="Q27" s="69">
        <f>IF(RES_hh_tesh!Q27=0,0,RES_hh_tesh!Q27/RES_summary!Q$19)</f>
        <v>7.792395456563086</v>
      </c>
      <c r="R27" s="69">
        <f>IF(RES_hh_tesh!R27=0,0,RES_hh_tesh!R27/RES_summary!R$19)</f>
        <v>8.9882329853372998</v>
      </c>
      <c r="S27" s="69">
        <f>IF(RES_hh_tesh!S27=0,0,RES_hh_tesh!S27/RES_summary!S$19)</f>
        <v>8.7713817161802439</v>
      </c>
      <c r="T27" s="69">
        <f>IF(RES_hh_tesh!T27=0,0,RES_hh_tesh!T27/RES_summary!T$19)</f>
        <v>9.8158512387503034</v>
      </c>
      <c r="U27" s="69">
        <f>IF(RES_hh_tesh!U27=0,0,RES_hh_tesh!U27/RES_summary!U$19)</f>
        <v>10.097761065333472</v>
      </c>
      <c r="V27" s="69">
        <f>IF(RES_hh_tesh!V27=0,0,RES_hh_tesh!V27/RES_summary!V$19)</f>
        <v>11.009523761579858</v>
      </c>
      <c r="W27" s="69">
        <f>IF(RES_hh_tesh!W27=0,0,RES_hh_tesh!W27/RES_summary!W$19)</f>
        <v>11.446113196325976</v>
      </c>
      <c r="X27" s="69">
        <f>IF(RES_hh_tesh!X27=0,0,RES_hh_tesh!X27/RES_summary!X$19)</f>
        <v>10.905671221506855</v>
      </c>
      <c r="Y27" s="69">
        <f>IF(RES_hh_tesh!Y27=0,0,RES_hh_tesh!Y27/RES_summary!Y$19)</f>
        <v>12.241013431603157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14.516266448645446</v>
      </c>
      <c r="C29" s="72">
        <f>IF(RES_hh_tesh!C29=0,0,RES_hh_tesh!C29/RES_summary!C$19)</f>
        <v>13.851921636044249</v>
      </c>
      <c r="D29" s="72">
        <f>IF(RES_hh_tesh!D29=0,0,RES_hh_tesh!D29/RES_summary!D$19)</f>
        <v>13.788029236857062</v>
      </c>
      <c r="E29" s="72">
        <f>IF(RES_hh_tesh!E29=0,0,RES_hh_tesh!E29/RES_summary!E$19)</f>
        <v>16.051602074661911</v>
      </c>
      <c r="F29" s="72">
        <f>IF(RES_hh_tesh!F29=0,0,RES_hh_tesh!F29/RES_summary!F$19)</f>
        <v>15.958535024060645</v>
      </c>
      <c r="G29" s="72">
        <f>IF(RES_hh_tesh!G29=0,0,RES_hh_tesh!G29/RES_summary!G$19)</f>
        <v>14.623377226846818</v>
      </c>
      <c r="H29" s="72">
        <f>IF(RES_hh_tesh!H29=0,0,RES_hh_tesh!H29/RES_summary!H$19)</f>
        <v>14.300003323444768</v>
      </c>
      <c r="I29" s="72">
        <f>IF(RES_hh_tesh!I29=0,0,RES_hh_tesh!I29/RES_summary!I$19)</f>
        <v>14.294185197953951</v>
      </c>
      <c r="J29" s="72">
        <f>IF(RES_hh_tesh!J29=0,0,RES_hh_tesh!J29/RES_summary!J$19)</f>
        <v>12.842359523342967</v>
      </c>
      <c r="K29" s="72">
        <f>IF(RES_hh_tesh!K29=0,0,RES_hh_tesh!K29/RES_summary!K$19)</f>
        <v>12.711702289196655</v>
      </c>
      <c r="L29" s="72">
        <f>IF(RES_hh_tesh!L29=0,0,RES_hh_tesh!L29/RES_summary!L$19)</f>
        <v>12.905024148846568</v>
      </c>
      <c r="M29" s="72">
        <f>IF(RES_hh_tesh!M29=0,0,RES_hh_tesh!M29/RES_summary!M$19)</f>
        <v>11.624797363513869</v>
      </c>
      <c r="N29" s="72">
        <f>IF(RES_hh_tesh!N29=0,0,RES_hh_tesh!N29/RES_summary!N$19)</f>
        <v>9.8997440403134931</v>
      </c>
      <c r="O29" s="72">
        <f>IF(RES_hh_tesh!O29=0,0,RES_hh_tesh!O29/RES_summary!O$19)</f>
        <v>9.1707771517966119</v>
      </c>
      <c r="P29" s="72">
        <f>IF(RES_hh_tesh!P29=0,0,RES_hh_tesh!P29/RES_summary!P$19)</f>
        <v>8.214189574782548</v>
      </c>
      <c r="Q29" s="72">
        <f>IF(RES_hh_tesh!Q29=0,0,RES_hh_tesh!Q29/RES_summary!Q$19)</f>
        <v>7.9325396405848654</v>
      </c>
      <c r="R29" s="72">
        <f>IF(RES_hh_tesh!R29=0,0,RES_hh_tesh!R29/RES_summary!R$19)</f>
        <v>8.5086442153369131</v>
      </c>
      <c r="S29" s="72">
        <f>IF(RES_hh_tesh!S29=0,0,RES_hh_tesh!S29/RES_summary!S$19)</f>
        <v>9.1565928447758438</v>
      </c>
      <c r="T29" s="72">
        <f>IF(RES_hh_tesh!T29=0,0,RES_hh_tesh!T29/RES_summary!T$19)</f>
        <v>9.4742089031884671</v>
      </c>
      <c r="U29" s="72">
        <f>IF(RES_hh_tesh!U29=0,0,RES_hh_tesh!U29/RES_summary!U$19)</f>
        <v>9.9163723901051206</v>
      </c>
      <c r="V29" s="72">
        <f>IF(RES_hh_tesh!V29=0,0,RES_hh_tesh!V29/RES_summary!V$19)</f>
        <v>11.645965701488548</v>
      </c>
      <c r="W29" s="72">
        <f>IF(RES_hh_tesh!W29=0,0,RES_hh_tesh!W29/RES_summary!W$19)</f>
        <v>11.128378157292403</v>
      </c>
      <c r="X29" s="72">
        <f>IF(RES_hh_tesh!X29=0,0,RES_hh_tesh!X29/RES_summary!X$19)</f>
        <v>11.17820886066678</v>
      </c>
      <c r="Y29" s="72">
        <f>IF(RES_hh_tesh!Y29=0,0,RES_hh_tesh!Y29/RES_summary!Y$19)</f>
        <v>11.56060612958542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13.381137365203511</v>
      </c>
      <c r="C30" s="72">
        <f>IF(RES_hh_tesh!C30=0,0,RES_hh_tesh!C30/RES_summary!C$19)</f>
        <v>14.57880579734552</v>
      </c>
      <c r="D30" s="72">
        <f>IF(RES_hh_tesh!D30=0,0,RES_hh_tesh!D30/RES_summary!D$19)</f>
        <v>15.77320068396125</v>
      </c>
      <c r="E30" s="72">
        <f>IF(RES_hh_tesh!E30=0,0,RES_hh_tesh!E30/RES_summary!E$19)</f>
        <v>14.688130833675055</v>
      </c>
      <c r="F30" s="72">
        <f>IF(RES_hh_tesh!F30=0,0,RES_hh_tesh!F30/RES_summary!F$19)</f>
        <v>14.990903342582275</v>
      </c>
      <c r="G30" s="72">
        <f>IF(RES_hh_tesh!G30=0,0,RES_hh_tesh!G30/RES_summary!G$19)</f>
        <v>15.185778258710647</v>
      </c>
      <c r="H30" s="72">
        <f>IF(RES_hh_tesh!H30=0,0,RES_hh_tesh!H30/RES_summary!H$19)</f>
        <v>14.160057711459038</v>
      </c>
      <c r="I30" s="72">
        <f>IF(RES_hh_tesh!I30=0,0,RES_hh_tesh!I30/RES_summary!I$19)</f>
        <v>14.107742665159172</v>
      </c>
      <c r="J30" s="72">
        <f>IF(RES_hh_tesh!J30=0,0,RES_hh_tesh!J30/RES_summary!J$19)</f>
        <v>12.996727213810699</v>
      </c>
      <c r="K30" s="72">
        <f>IF(RES_hh_tesh!K30=0,0,RES_hh_tesh!K30/RES_summary!K$19)</f>
        <v>12.552988497699788</v>
      </c>
      <c r="L30" s="72">
        <f>IF(RES_hh_tesh!L30=0,0,RES_hh_tesh!L30/RES_summary!L$19)</f>
        <v>15.020567352355</v>
      </c>
      <c r="M30" s="72">
        <f>IF(RES_hh_tesh!M30=0,0,RES_hh_tesh!M30/RES_summary!M$19)</f>
        <v>11.685259614077804</v>
      </c>
      <c r="N30" s="72">
        <f>IF(RES_hh_tesh!N30=0,0,RES_hh_tesh!N30/RES_summary!N$19)</f>
        <v>9.9018739411979997</v>
      </c>
      <c r="O30" s="72">
        <f>IF(RES_hh_tesh!O30=0,0,RES_hh_tesh!O30/RES_summary!O$19)</f>
        <v>8.1686700290753436</v>
      </c>
      <c r="P30" s="72">
        <f>IF(RES_hh_tesh!P30=0,0,RES_hh_tesh!P30/RES_summary!P$19)</f>
        <v>8.0005104065466615</v>
      </c>
      <c r="Q30" s="72">
        <f>IF(RES_hh_tesh!Q30=0,0,RES_hh_tesh!Q30/RES_summary!Q$19)</f>
        <v>8.1413016487764391</v>
      </c>
      <c r="R30" s="72">
        <f>IF(RES_hh_tesh!R30=0,0,RES_hh_tesh!R30/RES_summary!R$19)</f>
        <v>8.5701740330564924</v>
      </c>
      <c r="S30" s="72">
        <f>IF(RES_hh_tesh!S30=0,0,RES_hh_tesh!S30/RES_summary!S$19)</f>
        <v>8.5861453532661951</v>
      </c>
      <c r="T30" s="72">
        <f>IF(RES_hh_tesh!T30=0,0,RES_hh_tesh!T30/RES_summary!T$19)</f>
        <v>9.9469574880825373</v>
      </c>
      <c r="U30" s="72">
        <f>IF(RES_hh_tesh!U30=0,0,RES_hh_tesh!U30/RES_summary!U$19)</f>
        <v>10.331150379792463</v>
      </c>
      <c r="V30" s="72">
        <f>IF(RES_hh_tesh!V30=0,0,RES_hh_tesh!V30/RES_summary!V$19)</f>
        <v>11.173416862478843</v>
      </c>
      <c r="W30" s="72">
        <f>IF(RES_hh_tesh!W30=0,0,RES_hh_tesh!W30/RES_summary!W$19)</f>
        <v>11.678925558238996</v>
      </c>
      <c r="X30" s="72">
        <f>IF(RES_hh_tesh!X30=0,0,RES_hh_tesh!X30/RES_summary!X$19)</f>
        <v>10.980911086699038</v>
      </c>
      <c r="Y30" s="72">
        <f>IF(RES_hh_tesh!Y30=0,0,RES_hh_tesh!Y30/RES_summary!Y$19)</f>
        <v>11.841229087986527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14.962734490708206</v>
      </c>
      <c r="C31" s="72">
        <f>IF(RES_hh_tesh!C31=0,0,RES_hh_tesh!C31/RES_summary!C$19)</f>
        <v>15.422035955474705</v>
      </c>
      <c r="D31" s="72">
        <f>IF(RES_hh_tesh!D31=0,0,RES_hh_tesh!D31/RES_summary!D$19)</f>
        <v>15.69401672944838</v>
      </c>
      <c r="E31" s="72">
        <f>IF(RES_hh_tesh!E31=0,0,RES_hh_tesh!E31/RES_summary!E$19)</f>
        <v>15.111173471469931</v>
      </c>
      <c r="F31" s="72">
        <f>IF(RES_hh_tesh!F31=0,0,RES_hh_tesh!F31/RES_summary!F$19)</f>
        <v>14.36552588871794</v>
      </c>
      <c r="G31" s="72">
        <f>IF(RES_hh_tesh!G31=0,0,RES_hh_tesh!G31/RES_summary!G$19)</f>
        <v>14.539587419671658</v>
      </c>
      <c r="H31" s="72">
        <f>IF(RES_hh_tesh!H31=0,0,RES_hh_tesh!H31/RES_summary!H$19)</f>
        <v>14.021409535942359</v>
      </c>
      <c r="I31" s="72">
        <f>IF(RES_hh_tesh!I31=0,0,RES_hh_tesh!I31/RES_summary!I$19)</f>
        <v>13.178917501280484</v>
      </c>
      <c r="J31" s="72">
        <f>IF(RES_hh_tesh!J31=0,0,RES_hh_tesh!J31/RES_summary!J$19)</f>
        <v>15.547716638946998</v>
      </c>
      <c r="K31" s="72">
        <f>IF(RES_hh_tesh!K31=0,0,RES_hh_tesh!K31/RES_summary!K$19)</f>
        <v>15.848074643392239</v>
      </c>
      <c r="L31" s="72">
        <f>IF(RES_hh_tesh!L31=0,0,RES_hh_tesh!L31/RES_summary!L$19)</f>
        <v>10.946924889412374</v>
      </c>
      <c r="M31" s="72">
        <f>IF(RES_hh_tesh!M31=0,0,RES_hh_tesh!M31/RES_summary!M$19)</f>
        <v>10.571439493557284</v>
      </c>
      <c r="N31" s="72">
        <f>IF(RES_hh_tesh!N31=0,0,RES_hh_tesh!N31/RES_summary!N$19)</f>
        <v>9.9035613154219657</v>
      </c>
      <c r="O31" s="72">
        <f>IF(RES_hh_tesh!O31=0,0,RES_hh_tesh!O31/RES_summary!O$19)</f>
        <v>9.2899442269871724</v>
      </c>
      <c r="P31" s="72">
        <f>IF(RES_hh_tesh!P31=0,0,RES_hh_tesh!P31/RES_summary!P$19)</f>
        <v>8.8845279761540343</v>
      </c>
      <c r="Q31" s="72">
        <f>IF(RES_hh_tesh!Q31=0,0,RES_hh_tesh!Q31/RES_summary!Q$19)</f>
        <v>8.7620421665212351</v>
      </c>
      <c r="R31" s="72">
        <f>IF(RES_hh_tesh!R31=0,0,RES_hh_tesh!R31/RES_summary!R$19)</f>
        <v>8.9977031300253252</v>
      </c>
      <c r="S31" s="72">
        <f>IF(RES_hh_tesh!S31=0,0,RES_hh_tesh!S31/RES_summary!S$19)</f>
        <v>9.1635314687535079</v>
      </c>
      <c r="T31" s="72">
        <f>IF(RES_hh_tesh!T31=0,0,RES_hh_tesh!T31/RES_summary!T$19)</f>
        <v>9.6615818292085436</v>
      </c>
      <c r="U31" s="72">
        <f>IF(RES_hh_tesh!U31=0,0,RES_hh_tesh!U31/RES_summary!U$19)</f>
        <v>10.096960739316843</v>
      </c>
      <c r="V31" s="72">
        <f>IF(RES_hh_tesh!V31=0,0,RES_hh_tesh!V31/RES_summary!V$19)</f>
        <v>10.788406888075848</v>
      </c>
      <c r="W31" s="72">
        <f>IF(RES_hh_tesh!W31=0,0,RES_hh_tesh!W31/RES_summary!W$19)</f>
        <v>11.18202174176294</v>
      </c>
      <c r="X31" s="72">
        <f>IF(RES_hh_tesh!X31=0,0,RES_hh_tesh!X31/RES_summary!X$19)</f>
        <v>11.283487959315323</v>
      </c>
      <c r="Y31" s="72">
        <f>IF(RES_hh_tesh!Y31=0,0,RES_hh_tesh!Y31/RES_summary!Y$19)</f>
        <v>11.852122594352894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13.551033667910392</v>
      </c>
      <c r="C32" s="77">
        <f>IF(RES_hh_tesh!C32=0,0,RES_hh_tesh!C32/RES_summary!C$19)</f>
        <v>14.664271938984283</v>
      </c>
      <c r="D32" s="77">
        <f>IF(RES_hh_tesh!D32=0,0,RES_hh_tesh!D32/RES_summary!D$19)</f>
        <v>15.763498675874324</v>
      </c>
      <c r="E32" s="77">
        <f>IF(RES_hh_tesh!E32=0,0,RES_hh_tesh!E32/RES_summary!E$19)</f>
        <v>14.089942766981382</v>
      </c>
      <c r="F32" s="77">
        <f>IF(RES_hh_tesh!F32=0,0,RES_hh_tesh!F32/RES_summary!F$19)</f>
        <v>14.4465792631244</v>
      </c>
      <c r="G32" s="77">
        <f>IF(RES_hh_tesh!G32=0,0,RES_hh_tesh!G32/RES_summary!G$19)</f>
        <v>15.310061610579957</v>
      </c>
      <c r="H32" s="77">
        <f>IF(RES_hh_tesh!H32=0,0,RES_hh_tesh!H32/RES_summary!H$19)</f>
        <v>14.328621475374886</v>
      </c>
      <c r="I32" s="77">
        <f>IF(RES_hh_tesh!I32=0,0,RES_hh_tesh!I32/RES_summary!I$19)</f>
        <v>15.066604821309117</v>
      </c>
      <c r="J32" s="77">
        <f>IF(RES_hh_tesh!J32=0,0,RES_hh_tesh!J32/RES_summary!J$19)</f>
        <v>12.47039321586877</v>
      </c>
      <c r="K32" s="77">
        <f>IF(RES_hh_tesh!K32=0,0,RES_hh_tesh!K32/RES_summary!K$19)</f>
        <v>12.147818315574993</v>
      </c>
      <c r="L32" s="77">
        <f>IF(RES_hh_tesh!L32=0,0,RES_hh_tesh!L32/RES_summary!L$19)</f>
        <v>15.230830632262188</v>
      </c>
      <c r="M32" s="77">
        <f>IF(RES_hh_tesh!M32=0,0,RES_hh_tesh!M32/RES_summary!M$19)</f>
        <v>12.126195409278894</v>
      </c>
      <c r="N32" s="77">
        <f>IF(RES_hh_tesh!N32=0,0,RES_hh_tesh!N32/RES_summary!N$19)</f>
        <v>9.4880732425279248</v>
      </c>
      <c r="O32" s="77">
        <f>IF(RES_hh_tesh!O32=0,0,RES_hh_tesh!O32/RES_summary!O$19)</f>
        <v>7.5446091776725241</v>
      </c>
      <c r="P32" s="77">
        <f>IF(RES_hh_tesh!P32=0,0,RES_hh_tesh!P32/RES_summary!P$19)</f>
        <v>6.6951545778982355</v>
      </c>
      <c r="Q32" s="77">
        <f>IF(RES_hh_tesh!Q32=0,0,RES_hh_tesh!Q32/RES_summary!Q$19)</f>
        <v>6.6521034397319756</v>
      </c>
      <c r="R32" s="77">
        <f>IF(RES_hh_tesh!R32=0,0,RES_hh_tesh!R32/RES_summary!R$19)</f>
        <v>9.4633583474124308</v>
      </c>
      <c r="S32" s="77">
        <f>IF(RES_hh_tesh!S32=0,0,RES_hh_tesh!S32/RES_summary!S$19)</f>
        <v>8.2765706035957347</v>
      </c>
      <c r="T32" s="77">
        <f>IF(RES_hh_tesh!T32=0,0,RES_hh_tesh!T32/RES_summary!T$19)</f>
        <v>10.069116149519321</v>
      </c>
      <c r="U32" s="77">
        <f>IF(RES_hh_tesh!U32=0,0,RES_hh_tesh!U32/RES_summary!U$19)</f>
        <v>10.125287648440343</v>
      </c>
      <c r="V32" s="77">
        <f>IF(RES_hh_tesh!V32=0,0,RES_hh_tesh!V32/RES_summary!V$19)</f>
        <v>10.806694482424197</v>
      </c>
      <c r="W32" s="77">
        <f>IF(RES_hh_tesh!W32=0,0,RES_hh_tesh!W32/RES_summary!W$19)</f>
        <v>11.635409920843765</v>
      </c>
      <c r="X32" s="77">
        <f>IF(RES_hh_tesh!X32=0,0,RES_hh_tesh!X32/RES_summary!X$19)</f>
        <v>10.635576597071132</v>
      </c>
      <c r="Y32" s="77">
        <f>IF(RES_hh_tesh!Y32=0,0,RES_hh_tesh!Y32/RES_summary!Y$19)</f>
        <v>12.665446657825946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5.8555828011860633</v>
      </c>
      <c r="C3" s="65">
        <f>IF(RES_hh_emih!C3=0,0,RES_hh_emih!C3/RES_summary!C$19)</f>
        <v>5.8524109739619652</v>
      </c>
      <c r="D3" s="65">
        <f>IF(RES_hh_emih!D3=0,0,RES_hh_emih!D3/RES_summary!D$19)</f>
        <v>5.9318213246213842</v>
      </c>
      <c r="E3" s="65">
        <f>IF(RES_hh_emih!E3=0,0,RES_hh_emih!E3/RES_summary!E$19)</f>
        <v>6.6341987663090531</v>
      </c>
      <c r="F3" s="65">
        <f>IF(RES_hh_emih!F3=0,0,RES_hh_emih!F3/RES_summary!F$19)</f>
        <v>6.6382507089204612</v>
      </c>
      <c r="G3" s="65">
        <f>IF(RES_hh_emih!G3=0,0,RES_hh_emih!G3/RES_summary!G$19)</f>
        <v>6.1745975277345906</v>
      </c>
      <c r="H3" s="65">
        <f>IF(RES_hh_emih!H3=0,0,RES_hh_emih!H3/RES_summary!H$19)</f>
        <v>5.7858112287305881</v>
      </c>
      <c r="I3" s="65">
        <f>IF(RES_hh_emih!I3=0,0,RES_hh_emih!I3/RES_summary!I$19)</f>
        <v>5.6642683326286738</v>
      </c>
      <c r="J3" s="65">
        <f>IF(RES_hh_emih!J3=0,0,RES_hh_emih!J3/RES_summary!J$19)</f>
        <v>5.3358096255755667</v>
      </c>
      <c r="K3" s="65">
        <f>IF(RES_hh_emih!K3=0,0,RES_hh_emih!K3/RES_summary!K$19)</f>
        <v>5.3823868769093073</v>
      </c>
      <c r="L3" s="65">
        <f>IF(RES_hh_emih!L3=0,0,RES_hh_emih!L3/RES_summary!L$19)</f>
        <v>5.8461173659551982</v>
      </c>
      <c r="M3" s="65">
        <f>IF(RES_hh_emih!M3=0,0,RES_hh_emih!M3/RES_summary!M$19)</f>
        <v>5.1986753536801791</v>
      </c>
      <c r="N3" s="65">
        <f>IF(RES_hh_emih!N3=0,0,RES_hh_emih!N3/RES_summary!N$19)</f>
        <v>4.7378975564790897</v>
      </c>
      <c r="O3" s="65">
        <f>IF(RES_hh_emih!O3=0,0,RES_hh_emih!O3/RES_summary!O$19)</f>
        <v>4.5398293836840917</v>
      </c>
      <c r="P3" s="65">
        <f>IF(RES_hh_emih!P3=0,0,RES_hh_emih!P3/RES_summary!P$19)</f>
        <v>4.2258267020455138</v>
      </c>
      <c r="Q3" s="65">
        <f>IF(RES_hh_emih!Q3=0,0,RES_hh_emih!Q3/RES_summary!Q$19)</f>
        <v>3.9966546767488067</v>
      </c>
      <c r="R3" s="65">
        <f>IF(RES_hh_emih!R3=0,0,RES_hh_emih!R3/RES_summary!R$19)</f>
        <v>3.8703105366296389</v>
      </c>
      <c r="S3" s="65">
        <f>IF(RES_hh_emih!S3=0,0,RES_hh_emih!S3/RES_summary!S$19)</f>
        <v>3.838806297551224</v>
      </c>
      <c r="T3" s="65">
        <f>IF(RES_hh_emih!T3=0,0,RES_hh_emih!T3/RES_summary!T$19)</f>
        <v>3.872986984544891</v>
      </c>
      <c r="U3" s="65">
        <f>IF(RES_hh_emih!U3=0,0,RES_hh_emih!U3/RES_summary!U$19)</f>
        <v>3.7898534350999924</v>
      </c>
      <c r="V3" s="65">
        <f>IF(RES_hh_emih!V3=0,0,RES_hh_emih!V3/RES_summary!V$19)</f>
        <v>4.0717685842579732</v>
      </c>
      <c r="W3" s="65">
        <f>IF(RES_hh_emih!W3=0,0,RES_hh_emih!W3/RES_summary!W$19)</f>
        <v>3.6942760810364672</v>
      </c>
      <c r="X3" s="65">
        <f>IF(RES_hh_emih!X3=0,0,RES_hh_emih!X3/RES_summary!X$19)</f>
        <v>3.3535695949828552</v>
      </c>
      <c r="Y3" s="65">
        <f>IF(RES_hh_emih!Y3=0,0,RES_hh_emih!Y3/RES_summary!Y$19)</f>
        <v>3.1258934354124741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0.9751430601954546</v>
      </c>
      <c r="C4" s="69">
        <f>IF(RES_hh_emih!C4=0,0,RES_hh_emih!C4/RES_summary!C$19)</f>
        <v>1.0452921401932675</v>
      </c>
      <c r="D4" s="69">
        <f>IF(RES_hh_emih!D4=0,0,RES_hh_emih!D4/RES_summary!D$19)</f>
        <v>1.10359387514755</v>
      </c>
      <c r="E4" s="69">
        <f>IF(RES_hh_emih!E4=0,0,RES_hh_emih!E4/RES_summary!E$19)</f>
        <v>1.439254297857901</v>
      </c>
      <c r="F4" s="69">
        <f>IF(RES_hh_emih!F4=0,0,RES_hh_emih!F4/RES_summary!F$19)</f>
        <v>1.4862041432043325</v>
      </c>
      <c r="G4" s="69">
        <f>IF(RES_hh_emih!G4=0,0,RES_hh_emih!G4/RES_summary!G$19)</f>
        <v>1.3676198515032982</v>
      </c>
      <c r="H4" s="69">
        <f>IF(RES_hh_emih!H4=0,0,RES_hh_emih!H4/RES_summary!H$19)</f>
        <v>1.2218999893577276</v>
      </c>
      <c r="I4" s="69">
        <f>IF(RES_hh_emih!I4=0,0,RES_hh_emih!I4/RES_summary!I$19)</f>
        <v>1.2101130100380935</v>
      </c>
      <c r="J4" s="69">
        <f>IF(RES_hh_emih!J4=0,0,RES_hh_emih!J4/RES_summary!J$19)</f>
        <v>1.1621695613334411</v>
      </c>
      <c r="K4" s="69">
        <f>IF(RES_hh_emih!K4=0,0,RES_hh_emih!K4/RES_summary!K$19)</f>
        <v>1.2824223532952119</v>
      </c>
      <c r="L4" s="69">
        <f>IF(RES_hh_emih!L4=0,0,RES_hh_emih!L4/RES_summary!L$19)</f>
        <v>1.4073720641428671</v>
      </c>
      <c r="M4" s="69">
        <f>IF(RES_hh_emih!M4=0,0,RES_hh_emih!M4/RES_summary!M$19)</f>
        <v>1.3482319065802746</v>
      </c>
      <c r="N4" s="69">
        <f>IF(RES_hh_emih!N4=0,0,RES_hh_emih!N4/RES_summary!N$19)</f>
        <v>1.2875031880002534</v>
      </c>
      <c r="O4" s="69">
        <f>IF(RES_hh_emih!O4=0,0,RES_hh_emih!O4/RES_summary!O$19)</f>
        <v>1.294633719059145</v>
      </c>
      <c r="P4" s="69">
        <f>IF(RES_hh_emih!P4=0,0,RES_hh_emih!P4/RES_summary!P$19)</f>
        <v>1.3065728259449874</v>
      </c>
      <c r="Q4" s="69">
        <f>IF(RES_hh_emih!Q4=0,0,RES_hh_emih!Q4/RES_summary!Q$19)</f>
        <v>1.2770277095134706</v>
      </c>
      <c r="R4" s="69">
        <f>IF(RES_hh_emih!R4=0,0,RES_hh_emih!R4/RES_summary!R$19)</f>
        <v>1.1821605253673808</v>
      </c>
      <c r="S4" s="69">
        <f>IF(RES_hh_emih!S4=0,0,RES_hh_emih!S4/RES_summary!S$19)</f>
        <v>1.141150089773737</v>
      </c>
      <c r="T4" s="69">
        <f>IF(RES_hh_emih!T4=0,0,RES_hh_emih!T4/RES_summary!T$19)</f>
        <v>1.2079427851130526</v>
      </c>
      <c r="U4" s="69">
        <f>IF(RES_hh_emih!U4=0,0,RES_hh_emih!U4/RES_summary!U$19)</f>
        <v>1.1744527675500795</v>
      </c>
      <c r="V4" s="69">
        <f>IF(RES_hh_emih!V4=0,0,RES_hh_emih!V4/RES_summary!V$19)</f>
        <v>1.2098332817704538</v>
      </c>
      <c r="W4" s="69">
        <f>IF(RES_hh_emih!W4=0,0,RES_hh_emih!W4/RES_summary!W$19)</f>
        <v>1.1527422216932552</v>
      </c>
      <c r="X4" s="69">
        <f>IF(RES_hh_emih!X4=0,0,RES_hh_emih!X4/RES_summary!X$19)</f>
        <v>1.0683275656981248</v>
      </c>
      <c r="Y4" s="69">
        <f>IF(RES_hh_emih!Y4=0,0,RES_hh_emih!Y4/RES_summary!Y$19)</f>
        <v>0.95303098148741627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X5" s="72">
        <f>IF(RES_hh_emih!X5=0,0,RES_hh_emih!X5/RES_summary!X$19)</f>
        <v>0</v>
      </c>
      <c r="Y5" s="72">
        <f>IF(RES_hh_emih!Y5=0,0,RES_hh_emih!Y5/RES_summary!Y$19)</f>
        <v>0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6.968943085024125</v>
      </c>
      <c r="C6" s="72">
        <f>IF(RES_hh_emih!C6=0,0,RES_hh_emih!C6/RES_summary!C$19)</f>
        <v>6.6872070698912607</v>
      </c>
      <c r="D6" s="72">
        <f>IF(RES_hh_emih!D6=0,0,RES_hh_emih!D6/RES_summary!D$19)</f>
        <v>6.5378509427589178</v>
      </c>
      <c r="E6" s="72">
        <f>IF(RES_hh_emih!E6=0,0,RES_hh_emih!E6/RES_summary!E$19)</f>
        <v>10.455455281309023</v>
      </c>
      <c r="F6" s="72">
        <f>IF(RES_hh_emih!F6=0,0,RES_hh_emih!F6/RES_summary!F$19)</f>
        <v>10.366776679167666</v>
      </c>
      <c r="G6" s="72">
        <f>IF(RES_hh_emih!G6=0,0,RES_hh_emih!G6/RES_summary!G$19)</f>
        <v>9.0177991589593827</v>
      </c>
      <c r="H6" s="72">
        <f>IF(RES_hh_emih!H6=0,0,RES_hh_emih!H6/RES_summary!H$19)</f>
        <v>8.9230700260063962</v>
      </c>
      <c r="I6" s="72">
        <f>IF(RES_hh_emih!I6=0,0,RES_hh_emih!I6/RES_summary!I$19)</f>
        <v>9.2196734702338095</v>
      </c>
      <c r="J6" s="72">
        <f>IF(RES_hh_emih!J6=0,0,RES_hh_emih!J6/RES_summary!J$19)</f>
        <v>7.2533339433555657</v>
      </c>
      <c r="K6" s="72">
        <f>IF(RES_hh_emih!K6=0,0,RES_hh_emih!K6/RES_summary!K$19)</f>
        <v>3.2834308057587602</v>
      </c>
      <c r="L6" s="72">
        <f>IF(RES_hh_emih!L6=0,0,RES_hh_emih!L6/RES_summary!L$19)</f>
        <v>11.167453632431966</v>
      </c>
      <c r="M6" s="72">
        <f>IF(RES_hh_emih!M6=0,0,RES_hh_emih!M6/RES_summary!M$19)</f>
        <v>8.7624847217990069</v>
      </c>
      <c r="N6" s="72">
        <f>IF(RES_hh_emih!N6=0,0,RES_hh_emih!N6/RES_summary!N$19)</f>
        <v>8.2060391681197693</v>
      </c>
      <c r="O6" s="72">
        <f>IF(RES_hh_emih!O6=0,0,RES_hh_emih!O6/RES_summary!O$19)</f>
        <v>8.3674536181465555</v>
      </c>
      <c r="P6" s="72">
        <f>IF(RES_hh_emih!P6=0,0,RES_hh_emih!P6/RES_summary!P$19)</f>
        <v>8.3117226970216151</v>
      </c>
      <c r="Q6" s="72">
        <f>IF(RES_hh_emih!Q6=0,0,RES_hh_emih!Q6/RES_summary!Q$19)</f>
        <v>8.1690594360285083</v>
      </c>
      <c r="R6" s="72">
        <f>IF(RES_hh_emih!R6=0,0,RES_hh_emih!R6/RES_summary!R$19)</f>
        <v>8.2785144050975763</v>
      </c>
      <c r="S6" s="72">
        <f>IF(RES_hh_emih!S6=0,0,RES_hh_emih!S6/RES_summary!S$19)</f>
        <v>8.2718285033780798</v>
      </c>
      <c r="T6" s="72">
        <f>IF(RES_hh_emih!T6=0,0,RES_hh_emih!T6/RES_summary!T$19)</f>
        <v>7.8281283651368767</v>
      </c>
      <c r="U6" s="72">
        <f>IF(RES_hh_emih!U6=0,0,RES_hh_emih!U6/RES_summary!U$19)</f>
        <v>7.8702512381629672</v>
      </c>
      <c r="V6" s="72">
        <f>IF(RES_hh_emih!V6=0,0,RES_hh_emih!V6/RES_summary!V$19)</f>
        <v>8.7128477736473702</v>
      </c>
      <c r="W6" s="72">
        <f>IF(RES_hh_emih!W6=0,0,RES_hh_emih!W6/RES_summary!W$19)</f>
        <v>8.1738336945104439</v>
      </c>
      <c r="X6" s="72">
        <f>IF(RES_hh_emih!X6=0,0,RES_hh_emih!X6/RES_summary!X$19)</f>
        <v>8.2945547215770823</v>
      </c>
      <c r="Y6" s="72">
        <f>IF(RES_hh_emih!Y6=0,0,RES_hh_emih!Y6/RES_summary!Y$19)</f>
        <v>8.4086953112589118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7.7377867851160742</v>
      </c>
      <c r="C7" s="72">
        <f>IF(RES_hh_emih!C7=0,0,RES_hh_emih!C7/RES_summary!C$19)</f>
        <v>10.08104717628172</v>
      </c>
      <c r="D7" s="72">
        <f>IF(RES_hh_emih!D7=0,0,RES_hh_emih!D7/RES_summary!D$19)</f>
        <v>10.605438569028971</v>
      </c>
      <c r="E7" s="72">
        <f>IF(RES_hh_emih!E7=0,0,RES_hh_emih!E7/RES_summary!E$19)</f>
        <v>9.6269674276477399</v>
      </c>
      <c r="F7" s="72">
        <f>IF(RES_hh_emih!F7=0,0,RES_hh_emih!F7/RES_summary!F$19)</f>
        <v>10.032957111910552</v>
      </c>
      <c r="G7" s="72">
        <f>IF(RES_hh_emih!G7=0,0,RES_hh_emih!G7/RES_summary!G$19)</f>
        <v>10.987474712858512</v>
      </c>
      <c r="H7" s="72">
        <f>IF(RES_hh_emih!H7=0,0,RES_hh_emih!H7/RES_summary!H$19)</f>
        <v>10.23624745603481</v>
      </c>
      <c r="I7" s="72">
        <f>IF(RES_hh_emih!I7=0,0,RES_hh_emih!I7/RES_summary!I$19)</f>
        <v>11.074730765737408</v>
      </c>
      <c r="J7" s="72">
        <f>IF(RES_hh_emih!J7=0,0,RES_hh_emih!J7/RES_summary!J$19)</f>
        <v>11.015362444792652</v>
      </c>
      <c r="K7" s="72">
        <f>IF(RES_hh_emih!K7=0,0,RES_hh_emih!K7/RES_summary!K$19)</f>
        <v>10.949988056100894</v>
      </c>
      <c r="L7" s="72">
        <f>IF(RES_hh_emih!L7=0,0,RES_hh_emih!L7/RES_summary!L$19)</f>
        <v>9.4147556189181483</v>
      </c>
      <c r="M7" s="72">
        <f>IF(RES_hh_emih!M7=0,0,RES_hh_emih!M7/RES_summary!M$19)</f>
        <v>10.898771490798294</v>
      </c>
      <c r="N7" s="72">
        <f>IF(RES_hh_emih!N7=0,0,RES_hh_emih!N7/RES_summary!N$19)</f>
        <v>8.878805657232494</v>
      </c>
      <c r="O7" s="72">
        <f>IF(RES_hh_emih!O7=0,0,RES_hh_emih!O7/RES_summary!O$19)</f>
        <v>9.8737911696191851</v>
      </c>
      <c r="P7" s="72">
        <f>IF(RES_hh_emih!P7=0,0,RES_hh_emih!P7/RES_summary!P$19)</f>
        <v>10.55259016192619</v>
      </c>
      <c r="Q7" s="72">
        <f>IF(RES_hh_emih!Q7=0,0,RES_hh_emih!Q7/RES_summary!Q$19)</f>
        <v>10.501915693518622</v>
      </c>
      <c r="R7" s="72">
        <f>IF(RES_hh_emih!R7=0,0,RES_hh_emih!R7/RES_summary!R$19)</f>
        <v>10.875518914325831</v>
      </c>
      <c r="S7" s="72">
        <f>IF(RES_hh_emih!S7=0,0,RES_hh_emih!S7/RES_summary!S$19)</f>
        <v>9.7425616458088857</v>
      </c>
      <c r="T7" s="72">
        <f>IF(RES_hh_emih!T7=0,0,RES_hh_emih!T7/RES_summary!T$19)</f>
        <v>11.366723704589743</v>
      </c>
      <c r="U7" s="72">
        <f>IF(RES_hh_emih!U7=0,0,RES_hh_emih!U7/RES_summary!U$19)</f>
        <v>10.078287118270826</v>
      </c>
      <c r="V7" s="72">
        <f>IF(RES_hh_emih!V7=0,0,RES_hh_emih!V7/RES_summary!V$19)</f>
        <v>11.08289865657491</v>
      </c>
      <c r="W7" s="72">
        <f>IF(RES_hh_emih!W7=0,0,RES_hh_emih!W7/RES_summary!W$19)</f>
        <v>11.25959444303578</v>
      </c>
      <c r="X7" s="72">
        <f>IF(RES_hh_emih!X7=0,0,RES_hh_emih!X7/RES_summary!X$19)</f>
        <v>10.664800483185818</v>
      </c>
      <c r="Y7" s="72">
        <f>IF(RES_hh_emih!Y7=0,0,RES_hh_emih!Y7/RES_summary!Y$19)</f>
        <v>9.9556021594613071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5.3284917046332962</v>
      </c>
      <c r="C8" s="72">
        <f>IF(RES_hh_emih!C8=0,0,RES_hh_emih!C8/RES_summary!C$19)</f>
        <v>5.9727512833964242</v>
      </c>
      <c r="D8" s="72">
        <f>IF(RES_hh_emih!D8=0,0,RES_hh_emih!D8/RES_summary!D$19)</f>
        <v>6.527857104965654</v>
      </c>
      <c r="E8" s="72">
        <f>IF(RES_hh_emih!E8=0,0,RES_hh_emih!E8/RES_summary!E$19)</f>
        <v>6.8563989903590619</v>
      </c>
      <c r="F8" s="72">
        <f>IF(RES_hh_emih!F8=0,0,RES_hh_emih!F8/RES_summary!F$19)</f>
        <v>7.4300968079973861</v>
      </c>
      <c r="G8" s="72">
        <f>IF(RES_hh_emih!G8=0,0,RES_hh_emih!G8/RES_summary!G$19)</f>
        <v>7.7148099783208615</v>
      </c>
      <c r="H8" s="72">
        <f>IF(RES_hh_emih!H8=0,0,RES_hh_emih!H8/RES_summary!H$19)</f>
        <v>7.3710708029334606</v>
      </c>
      <c r="I8" s="72">
        <f>IF(RES_hh_emih!I8=0,0,RES_hh_emih!I8/RES_summary!I$19)</f>
        <v>7.706259729670057</v>
      </c>
      <c r="J8" s="72">
        <f>IF(RES_hh_emih!J8=0,0,RES_hh_emih!J8/RES_summary!J$19)</f>
        <v>7.3785834818901268</v>
      </c>
      <c r="K8" s="72">
        <f>IF(RES_hh_emih!K8=0,0,RES_hh_emih!K8/RES_summary!K$19)</f>
        <v>8.1259582181094707</v>
      </c>
      <c r="L8" s="72">
        <f>IF(RES_hh_emih!L8=0,0,RES_hh_emih!L8/RES_summary!L$19)</f>
        <v>6.7921167383743031</v>
      </c>
      <c r="M8" s="72">
        <f>IF(RES_hh_emih!M8=0,0,RES_hh_emih!M8/RES_summary!M$19)</f>
        <v>6.0782749545924473</v>
      </c>
      <c r="N8" s="72">
        <f>IF(RES_hh_emih!N8=0,0,RES_hh_emih!N8/RES_summary!N$19)</f>
        <v>6.6671515431660175</v>
      </c>
      <c r="O8" s="72">
        <f>IF(RES_hh_emih!O8=0,0,RES_hh_emih!O8/RES_summary!O$19)</f>
        <v>7.0266206703598861</v>
      </c>
      <c r="P8" s="72">
        <f>IF(RES_hh_emih!P8=0,0,RES_hh_emih!P8/RES_summary!P$19)</f>
        <v>7.5520307472708339</v>
      </c>
      <c r="Q8" s="72">
        <f>IF(RES_hh_emih!Q8=0,0,RES_hh_emih!Q8/RES_summary!Q$19)</f>
        <v>7.6008815623433277</v>
      </c>
      <c r="R8" s="72">
        <f>IF(RES_hh_emih!R8=0,0,RES_hh_emih!R8/RES_summary!R$19)</f>
        <v>6.7642266171059351</v>
      </c>
      <c r="S8" s="72">
        <f>IF(RES_hh_emih!S8=0,0,RES_hh_emih!S8/RES_summary!S$19)</f>
        <v>6.7360858028321982</v>
      </c>
      <c r="T8" s="72">
        <f>IF(RES_hh_emih!T8=0,0,RES_hh_emih!T8/RES_summary!T$19)</f>
        <v>6.8316380568876331</v>
      </c>
      <c r="U8" s="72">
        <f>IF(RES_hh_emih!U8=0,0,RES_hh_emih!U8/RES_summary!U$19)</f>
        <v>6.8010235390798757</v>
      </c>
      <c r="V8" s="72">
        <f>IF(RES_hh_emih!V8=0,0,RES_hh_emih!V8/RES_summary!V$19)</f>
        <v>6.8217645569061558</v>
      </c>
      <c r="W8" s="72">
        <f>IF(RES_hh_emih!W8=0,0,RES_hh_emih!W8/RES_summary!W$19)</f>
        <v>6.8046179190661427</v>
      </c>
      <c r="X8" s="72">
        <f>IF(RES_hh_emih!X8=0,0,RES_hh_emih!X8/RES_summary!X$19)</f>
        <v>6.853451775512605</v>
      </c>
      <c r="Y8" s="72">
        <f>IF(RES_hh_emih!Y8=0,0,RES_hh_emih!Y8/RES_summary!Y$19)</f>
        <v>6.5595040120531829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2.8346822738711674</v>
      </c>
      <c r="C17" s="69">
        <f>IF(RES_hh_emih!C17=0,0,RES_hh_emih!C17/RES_summary!C$19)</f>
        <v>2.7776405832223681</v>
      </c>
      <c r="D17" s="69">
        <f>IF(RES_hh_emih!D17=0,0,RES_hh_emih!D17/RES_summary!D$19)</f>
        <v>2.7308525932421559</v>
      </c>
      <c r="E17" s="69">
        <f>IF(RES_hh_emih!E17=0,0,RES_hh_emih!E17/RES_summary!E$19)</f>
        <v>2.737807821314389</v>
      </c>
      <c r="F17" s="69">
        <f>IF(RES_hh_emih!F17=0,0,RES_hh_emih!F17/RES_summary!F$19)</f>
        <v>2.67089746713462</v>
      </c>
      <c r="G17" s="69">
        <f>IF(RES_hh_emih!G17=0,0,RES_hh_emih!G17/RES_summary!G$19)</f>
        <v>2.5804381490174051</v>
      </c>
      <c r="H17" s="69">
        <f>IF(RES_hh_emih!H17=0,0,RES_hh_emih!H17/RES_summary!H$19)</f>
        <v>2.534185962088892</v>
      </c>
      <c r="I17" s="69">
        <f>IF(RES_hh_emih!I17=0,0,RES_hh_emih!I17/RES_summary!I$19)</f>
        <v>2.5410428054334355</v>
      </c>
      <c r="J17" s="69">
        <f>IF(RES_hh_emih!J17=0,0,RES_hh_emih!J17/RES_summary!J$19)</f>
        <v>2.5094963434474615</v>
      </c>
      <c r="K17" s="69">
        <f>IF(RES_hh_emih!K17=0,0,RES_hh_emih!K17/RES_summary!K$19)</f>
        <v>2.459323448501022</v>
      </c>
      <c r="L17" s="69">
        <f>IF(RES_hh_emih!L17=0,0,RES_hh_emih!L17/RES_summary!L$19)</f>
        <v>2.5860721663251551</v>
      </c>
      <c r="M17" s="69">
        <f>IF(RES_hh_emih!M17=0,0,RES_hh_emih!M17/RES_summary!M$19)</f>
        <v>2.1567364863137906</v>
      </c>
      <c r="N17" s="69">
        <f>IF(RES_hh_emih!N17=0,0,RES_hh_emih!N17/RES_summary!N$19)</f>
        <v>1.9308050796197589</v>
      </c>
      <c r="O17" s="69">
        <f>IF(RES_hh_emih!O17=0,0,RES_hh_emih!O17/RES_summary!O$19)</f>
        <v>1.8332848712849694</v>
      </c>
      <c r="P17" s="69">
        <f>IF(RES_hh_emih!P17=0,0,RES_hh_emih!P17/RES_summary!P$19)</f>
        <v>1.6415203078691236</v>
      </c>
      <c r="Q17" s="69">
        <f>IF(RES_hh_emih!Q17=0,0,RES_hh_emih!Q17/RES_summary!Q$19)</f>
        <v>1.5182491643930631</v>
      </c>
      <c r="R17" s="69">
        <f>IF(RES_hh_emih!R17=0,0,RES_hh_emih!R17/RES_summary!R$19)</f>
        <v>1.4839705404278392</v>
      </c>
      <c r="S17" s="69">
        <f>IF(RES_hh_emih!S17=0,0,RES_hh_emih!S17/RES_summary!S$19)</f>
        <v>1.4849585633411557</v>
      </c>
      <c r="T17" s="69">
        <f>IF(RES_hh_emih!T17=0,0,RES_hh_emih!T17/RES_summary!T$19)</f>
        <v>1.4418728245634604</v>
      </c>
      <c r="U17" s="69">
        <f>IF(RES_hh_emih!U17=0,0,RES_hh_emih!U17/RES_summary!U$19)</f>
        <v>1.3946691807481717</v>
      </c>
      <c r="V17" s="69">
        <f>IF(RES_hh_emih!V17=0,0,RES_hh_emih!V17/RES_summary!V$19)</f>
        <v>1.5272060583723104</v>
      </c>
      <c r="W17" s="69">
        <f>IF(RES_hh_emih!W17=0,0,RES_hh_emih!W17/RES_summary!W$19)</f>
        <v>1.3249908399855947</v>
      </c>
      <c r="X17" s="69">
        <f>IF(RES_hh_emih!X17=0,0,RES_hh_emih!X17/RES_summary!X$19)</f>
        <v>1.1921856088311336</v>
      </c>
      <c r="Y17" s="69">
        <f>IF(RES_hh_emih!Y17=0,0,RES_hh_emih!Y17/RES_summary!Y$19)</f>
        <v>1.1112179623029779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3.3508927106000725</v>
      </c>
      <c r="C19" s="72">
        <f>IF(RES_hh_emih!C19=0,0,RES_hh_emih!C19/RES_summary!C$19)</f>
        <v>3.2535330541999827</v>
      </c>
      <c r="D19" s="72">
        <f>IF(RES_hh_emih!D19=0,0,RES_hh_emih!D19/RES_summary!D$19)</f>
        <v>3.1994209747073667</v>
      </c>
      <c r="E19" s="72">
        <f>IF(RES_hh_emih!E19=0,0,RES_hh_emih!E19/RES_summary!E$19)</f>
        <v>3.2462203961255423</v>
      </c>
      <c r="F19" s="72">
        <f>IF(RES_hh_emih!F19=0,0,RES_hh_emih!F19/RES_summary!F$19)</f>
        <v>3.1844932754674105</v>
      </c>
      <c r="G19" s="72">
        <f>IF(RES_hh_emih!G19=0,0,RES_hh_emih!G19/RES_summary!G$19)</f>
        <v>3.1012851199224425</v>
      </c>
      <c r="H19" s="72">
        <f>IF(RES_hh_emih!H19=0,0,RES_hh_emih!H19/RES_summary!H$19)</f>
        <v>3.093301264794623</v>
      </c>
      <c r="I19" s="72">
        <f>IF(RES_hh_emih!I19=0,0,RES_hh_emih!I19/RES_summary!I$19)</f>
        <v>3.1426234865515896</v>
      </c>
      <c r="J19" s="72">
        <f>IF(RES_hh_emih!J19=0,0,RES_hh_emih!J19/RES_summary!J$19)</f>
        <v>3.1362506815836255</v>
      </c>
      <c r="K19" s="72">
        <f>IF(RES_hh_emih!K19=0,0,RES_hh_emih!K19/RES_summary!K$19)</f>
        <v>3.140916715262664</v>
      </c>
      <c r="L19" s="72">
        <f>IF(RES_hh_emih!L19=0,0,RES_hh_emih!L19/RES_summary!L$19)</f>
        <v>3.2506283419170643</v>
      </c>
      <c r="M19" s="72">
        <f>IF(RES_hh_emih!M19=0,0,RES_hh_emih!M19/RES_summary!M$19)</f>
        <v>2.7947093584570464</v>
      </c>
      <c r="N19" s="72">
        <f>IF(RES_hh_emih!N19=0,0,RES_hh_emih!N19/RES_summary!N$19)</f>
        <v>2.6688489658981194</v>
      </c>
      <c r="O19" s="72">
        <f>IF(RES_hh_emih!O19=0,0,RES_hh_emih!O19/RES_summary!O$19)</f>
        <v>2.6472030783083724</v>
      </c>
      <c r="P19" s="72">
        <f>IF(RES_hh_emih!P19=0,0,RES_hh_emih!P19/RES_summary!P$19)</f>
        <v>2.4058001316926334</v>
      </c>
      <c r="Q19" s="72">
        <f>IF(RES_hh_emih!Q19=0,0,RES_hh_emih!Q19/RES_summary!Q$19)</f>
        <v>2.2564529793515877</v>
      </c>
      <c r="R19" s="72">
        <f>IF(RES_hh_emih!R19=0,0,RES_hh_emih!R19/RES_summary!R$19)</f>
        <v>2.263496836981771</v>
      </c>
      <c r="S19" s="72">
        <f>IF(RES_hh_emih!S19=0,0,RES_hh_emih!S19/RES_summary!S$19)</f>
        <v>2.2676416557804502</v>
      </c>
      <c r="T19" s="72">
        <f>IF(RES_hh_emih!T19=0,0,RES_hh_emih!T19/RES_summary!T$19)</f>
        <v>2.1917200387350642</v>
      </c>
      <c r="U19" s="72">
        <f>IF(RES_hh_emih!U19=0,0,RES_hh_emih!U19/RES_summary!U$19)</f>
        <v>2.1250629369652629</v>
      </c>
      <c r="V19" s="72">
        <f>IF(RES_hh_emih!V19=0,0,RES_hh_emih!V19/RES_summary!V$19)</f>
        <v>2.4133671018418923</v>
      </c>
      <c r="W19" s="72">
        <f>IF(RES_hh_emih!W19=0,0,RES_hh_emih!W19/RES_summary!W$19)</f>
        <v>2.1057099457462454</v>
      </c>
      <c r="X19" s="72">
        <f>IF(RES_hh_emih!X19=0,0,RES_hh_emih!X19/RES_summary!X$19)</f>
        <v>2.0122659340821034</v>
      </c>
      <c r="Y19" s="72">
        <f>IF(RES_hh_emih!Y19=0,0,RES_hh_emih!Y19/RES_summary!Y$19)</f>
        <v>1.9685196363264175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3.787033184910344</v>
      </c>
      <c r="C20" s="72">
        <f>IF(RES_hh_emih!C20=0,0,RES_hh_emih!C20/RES_summary!C$19)</f>
        <v>4.8424359228824114</v>
      </c>
      <c r="D20" s="72">
        <f>IF(RES_hh_emih!D20=0,0,RES_hh_emih!D20/RES_summary!D$19)</f>
        <v>4.818462534487356</v>
      </c>
      <c r="E20" s="72">
        <f>IF(RES_hh_emih!E20=0,0,RES_hh_emih!E20/RES_summary!E$19)</f>
        <v>3.8468222671269552</v>
      </c>
      <c r="F20" s="72">
        <f>IF(RES_hh_emih!F20=0,0,RES_hh_emih!F20/RES_summary!F$19)</f>
        <v>3.7167725467246133</v>
      </c>
      <c r="G20" s="72">
        <f>IF(RES_hh_emih!G20=0,0,RES_hh_emih!G20/RES_summary!G$19)</f>
        <v>3.9601831964546994</v>
      </c>
      <c r="H20" s="72">
        <f>IF(RES_hh_emih!H20=0,0,RES_hh_emih!H20/RES_summary!H$19)</f>
        <v>3.822745183588272</v>
      </c>
      <c r="I20" s="72">
        <f>IF(RES_hh_emih!I20=0,0,RES_hh_emih!I20/RES_summary!I$19)</f>
        <v>4.0268601105333461</v>
      </c>
      <c r="J20" s="72">
        <f>IF(RES_hh_emih!J20=0,0,RES_hh_emih!J20/RES_summary!J$19)</f>
        <v>4.1268154824007715</v>
      </c>
      <c r="K20" s="72">
        <f>IF(RES_hh_emih!K20=0,0,RES_hh_emih!K20/RES_summary!K$19)</f>
        <v>3.5849387198780871</v>
      </c>
      <c r="L20" s="72">
        <f>IF(RES_hh_emih!L20=0,0,RES_hh_emih!L20/RES_summary!L$19)</f>
        <v>4.5510574562519315</v>
      </c>
      <c r="M20" s="72">
        <f>IF(RES_hh_emih!M20=0,0,RES_hh_emih!M20/RES_summary!M$19)</f>
        <v>4.7379753108641145</v>
      </c>
      <c r="N20" s="72">
        <f>IF(RES_hh_emih!N20=0,0,RES_hh_emih!N20/RES_summary!N$19)</f>
        <v>3.3063727739120692</v>
      </c>
      <c r="O20" s="72">
        <f>IF(RES_hh_emih!O20=0,0,RES_hh_emih!O20/RES_summary!O$19)</f>
        <v>3.1656863809131641</v>
      </c>
      <c r="P20" s="72">
        <f>IF(RES_hh_emih!P20=0,0,RES_hh_emih!P20/RES_summary!P$19)</f>
        <v>3.0622651539834727</v>
      </c>
      <c r="Q20" s="72">
        <f>IF(RES_hh_emih!Q20=0,0,RES_hh_emih!Q20/RES_summary!Q$19)</f>
        <v>2.954305194384272</v>
      </c>
      <c r="R20" s="72">
        <f>IF(RES_hh_emih!R20=0,0,RES_hh_emih!R20/RES_summary!R$19)</f>
        <v>3.119275842823892</v>
      </c>
      <c r="S20" s="72">
        <f>IF(RES_hh_emih!S20=0,0,RES_hh_emih!S20/RES_summary!S$19)</f>
        <v>2.8302920927116353</v>
      </c>
      <c r="T20" s="72">
        <f>IF(RES_hh_emih!T20=0,0,RES_hh_emih!T20/RES_summary!T$19)</f>
        <v>3.3239968771182804</v>
      </c>
      <c r="U20" s="72">
        <f>IF(RES_hh_emih!U20=0,0,RES_hh_emih!U20/RES_summary!U$19)</f>
        <v>2.8685267870246736</v>
      </c>
      <c r="V20" s="72">
        <f>IF(RES_hh_emih!V20=0,0,RES_hh_emih!V20/RES_summary!V$19)</f>
        <v>3.303083577021722</v>
      </c>
      <c r="W20" s="72">
        <f>IF(RES_hh_emih!W20=0,0,RES_hh_emih!W20/RES_summary!W$19)</f>
        <v>3.0697685163581525</v>
      </c>
      <c r="X20" s="72">
        <f>IF(RES_hh_emih!X20=0,0,RES_hh_emih!X20/RES_summary!X$19)</f>
        <v>2.7976057584174034</v>
      </c>
      <c r="Y20" s="72">
        <f>IF(RES_hh_emih!Y20=0,0,RES_hh_emih!Y20/RES_summary!Y$19)</f>
        <v>2.5272031717646306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2.7905233400558909</v>
      </c>
      <c r="C21" s="72">
        <f>IF(RES_hh_emih!C21=0,0,RES_hh_emih!C21/RES_summary!C$19)</f>
        <v>3.0455591368202768</v>
      </c>
      <c r="D21" s="72">
        <f>IF(RES_hh_emih!D21=0,0,RES_hh_emih!D21/RES_summary!D$19)</f>
        <v>3.1432400176599891</v>
      </c>
      <c r="E21" s="72">
        <f>IF(RES_hh_emih!E21=0,0,RES_hh_emih!E21/RES_summary!E$19)</f>
        <v>2.9037915087007997</v>
      </c>
      <c r="F21" s="72">
        <f>IF(RES_hh_emih!F21=0,0,RES_hh_emih!F21/RES_summary!F$19)</f>
        <v>2.91595453245611</v>
      </c>
      <c r="G21" s="72">
        <f>IF(RES_hh_emih!G21=0,0,RES_hh_emih!G21/RES_summary!G$19)</f>
        <v>2.9073853562638869</v>
      </c>
      <c r="H21" s="72">
        <f>IF(RES_hh_emih!H21=0,0,RES_hh_emih!H21/RES_summary!H$19)</f>
        <v>2.8195756892196466</v>
      </c>
      <c r="I21" s="72">
        <f>IF(RES_hh_emih!I21=0,0,RES_hh_emih!I21/RES_summary!I$19)</f>
        <v>2.8196374541832983</v>
      </c>
      <c r="J21" s="72">
        <f>IF(RES_hh_emih!J21=0,0,RES_hh_emih!J21/RES_summary!J$19)</f>
        <v>2.7377034510666016</v>
      </c>
      <c r="K21" s="72">
        <f>IF(RES_hh_emih!K21=0,0,RES_hh_emih!K21/RES_summary!K$19)</f>
        <v>2.6106888318295782</v>
      </c>
      <c r="L21" s="72">
        <f>IF(RES_hh_emih!L21=0,0,RES_hh_emih!L21/RES_summary!L$19)</f>
        <v>3.1659354394805801</v>
      </c>
      <c r="M21" s="72">
        <f>IF(RES_hh_emih!M21=0,0,RES_hh_emih!M21/RES_summary!M$19)</f>
        <v>2.5371787834809933</v>
      </c>
      <c r="N21" s="72">
        <f>IF(RES_hh_emih!N21=0,0,RES_hh_emih!N21/RES_summary!N$19)</f>
        <v>2.387203987675965</v>
      </c>
      <c r="O21" s="72">
        <f>IF(RES_hh_emih!O21=0,0,RES_hh_emih!O21/RES_summary!O$19)</f>
        <v>2.1819826627796544</v>
      </c>
      <c r="P21" s="72">
        <f>IF(RES_hh_emih!P21=0,0,RES_hh_emih!P21/RES_summary!P$19)</f>
        <v>2.1580699456838515</v>
      </c>
      <c r="Q21" s="72">
        <f>IF(RES_hh_emih!Q21=0,0,RES_hh_emih!Q21/RES_summary!Q$19)</f>
        <v>2.1309483871952466</v>
      </c>
      <c r="R21" s="72">
        <f>IF(RES_hh_emih!R21=0,0,RES_hh_emih!R21/RES_summary!R$19)</f>
        <v>1.9404873794132402</v>
      </c>
      <c r="S21" s="72">
        <f>IF(RES_hh_emih!S21=0,0,RES_hh_emih!S21/RES_summary!S$19)</f>
        <v>1.9768170515475039</v>
      </c>
      <c r="T21" s="72">
        <f>IF(RES_hh_emih!T21=0,0,RES_hh_emih!T21/RES_summary!T$19)</f>
        <v>2.0259010667290527</v>
      </c>
      <c r="U21" s="72">
        <f>IF(RES_hh_emih!U21=0,0,RES_hh_emih!U21/RES_summary!U$19)</f>
        <v>1.9907489720495386</v>
      </c>
      <c r="V21" s="72">
        <f>IF(RES_hh_emih!V21=0,0,RES_hh_emih!V21/RES_summary!V$19)</f>
        <v>2.1031668921260973</v>
      </c>
      <c r="W21" s="72">
        <f>IF(RES_hh_emih!W21=0,0,RES_hh_emih!W21/RES_summary!W$19)</f>
        <v>1.9464297392713128</v>
      </c>
      <c r="X21" s="72">
        <f>IF(RES_hh_emih!X21=0,0,RES_hh_emih!X21/RES_summary!X$19)</f>
        <v>1.8613472906664768</v>
      </c>
      <c r="Y21" s="72">
        <f>IF(RES_hh_emih!Y21=0,0,RES_hh_emih!Y21/RES_summary!Y$19)</f>
        <v>1.7467108290756901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2.0457574671194418</v>
      </c>
      <c r="C27" s="69">
        <f>IF(RES_hh_emih!C27=0,0,RES_hh_emih!C27/RES_summary!C$19)</f>
        <v>2.0294782505463305</v>
      </c>
      <c r="D27" s="69">
        <f>IF(RES_hh_emih!D27=0,0,RES_hh_emih!D27/RES_summary!D$19)</f>
        <v>2.0973748562316779</v>
      </c>
      <c r="E27" s="69">
        <f>IF(RES_hh_emih!E27=0,0,RES_hh_emih!E27/RES_summary!E$19)</f>
        <v>2.4571366471367631</v>
      </c>
      <c r="F27" s="69">
        <f>IF(RES_hh_emih!F27=0,0,RES_hh_emih!F27/RES_summary!F$19)</f>
        <v>2.4811490985815086</v>
      </c>
      <c r="G27" s="69">
        <f>IF(RES_hh_emih!G27=0,0,RES_hh_emih!G27/RES_summary!G$19)</f>
        <v>2.2265395272138879</v>
      </c>
      <c r="H27" s="69">
        <f>IF(RES_hh_emih!H27=0,0,RES_hh_emih!H27/RES_summary!H$19)</f>
        <v>2.0297252772839687</v>
      </c>
      <c r="I27" s="69">
        <f>IF(RES_hh_emih!I27=0,0,RES_hh_emih!I27/RES_summary!I$19)</f>
        <v>1.9131125171571444</v>
      </c>
      <c r="J27" s="69">
        <f>IF(RES_hh_emih!J27=0,0,RES_hh_emih!J27/RES_summary!J$19)</f>
        <v>1.6641437207946645</v>
      </c>
      <c r="K27" s="69">
        <f>IF(RES_hh_emih!K27=0,0,RES_hh_emih!K27/RES_summary!K$19)</f>
        <v>1.6406410751130731</v>
      </c>
      <c r="L27" s="69">
        <f>IF(RES_hh_emih!L27=0,0,RES_hh_emih!L27/RES_summary!L$19)</f>
        <v>1.8526731354871764</v>
      </c>
      <c r="M27" s="69">
        <f>IF(RES_hh_emih!M27=0,0,RES_hh_emih!M27/RES_summary!M$19)</f>
        <v>1.693706960786115</v>
      </c>
      <c r="N27" s="69">
        <f>IF(RES_hh_emih!N27=0,0,RES_hh_emih!N27/RES_summary!N$19)</f>
        <v>1.5195892888590765</v>
      </c>
      <c r="O27" s="69">
        <f>IF(RES_hh_emih!O27=0,0,RES_hh_emih!O27/RES_summary!O$19)</f>
        <v>1.4119107933399766</v>
      </c>
      <c r="P27" s="69">
        <f>IF(RES_hh_emih!P27=0,0,RES_hh_emih!P27/RES_summary!P$19)</f>
        <v>1.2777335682314033</v>
      </c>
      <c r="Q27" s="69">
        <f>IF(RES_hh_emih!Q27=0,0,RES_hh_emih!Q27/RES_summary!Q$19)</f>
        <v>1.2013778028422728</v>
      </c>
      <c r="R27" s="69">
        <f>IF(RES_hh_emih!R27=0,0,RES_hh_emih!R27/RES_summary!R$19)</f>
        <v>1.2041794708344196</v>
      </c>
      <c r="S27" s="69">
        <f>IF(RES_hh_emih!S27=0,0,RES_hh_emih!S27/RES_summary!S$19)</f>
        <v>1.2126976444363318</v>
      </c>
      <c r="T27" s="69">
        <f>IF(RES_hh_emih!T27=0,0,RES_hh_emih!T27/RES_summary!T$19)</f>
        <v>1.2231713748683783</v>
      </c>
      <c r="U27" s="69">
        <f>IF(RES_hh_emih!U27=0,0,RES_hh_emih!U27/RES_summary!U$19)</f>
        <v>1.2207314868017414</v>
      </c>
      <c r="V27" s="69">
        <f>IF(RES_hh_emih!V27=0,0,RES_hh_emih!V27/RES_summary!V$19)</f>
        <v>1.3347292441152094</v>
      </c>
      <c r="W27" s="69">
        <f>IF(RES_hh_emih!W27=0,0,RES_hh_emih!W27/RES_summary!W$19)</f>
        <v>1.2165430193576168</v>
      </c>
      <c r="X27" s="69">
        <f>IF(RES_hh_emih!X27=0,0,RES_hh_emih!X27/RES_summary!X$19)</f>
        <v>1.0930564204535973</v>
      </c>
      <c r="Y27" s="69">
        <f>IF(RES_hh_emih!Y27=0,0,RES_hh_emih!Y27/RES_summary!Y$19)</f>
        <v>1.06164449162208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5.9573688787420505</v>
      </c>
      <c r="C29" s="72">
        <f>IF(RES_hh_emih!C29=0,0,RES_hh_emih!C29/RES_summary!C$19)</f>
        <v>5.6737835078214216</v>
      </c>
      <c r="D29" s="72">
        <f>IF(RES_hh_emih!D29=0,0,RES_hh_emih!D29/RES_summary!D$19)</f>
        <v>5.6359375192811951</v>
      </c>
      <c r="E29" s="72">
        <f>IF(RES_hh_emih!E29=0,0,RES_hh_emih!E29/RES_summary!E$19)</f>
        <v>6.5460385914836756</v>
      </c>
      <c r="F29" s="72">
        <f>IF(RES_hh_emih!F29=0,0,RES_hh_emih!F29/RES_summary!F$19)</f>
        <v>6.494102876675373</v>
      </c>
      <c r="G29" s="72">
        <f>IF(RES_hh_emih!G29=0,0,RES_hh_emih!G29/RES_summary!G$19)</f>
        <v>5.9387053612908201</v>
      </c>
      <c r="H29" s="72">
        <f>IF(RES_hh_emih!H29=0,0,RES_hh_emih!H29/RES_summary!H$19)</f>
        <v>5.7933569407001375</v>
      </c>
      <c r="I29" s="72">
        <f>IF(RES_hh_emih!I29=0,0,RES_hh_emih!I29/RES_summary!I$19)</f>
        <v>5.7833059043279924</v>
      </c>
      <c r="J29" s="72">
        <f>IF(RES_hh_emih!J29=0,0,RES_hh_emih!J29/RES_summary!J$19)</f>
        <v>5.1924101931446121</v>
      </c>
      <c r="K29" s="72">
        <f>IF(RES_hh_emih!K29=0,0,RES_hh_emih!K29/RES_summary!K$19)</f>
        <v>5.1327801970511091</v>
      </c>
      <c r="L29" s="72">
        <f>IF(RES_hh_emih!L29=0,0,RES_hh_emih!L29/RES_summary!L$19)</f>
        <v>5.2027327753384895</v>
      </c>
      <c r="M29" s="72">
        <f>IF(RES_hh_emih!M29=0,0,RES_hh_emih!M29/RES_summary!M$19)</f>
        <v>4.6793823120483973</v>
      </c>
      <c r="N29" s="72">
        <f>IF(RES_hh_emih!N29=0,0,RES_hh_emih!N29/RES_summary!N$19)</f>
        <v>3.9806450399366669</v>
      </c>
      <c r="O29" s="72">
        <f>IF(RES_hh_emih!O29=0,0,RES_hh_emih!O29/RES_summary!O$19)</f>
        <v>3.6850691762407108</v>
      </c>
      <c r="P29" s="72">
        <f>IF(RES_hh_emih!P29=0,0,RES_hh_emih!P29/RES_summary!P$19)</f>
        <v>3.2991750258111323</v>
      </c>
      <c r="Q29" s="72">
        <f>IF(RES_hh_emih!Q29=0,0,RES_hh_emih!Q29/RES_summary!Q$19)</f>
        <v>3.1844317788512049</v>
      </c>
      <c r="R29" s="72">
        <f>IF(RES_hh_emih!R29=0,0,RES_hh_emih!R29/RES_summary!R$19)</f>
        <v>3.4122839666573461</v>
      </c>
      <c r="S29" s="72">
        <f>IF(RES_hh_emih!S29=0,0,RES_hh_emih!S29/RES_summary!S$19)</f>
        <v>3.6591513353264378</v>
      </c>
      <c r="T29" s="72">
        <f>IF(RES_hh_emih!T29=0,0,RES_hh_emih!T29/RES_summary!T$19)</f>
        <v>3.7638386178719436</v>
      </c>
      <c r="U29" s="72">
        <f>IF(RES_hh_emih!U29=0,0,RES_hh_emih!U29/RES_summary!U$19)</f>
        <v>3.9038075475644756</v>
      </c>
      <c r="V29" s="72">
        <f>IF(RES_hh_emih!V29=0,0,RES_hh_emih!V29/RES_summary!V$19)</f>
        <v>4.5418359332561202</v>
      </c>
      <c r="W29" s="72">
        <f>IF(RES_hh_emih!W29=0,0,RES_hh_emih!W29/RES_summary!W$19)</f>
        <v>4.31019814328452</v>
      </c>
      <c r="X29" s="72">
        <f>IF(RES_hh_emih!X29=0,0,RES_hh_emih!X29/RES_summary!X$19)</f>
        <v>4.3073582243949424</v>
      </c>
      <c r="Y29" s="72">
        <f>IF(RES_hh_emih!Y29=0,0,RES_hh_emih!Y29/RES_summary!Y$19)</f>
        <v>4.435824911142193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4.6219960693574338</v>
      </c>
      <c r="C30" s="72">
        <f>IF(RES_hh_emih!C30=0,0,RES_hh_emih!C30/RES_summary!C$19)</f>
        <v>5.2829179078140012</v>
      </c>
      <c r="D30" s="72">
        <f>IF(RES_hh_emih!D30=0,0,RES_hh_emih!D30/RES_summary!D$19)</f>
        <v>5.7330001124745333</v>
      </c>
      <c r="E30" s="72">
        <f>IF(RES_hh_emih!E30=0,0,RES_hh_emih!E30/RES_summary!E$19)</f>
        <v>5.3269336591606313</v>
      </c>
      <c r="F30" s="72">
        <f>IF(RES_hh_emih!F30=0,0,RES_hh_emih!F30/RES_summary!F$19)</f>
        <v>5.4253441673478662</v>
      </c>
      <c r="G30" s="72">
        <f>IF(RES_hh_emih!G30=0,0,RES_hh_emih!G30/RES_summary!G$19)</f>
        <v>5.484911934724674</v>
      </c>
      <c r="H30" s="72">
        <f>IF(RES_hh_emih!H30=0,0,RES_hh_emih!H30/RES_summary!H$19)</f>
        <v>5.1042136815424302</v>
      </c>
      <c r="I30" s="72">
        <f>IF(RES_hh_emih!I30=0,0,RES_hh_emih!I30/RES_summary!I$19)</f>
        <v>5.0791586660072863</v>
      </c>
      <c r="J30" s="72">
        <f>IF(RES_hh_emih!J30=0,0,RES_hh_emih!J30/RES_summary!J$19)</f>
        <v>4.6743494932910599</v>
      </c>
      <c r="K30" s="72">
        <f>IF(RES_hh_emih!K30=0,0,RES_hh_emih!K30/RES_summary!K$19)</f>
        <v>4.5087423938749804</v>
      </c>
      <c r="L30" s="72">
        <f>IF(RES_hh_emih!L30=0,0,RES_hh_emih!L30/RES_summary!L$19)</f>
        <v>5.3880862111262662</v>
      </c>
      <c r="M30" s="72">
        <f>IF(RES_hh_emih!M30=0,0,RES_hh_emih!M30/RES_summary!M$19)</f>
        <v>4.1879172587921261</v>
      </c>
      <c r="N30" s="72">
        <f>IF(RES_hh_emih!N30=0,0,RES_hh_emih!N30/RES_summary!N$19)</f>
        <v>3.5459237275624402</v>
      </c>
      <c r="O30" s="72">
        <f>IF(RES_hh_emih!O30=0,0,RES_hh_emih!O30/RES_summary!O$19)</f>
        <v>2.9233224781156135</v>
      </c>
      <c r="P30" s="72">
        <f>IF(RES_hh_emih!P30=0,0,RES_hh_emih!P30/RES_summary!P$19)</f>
        <v>2.8613182051908543</v>
      </c>
      <c r="Q30" s="72">
        <f>IF(RES_hh_emih!Q30=0,0,RES_hh_emih!Q30/RES_summary!Q$19)</f>
        <v>2.9084332343229899</v>
      </c>
      <c r="R30" s="72">
        <f>IF(RES_hh_emih!R30=0,0,RES_hh_emih!R30/RES_summary!R$19)</f>
        <v>3.0541160185621288</v>
      </c>
      <c r="S30" s="72">
        <f>IF(RES_hh_emih!S30=0,0,RES_hh_emih!S30/RES_summary!S$19)</f>
        <v>3.0443545985472662</v>
      </c>
      <c r="T30" s="72">
        <f>IF(RES_hh_emih!T30=0,0,RES_hh_emih!T30/RES_summary!T$19)</f>
        <v>3.5021950113890701</v>
      </c>
      <c r="U30" s="72">
        <f>IF(RES_hh_emih!U30=0,0,RES_hh_emih!U30/RES_summary!U$19)</f>
        <v>3.6116541135059634</v>
      </c>
      <c r="V30" s="72">
        <f>IF(RES_hh_emih!V30=0,0,RES_hh_emih!V30/RES_summary!V$19)</f>
        <v>3.8797531111224544</v>
      </c>
      <c r="W30" s="72">
        <f>IF(RES_hh_emih!W30=0,0,RES_hh_emih!W30/RES_summary!W$19)</f>
        <v>4.0304076643122899</v>
      </c>
      <c r="X30" s="72">
        <f>IF(RES_hh_emih!X30=0,0,RES_hh_emih!X30/RES_summary!X$19)</f>
        <v>3.7663369053551632</v>
      </c>
      <c r="Y30" s="72">
        <f>IF(RES_hh_emih!Y30=0,0,RES_hh_emih!Y30/RES_summary!Y$19)</f>
        <v>4.0368107054197271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131387</v>
      </c>
      <c r="D3" s="67">
        <f t="shared" si="0"/>
        <v>126764</v>
      </c>
      <c r="E3" s="67">
        <f t="shared" si="0"/>
        <v>123294</v>
      </c>
      <c r="F3" s="67">
        <f t="shared" si="0"/>
        <v>116954</v>
      </c>
      <c r="G3" s="67">
        <f t="shared" si="0"/>
        <v>109492</v>
      </c>
      <c r="H3" s="67">
        <f t="shared" si="0"/>
        <v>130864</v>
      </c>
      <c r="I3" s="67">
        <f t="shared" si="0"/>
        <v>101501</v>
      </c>
      <c r="J3" s="67">
        <f t="shared" si="0"/>
        <v>114669</v>
      </c>
      <c r="K3" s="67">
        <f t="shared" si="0"/>
        <v>133136</v>
      </c>
      <c r="L3" s="67">
        <f t="shared" si="0"/>
        <v>100135</v>
      </c>
      <c r="M3" s="67">
        <f t="shared" si="0"/>
        <v>166253</v>
      </c>
      <c r="N3" s="67">
        <f t="shared" si="0"/>
        <v>141022</v>
      </c>
      <c r="O3" s="67">
        <f t="shared" si="0"/>
        <v>92121</v>
      </c>
      <c r="P3" s="67">
        <f t="shared" si="0"/>
        <v>154575</v>
      </c>
      <c r="Q3" s="67">
        <f t="shared" si="0"/>
        <v>113210</v>
      </c>
      <c r="R3" s="67">
        <f t="shared" si="0"/>
        <v>93900</v>
      </c>
      <c r="S3" s="67">
        <f t="shared" si="0"/>
        <v>121895</v>
      </c>
      <c r="T3" s="67">
        <f t="shared" si="0"/>
        <v>122528</v>
      </c>
      <c r="U3" s="67">
        <f t="shared" si="0"/>
        <v>126227</v>
      </c>
      <c r="V3" s="67">
        <f t="shared" si="0"/>
        <v>95585</v>
      </c>
      <c r="W3" s="67">
        <f t="shared" si="0"/>
        <v>95358</v>
      </c>
      <c r="X3" s="67">
        <f t="shared" si="0"/>
        <v>95256</v>
      </c>
      <c r="Y3" s="67">
        <f t="shared" si="0"/>
        <v>101433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131387</v>
      </c>
      <c r="D4" s="71">
        <f t="shared" si="1"/>
        <v>126764</v>
      </c>
      <c r="E4" s="71">
        <f t="shared" si="1"/>
        <v>123294</v>
      </c>
      <c r="F4" s="71">
        <f t="shared" si="1"/>
        <v>116954</v>
      </c>
      <c r="G4" s="71">
        <f t="shared" si="1"/>
        <v>109492</v>
      </c>
      <c r="H4" s="71">
        <f t="shared" si="1"/>
        <v>130864</v>
      </c>
      <c r="I4" s="71">
        <f t="shared" si="1"/>
        <v>101501</v>
      </c>
      <c r="J4" s="71">
        <f t="shared" si="1"/>
        <v>114669</v>
      </c>
      <c r="K4" s="71">
        <f t="shared" si="1"/>
        <v>133136</v>
      </c>
      <c r="L4" s="71">
        <f t="shared" si="1"/>
        <v>100135</v>
      </c>
      <c r="M4" s="71">
        <f t="shared" si="1"/>
        <v>166253</v>
      </c>
      <c r="N4" s="71">
        <f t="shared" si="1"/>
        <v>141022</v>
      </c>
      <c r="O4" s="71">
        <f t="shared" si="1"/>
        <v>92121</v>
      </c>
      <c r="P4" s="71">
        <f t="shared" si="1"/>
        <v>154575</v>
      </c>
      <c r="Q4" s="71">
        <f t="shared" si="1"/>
        <v>113210</v>
      </c>
      <c r="R4" s="71">
        <f t="shared" ref="R4:V4" si="2">SUM(R5:R13)</f>
        <v>93900</v>
      </c>
      <c r="S4" s="71">
        <f t="shared" si="2"/>
        <v>121895</v>
      </c>
      <c r="T4" s="71">
        <f t="shared" si="2"/>
        <v>122528</v>
      </c>
      <c r="U4" s="71">
        <f t="shared" si="2"/>
        <v>126227</v>
      </c>
      <c r="V4" s="71">
        <f t="shared" si="2"/>
        <v>95585</v>
      </c>
      <c r="W4" s="71">
        <f t="shared" ref="W4:Y4" si="3">SUM(W5:W13)</f>
        <v>95358</v>
      </c>
      <c r="X4" s="71">
        <f t="shared" si="3"/>
        <v>95256</v>
      </c>
      <c r="Y4" s="71">
        <f t="shared" si="3"/>
        <v>101433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9257</v>
      </c>
      <c r="D6" s="82">
        <v>9669</v>
      </c>
      <c r="E6" s="82">
        <v>10911</v>
      </c>
      <c r="F6" s="82">
        <v>6401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1087</v>
      </c>
      <c r="M6" s="82">
        <v>5135</v>
      </c>
      <c r="N6" s="82">
        <v>6870</v>
      </c>
      <c r="O6" s="82">
        <v>3273</v>
      </c>
      <c r="P6" s="82">
        <v>1</v>
      </c>
      <c r="Q6" s="82">
        <v>0</v>
      </c>
      <c r="R6" s="82">
        <v>0</v>
      </c>
      <c r="S6" s="82">
        <v>1913</v>
      </c>
      <c r="T6" s="82">
        <v>2255</v>
      </c>
      <c r="U6" s="82">
        <v>2228</v>
      </c>
      <c r="V6" s="82">
        <v>722</v>
      </c>
      <c r="W6" s="82">
        <v>0</v>
      </c>
      <c r="X6" s="82">
        <v>1</v>
      </c>
      <c r="Y6" s="82">
        <v>0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116</v>
      </c>
      <c r="D7" s="82">
        <v>981</v>
      </c>
      <c r="E7" s="82">
        <v>40</v>
      </c>
      <c r="F7" s="82">
        <v>792</v>
      </c>
      <c r="G7" s="82">
        <v>3305</v>
      </c>
      <c r="H7" s="82">
        <v>5924</v>
      </c>
      <c r="I7" s="82">
        <v>6499</v>
      </c>
      <c r="J7" s="82">
        <v>9503</v>
      </c>
      <c r="K7" s="82">
        <v>12489</v>
      </c>
      <c r="L7" s="82">
        <v>10832</v>
      </c>
      <c r="M7" s="82">
        <v>3530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1439</v>
      </c>
      <c r="U7" s="82">
        <v>759</v>
      </c>
      <c r="V7" s="82">
        <v>2777</v>
      </c>
      <c r="W7" s="82">
        <v>2523</v>
      </c>
      <c r="X7" s="82">
        <v>2396</v>
      </c>
      <c r="Y7" s="82">
        <v>2521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14873</v>
      </c>
      <c r="D8" s="82">
        <v>15867</v>
      </c>
      <c r="E8" s="82">
        <v>13758</v>
      </c>
      <c r="F8" s="82">
        <v>13830</v>
      </c>
      <c r="G8" s="82">
        <v>11802</v>
      </c>
      <c r="H8" s="82">
        <v>11611</v>
      </c>
      <c r="I8" s="82">
        <v>10012</v>
      </c>
      <c r="J8" s="82">
        <v>15964</v>
      </c>
      <c r="K8" s="82">
        <v>21960</v>
      </c>
      <c r="L8" s="82">
        <v>22274</v>
      </c>
      <c r="M8" s="82">
        <v>13652</v>
      </c>
      <c r="N8" s="82">
        <v>8925</v>
      </c>
      <c r="O8" s="82">
        <v>3828</v>
      </c>
      <c r="P8" s="82">
        <v>13276</v>
      </c>
      <c r="Q8" s="82">
        <v>12953</v>
      </c>
      <c r="R8" s="82">
        <v>10834</v>
      </c>
      <c r="S8" s="82">
        <v>17084</v>
      </c>
      <c r="T8" s="82">
        <v>19577</v>
      </c>
      <c r="U8" s="82">
        <v>18626</v>
      </c>
      <c r="V8" s="82">
        <v>11255</v>
      </c>
      <c r="W8" s="82">
        <v>6632</v>
      </c>
      <c r="X8" s="82">
        <v>3913</v>
      </c>
      <c r="Y8" s="82">
        <v>4709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81906</v>
      </c>
      <c r="D9" s="82">
        <v>46469</v>
      </c>
      <c r="E9" s="82">
        <v>43011</v>
      </c>
      <c r="F9" s="82">
        <v>53466</v>
      </c>
      <c r="G9" s="82">
        <v>60312</v>
      </c>
      <c r="H9" s="82">
        <v>84181</v>
      </c>
      <c r="I9" s="82">
        <v>44954</v>
      </c>
      <c r="J9" s="82">
        <v>37295</v>
      </c>
      <c r="K9" s="82">
        <v>20502</v>
      </c>
      <c r="L9" s="82">
        <v>18110</v>
      </c>
      <c r="M9" s="82">
        <v>91322</v>
      </c>
      <c r="N9" s="82">
        <v>73545</v>
      </c>
      <c r="O9" s="82">
        <v>38915</v>
      </c>
      <c r="P9" s="82">
        <v>44802</v>
      </c>
      <c r="Q9" s="82">
        <v>45296</v>
      </c>
      <c r="R9" s="82">
        <v>43958</v>
      </c>
      <c r="S9" s="82">
        <v>62763</v>
      </c>
      <c r="T9" s="82">
        <v>53568</v>
      </c>
      <c r="U9" s="82">
        <v>57528</v>
      </c>
      <c r="V9" s="82">
        <v>39794</v>
      </c>
      <c r="W9" s="82">
        <v>40665</v>
      </c>
      <c r="X9" s="82">
        <v>35458</v>
      </c>
      <c r="Y9" s="82">
        <v>36913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190</v>
      </c>
      <c r="D11" s="82">
        <v>156</v>
      </c>
      <c r="E11" s="82">
        <v>174</v>
      </c>
      <c r="F11" s="82">
        <v>163</v>
      </c>
      <c r="G11" s="82">
        <v>0</v>
      </c>
      <c r="H11" s="82">
        <v>0</v>
      </c>
      <c r="I11" s="82">
        <v>27</v>
      </c>
      <c r="J11" s="82">
        <v>102</v>
      </c>
      <c r="K11" s="82">
        <v>157</v>
      </c>
      <c r="L11" s="82">
        <v>174</v>
      </c>
      <c r="M11" s="82">
        <v>223</v>
      </c>
      <c r="N11" s="82">
        <v>179</v>
      </c>
      <c r="O11" s="82">
        <v>82</v>
      </c>
      <c r="P11" s="82">
        <v>0</v>
      </c>
      <c r="Q11" s="82">
        <v>0</v>
      </c>
      <c r="R11" s="82">
        <v>83</v>
      </c>
      <c r="S11" s="82">
        <v>123</v>
      </c>
      <c r="T11" s="82">
        <v>101</v>
      </c>
      <c r="U11" s="82">
        <v>53</v>
      </c>
      <c r="V11" s="82">
        <v>0</v>
      </c>
      <c r="W11" s="82">
        <v>0</v>
      </c>
      <c r="X11" s="82">
        <v>0</v>
      </c>
      <c r="Y11" s="82">
        <v>0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20908</v>
      </c>
      <c r="D12" s="82">
        <v>48658</v>
      </c>
      <c r="E12" s="82">
        <v>48539</v>
      </c>
      <c r="F12" s="82">
        <v>37326</v>
      </c>
      <c r="G12" s="82">
        <v>30180</v>
      </c>
      <c r="H12" s="82">
        <v>26135</v>
      </c>
      <c r="I12" s="82">
        <v>36678</v>
      </c>
      <c r="J12" s="82">
        <v>49509</v>
      </c>
      <c r="K12" s="82">
        <v>74280</v>
      </c>
      <c r="L12" s="82">
        <v>45181</v>
      </c>
      <c r="M12" s="82">
        <v>49275</v>
      </c>
      <c r="N12" s="82">
        <v>51503</v>
      </c>
      <c r="O12" s="82">
        <v>46023</v>
      </c>
      <c r="P12" s="82">
        <v>96496</v>
      </c>
      <c r="Q12" s="82">
        <v>54961</v>
      </c>
      <c r="R12" s="82">
        <v>39025</v>
      </c>
      <c r="S12" s="82">
        <v>40012</v>
      </c>
      <c r="T12" s="82">
        <v>45588</v>
      </c>
      <c r="U12" s="82">
        <v>47033</v>
      </c>
      <c r="V12" s="82">
        <v>41037</v>
      </c>
      <c r="W12" s="82">
        <v>44250</v>
      </c>
      <c r="X12" s="82">
        <v>51480</v>
      </c>
      <c r="Y12" s="82">
        <v>51721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4137</v>
      </c>
      <c r="D13" s="83">
        <v>4964</v>
      </c>
      <c r="E13" s="83">
        <v>6861</v>
      </c>
      <c r="F13" s="83">
        <v>4976</v>
      </c>
      <c r="G13" s="83">
        <v>3893</v>
      </c>
      <c r="H13" s="83">
        <v>3013</v>
      </c>
      <c r="I13" s="83">
        <v>3331</v>
      </c>
      <c r="J13" s="83">
        <v>2296</v>
      </c>
      <c r="K13" s="83">
        <v>3748</v>
      </c>
      <c r="L13" s="83">
        <v>2477</v>
      </c>
      <c r="M13" s="83">
        <v>3116</v>
      </c>
      <c r="N13" s="83">
        <v>0</v>
      </c>
      <c r="O13" s="83">
        <v>0</v>
      </c>
      <c r="P13" s="83">
        <v>0</v>
      </c>
      <c r="Q13" s="83">
        <v>0</v>
      </c>
      <c r="R13" s="83">
        <v>0</v>
      </c>
      <c r="S13" s="83">
        <v>0</v>
      </c>
      <c r="T13" s="83">
        <v>0</v>
      </c>
      <c r="U13" s="83">
        <v>0</v>
      </c>
      <c r="V13" s="83">
        <v>0</v>
      </c>
      <c r="W13" s="83">
        <v>1288</v>
      </c>
      <c r="X13" s="83">
        <v>2008</v>
      </c>
      <c r="Y13" s="83">
        <v>5569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106342</v>
      </c>
      <c r="D14" s="85">
        <f t="shared" si="4"/>
        <v>73142</v>
      </c>
      <c r="E14" s="85">
        <f t="shared" si="4"/>
        <v>67894</v>
      </c>
      <c r="F14" s="85">
        <f t="shared" si="4"/>
        <v>74652</v>
      </c>
      <c r="G14" s="85">
        <f t="shared" si="4"/>
        <v>75419</v>
      </c>
      <c r="H14" s="85">
        <f t="shared" si="4"/>
        <v>101716</v>
      </c>
      <c r="I14" s="85">
        <f t="shared" si="4"/>
        <v>61492</v>
      </c>
      <c r="J14" s="85">
        <f t="shared" si="4"/>
        <v>62864</v>
      </c>
      <c r="K14" s="85">
        <f t="shared" si="4"/>
        <v>55108</v>
      </c>
      <c r="L14" s="85">
        <f t="shared" si="4"/>
        <v>52477</v>
      </c>
      <c r="M14" s="85">
        <f t="shared" si="4"/>
        <v>113862</v>
      </c>
      <c r="N14" s="85">
        <f t="shared" si="4"/>
        <v>89519</v>
      </c>
      <c r="O14" s="85">
        <f t="shared" si="4"/>
        <v>46098</v>
      </c>
      <c r="P14" s="85">
        <f t="shared" si="4"/>
        <v>58079</v>
      </c>
      <c r="Q14" s="85">
        <f t="shared" si="4"/>
        <v>58249</v>
      </c>
      <c r="R14" s="85">
        <f t="shared" ref="R14:V14" si="5">SUM(R5:R11)</f>
        <v>54875</v>
      </c>
      <c r="S14" s="85">
        <f t="shared" si="5"/>
        <v>81883</v>
      </c>
      <c r="T14" s="85">
        <f t="shared" si="5"/>
        <v>76940</v>
      </c>
      <c r="U14" s="85">
        <f t="shared" si="5"/>
        <v>79194</v>
      </c>
      <c r="V14" s="85">
        <f t="shared" si="5"/>
        <v>54548</v>
      </c>
      <c r="W14" s="85">
        <f t="shared" ref="W14:Y14" si="6">SUM(W5:W11)</f>
        <v>49820</v>
      </c>
      <c r="X14" s="85">
        <f t="shared" si="6"/>
        <v>41768</v>
      </c>
      <c r="Y14" s="85">
        <f t="shared" si="6"/>
        <v>44143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10483</v>
      </c>
      <c r="D15" s="71">
        <f t="shared" si="7"/>
        <v>15382</v>
      </c>
      <c r="E15" s="71">
        <f t="shared" si="7"/>
        <v>19144</v>
      </c>
      <c r="F15" s="71">
        <f t="shared" si="7"/>
        <v>18659</v>
      </c>
      <c r="G15" s="71">
        <f t="shared" si="7"/>
        <v>17613</v>
      </c>
      <c r="H15" s="71">
        <f t="shared" si="7"/>
        <v>17732</v>
      </c>
      <c r="I15" s="71">
        <f t="shared" si="7"/>
        <v>17674</v>
      </c>
      <c r="J15" s="71">
        <f t="shared" si="7"/>
        <v>18123</v>
      </c>
      <c r="K15" s="71">
        <f t="shared" si="7"/>
        <v>21857</v>
      </c>
      <c r="L15" s="71">
        <f t="shared" si="7"/>
        <v>23139</v>
      </c>
      <c r="M15" s="71">
        <f t="shared" si="7"/>
        <v>36040</v>
      </c>
      <c r="N15" s="71">
        <f t="shared" si="7"/>
        <v>40185</v>
      </c>
      <c r="O15" s="71">
        <f t="shared" si="7"/>
        <v>36415</v>
      </c>
      <c r="P15" s="71">
        <f t="shared" si="7"/>
        <v>40448</v>
      </c>
      <c r="Q15" s="71">
        <f t="shared" si="7"/>
        <v>28158</v>
      </c>
      <c r="R15" s="71">
        <f t="shared" si="7"/>
        <v>15879</v>
      </c>
      <c r="S15" s="71">
        <f t="shared" si="7"/>
        <v>17345</v>
      </c>
      <c r="T15" s="71">
        <f t="shared" si="7"/>
        <v>14909</v>
      </c>
      <c r="U15" s="71">
        <f t="shared" si="7"/>
        <v>14190</v>
      </c>
      <c r="V15" s="71">
        <f t="shared" si="7"/>
        <v>8074</v>
      </c>
      <c r="W15" s="71">
        <f t="shared" si="7"/>
        <v>9848</v>
      </c>
      <c r="X15" s="71">
        <f t="shared" si="7"/>
        <v>11694</v>
      </c>
      <c r="Y15" s="71">
        <f t="shared" si="7"/>
        <v>13835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10483</v>
      </c>
      <c r="D16" s="82">
        <v>15382</v>
      </c>
      <c r="E16" s="82">
        <v>19144</v>
      </c>
      <c r="F16" s="82">
        <v>18659</v>
      </c>
      <c r="G16" s="82">
        <v>17613</v>
      </c>
      <c r="H16" s="82">
        <v>17732</v>
      </c>
      <c r="I16" s="82">
        <v>17674</v>
      </c>
      <c r="J16" s="82">
        <v>18123</v>
      </c>
      <c r="K16" s="82">
        <v>21857</v>
      </c>
      <c r="L16" s="82">
        <v>23139</v>
      </c>
      <c r="M16" s="82">
        <v>36040</v>
      </c>
      <c r="N16" s="82">
        <v>40185</v>
      </c>
      <c r="O16" s="82">
        <v>36415</v>
      </c>
      <c r="P16" s="82">
        <v>40448</v>
      </c>
      <c r="Q16" s="82">
        <v>28158</v>
      </c>
      <c r="R16" s="82">
        <v>15879</v>
      </c>
      <c r="S16" s="82">
        <v>17345</v>
      </c>
      <c r="T16" s="82">
        <v>14909</v>
      </c>
      <c r="U16" s="82">
        <v>14190</v>
      </c>
      <c r="V16" s="82">
        <v>8074</v>
      </c>
      <c r="W16" s="82">
        <v>9848</v>
      </c>
      <c r="X16" s="82">
        <v>11694</v>
      </c>
      <c r="Y16" s="82">
        <v>13835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131387</v>
      </c>
      <c r="D17" s="71">
        <f t="shared" si="8"/>
        <v>126764</v>
      </c>
      <c r="E17" s="71">
        <f t="shared" si="8"/>
        <v>123294</v>
      </c>
      <c r="F17" s="71">
        <f t="shared" si="8"/>
        <v>116954</v>
      </c>
      <c r="G17" s="71">
        <f t="shared" si="8"/>
        <v>109492</v>
      </c>
      <c r="H17" s="71">
        <f t="shared" si="8"/>
        <v>130864</v>
      </c>
      <c r="I17" s="71">
        <f t="shared" si="8"/>
        <v>101501</v>
      </c>
      <c r="J17" s="71">
        <f t="shared" si="8"/>
        <v>114669</v>
      </c>
      <c r="K17" s="71">
        <f t="shared" si="8"/>
        <v>133136</v>
      </c>
      <c r="L17" s="71">
        <f t="shared" si="8"/>
        <v>100135</v>
      </c>
      <c r="M17" s="71">
        <f t="shared" si="8"/>
        <v>166253</v>
      </c>
      <c r="N17" s="71">
        <f t="shared" si="8"/>
        <v>141022</v>
      </c>
      <c r="O17" s="71">
        <f t="shared" si="8"/>
        <v>92121</v>
      </c>
      <c r="P17" s="71">
        <f t="shared" si="8"/>
        <v>154575</v>
      </c>
      <c r="Q17" s="71">
        <f t="shared" si="8"/>
        <v>113210</v>
      </c>
      <c r="R17" s="71">
        <f t="shared" ref="R17:V17" si="9">SUM(R18:R25)</f>
        <v>93900</v>
      </c>
      <c r="S17" s="71">
        <f t="shared" si="9"/>
        <v>121895</v>
      </c>
      <c r="T17" s="71">
        <f t="shared" si="9"/>
        <v>122528</v>
      </c>
      <c r="U17" s="71">
        <f t="shared" si="9"/>
        <v>126227</v>
      </c>
      <c r="V17" s="71">
        <f t="shared" si="9"/>
        <v>95585</v>
      </c>
      <c r="W17" s="71">
        <f t="shared" ref="W17:Y17" si="10">SUM(W18:W25)</f>
        <v>95358</v>
      </c>
      <c r="X17" s="71">
        <f t="shared" si="10"/>
        <v>95256</v>
      </c>
      <c r="Y17" s="71">
        <f t="shared" si="10"/>
        <v>101433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106115</v>
      </c>
      <c r="D19" s="82">
        <v>99925</v>
      </c>
      <c r="E19" s="82">
        <v>102938</v>
      </c>
      <c r="F19" s="82">
        <v>92374</v>
      </c>
      <c r="G19" s="82">
        <v>82556</v>
      </c>
      <c r="H19" s="82">
        <v>98912</v>
      </c>
      <c r="I19" s="82">
        <v>69754</v>
      </c>
      <c r="J19" s="82">
        <v>67642</v>
      </c>
      <c r="K19" s="82">
        <v>78306</v>
      </c>
      <c r="L19" s="82">
        <v>49480</v>
      </c>
      <c r="M19" s="82">
        <v>97342</v>
      </c>
      <c r="N19" s="82">
        <v>84375</v>
      </c>
      <c r="O19" s="82">
        <v>58511</v>
      </c>
      <c r="P19" s="82">
        <v>94508</v>
      </c>
      <c r="Q19" s="82">
        <v>65183</v>
      </c>
      <c r="R19" s="82">
        <v>55342</v>
      </c>
      <c r="S19" s="82">
        <v>74462</v>
      </c>
      <c r="T19" s="82">
        <v>61728</v>
      </c>
      <c r="U19" s="82">
        <v>73773</v>
      </c>
      <c r="V19" s="82">
        <v>43889</v>
      </c>
      <c r="W19" s="82">
        <v>49704</v>
      </c>
      <c r="X19" s="82">
        <v>33658</v>
      </c>
      <c r="Y19" s="82">
        <v>46683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15</v>
      </c>
      <c r="D20" s="82">
        <v>942</v>
      </c>
      <c r="E20" s="82">
        <v>2</v>
      </c>
      <c r="F20" s="82">
        <v>658</v>
      </c>
      <c r="G20" s="82">
        <v>3122</v>
      </c>
      <c r="H20" s="82">
        <v>5698</v>
      </c>
      <c r="I20" s="82">
        <v>6350</v>
      </c>
      <c r="J20" s="82">
        <v>9359</v>
      </c>
      <c r="K20" s="82">
        <v>12271</v>
      </c>
      <c r="L20" s="82">
        <v>10630</v>
      </c>
      <c r="M20" s="82">
        <v>3183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1109</v>
      </c>
      <c r="U20" s="82">
        <v>497</v>
      </c>
      <c r="V20" s="82">
        <v>2491</v>
      </c>
      <c r="W20" s="82">
        <v>2378</v>
      </c>
      <c r="X20" s="82">
        <v>2394</v>
      </c>
      <c r="Y20" s="82">
        <v>2520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13977</v>
      </c>
      <c r="D21" s="82">
        <v>14960</v>
      </c>
      <c r="E21" s="82">
        <v>12978</v>
      </c>
      <c r="F21" s="82">
        <v>12990</v>
      </c>
      <c r="G21" s="82">
        <v>11004</v>
      </c>
      <c r="H21" s="82">
        <v>10723</v>
      </c>
      <c r="I21" s="82">
        <v>9445</v>
      </c>
      <c r="J21" s="82">
        <v>15068</v>
      </c>
      <c r="K21" s="82">
        <v>20465</v>
      </c>
      <c r="L21" s="82">
        <v>20628</v>
      </c>
      <c r="M21" s="82">
        <v>12113</v>
      </c>
      <c r="N21" s="82">
        <v>8046</v>
      </c>
      <c r="O21" s="82">
        <v>3632</v>
      </c>
      <c r="P21" s="82">
        <v>11843</v>
      </c>
      <c r="Q21" s="82">
        <v>11861</v>
      </c>
      <c r="R21" s="82">
        <v>10013</v>
      </c>
      <c r="S21" s="82">
        <v>16382</v>
      </c>
      <c r="T21" s="82">
        <v>18072</v>
      </c>
      <c r="U21" s="82">
        <v>17846</v>
      </c>
      <c r="V21" s="82">
        <v>11013</v>
      </c>
      <c r="W21" s="82">
        <v>6095</v>
      </c>
      <c r="X21" s="82">
        <v>3778</v>
      </c>
      <c r="Y21" s="82">
        <v>4613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996</v>
      </c>
      <c r="D22" s="82">
        <v>785</v>
      </c>
      <c r="E22" s="82">
        <v>648</v>
      </c>
      <c r="F22" s="82">
        <v>1098</v>
      </c>
      <c r="G22" s="82">
        <v>1517</v>
      </c>
      <c r="H22" s="82">
        <v>2398</v>
      </c>
      <c r="I22" s="82">
        <v>1611</v>
      </c>
      <c r="J22" s="82">
        <v>6518</v>
      </c>
      <c r="K22" s="82">
        <v>2061</v>
      </c>
      <c r="L22" s="82">
        <v>2909</v>
      </c>
      <c r="M22" s="82">
        <v>15229</v>
      </c>
      <c r="N22" s="82">
        <v>17329</v>
      </c>
      <c r="O22" s="82">
        <v>11781</v>
      </c>
      <c r="P22" s="82">
        <v>4995</v>
      </c>
      <c r="Q22" s="82">
        <v>4182</v>
      </c>
      <c r="R22" s="82">
        <v>3804</v>
      </c>
      <c r="S22" s="82">
        <v>7243</v>
      </c>
      <c r="T22" s="82">
        <v>5104</v>
      </c>
      <c r="U22" s="82">
        <v>5924</v>
      </c>
      <c r="V22" s="82">
        <v>6539</v>
      </c>
      <c r="W22" s="82">
        <v>10138</v>
      </c>
      <c r="X22" s="82">
        <v>9927</v>
      </c>
      <c r="Y22" s="82">
        <v>6924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10284</v>
      </c>
      <c r="D25" s="83">
        <v>10152</v>
      </c>
      <c r="E25" s="83">
        <v>6728</v>
      </c>
      <c r="F25" s="83">
        <v>9834</v>
      </c>
      <c r="G25" s="83">
        <v>11293</v>
      </c>
      <c r="H25" s="83">
        <v>13133</v>
      </c>
      <c r="I25" s="83">
        <v>14341</v>
      </c>
      <c r="J25" s="83">
        <v>16082</v>
      </c>
      <c r="K25" s="83">
        <v>20033</v>
      </c>
      <c r="L25" s="83">
        <v>16488</v>
      </c>
      <c r="M25" s="83">
        <v>38386</v>
      </c>
      <c r="N25" s="83">
        <v>31272</v>
      </c>
      <c r="O25" s="83">
        <v>18197</v>
      </c>
      <c r="P25" s="83">
        <v>43229</v>
      </c>
      <c r="Q25" s="83">
        <v>31984</v>
      </c>
      <c r="R25" s="83">
        <v>24741</v>
      </c>
      <c r="S25" s="83">
        <v>23808</v>
      </c>
      <c r="T25" s="83">
        <v>36515</v>
      </c>
      <c r="U25" s="83">
        <v>28187</v>
      </c>
      <c r="V25" s="83">
        <v>31653</v>
      </c>
      <c r="W25" s="83">
        <v>27043</v>
      </c>
      <c r="X25" s="83">
        <v>45499</v>
      </c>
      <c r="Y25" s="83">
        <v>40693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8678</v>
      </c>
      <c r="D26" s="85">
        <v>8221</v>
      </c>
      <c r="E26" s="85">
        <v>7788</v>
      </c>
      <c r="F26" s="85">
        <v>8013</v>
      </c>
      <c r="G26" s="85">
        <v>9245</v>
      </c>
      <c r="H26" s="85">
        <v>9137</v>
      </c>
      <c r="I26" s="85">
        <v>9270</v>
      </c>
      <c r="J26" s="85">
        <v>16254</v>
      </c>
      <c r="K26" s="85">
        <v>17776</v>
      </c>
      <c r="L26" s="85">
        <v>23311</v>
      </c>
      <c r="M26" s="85">
        <v>41961</v>
      </c>
      <c r="N26" s="85">
        <v>34837</v>
      </c>
      <c r="O26" s="85">
        <v>17910</v>
      </c>
      <c r="P26" s="85">
        <v>46249</v>
      </c>
      <c r="Q26" s="85">
        <v>32331</v>
      </c>
      <c r="R26" s="85">
        <v>24413</v>
      </c>
      <c r="S26" s="85">
        <v>27530</v>
      </c>
      <c r="T26" s="85">
        <v>33846</v>
      </c>
      <c r="U26" s="85">
        <v>29841</v>
      </c>
      <c r="V26" s="85">
        <v>26494</v>
      </c>
      <c r="W26" s="85">
        <v>27144</v>
      </c>
      <c r="X26" s="85">
        <v>42894</v>
      </c>
      <c r="Y26" s="85">
        <v>33284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131387</v>
      </c>
      <c r="D27" s="71">
        <f t="shared" si="11"/>
        <v>126764</v>
      </c>
      <c r="E27" s="71">
        <f t="shared" si="11"/>
        <v>123294</v>
      </c>
      <c r="F27" s="71">
        <f t="shared" si="11"/>
        <v>116954</v>
      </c>
      <c r="G27" s="71">
        <f t="shared" si="11"/>
        <v>109492</v>
      </c>
      <c r="H27" s="71">
        <f t="shared" si="11"/>
        <v>130864</v>
      </c>
      <c r="I27" s="71">
        <f t="shared" si="11"/>
        <v>101501</v>
      </c>
      <c r="J27" s="71">
        <f t="shared" si="11"/>
        <v>114669</v>
      </c>
      <c r="K27" s="71">
        <f t="shared" si="11"/>
        <v>133136</v>
      </c>
      <c r="L27" s="71">
        <f t="shared" si="11"/>
        <v>100135</v>
      </c>
      <c r="M27" s="71">
        <f t="shared" si="11"/>
        <v>166253</v>
      </c>
      <c r="N27" s="71">
        <f t="shared" si="11"/>
        <v>141022</v>
      </c>
      <c r="O27" s="71">
        <f t="shared" si="11"/>
        <v>92121</v>
      </c>
      <c r="P27" s="71">
        <f t="shared" si="11"/>
        <v>154575</v>
      </c>
      <c r="Q27" s="71">
        <f t="shared" si="11"/>
        <v>113210</v>
      </c>
      <c r="R27" s="71">
        <f t="shared" ref="R27:V27" si="12">SUM(R28:R32)</f>
        <v>93900</v>
      </c>
      <c r="S27" s="71">
        <f t="shared" si="12"/>
        <v>121895</v>
      </c>
      <c r="T27" s="71">
        <f t="shared" si="12"/>
        <v>122528</v>
      </c>
      <c r="U27" s="71">
        <f t="shared" si="12"/>
        <v>126227</v>
      </c>
      <c r="V27" s="71">
        <f t="shared" si="12"/>
        <v>95585</v>
      </c>
      <c r="W27" s="71">
        <f t="shared" ref="W27:Y27" si="13">SUM(W28:W32)</f>
        <v>95358</v>
      </c>
      <c r="X27" s="71">
        <f t="shared" si="13"/>
        <v>95256</v>
      </c>
      <c r="Y27" s="71">
        <f t="shared" si="13"/>
        <v>101433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54611</v>
      </c>
      <c r="D29" s="82">
        <v>52661</v>
      </c>
      <c r="E29" s="82">
        <v>55937</v>
      </c>
      <c r="F29" s="82">
        <v>42858</v>
      </c>
      <c r="G29" s="82">
        <v>28546</v>
      </c>
      <c r="H29" s="82">
        <v>31910</v>
      </c>
      <c r="I29" s="82">
        <v>18954</v>
      </c>
      <c r="J29" s="82">
        <v>21495</v>
      </c>
      <c r="K29" s="82">
        <v>40847</v>
      </c>
      <c r="L29" s="82">
        <v>37883</v>
      </c>
      <c r="M29" s="82">
        <v>69675</v>
      </c>
      <c r="N29" s="82">
        <v>55012</v>
      </c>
      <c r="O29" s="82">
        <v>31600</v>
      </c>
      <c r="P29" s="82">
        <v>42353</v>
      </c>
      <c r="Q29" s="82">
        <v>16735</v>
      </c>
      <c r="R29" s="82">
        <v>11522</v>
      </c>
      <c r="S29" s="82">
        <v>25952</v>
      </c>
      <c r="T29" s="82">
        <v>26358</v>
      </c>
      <c r="U29" s="82">
        <v>30036</v>
      </c>
      <c r="V29" s="82">
        <v>20189</v>
      </c>
      <c r="W29" s="82">
        <v>10477</v>
      </c>
      <c r="X29" s="82">
        <v>6933</v>
      </c>
      <c r="Y29" s="82">
        <v>9113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13384</v>
      </c>
      <c r="D30" s="82">
        <v>14222</v>
      </c>
      <c r="E30" s="82">
        <v>12274</v>
      </c>
      <c r="F30" s="82">
        <v>12309</v>
      </c>
      <c r="G30" s="82">
        <v>10390</v>
      </c>
      <c r="H30" s="82">
        <v>10146</v>
      </c>
      <c r="I30" s="82">
        <v>8982</v>
      </c>
      <c r="J30" s="82">
        <v>14301</v>
      </c>
      <c r="K30" s="82">
        <v>19363</v>
      </c>
      <c r="L30" s="82">
        <v>19421</v>
      </c>
      <c r="M30" s="82">
        <v>12108</v>
      </c>
      <c r="N30" s="82">
        <v>8235</v>
      </c>
      <c r="O30" s="82">
        <v>3653</v>
      </c>
      <c r="P30" s="82">
        <v>12167</v>
      </c>
      <c r="Q30" s="82">
        <v>11809</v>
      </c>
      <c r="R30" s="82">
        <v>9675</v>
      </c>
      <c r="S30" s="82">
        <v>15705</v>
      </c>
      <c r="T30" s="82">
        <v>18183</v>
      </c>
      <c r="U30" s="82">
        <v>17906</v>
      </c>
      <c r="V30" s="82">
        <v>11214</v>
      </c>
      <c r="W30" s="82">
        <v>6618</v>
      </c>
      <c r="X30" s="82">
        <v>3605</v>
      </c>
      <c r="Y30" s="82">
        <v>4250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4652</v>
      </c>
      <c r="D31" s="82">
        <v>4913</v>
      </c>
      <c r="E31" s="82">
        <v>4739</v>
      </c>
      <c r="F31" s="82">
        <v>4773</v>
      </c>
      <c r="G31" s="82">
        <v>7498</v>
      </c>
      <c r="H31" s="82">
        <v>15850</v>
      </c>
      <c r="I31" s="82">
        <v>23985</v>
      </c>
      <c r="J31" s="82">
        <v>23559</v>
      </c>
      <c r="K31" s="82">
        <v>11317</v>
      </c>
      <c r="L31" s="82">
        <v>7970</v>
      </c>
      <c r="M31" s="82">
        <v>35397</v>
      </c>
      <c r="N31" s="82">
        <v>49618</v>
      </c>
      <c r="O31" s="82">
        <v>33049</v>
      </c>
      <c r="P31" s="82">
        <v>24919</v>
      </c>
      <c r="Q31" s="82">
        <v>25074</v>
      </c>
      <c r="R31" s="82">
        <v>16998</v>
      </c>
      <c r="S31" s="82">
        <v>23495</v>
      </c>
      <c r="T31" s="82">
        <v>14852</v>
      </c>
      <c r="U31" s="82">
        <v>18695</v>
      </c>
      <c r="V31" s="82">
        <v>19628</v>
      </c>
      <c r="W31" s="82">
        <v>21048</v>
      </c>
      <c r="X31" s="82">
        <v>17800</v>
      </c>
      <c r="Y31" s="82">
        <v>11958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58740</v>
      </c>
      <c r="D32" s="86">
        <v>54968</v>
      </c>
      <c r="E32" s="86">
        <v>50344</v>
      </c>
      <c r="F32" s="86">
        <v>57014</v>
      </c>
      <c r="G32" s="86">
        <v>63058</v>
      </c>
      <c r="H32" s="86">
        <v>72958</v>
      </c>
      <c r="I32" s="86">
        <v>49580</v>
      </c>
      <c r="J32" s="86">
        <v>55314</v>
      </c>
      <c r="K32" s="86">
        <v>61609</v>
      </c>
      <c r="L32" s="86">
        <v>34861</v>
      </c>
      <c r="M32" s="86">
        <v>49073</v>
      </c>
      <c r="N32" s="86">
        <v>28157</v>
      </c>
      <c r="O32" s="86">
        <v>23819</v>
      </c>
      <c r="P32" s="86">
        <v>75136</v>
      </c>
      <c r="Q32" s="86">
        <v>59592</v>
      </c>
      <c r="R32" s="86">
        <v>55705</v>
      </c>
      <c r="S32" s="86">
        <v>56743</v>
      </c>
      <c r="T32" s="86">
        <v>63135</v>
      </c>
      <c r="U32" s="86">
        <v>59590</v>
      </c>
      <c r="V32" s="86">
        <v>44554</v>
      </c>
      <c r="W32" s="86">
        <v>57215</v>
      </c>
      <c r="X32" s="86">
        <v>66918</v>
      </c>
      <c r="Y32" s="86">
        <v>76112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71.569926583104831</v>
      </c>
      <c r="D3" s="65">
        <f t="shared" si="0"/>
        <v>65.780378569847826</v>
      </c>
      <c r="E3" s="65">
        <f t="shared" si="0"/>
        <v>68.514467551210075</v>
      </c>
      <c r="F3" s="65">
        <f t="shared" si="0"/>
        <v>66.277968717295494</v>
      </c>
      <c r="G3" s="65">
        <f t="shared" si="0"/>
        <v>62.238361211218859</v>
      </c>
      <c r="H3" s="65">
        <f t="shared" si="0"/>
        <v>74.400917088262247</v>
      </c>
      <c r="I3" s="65">
        <f t="shared" si="0"/>
        <v>55.316673910003146</v>
      </c>
      <c r="J3" s="65">
        <f t="shared" si="0"/>
        <v>58.46398743462052</v>
      </c>
      <c r="K3" s="65">
        <f t="shared" si="0"/>
        <v>66.03173788223377</v>
      </c>
      <c r="L3" s="65">
        <f t="shared" si="0"/>
        <v>50.448442733665459</v>
      </c>
      <c r="M3" s="65">
        <f t="shared" si="0"/>
        <v>76.160673480867189</v>
      </c>
      <c r="N3" s="65">
        <f t="shared" si="0"/>
        <v>61.472599065482157</v>
      </c>
      <c r="O3" s="65">
        <f t="shared" si="0"/>
        <v>37.490694477508896</v>
      </c>
      <c r="P3" s="65">
        <f t="shared" si="0"/>
        <v>51.975190224104189</v>
      </c>
      <c r="Q3" s="65">
        <f t="shared" si="0"/>
        <v>39.720155486133166</v>
      </c>
      <c r="R3" s="65">
        <f t="shared" ref="R3:V3" si="1">SUM(R4,R15,R17,R27)</f>
        <v>35.203066309955815</v>
      </c>
      <c r="S3" s="65">
        <f t="shared" si="1"/>
        <v>47.238254380274178</v>
      </c>
      <c r="T3" s="65">
        <f t="shared" si="1"/>
        <v>47.140177085925117</v>
      </c>
      <c r="U3" s="65">
        <f t="shared" si="1"/>
        <v>48.766594588341363</v>
      </c>
      <c r="V3" s="65">
        <f t="shared" si="1"/>
        <v>37.733539958008606</v>
      </c>
      <c r="W3" s="65">
        <f t="shared" ref="W3:Y3" si="2">SUM(W4,W15,W17,W27)</f>
        <v>36.090766953897784</v>
      </c>
      <c r="X3" s="65">
        <f t="shared" si="2"/>
        <v>32.817659089364199</v>
      </c>
      <c r="Y3" s="65">
        <f t="shared" si="2"/>
        <v>37.88162022623392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28.869919529219835</v>
      </c>
      <c r="D4" s="69">
        <f t="shared" si="3"/>
        <v>23.534430627152041</v>
      </c>
      <c r="E4" s="69">
        <f t="shared" si="3"/>
        <v>25.808296479270155</v>
      </c>
      <c r="F4" s="69">
        <f t="shared" si="3"/>
        <v>26.929243965800087</v>
      </c>
      <c r="G4" s="69">
        <f t="shared" si="3"/>
        <v>26.177737902281876</v>
      </c>
      <c r="H4" s="69">
        <f t="shared" si="3"/>
        <v>32.532599407241079</v>
      </c>
      <c r="I4" s="69">
        <f t="shared" si="3"/>
        <v>22.635248453457269</v>
      </c>
      <c r="J4" s="69">
        <f t="shared" si="3"/>
        <v>23.364102797006581</v>
      </c>
      <c r="K4" s="69">
        <f t="shared" si="3"/>
        <v>26.011046022557029</v>
      </c>
      <c r="L4" s="69">
        <f t="shared" si="3"/>
        <v>16.86087308016889</v>
      </c>
      <c r="M4" s="69">
        <f t="shared" si="3"/>
        <v>29.340617712868447</v>
      </c>
      <c r="N4" s="69">
        <f t="shared" si="3"/>
        <v>25.247076029114311</v>
      </c>
      <c r="O4" s="69">
        <f t="shared" si="3"/>
        <v>15.237972001443589</v>
      </c>
      <c r="P4" s="69">
        <f t="shared" si="3"/>
        <v>21.004402594598975</v>
      </c>
      <c r="Q4" s="69">
        <f t="shared" si="3"/>
        <v>17.950522748510096</v>
      </c>
      <c r="R4" s="69">
        <f t="shared" ref="R4:V4" si="4">SUM(R5:R14)</f>
        <v>15.632086546203265</v>
      </c>
      <c r="S4" s="69">
        <f t="shared" si="4"/>
        <v>21.856699629000868</v>
      </c>
      <c r="T4" s="69">
        <f t="shared" si="4"/>
        <v>20.398736103828934</v>
      </c>
      <c r="U4" s="69">
        <f t="shared" si="4"/>
        <v>20.659919183016953</v>
      </c>
      <c r="V4" s="69">
        <f t="shared" si="4"/>
        <v>14.819791118670611</v>
      </c>
      <c r="W4" s="69">
        <f t="shared" ref="W4:Y4" si="5">SUM(W5:W14)</f>
        <v>13.789971504393442</v>
      </c>
      <c r="X4" s="69">
        <f t="shared" si="5"/>
        <v>12.180792131488616</v>
      </c>
      <c r="Y4" s="69">
        <f t="shared" si="5"/>
        <v>14.012506803961283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2.2668591606275794</v>
      </c>
      <c r="D6" s="72">
        <v>2.2970500453425018</v>
      </c>
      <c r="E6" s="72">
        <v>4.1269458238595433</v>
      </c>
      <c r="F6" s="72">
        <v>2.4048235324318825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0.40469510327404506</v>
      </c>
      <c r="M6" s="72">
        <v>1.5222572627966351</v>
      </c>
      <c r="N6" s="72">
        <v>1.9670241911690989</v>
      </c>
      <c r="O6" s="72">
        <v>0.96328918893745097</v>
      </c>
      <c r="P6" s="72">
        <v>2.7479156722761636E-4</v>
      </c>
      <c r="Q6" s="72">
        <v>0</v>
      </c>
      <c r="R6" s="72">
        <v>0</v>
      </c>
      <c r="S6" s="72">
        <v>0.48525945767610273</v>
      </c>
      <c r="T6" s="72">
        <v>0.54800080187596067</v>
      </c>
      <c r="U6" s="72">
        <v>0.551000191946867</v>
      </c>
      <c r="V6" s="72">
        <v>0.19483485317261068</v>
      </c>
      <c r="W6" s="72">
        <v>0</v>
      </c>
      <c r="X6" s="72">
        <v>2.4168406417910819E-4</v>
      </c>
      <c r="Y6" s="72">
        <v>0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3.6197373385107617E-2</v>
      </c>
      <c r="D7" s="72">
        <v>0.31783208449283057</v>
      </c>
      <c r="E7" s="72">
        <v>1.1589350135427778E-2</v>
      </c>
      <c r="F7" s="72">
        <v>0.2387151156888547</v>
      </c>
      <c r="G7" s="72">
        <v>1.0936013882867754</v>
      </c>
      <c r="H7" s="72">
        <v>1.8546238147675667</v>
      </c>
      <c r="I7" s="72">
        <v>2.2314163584344575</v>
      </c>
      <c r="J7" s="72">
        <v>3.2831684528023284</v>
      </c>
      <c r="K7" s="72">
        <v>4.3155313831987501</v>
      </c>
      <c r="L7" s="72">
        <v>3.2271705361956586</v>
      </c>
      <c r="M7" s="72">
        <v>1.2086798850871225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0.39250840391320246</v>
      </c>
      <c r="U7" s="72">
        <v>0.18090848968640164</v>
      </c>
      <c r="V7" s="72">
        <v>0.72573598208915091</v>
      </c>
      <c r="W7" s="72">
        <v>0.67045753420954246</v>
      </c>
      <c r="X7" s="72">
        <v>0.60792643763622689</v>
      </c>
      <c r="Y7" s="72">
        <v>0.60526194790708698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3.7448809202038733</v>
      </c>
      <c r="D8" s="72">
        <v>4.3352664217134258</v>
      </c>
      <c r="E8" s="72">
        <v>3.9381952726286498</v>
      </c>
      <c r="F8" s="72">
        <v>4.3157288356333741</v>
      </c>
      <c r="G8" s="72">
        <v>3.799256188982481</v>
      </c>
      <c r="H8" s="72">
        <v>3.5594714427690244</v>
      </c>
      <c r="I8" s="72">
        <v>3.1935655893924952</v>
      </c>
      <c r="J8" s="72">
        <v>4.8634497231568163</v>
      </c>
      <c r="K8" s="72">
        <v>7.3530144261582207</v>
      </c>
      <c r="L8" s="72">
        <v>6.232077130909679</v>
      </c>
      <c r="M8" s="72">
        <v>3.3968225645757339</v>
      </c>
      <c r="N8" s="72">
        <v>2.3713588790874849</v>
      </c>
      <c r="O8" s="72">
        <v>1.0216119363504328</v>
      </c>
      <c r="P8" s="72">
        <v>3.6042137473784246</v>
      </c>
      <c r="Q8" s="72">
        <v>3.3943099271705353</v>
      </c>
      <c r="R8" s="72">
        <v>2.4799768002649429</v>
      </c>
      <c r="S8" s="72">
        <v>3.8843830049664354</v>
      </c>
      <c r="T8" s="72">
        <v>4.5254246229498376</v>
      </c>
      <c r="U8" s="72">
        <v>4.2905940731985046</v>
      </c>
      <c r="V8" s="72">
        <v>2.5735563554661502</v>
      </c>
      <c r="W8" s="72">
        <v>1.4943057835350386</v>
      </c>
      <c r="X8" s="72">
        <v>0.87652414814807544</v>
      </c>
      <c r="Y8" s="72">
        <v>0.9953681320480946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20.468269740648584</v>
      </c>
      <c r="D9" s="72">
        <v>11.843191262822657</v>
      </c>
      <c r="E9" s="72">
        <v>11.546053943434007</v>
      </c>
      <c r="F9" s="72">
        <v>15.333619200737969</v>
      </c>
      <c r="G9" s="72">
        <v>17.620686928435099</v>
      </c>
      <c r="H9" s="72">
        <v>24.364672179633217</v>
      </c>
      <c r="I9" s="72">
        <v>13.376596544731852</v>
      </c>
      <c r="J9" s="72">
        <v>11.092165787916802</v>
      </c>
      <c r="K9" s="72">
        <v>6.6241609859914545</v>
      </c>
      <c r="L9" s="72">
        <v>3.7564788174559869</v>
      </c>
      <c r="M9" s="72">
        <v>19.893995339583377</v>
      </c>
      <c r="N9" s="72">
        <v>18.021504687489823</v>
      </c>
      <c r="O9" s="72">
        <v>10.471852835536216</v>
      </c>
      <c r="P9" s="72">
        <v>11.785954193107118</v>
      </c>
      <c r="Q9" s="72">
        <v>11.66166616108022</v>
      </c>
      <c r="R9" s="72">
        <v>11.14851817681734</v>
      </c>
      <c r="S9" s="72">
        <v>15.424077979170514</v>
      </c>
      <c r="T9" s="72">
        <v>12.612452047931313</v>
      </c>
      <c r="U9" s="72">
        <v>13.263121680913677</v>
      </c>
      <c r="V9" s="72">
        <v>9.2616080553577245</v>
      </c>
      <c r="W9" s="72">
        <v>9.3465868490156492</v>
      </c>
      <c r="X9" s="72">
        <v>8.0384351325523316</v>
      </c>
      <c r="Y9" s="72">
        <v>8.3097932135953503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2.3542464389350714E-2</v>
      </c>
      <c r="D11" s="72">
        <v>3.1220510450485465E-2</v>
      </c>
      <c r="E11" s="72">
        <v>3.7432644404443785E-2</v>
      </c>
      <c r="F11" s="72">
        <v>4.1163468414605386E-2</v>
      </c>
      <c r="G11" s="72">
        <v>0</v>
      </c>
      <c r="H11" s="72">
        <v>0</v>
      </c>
      <c r="I11" s="72">
        <v>6.4456370030086529E-3</v>
      </c>
      <c r="J11" s="72">
        <v>1.8528753975783723E-2</v>
      </c>
      <c r="K11" s="72">
        <v>2.7129974935584535E-2</v>
      </c>
      <c r="L11" s="72">
        <v>3.9786212287653715E-2</v>
      </c>
      <c r="M11" s="72">
        <v>4.5074113609619819E-2</v>
      </c>
      <c r="N11" s="72">
        <v>4.2938196029744087E-2</v>
      </c>
      <c r="O11" s="72">
        <v>1.8490014784444272E-2</v>
      </c>
      <c r="P11" s="72">
        <v>0</v>
      </c>
      <c r="Q11" s="72">
        <v>0</v>
      </c>
      <c r="R11" s="72">
        <v>1.7837858278678193E-2</v>
      </c>
      <c r="S11" s="72">
        <v>2.555539342683557E-2</v>
      </c>
      <c r="T11" s="72">
        <v>2.5065624882607756E-2</v>
      </c>
      <c r="U11" s="72">
        <v>1.0793493277292133E-2</v>
      </c>
      <c r="V11" s="72">
        <v>0</v>
      </c>
      <c r="W11" s="72">
        <v>0</v>
      </c>
      <c r="X11" s="72">
        <v>0</v>
      </c>
      <c r="Y11" s="72">
        <v>0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1.4456869255033091</v>
      </c>
      <c r="D12" s="72">
        <v>3.5528180741107711</v>
      </c>
      <c r="E12" s="72">
        <v>4.4589917191030146</v>
      </c>
      <c r="F12" s="72">
        <v>3.2809319896351279</v>
      </c>
      <c r="G12" s="72">
        <v>2.5903402777578548</v>
      </c>
      <c r="H12" s="72">
        <v>1.9232332650447959</v>
      </c>
      <c r="I12" s="72">
        <v>2.8483361045656608</v>
      </c>
      <c r="J12" s="72">
        <v>3.424566989302674</v>
      </c>
      <c r="K12" s="72">
        <v>6.5174586421751366</v>
      </c>
      <c r="L12" s="72">
        <v>2.6373529336306842</v>
      </c>
      <c r="M12" s="72">
        <v>2.4853016808091639</v>
      </c>
      <c r="N12" s="72">
        <v>2.7657469308718348</v>
      </c>
      <c r="O12" s="72">
        <v>2.720177011641054</v>
      </c>
      <c r="P12" s="72">
        <v>5.5574636729536575</v>
      </c>
      <c r="Q12" s="72">
        <v>2.8395091128723942</v>
      </c>
      <c r="R12" s="72">
        <v>1.9359072470007663</v>
      </c>
      <c r="S12" s="72">
        <v>1.9621545358883925</v>
      </c>
      <c r="T12" s="72">
        <v>2.2204620420942658</v>
      </c>
      <c r="U12" s="72">
        <v>2.2901563718577647</v>
      </c>
      <c r="V12" s="72">
        <v>1.991511289610093</v>
      </c>
      <c r="W12" s="72">
        <v>2.0915141595971374</v>
      </c>
      <c r="X12" s="72">
        <v>2.5025101892520394</v>
      </c>
      <c r="Y12" s="72">
        <v>2.3734938011355244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0.7405815401403496</v>
      </c>
      <c r="D13" s="74">
        <v>1.0438231678556094</v>
      </c>
      <c r="E13" s="74">
        <v>1.5873808082854113</v>
      </c>
      <c r="F13" s="74">
        <v>1.2122276214643841</v>
      </c>
      <c r="G13" s="74">
        <v>0.97754938590716944</v>
      </c>
      <c r="H13" s="74">
        <v>0.70431829461798023</v>
      </c>
      <c r="I13" s="74">
        <v>0.88655226193551495</v>
      </c>
      <c r="J13" s="74">
        <v>0.56933550540399791</v>
      </c>
      <c r="K13" s="74">
        <v>1.0530037966239365</v>
      </c>
      <c r="L13" s="74">
        <v>0.49890722378934693</v>
      </c>
      <c r="M13" s="74">
        <v>0.69109853786227604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0.1272611371035027</v>
      </c>
      <c r="X13" s="74">
        <v>0.10698955270817079</v>
      </c>
      <c r="Y13" s="74">
        <v>1.6764151486982917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0.14390140432167819</v>
      </c>
      <c r="D14" s="76">
        <v>0.1132290603637602</v>
      </c>
      <c r="E14" s="76">
        <v>0.1017069174196603</v>
      </c>
      <c r="F14" s="76">
        <v>0.1020342017938884</v>
      </c>
      <c r="G14" s="76">
        <v>9.6303732912496165E-2</v>
      </c>
      <c r="H14" s="76">
        <v>0.12628041040849519</v>
      </c>
      <c r="I14" s="76">
        <v>9.2335957394282422E-2</v>
      </c>
      <c r="J14" s="76">
        <v>0.11288758444818232</v>
      </c>
      <c r="K14" s="76">
        <v>0.12074681347394801</v>
      </c>
      <c r="L14" s="76">
        <v>6.4405122625836239E-2</v>
      </c>
      <c r="M14" s="76">
        <v>9.7388328544516095E-2</v>
      </c>
      <c r="N14" s="76">
        <v>7.8503144466323324E-2</v>
      </c>
      <c r="O14" s="76">
        <v>4.2551014193991314E-2</v>
      </c>
      <c r="P14" s="76">
        <v>5.6496189592546354E-2</v>
      </c>
      <c r="Q14" s="76">
        <v>5.5037547386943941E-2</v>
      </c>
      <c r="R14" s="76">
        <v>4.9846463841536272E-2</v>
      </c>
      <c r="S14" s="76">
        <v>7.5269257872592837E-2</v>
      </c>
      <c r="T14" s="76">
        <v>7.4822560181748196E-2</v>
      </c>
      <c r="U14" s="76">
        <v>7.3344882136445397E-2</v>
      </c>
      <c r="V14" s="76">
        <v>7.2544582974880659E-2</v>
      </c>
      <c r="W14" s="76">
        <v>5.9846040932571481E-2</v>
      </c>
      <c r="X14" s="76">
        <v>4.8164987127591222E-2</v>
      </c>
      <c r="Y14" s="76">
        <v>5.2174560576936424E-2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0.52022749832179382</v>
      </c>
      <c r="D15" s="69">
        <f t="shared" si="6"/>
        <v>0.52270125642547882</v>
      </c>
      <c r="E15" s="69">
        <f t="shared" si="6"/>
        <v>1.2800356156339057</v>
      </c>
      <c r="F15" s="69">
        <f t="shared" si="6"/>
        <v>0.87046363966836426</v>
      </c>
      <c r="G15" s="69">
        <f t="shared" si="6"/>
        <v>0.95263824018728827</v>
      </c>
      <c r="H15" s="69">
        <f t="shared" si="6"/>
        <v>1.1050527048501944</v>
      </c>
      <c r="I15" s="69">
        <f t="shared" si="6"/>
        <v>0.49989792436807234</v>
      </c>
      <c r="J15" s="69">
        <f t="shared" si="6"/>
        <v>0.46457421951981009</v>
      </c>
      <c r="K15" s="69">
        <f t="shared" si="6"/>
        <v>0.88955438072050408</v>
      </c>
      <c r="L15" s="69">
        <f t="shared" si="6"/>
        <v>1.3931011398189892</v>
      </c>
      <c r="M15" s="69">
        <f t="shared" si="6"/>
        <v>1.8644117403235707</v>
      </c>
      <c r="N15" s="69">
        <f t="shared" si="6"/>
        <v>1.7426327066894682</v>
      </c>
      <c r="O15" s="69">
        <f t="shared" si="6"/>
        <v>1.3601108499040793</v>
      </c>
      <c r="P15" s="69">
        <f t="shared" si="6"/>
        <v>1.3145801004009405</v>
      </c>
      <c r="Q15" s="69">
        <f t="shared" si="6"/>
        <v>0.85929940873959421</v>
      </c>
      <c r="R15" s="69">
        <f t="shared" si="6"/>
        <v>0.51376302228659965</v>
      </c>
      <c r="S15" s="69">
        <f t="shared" si="6"/>
        <v>0.53393173396421634</v>
      </c>
      <c r="T15" s="69">
        <f t="shared" si="6"/>
        <v>0.47324252820017448</v>
      </c>
      <c r="U15" s="69">
        <f t="shared" si="6"/>
        <v>0.44231890062339674</v>
      </c>
      <c r="V15" s="69">
        <f t="shared" si="6"/>
        <v>0.25545170102218495</v>
      </c>
      <c r="W15" s="69">
        <f t="shared" si="6"/>
        <v>0.33262520572193172</v>
      </c>
      <c r="X15" s="69">
        <f t="shared" si="6"/>
        <v>0.41809060575093648</v>
      </c>
      <c r="Y15" s="69">
        <f t="shared" si="6"/>
        <v>0.55874191168492771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0.52022749832179382</v>
      </c>
      <c r="D16" s="72">
        <v>0.52270125642547882</v>
      </c>
      <c r="E16" s="72">
        <v>1.2800356156339057</v>
      </c>
      <c r="F16" s="72">
        <v>0.87046363966836426</v>
      </c>
      <c r="G16" s="72">
        <v>0.95263824018728827</v>
      </c>
      <c r="H16" s="72">
        <v>1.1050527048501944</v>
      </c>
      <c r="I16" s="72">
        <v>0.49989792436807234</v>
      </c>
      <c r="J16" s="72">
        <v>0.46457421951981009</v>
      </c>
      <c r="K16" s="72">
        <v>0.88955438072050408</v>
      </c>
      <c r="L16" s="72">
        <v>1.3931011398189892</v>
      </c>
      <c r="M16" s="72">
        <v>1.8644117403235707</v>
      </c>
      <c r="N16" s="72">
        <v>1.7426327066894682</v>
      </c>
      <c r="O16" s="72">
        <v>1.3601108499040793</v>
      </c>
      <c r="P16" s="72">
        <v>1.3145801004009405</v>
      </c>
      <c r="Q16" s="72">
        <v>0.85929940873959421</v>
      </c>
      <c r="R16" s="72">
        <v>0.51376302228659965</v>
      </c>
      <c r="S16" s="72">
        <v>0.53393173396421634</v>
      </c>
      <c r="T16" s="72">
        <v>0.47324252820017448</v>
      </c>
      <c r="U16" s="72">
        <v>0.44231890062339674</v>
      </c>
      <c r="V16" s="72">
        <v>0.25545170102218495</v>
      </c>
      <c r="W16" s="72">
        <v>0.33262520572193172</v>
      </c>
      <c r="X16" s="72">
        <v>0.41809060575093648</v>
      </c>
      <c r="Y16" s="72">
        <v>0.55874191168492771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15.798111894294783</v>
      </c>
      <c r="D17" s="69">
        <f t="shared" si="7"/>
        <v>15.186497313332481</v>
      </c>
      <c r="E17" s="69">
        <f t="shared" si="7"/>
        <v>14.821988620800559</v>
      </c>
      <c r="F17" s="69">
        <f t="shared" si="7"/>
        <v>13.817985773991996</v>
      </c>
      <c r="G17" s="69">
        <f t="shared" si="7"/>
        <v>12.710339052497087</v>
      </c>
      <c r="H17" s="69">
        <f t="shared" si="7"/>
        <v>15.185025733043318</v>
      </c>
      <c r="I17" s="69">
        <f t="shared" si="7"/>
        <v>11.88344302905471</v>
      </c>
      <c r="J17" s="69">
        <f t="shared" si="7"/>
        <v>13.168070401240735</v>
      </c>
      <c r="K17" s="69">
        <f t="shared" si="7"/>
        <v>15.08552365050042</v>
      </c>
      <c r="L17" s="69">
        <f t="shared" si="7"/>
        <v>11.905203751275874</v>
      </c>
      <c r="M17" s="69">
        <f t="shared" si="7"/>
        <v>16.436235859605368</v>
      </c>
      <c r="N17" s="69">
        <f t="shared" si="7"/>
        <v>13.17471051842978</v>
      </c>
      <c r="O17" s="69">
        <f t="shared" si="7"/>
        <v>8.542576450097954</v>
      </c>
      <c r="P17" s="69">
        <f t="shared" si="7"/>
        <v>12.690232285326001</v>
      </c>
      <c r="Q17" s="69">
        <f t="shared" si="7"/>
        <v>8.7998148229022579</v>
      </c>
      <c r="R17" s="69">
        <f t="shared" ref="R17:V17" si="8">SUM(R18:R26)</f>
        <v>7.3348063011912394</v>
      </c>
      <c r="S17" s="69">
        <f t="shared" si="8"/>
        <v>9.7550110465513082</v>
      </c>
      <c r="T17" s="69">
        <f t="shared" si="8"/>
        <v>9.6167504636951939</v>
      </c>
      <c r="U17" s="69">
        <f t="shared" si="8"/>
        <v>9.9143373928592542</v>
      </c>
      <c r="V17" s="69">
        <f t="shared" si="8"/>
        <v>7.9461949411426822</v>
      </c>
      <c r="W17" s="69">
        <f t="shared" ref="W17:Y17" si="9">SUM(W18:W26)</f>
        <v>7.4863106401312853</v>
      </c>
      <c r="X17" s="69">
        <f t="shared" si="9"/>
        <v>7.0201810913986851</v>
      </c>
      <c r="Y17" s="69">
        <f t="shared" si="9"/>
        <v>7.6361698642221283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12.968904009800012</v>
      </c>
      <c r="D19" s="72">
        <v>12.034871546420888</v>
      </c>
      <c r="E19" s="72">
        <v>12.440418933706049</v>
      </c>
      <c r="F19" s="72">
        <v>11.168959000295642</v>
      </c>
      <c r="G19" s="72">
        <v>9.8158997466100857</v>
      </c>
      <c r="H19" s="72">
        <v>11.710909909205739</v>
      </c>
      <c r="I19" s="72">
        <v>8.4478403292626965</v>
      </c>
      <c r="J19" s="72">
        <v>8.0183956934832885</v>
      </c>
      <c r="K19" s="72">
        <v>9.3852936297451102</v>
      </c>
      <c r="L19" s="72">
        <v>5.8511810263619326</v>
      </c>
      <c r="M19" s="72">
        <v>10.17321671896978</v>
      </c>
      <c r="N19" s="72">
        <v>8.3848896530131505</v>
      </c>
      <c r="O19" s="72">
        <v>5.7439088263869351</v>
      </c>
      <c r="P19" s="72">
        <v>8.2885782772965353</v>
      </c>
      <c r="Q19" s="72">
        <v>5.3634776104712989</v>
      </c>
      <c r="R19" s="72">
        <v>4.5857677046346828</v>
      </c>
      <c r="S19" s="72">
        <v>6.1077632893154705</v>
      </c>
      <c r="T19" s="72">
        <v>5.007375283814234</v>
      </c>
      <c r="U19" s="72">
        <v>5.9165075464691785</v>
      </c>
      <c r="V19" s="72">
        <v>3.8963840483177403</v>
      </c>
      <c r="W19" s="72">
        <v>4.2269237989532416</v>
      </c>
      <c r="X19" s="72">
        <v>2.7392607133769</v>
      </c>
      <c r="Y19" s="72">
        <v>3.7394021288132597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4.5189967710214721E-4</v>
      </c>
      <c r="D20" s="72">
        <v>0.14500911328530647</v>
      </c>
      <c r="E20" s="72">
        <v>2.454426102064487E-4</v>
      </c>
      <c r="F20" s="72">
        <v>7.7847927741414844E-2</v>
      </c>
      <c r="G20" s="72">
        <v>0.39358906331346155</v>
      </c>
      <c r="H20" s="72">
        <v>0.69392119429737886</v>
      </c>
      <c r="I20" s="72">
        <v>0.82014230214373152</v>
      </c>
      <c r="J20" s="72">
        <v>1.2395363265700714</v>
      </c>
      <c r="K20" s="72">
        <v>1.4312316971791057</v>
      </c>
      <c r="L20" s="72">
        <v>1.5062779415061371</v>
      </c>
      <c r="M20" s="72">
        <v>0.3870555923307536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8.9657195328158176E-2</v>
      </c>
      <c r="U20" s="72">
        <v>4.1045266466280428E-2</v>
      </c>
      <c r="V20" s="72">
        <v>0.23268414524889947</v>
      </c>
      <c r="W20" s="72">
        <v>0.21662955333758221</v>
      </c>
      <c r="X20" s="72">
        <v>0.20400998903515405</v>
      </c>
      <c r="Y20" s="72">
        <v>0.20173879922551152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1.7159273445606706</v>
      </c>
      <c r="D21" s="72">
        <v>1.9011193070097843</v>
      </c>
      <c r="E21" s="72">
        <v>1.520435778100284</v>
      </c>
      <c r="F21" s="72">
        <v>1.5435628151329821</v>
      </c>
      <c r="G21" s="72">
        <v>1.3170740841813073</v>
      </c>
      <c r="H21" s="72">
        <v>1.241629677970856</v>
      </c>
      <c r="I21" s="72">
        <v>1.0994023904717278</v>
      </c>
      <c r="J21" s="72">
        <v>1.6815395710334395</v>
      </c>
      <c r="K21" s="72">
        <v>2.2038263766713482</v>
      </c>
      <c r="L21" s="72">
        <v>2.5548898089522094</v>
      </c>
      <c r="M21" s="72">
        <v>1.2224879975548553</v>
      </c>
      <c r="N21" s="72">
        <v>0.72098809548451148</v>
      </c>
      <c r="O21" s="72">
        <v>0.3145744481884919</v>
      </c>
      <c r="P21" s="72">
        <v>0.90035213136788594</v>
      </c>
      <c r="Q21" s="72">
        <v>0.93709479230193615</v>
      </c>
      <c r="R21" s="72">
        <v>0.76692154248963618</v>
      </c>
      <c r="S21" s="72">
        <v>1.2666702807121299</v>
      </c>
      <c r="T21" s="72">
        <v>1.4255509010099239</v>
      </c>
      <c r="U21" s="72">
        <v>1.4169984352979024</v>
      </c>
      <c r="V21" s="72">
        <v>0.91350386441978482</v>
      </c>
      <c r="W21" s="72">
        <v>0.50227892905076055</v>
      </c>
      <c r="X21" s="72">
        <v>0.3002398176230624</v>
      </c>
      <c r="Y21" s="72">
        <v>0.34960338725932227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0.12316490123988103</v>
      </c>
      <c r="D22" s="72">
        <v>9.5487255104453564E-2</v>
      </c>
      <c r="E22" s="72">
        <v>7.243909326187721E-2</v>
      </c>
      <c r="F22" s="72">
        <v>0.12231234608726824</v>
      </c>
      <c r="G22" s="72">
        <v>0.16652799261585916</v>
      </c>
      <c r="H22" s="72">
        <v>0.26428249957247202</v>
      </c>
      <c r="I22" s="72">
        <v>0.17676819347762238</v>
      </c>
      <c r="J22" s="72">
        <v>0.71103084798112437</v>
      </c>
      <c r="K22" s="72">
        <v>0.21427913800007528</v>
      </c>
      <c r="L22" s="72">
        <v>0.26490361907073645</v>
      </c>
      <c r="M22" s="72">
        <v>1.3511819428675771</v>
      </c>
      <c r="N22" s="72">
        <v>1.5356705565374684</v>
      </c>
      <c r="O22" s="72">
        <v>1.0219366364514437</v>
      </c>
      <c r="P22" s="72">
        <v>0.38460205108840884</v>
      </c>
      <c r="Q22" s="72">
        <v>0.31621797424134768</v>
      </c>
      <c r="R22" s="72">
        <v>0.30075434167702952</v>
      </c>
      <c r="S22" s="72">
        <v>0.54158227656814006</v>
      </c>
      <c r="T22" s="72">
        <v>0.38858069670415879</v>
      </c>
      <c r="U22" s="72">
        <v>0.44375946237405334</v>
      </c>
      <c r="V22" s="72">
        <v>0.49715755692441993</v>
      </c>
      <c r="W22" s="72">
        <v>0.77542281571193161</v>
      </c>
      <c r="X22" s="72">
        <v>0.73887670944147754</v>
      </c>
      <c r="Y22" s="72">
        <v>0.5086797853544277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0.47769001462189664</v>
      </c>
      <c r="D25" s="74">
        <v>0.52671070632030847</v>
      </c>
      <c r="E25" s="74">
        <v>0.32641086595014179</v>
      </c>
      <c r="F25" s="74">
        <v>0.43925135502883922</v>
      </c>
      <c r="G25" s="74">
        <v>0.48102992185810611</v>
      </c>
      <c r="H25" s="74">
        <v>0.74353182134359974</v>
      </c>
      <c r="I25" s="74">
        <v>0.7901996548116097</v>
      </c>
      <c r="J25" s="74">
        <v>0.54731158133431035</v>
      </c>
      <c r="K25" s="74">
        <v>0.794993046330291</v>
      </c>
      <c r="L25" s="74">
        <v>0.2375012063781192</v>
      </c>
      <c r="M25" s="74">
        <v>0.72565668584151344</v>
      </c>
      <c r="N25" s="74">
        <v>0.50697061691006473</v>
      </c>
      <c r="O25" s="74">
        <v>0.41907192938974547</v>
      </c>
      <c r="P25" s="74">
        <v>0.5949501003819273</v>
      </c>
      <c r="Q25" s="74">
        <v>0.47523914245220816</v>
      </c>
      <c r="R25" s="74">
        <v>0.37684687193666122</v>
      </c>
      <c r="S25" s="74">
        <v>0.32755583698430835</v>
      </c>
      <c r="T25" s="74">
        <v>0.75749828405135566</v>
      </c>
      <c r="U25" s="74">
        <v>0.38365606176112016</v>
      </c>
      <c r="V25" s="74">
        <v>0.85762820494545111</v>
      </c>
      <c r="W25" s="74">
        <v>0.15997981868507616</v>
      </c>
      <c r="X25" s="74">
        <v>0.69176761061570202</v>
      </c>
      <c r="Y25" s="74">
        <v>0.97808843278330415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0.51197372439521904</v>
      </c>
      <c r="D26" s="77">
        <v>0.4832993851917407</v>
      </c>
      <c r="E26" s="77">
        <v>0.46203850717200173</v>
      </c>
      <c r="F26" s="77">
        <v>0.46605232970584975</v>
      </c>
      <c r="G26" s="77">
        <v>0.53621824391826678</v>
      </c>
      <c r="H26" s="77">
        <v>0.5307506306532711</v>
      </c>
      <c r="I26" s="77">
        <v>0.54909015888732515</v>
      </c>
      <c r="J26" s="77">
        <v>0.97025638083850019</v>
      </c>
      <c r="K26" s="77">
        <v>1.0558997625744915</v>
      </c>
      <c r="L26" s="77">
        <v>1.4904501490067392</v>
      </c>
      <c r="M26" s="77">
        <v>2.5766369220408882</v>
      </c>
      <c r="N26" s="77">
        <v>2.0261915964845842</v>
      </c>
      <c r="O26" s="77">
        <v>1.0430846096813382</v>
      </c>
      <c r="P26" s="77">
        <v>2.5217497251912429</v>
      </c>
      <c r="Q26" s="77">
        <v>1.7077853034354664</v>
      </c>
      <c r="R26" s="77">
        <v>1.3045158404532302</v>
      </c>
      <c r="S26" s="77">
        <v>1.5114393629712601</v>
      </c>
      <c r="T26" s="77">
        <v>1.9480881027873647</v>
      </c>
      <c r="U26" s="77">
        <v>1.7123706204907183</v>
      </c>
      <c r="V26" s="77">
        <v>1.5488371212863856</v>
      </c>
      <c r="W26" s="77">
        <v>1.6050757243926939</v>
      </c>
      <c r="X26" s="77">
        <v>2.3460262513063888</v>
      </c>
      <c r="Y26" s="77">
        <v>1.8586573307863035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26.381667661268409</v>
      </c>
      <c r="D27" s="69">
        <f t="shared" si="10"/>
        <v>26.536749372937827</v>
      </c>
      <c r="E27" s="69">
        <f t="shared" si="10"/>
        <v>26.604146835505453</v>
      </c>
      <c r="F27" s="69">
        <f t="shared" si="10"/>
        <v>24.660275337835053</v>
      </c>
      <c r="G27" s="69">
        <f t="shared" si="10"/>
        <v>22.397646016252612</v>
      </c>
      <c r="H27" s="69">
        <f t="shared" si="10"/>
        <v>25.578239243127648</v>
      </c>
      <c r="I27" s="69">
        <f t="shared" si="10"/>
        <v>20.298084503123089</v>
      </c>
      <c r="J27" s="69">
        <f t="shared" si="10"/>
        <v>21.467240016853395</v>
      </c>
      <c r="K27" s="69">
        <f t="shared" si="10"/>
        <v>24.04561382845581</v>
      </c>
      <c r="L27" s="69">
        <f t="shared" si="10"/>
        <v>20.289264762401711</v>
      </c>
      <c r="M27" s="69">
        <f t="shared" si="10"/>
        <v>28.519408168069795</v>
      </c>
      <c r="N27" s="69">
        <f t="shared" si="10"/>
        <v>21.308179811248589</v>
      </c>
      <c r="O27" s="69">
        <f t="shared" si="10"/>
        <v>12.350035176063269</v>
      </c>
      <c r="P27" s="69">
        <f t="shared" si="10"/>
        <v>16.965975243778267</v>
      </c>
      <c r="Q27" s="69">
        <f t="shared" si="10"/>
        <v>12.110518505981215</v>
      </c>
      <c r="R27" s="69">
        <f t="shared" ref="R27:V27" si="11">SUM(R28:R32)</f>
        <v>11.722410440274707</v>
      </c>
      <c r="S27" s="69">
        <f t="shared" si="11"/>
        <v>15.092611970757787</v>
      </c>
      <c r="T27" s="69">
        <f t="shared" si="11"/>
        <v>16.651447990200815</v>
      </c>
      <c r="U27" s="69">
        <f t="shared" si="11"/>
        <v>17.750019111841755</v>
      </c>
      <c r="V27" s="69">
        <f t="shared" si="11"/>
        <v>14.712102197173126</v>
      </c>
      <c r="W27" s="69">
        <f t="shared" ref="W27:Y27" si="12">SUM(W28:W32)</f>
        <v>14.481859603651124</v>
      </c>
      <c r="X27" s="69">
        <f t="shared" si="12"/>
        <v>13.198595260725963</v>
      </c>
      <c r="Y27" s="69">
        <f t="shared" si="12"/>
        <v>15.674201646365578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11.876966598315128</v>
      </c>
      <c r="D29" s="72">
        <v>11.414997516084362</v>
      </c>
      <c r="E29" s="72">
        <v>14.134546404804963</v>
      </c>
      <c r="F29" s="72">
        <v>10.785015837920112</v>
      </c>
      <c r="G29" s="72">
        <v>6.5927401269293506</v>
      </c>
      <c r="H29" s="72">
        <v>7.2228807899997225</v>
      </c>
      <c r="I29" s="72">
        <v>4.2960844395946625</v>
      </c>
      <c r="J29" s="72">
        <v>4.3873660929151566</v>
      </c>
      <c r="K29" s="72">
        <v>8.2779708008577284</v>
      </c>
      <c r="L29" s="72">
        <v>7.8139004558192244</v>
      </c>
      <c r="M29" s="72">
        <v>13.020116220696215</v>
      </c>
      <c r="N29" s="72">
        <v>8.8042459247273968</v>
      </c>
      <c r="O29" s="72">
        <v>4.7053495280666109</v>
      </c>
      <c r="P29" s="72">
        <v>5.6846882084729167</v>
      </c>
      <c r="Q29" s="72">
        <v>2.1747279049550579</v>
      </c>
      <c r="R29" s="72">
        <v>1.6015600894587594</v>
      </c>
      <c r="S29" s="72">
        <v>3.8628556378315673</v>
      </c>
      <c r="T29" s="72">
        <v>4.0361191107127317</v>
      </c>
      <c r="U29" s="72">
        <v>4.7935909472459439</v>
      </c>
      <c r="V29" s="72">
        <v>3.7768714836873394</v>
      </c>
      <c r="W29" s="72">
        <v>1.8771276997924859</v>
      </c>
      <c r="X29" s="72">
        <v>1.2548165995926746</v>
      </c>
      <c r="Y29" s="72">
        <v>1.7168343255406879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3.0682075581588339</v>
      </c>
      <c r="D30" s="72">
        <v>3.5319254646212008</v>
      </c>
      <c r="E30" s="72">
        <v>2.8421600619354885</v>
      </c>
      <c r="F30" s="72">
        <v>2.9138225000499181</v>
      </c>
      <c r="G30" s="72">
        <v>2.4953265491028294</v>
      </c>
      <c r="H30" s="72">
        <v>2.2771640187347777</v>
      </c>
      <c r="I30" s="72">
        <v>2.0119409024699797</v>
      </c>
      <c r="J30" s="72">
        <v>2.9578717426188463</v>
      </c>
      <c r="K30" s="72">
        <v>3.8799163197075841</v>
      </c>
      <c r="L30" s="72">
        <v>4.6682107859965463</v>
      </c>
      <c r="M30" s="72">
        <v>2.2770887146276868</v>
      </c>
      <c r="N30" s="72">
        <v>1.3197820294176208</v>
      </c>
      <c r="O30" s="72">
        <v>0.48507223840494934</v>
      </c>
      <c r="P30" s="72">
        <v>1.5924115030730406</v>
      </c>
      <c r="Q30" s="72">
        <v>1.576624328186905</v>
      </c>
      <c r="R30" s="72">
        <v>1.3556284710131599</v>
      </c>
      <c r="S30" s="72">
        <v>2.1929761035574873</v>
      </c>
      <c r="T30" s="72">
        <v>2.9234555009262051</v>
      </c>
      <c r="U30" s="72">
        <v>2.9764684725812098</v>
      </c>
      <c r="V30" s="72">
        <v>2.0117595491089442</v>
      </c>
      <c r="W30" s="72">
        <v>1.2436397829834493</v>
      </c>
      <c r="X30" s="72">
        <v>0.64057566044444003</v>
      </c>
      <c r="Y30" s="72">
        <v>0.81961911764619333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1.1201143086587004</v>
      </c>
      <c r="D31" s="72">
        <v>1.206089272088571</v>
      </c>
      <c r="E31" s="72">
        <v>1.1223063198481402</v>
      </c>
      <c r="F31" s="72">
        <v>1.0770075728552744</v>
      </c>
      <c r="G31" s="72">
        <v>1.716041649641578</v>
      </c>
      <c r="H31" s="72">
        <v>3.508106160885903</v>
      </c>
      <c r="I31" s="72">
        <v>5.0012998169341936</v>
      </c>
      <c r="J31" s="72">
        <v>5.8122225681246613</v>
      </c>
      <c r="K31" s="72">
        <v>2.8563467697130211</v>
      </c>
      <c r="L31" s="72">
        <v>1.3938108502801485</v>
      </c>
      <c r="M31" s="72">
        <v>6.0148946561717773</v>
      </c>
      <c r="N31" s="72">
        <v>7.9454843040332284</v>
      </c>
      <c r="O31" s="72">
        <v>4.9866764110038142</v>
      </c>
      <c r="P31" s="72">
        <v>3.6202373450159695</v>
      </c>
      <c r="Q31" s="72">
        <v>3.6075581946784272</v>
      </c>
      <c r="R31" s="72">
        <v>2.5149746289577539</v>
      </c>
      <c r="S31" s="72">
        <v>3.5435475801634961</v>
      </c>
      <c r="T31" s="72">
        <v>2.3631120612367087</v>
      </c>
      <c r="U31" s="72">
        <v>3.1130509186760795</v>
      </c>
      <c r="V31" s="72">
        <v>3.4994647764140687</v>
      </c>
      <c r="W31" s="72">
        <v>3.9057394556485199</v>
      </c>
      <c r="X31" s="72">
        <v>3.3519482832884422</v>
      </c>
      <c r="Y31" s="72">
        <v>2.3806096998954085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10.316379196135747</v>
      </c>
      <c r="D32" s="77">
        <v>10.383737120143691</v>
      </c>
      <c r="E32" s="77">
        <v>8.5051340489168634</v>
      </c>
      <c r="F32" s="77">
        <v>9.8844294270097475</v>
      </c>
      <c r="G32" s="77">
        <v>11.593537690578852</v>
      </c>
      <c r="H32" s="77">
        <v>12.570088273507242</v>
      </c>
      <c r="I32" s="77">
        <v>8.9887593441242544</v>
      </c>
      <c r="J32" s="77">
        <v>8.309779613194733</v>
      </c>
      <c r="K32" s="77">
        <v>9.0313799381774764</v>
      </c>
      <c r="L32" s="77">
        <v>6.4133426703057914</v>
      </c>
      <c r="M32" s="77">
        <v>7.2073085765741158</v>
      </c>
      <c r="N32" s="77">
        <v>3.2386675530703419</v>
      </c>
      <c r="O32" s="77">
        <v>2.1729369985878932</v>
      </c>
      <c r="P32" s="77">
        <v>6.0686381872163411</v>
      </c>
      <c r="Q32" s="77">
        <v>4.7516080781608254</v>
      </c>
      <c r="R32" s="77">
        <v>6.2502472508450335</v>
      </c>
      <c r="S32" s="77">
        <v>5.4932326492052361</v>
      </c>
      <c r="T32" s="77">
        <v>7.3287613173251707</v>
      </c>
      <c r="U32" s="77">
        <v>6.8669087733385226</v>
      </c>
      <c r="V32" s="77">
        <v>5.4240063879627733</v>
      </c>
      <c r="W32" s="77">
        <v>7.4553526652266688</v>
      </c>
      <c r="X32" s="77">
        <v>7.9512547174004053</v>
      </c>
      <c r="Y32" s="77">
        <v>10.757138503283288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45.173921699322278</v>
      </c>
      <c r="D3" s="65">
        <f t="shared" si="0"/>
        <v>44.984767091434293</v>
      </c>
      <c r="E3" s="65">
        <f t="shared" si="0"/>
        <v>49.533171000747679</v>
      </c>
      <c r="F3" s="65">
        <f t="shared" si="0"/>
        <v>46.863987299777833</v>
      </c>
      <c r="G3" s="65">
        <f t="shared" si="0"/>
        <v>44.735040138111671</v>
      </c>
      <c r="H3" s="65">
        <f t="shared" si="0"/>
        <v>52.040749776867912</v>
      </c>
      <c r="I3" s="65">
        <f t="shared" si="0"/>
        <v>40.747979901923628</v>
      </c>
      <c r="J3" s="65">
        <f t="shared" si="0"/>
        <v>44.024310030643861</v>
      </c>
      <c r="K3" s="65">
        <f t="shared" si="0"/>
        <v>56.213640618892782</v>
      </c>
      <c r="L3" s="65">
        <f t="shared" si="0"/>
        <v>40.705284396873715</v>
      </c>
      <c r="M3" s="65">
        <f t="shared" si="0"/>
        <v>59.777840381859065</v>
      </c>
      <c r="N3" s="65">
        <f t="shared" si="0"/>
        <v>51.471106854397796</v>
      </c>
      <c r="O3" s="65">
        <f t="shared" si="0"/>
        <v>35.792159371416723</v>
      </c>
      <c r="P3" s="65">
        <f t="shared" si="0"/>
        <v>55.380465130186181</v>
      </c>
      <c r="Q3" s="65">
        <f t="shared" si="0"/>
        <v>39.11451912843728</v>
      </c>
      <c r="R3" s="65">
        <f t="shared" ref="R3:V3" si="1">SUM(R4,R15,R17,R27)</f>
        <v>32.758431990867521</v>
      </c>
      <c r="S3" s="65">
        <f t="shared" si="1"/>
        <v>41.530413343725328</v>
      </c>
      <c r="T3" s="65">
        <f t="shared" si="1"/>
        <v>42.798035840161035</v>
      </c>
      <c r="U3" s="65">
        <f t="shared" si="1"/>
        <v>44.234879264914042</v>
      </c>
      <c r="V3" s="65">
        <f t="shared" si="1"/>
        <v>34.740825000633301</v>
      </c>
      <c r="W3" s="65">
        <f t="shared" ref="W3:Y3" si="2">SUM(W4,W15,W17,W27)</f>
        <v>34.929828818067541</v>
      </c>
      <c r="X3" s="65">
        <f t="shared" si="2"/>
        <v>34.744742777145042</v>
      </c>
      <c r="Y3" s="65">
        <f t="shared" si="2"/>
        <v>39.531173961044182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17.901734538815486</v>
      </c>
      <c r="D4" s="69">
        <f t="shared" si="3"/>
        <v>17.879660041101697</v>
      </c>
      <c r="E4" s="69">
        <f t="shared" si="3"/>
        <v>20.968826927423343</v>
      </c>
      <c r="F4" s="69">
        <f t="shared" si="3"/>
        <v>20.606908574920748</v>
      </c>
      <c r="G4" s="69">
        <f t="shared" si="3"/>
        <v>19.727824469967111</v>
      </c>
      <c r="H4" s="69">
        <f t="shared" si="3"/>
        <v>23.006762327330279</v>
      </c>
      <c r="I4" s="69">
        <f t="shared" si="3"/>
        <v>18.868122568342685</v>
      </c>
      <c r="J4" s="69">
        <f t="shared" si="3"/>
        <v>20.642035142786774</v>
      </c>
      <c r="K4" s="69">
        <f t="shared" si="3"/>
        <v>28.638372798769915</v>
      </c>
      <c r="L4" s="69">
        <f t="shared" si="3"/>
        <v>15.736572085885628</v>
      </c>
      <c r="M4" s="69">
        <f t="shared" si="3"/>
        <v>24.765381836244931</v>
      </c>
      <c r="N4" s="69">
        <f t="shared" si="3"/>
        <v>23.475183123162736</v>
      </c>
      <c r="O4" s="69">
        <f t="shared" si="3"/>
        <v>17.379364746287926</v>
      </c>
      <c r="P4" s="69">
        <f t="shared" si="3"/>
        <v>30.041783216391938</v>
      </c>
      <c r="Q4" s="69">
        <f t="shared" si="3"/>
        <v>21.112853004073799</v>
      </c>
      <c r="R4" s="69">
        <f t="shared" ref="R4:V4" si="4">SUM(R5:R14)</f>
        <v>16.975569604457505</v>
      </c>
      <c r="S4" s="69">
        <f t="shared" si="4"/>
        <v>21.817609514529074</v>
      </c>
      <c r="T4" s="69">
        <f t="shared" si="4"/>
        <v>21.71318824621272</v>
      </c>
      <c r="U4" s="69">
        <f t="shared" si="4"/>
        <v>22.314564884802934</v>
      </c>
      <c r="V4" s="69">
        <f t="shared" si="4"/>
        <v>17.110790030168673</v>
      </c>
      <c r="W4" s="69">
        <f t="shared" ref="W4:Y4" si="5">SUM(W5:W14)</f>
        <v>16.817962945023488</v>
      </c>
      <c r="X4" s="69">
        <f t="shared" si="5"/>
        <v>17.020979154236166</v>
      </c>
      <c r="Y4" s="69">
        <f t="shared" si="5"/>
        <v>18.50457331985378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1.1785140530300318</v>
      </c>
      <c r="D6" s="72">
        <v>1.2045110742984613</v>
      </c>
      <c r="E6" s="72">
        <v>2.1835515958995946</v>
      </c>
      <c r="F6" s="72">
        <v>1.2836796274348878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0.23005901609240328</v>
      </c>
      <c r="M6" s="72">
        <v>0.88504152189288154</v>
      </c>
      <c r="N6" s="72">
        <v>1.1834188224516222</v>
      </c>
      <c r="O6" s="72">
        <v>0.60680816875954602</v>
      </c>
      <c r="P6" s="72">
        <v>1.8206403472895545E-4</v>
      </c>
      <c r="Q6" s="72">
        <v>0</v>
      </c>
      <c r="R6" s="72">
        <v>0</v>
      </c>
      <c r="S6" s="72">
        <v>0.34112992829902195</v>
      </c>
      <c r="T6" s="72">
        <v>0.38602322248569682</v>
      </c>
      <c r="U6" s="72">
        <v>0.38840191376977617</v>
      </c>
      <c r="V6" s="72">
        <v>0.13765170753504843</v>
      </c>
      <c r="W6" s="72">
        <v>0</v>
      </c>
      <c r="X6" s="72">
        <v>1.7184414750835892E-4</v>
      </c>
      <c r="Y6" s="72">
        <v>0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1.7901027495228736E-2</v>
      </c>
      <c r="D7" s="72">
        <v>0.15865429636952896</v>
      </c>
      <c r="E7" s="72">
        <v>5.84173223767808E-3</v>
      </c>
      <c r="F7" s="72">
        <v>0.12148632675433152</v>
      </c>
      <c r="G7" s="72">
        <v>0.56210245362926525</v>
      </c>
      <c r="H7" s="72">
        <v>0.96301473238856683</v>
      </c>
      <c r="I7" s="72">
        <v>1.1709363323420843</v>
      </c>
      <c r="J7" s="72">
        <v>1.7424786066936984</v>
      </c>
      <c r="K7" s="72">
        <v>2.3191313905374962</v>
      </c>
      <c r="L7" s="72">
        <v>1.7580936235588767</v>
      </c>
      <c r="M7" s="72">
        <v>0.67461768196268801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0.26913695608341726</v>
      </c>
      <c r="U7" s="72">
        <v>0.12413116668102206</v>
      </c>
      <c r="V7" s="72">
        <v>0.49894629744397923</v>
      </c>
      <c r="W7" s="72">
        <v>0.4621940319191607</v>
      </c>
      <c r="X7" s="72">
        <v>0.41976125870090952</v>
      </c>
      <c r="Y7" s="72">
        <v>0.41835175675983582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2.0199553586049115</v>
      </c>
      <c r="D8" s="72">
        <v>2.3581901076090239</v>
      </c>
      <c r="E8" s="72">
        <v>2.1613085858266166</v>
      </c>
      <c r="F8" s="72">
        <v>2.3893644786030883</v>
      </c>
      <c r="G8" s="72">
        <v>2.1227695935483717</v>
      </c>
      <c r="H8" s="72">
        <v>2.0077108483608832</v>
      </c>
      <c r="I8" s="72">
        <v>1.8192174892005877</v>
      </c>
      <c r="J8" s="72">
        <v>2.8004634565988074</v>
      </c>
      <c r="K8" s="72">
        <v>4.2852001839031137</v>
      </c>
      <c r="L8" s="72">
        <v>3.6806528132380976</v>
      </c>
      <c r="M8" s="72">
        <v>2.0552868507053801</v>
      </c>
      <c r="N8" s="72">
        <v>1.4891536035539172</v>
      </c>
      <c r="O8" s="72">
        <v>0.67481639805106963</v>
      </c>
      <c r="P8" s="72">
        <v>2.5190046254815295</v>
      </c>
      <c r="Q8" s="72">
        <v>2.4821588442991716</v>
      </c>
      <c r="R8" s="72">
        <v>1.8543396881027103</v>
      </c>
      <c r="S8" s="72">
        <v>2.9534206735234259</v>
      </c>
      <c r="T8" s="72">
        <v>3.4872662695047074</v>
      </c>
      <c r="U8" s="72">
        <v>3.3447334537297504</v>
      </c>
      <c r="V8" s="72">
        <v>2.0272306892613248</v>
      </c>
      <c r="W8" s="72">
        <v>1.1862908212227929</v>
      </c>
      <c r="X8" s="72">
        <v>0.69931347411629108</v>
      </c>
      <c r="Y8" s="72">
        <v>0.79690752880439608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11.501717152980522</v>
      </c>
      <c r="D9" s="72">
        <v>6.788173822808897</v>
      </c>
      <c r="E9" s="72">
        <v>6.7488981983961898</v>
      </c>
      <c r="F9" s="72">
        <v>9.138295779438538</v>
      </c>
      <c r="G9" s="72">
        <v>10.70446404391201</v>
      </c>
      <c r="H9" s="72">
        <v>15.084044521725678</v>
      </c>
      <c r="I9" s="72">
        <v>8.437281174185788</v>
      </c>
      <c r="J9" s="72">
        <v>7.1258283343542184</v>
      </c>
      <c r="K9" s="72">
        <v>4.3325734109250398</v>
      </c>
      <c r="L9" s="72">
        <v>2.5003639506708795</v>
      </c>
      <c r="M9" s="72">
        <v>13.452923042755396</v>
      </c>
      <c r="N9" s="72">
        <v>12.352553457557194</v>
      </c>
      <c r="O9" s="72">
        <v>7.2564963840492611</v>
      </c>
      <c r="P9" s="72">
        <v>8.2435307050558073</v>
      </c>
      <c r="Q9" s="72">
        <v>8.2468261997748957</v>
      </c>
      <c r="R9" s="72">
        <v>8.0131429523068682</v>
      </c>
      <c r="S9" s="72">
        <v>11.287440204872695</v>
      </c>
      <c r="T9" s="72">
        <v>9.3958117491840873</v>
      </c>
      <c r="U9" s="72">
        <v>10.041729213899744</v>
      </c>
      <c r="V9" s="72">
        <v>7.1065351320331693</v>
      </c>
      <c r="W9" s="72">
        <v>7.2482848519842751</v>
      </c>
      <c r="X9" s="72">
        <v>6.2937590630470517</v>
      </c>
      <c r="Y9" s="72">
        <v>6.5646222987091996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1.8371899564622204E-2</v>
      </c>
      <c r="D11" s="72">
        <v>2.4408709256794402E-2</v>
      </c>
      <c r="E11" s="72">
        <v>2.9320956049562075E-2</v>
      </c>
      <c r="F11" s="72">
        <v>3.2304555376593304E-2</v>
      </c>
      <c r="G11" s="72">
        <v>0</v>
      </c>
      <c r="H11" s="72">
        <v>0</v>
      </c>
      <c r="I11" s="72">
        <v>5.08858847131031E-3</v>
      </c>
      <c r="J11" s="72">
        <v>1.4658628559360365E-2</v>
      </c>
      <c r="K11" s="72">
        <v>2.151113139575064E-2</v>
      </c>
      <c r="L11" s="72">
        <v>3.1620430529974243E-2</v>
      </c>
      <c r="M11" s="72">
        <v>3.5939544910747967E-2</v>
      </c>
      <c r="N11" s="72">
        <v>3.4386643300024791E-2</v>
      </c>
      <c r="O11" s="72">
        <v>1.4892227057900454E-2</v>
      </c>
      <c r="P11" s="72">
        <v>0</v>
      </c>
      <c r="Q11" s="72">
        <v>0</v>
      </c>
      <c r="R11" s="72">
        <v>1.4620865986424716E-2</v>
      </c>
      <c r="S11" s="72">
        <v>2.1042516349229486E-2</v>
      </c>
      <c r="T11" s="72">
        <v>2.0730085833961045E-2</v>
      </c>
      <c r="U11" s="72">
        <v>8.9640167008221711E-3</v>
      </c>
      <c r="V11" s="72">
        <v>0</v>
      </c>
      <c r="W11" s="72">
        <v>0</v>
      </c>
      <c r="X11" s="72">
        <v>0</v>
      </c>
      <c r="Y11" s="72">
        <v>0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2.4926704359761205</v>
      </c>
      <c r="D12" s="72">
        <v>6.48397016280098</v>
      </c>
      <c r="E12" s="72">
        <v>8.5948355275645358</v>
      </c>
      <c r="F12" s="72">
        <v>6.6627367433869855</v>
      </c>
      <c r="G12" s="72">
        <v>5.5318551211653997</v>
      </c>
      <c r="H12" s="72">
        <v>4.3116920682270488</v>
      </c>
      <c r="I12" s="72">
        <v>6.6934456014774062</v>
      </c>
      <c r="J12" s="72">
        <v>8.4266219097141288</v>
      </c>
      <c r="K12" s="72">
        <v>16.780789317138598</v>
      </c>
      <c r="L12" s="72">
        <v>7.1010192513622394</v>
      </c>
      <c r="M12" s="72">
        <v>7.0494234438681058</v>
      </c>
      <c r="N12" s="72">
        <v>8.3371674518336523</v>
      </c>
      <c r="O12" s="72">
        <v>8.7838005541761586</v>
      </c>
      <c r="P12" s="72">
        <v>19.222569632227323</v>
      </c>
      <c r="Q12" s="72">
        <v>10.328830412612788</v>
      </c>
      <c r="R12" s="72">
        <v>7.0436196342199642</v>
      </c>
      <c r="S12" s="72">
        <v>7.1393069336121133</v>
      </c>
      <c r="T12" s="72">
        <v>8.0793974029391009</v>
      </c>
      <c r="U12" s="72">
        <v>8.3332602378853728</v>
      </c>
      <c r="V12" s="72">
        <v>7.267881620920269</v>
      </c>
      <c r="W12" s="72">
        <v>7.7520410600495993</v>
      </c>
      <c r="X12" s="72">
        <v>9.466391211947446</v>
      </c>
      <c r="Y12" s="72">
        <v>9.1862604955458842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0.52870320684237426</v>
      </c>
      <c r="D13" s="74">
        <v>0.74852280759424838</v>
      </c>
      <c r="E13" s="74">
        <v>1.1433634140295097</v>
      </c>
      <c r="F13" s="74">
        <v>0.87700686213243784</v>
      </c>
      <c r="G13" s="74">
        <v>0.71032952479956812</v>
      </c>
      <c r="H13" s="74">
        <v>0.514019746219605</v>
      </c>
      <c r="I13" s="74">
        <v>0.64981742527122577</v>
      </c>
      <c r="J13" s="74">
        <v>0.41909662241837814</v>
      </c>
      <c r="K13" s="74">
        <v>0.77842055139596866</v>
      </c>
      <c r="L13" s="74">
        <v>0.37035787780732049</v>
      </c>
      <c r="M13" s="74">
        <v>0.51476142160521354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0.10930613891508788</v>
      </c>
      <c r="X13" s="74">
        <v>9.341731514936788E-2</v>
      </c>
      <c r="Y13" s="74">
        <v>1.4862566794575309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0.14390140432167819</v>
      </c>
      <c r="D14" s="76">
        <v>0.1132290603637602</v>
      </c>
      <c r="E14" s="76">
        <v>0.1017069174196603</v>
      </c>
      <c r="F14" s="76">
        <v>0.1020342017938884</v>
      </c>
      <c r="G14" s="76">
        <v>9.6303732912496165E-2</v>
      </c>
      <c r="H14" s="76">
        <v>0.12628041040849519</v>
      </c>
      <c r="I14" s="76">
        <v>9.2335957394282422E-2</v>
      </c>
      <c r="J14" s="76">
        <v>0.11288758444818232</v>
      </c>
      <c r="K14" s="76">
        <v>0.12074681347394801</v>
      </c>
      <c r="L14" s="76">
        <v>6.4405122625836239E-2</v>
      </c>
      <c r="M14" s="76">
        <v>9.7388328544516095E-2</v>
      </c>
      <c r="N14" s="76">
        <v>7.8503144466323324E-2</v>
      </c>
      <c r="O14" s="76">
        <v>4.2551014193991314E-2</v>
      </c>
      <c r="P14" s="76">
        <v>5.6496189592546354E-2</v>
      </c>
      <c r="Q14" s="76">
        <v>5.5037547386943941E-2</v>
      </c>
      <c r="R14" s="76">
        <v>4.9846463841536272E-2</v>
      </c>
      <c r="S14" s="76">
        <v>7.5269257872592837E-2</v>
      </c>
      <c r="T14" s="76">
        <v>7.4822560181748196E-2</v>
      </c>
      <c r="U14" s="76">
        <v>7.3344882136445397E-2</v>
      </c>
      <c r="V14" s="76">
        <v>7.2544582974880659E-2</v>
      </c>
      <c r="W14" s="76">
        <v>5.9846040932571481E-2</v>
      </c>
      <c r="X14" s="76">
        <v>4.8164987127591222E-2</v>
      </c>
      <c r="Y14" s="76">
        <v>5.2174560576936424E-2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1.1850889800812976</v>
      </c>
      <c r="D15" s="69">
        <f t="shared" si="6"/>
        <v>1.2405527428632603</v>
      </c>
      <c r="E15" s="69">
        <f t="shared" si="6"/>
        <v>3.1618254881350012</v>
      </c>
      <c r="F15" s="69">
        <f t="shared" si="6"/>
        <v>2.2350394585507134</v>
      </c>
      <c r="G15" s="69">
        <f t="shared" si="6"/>
        <v>2.5402287194787569</v>
      </c>
      <c r="H15" s="69">
        <f t="shared" si="6"/>
        <v>3.0572945276015666</v>
      </c>
      <c r="I15" s="69">
        <f t="shared" si="6"/>
        <v>1.4337836601919649</v>
      </c>
      <c r="J15" s="69">
        <f t="shared" si="6"/>
        <v>1.3805092260185419</v>
      </c>
      <c r="K15" s="69">
        <f t="shared" si="6"/>
        <v>2.7374134675710984</v>
      </c>
      <c r="L15" s="69">
        <f t="shared" si="6"/>
        <v>4.437575260932789</v>
      </c>
      <c r="M15" s="69">
        <f t="shared" si="6"/>
        <v>6.1698536819486574</v>
      </c>
      <c r="N15" s="69">
        <f t="shared" si="6"/>
        <v>6.0171570505307317</v>
      </c>
      <c r="O15" s="69">
        <f t="shared" si="6"/>
        <v>4.9182201333228814</v>
      </c>
      <c r="P15" s="69">
        <f t="shared" si="6"/>
        <v>4.9727880017018142</v>
      </c>
      <c r="Q15" s="69">
        <f t="shared" si="6"/>
        <v>3.3605270306410882</v>
      </c>
      <c r="R15" s="69">
        <f t="shared" si="6"/>
        <v>2.0234586694939085</v>
      </c>
      <c r="S15" s="69">
        <f t="shared" si="6"/>
        <v>2.1045383853473556</v>
      </c>
      <c r="T15" s="69">
        <f t="shared" si="6"/>
        <v>1.8669467493101288</v>
      </c>
      <c r="U15" s="69">
        <f t="shared" si="6"/>
        <v>1.746635248553138</v>
      </c>
      <c r="V15" s="69">
        <f t="shared" si="6"/>
        <v>1.0115080597741049</v>
      </c>
      <c r="W15" s="69">
        <f t="shared" si="6"/>
        <v>1.3289577350912274</v>
      </c>
      <c r="X15" s="69">
        <f t="shared" si="6"/>
        <v>1.6885776767449479</v>
      </c>
      <c r="Y15" s="69">
        <f t="shared" si="6"/>
        <v>2.2839859150317849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1.1850889800812976</v>
      </c>
      <c r="D16" s="72">
        <v>1.2405527428632603</v>
      </c>
      <c r="E16" s="72">
        <v>3.1618254881350012</v>
      </c>
      <c r="F16" s="72">
        <v>2.2350394585507134</v>
      </c>
      <c r="G16" s="72">
        <v>2.5402287194787569</v>
      </c>
      <c r="H16" s="72">
        <v>3.0572945276015666</v>
      </c>
      <c r="I16" s="72">
        <v>1.4337836601919649</v>
      </c>
      <c r="J16" s="72">
        <v>1.3805092260185419</v>
      </c>
      <c r="K16" s="72">
        <v>2.7374134675710984</v>
      </c>
      <c r="L16" s="72">
        <v>4.437575260932789</v>
      </c>
      <c r="M16" s="72">
        <v>6.1698536819486574</v>
      </c>
      <c r="N16" s="72">
        <v>6.0171570505307317</v>
      </c>
      <c r="O16" s="72">
        <v>4.9182201333228814</v>
      </c>
      <c r="P16" s="72">
        <v>4.9727880017018142</v>
      </c>
      <c r="Q16" s="72">
        <v>3.3605270306410882</v>
      </c>
      <c r="R16" s="72">
        <v>2.0234586694939085</v>
      </c>
      <c r="S16" s="72">
        <v>2.1045383853473556</v>
      </c>
      <c r="T16" s="72">
        <v>1.8669467493101288</v>
      </c>
      <c r="U16" s="72">
        <v>1.746635248553138</v>
      </c>
      <c r="V16" s="72">
        <v>1.0115080597741049</v>
      </c>
      <c r="W16" s="72">
        <v>1.3289577350912274</v>
      </c>
      <c r="X16" s="72">
        <v>1.6885776767449479</v>
      </c>
      <c r="Y16" s="72">
        <v>2.2839859150317849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9.5244479042112129</v>
      </c>
      <c r="D17" s="69">
        <f t="shared" si="7"/>
        <v>9.1802575549766487</v>
      </c>
      <c r="E17" s="69">
        <f t="shared" si="7"/>
        <v>8.9859219601998763</v>
      </c>
      <c r="F17" s="69">
        <f t="shared" si="7"/>
        <v>8.4314113500693537</v>
      </c>
      <c r="G17" s="69">
        <f t="shared" si="7"/>
        <v>7.820944080461226</v>
      </c>
      <c r="H17" s="69">
        <f t="shared" si="7"/>
        <v>9.3404163517452474</v>
      </c>
      <c r="I17" s="69">
        <f t="shared" si="7"/>
        <v>7.3970041594866558</v>
      </c>
      <c r="J17" s="69">
        <f t="shared" si="7"/>
        <v>8.3951154088497173</v>
      </c>
      <c r="K17" s="69">
        <f t="shared" si="7"/>
        <v>9.6256121143775317</v>
      </c>
      <c r="L17" s="69">
        <f t="shared" si="7"/>
        <v>7.894854731694295</v>
      </c>
      <c r="M17" s="69">
        <f t="shared" si="7"/>
        <v>11.377676383991094</v>
      </c>
      <c r="N17" s="69">
        <f t="shared" si="7"/>
        <v>9.3105133899896551</v>
      </c>
      <c r="O17" s="69">
        <f t="shared" si="7"/>
        <v>6.083177551204404</v>
      </c>
      <c r="P17" s="69">
        <f t="shared" si="7"/>
        <v>9.5384868014742388</v>
      </c>
      <c r="Q17" s="69">
        <f t="shared" si="7"/>
        <v>6.7748772874637684</v>
      </c>
      <c r="R17" s="69">
        <f t="shared" ref="R17:V17" si="8">SUM(R18:R26)</f>
        <v>5.7012560028193233</v>
      </c>
      <c r="S17" s="69">
        <f t="shared" si="8"/>
        <v>7.6496533810494869</v>
      </c>
      <c r="T17" s="69">
        <f t="shared" si="8"/>
        <v>7.749983344278407</v>
      </c>
      <c r="U17" s="69">
        <f t="shared" si="8"/>
        <v>8.0056967153731833</v>
      </c>
      <c r="V17" s="69">
        <f t="shared" si="8"/>
        <v>6.5036444025274491</v>
      </c>
      <c r="W17" s="69">
        <f t="shared" ref="W17:Y17" si="9">SUM(W18:W26)</f>
        <v>6.2085683253151176</v>
      </c>
      <c r="X17" s="69">
        <f t="shared" si="9"/>
        <v>6.0285212438657263</v>
      </c>
      <c r="Y17" s="69">
        <f t="shared" si="9"/>
        <v>6.403525688375848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7.6263596403673786</v>
      </c>
      <c r="D19" s="72">
        <v>7.0979041594188512</v>
      </c>
      <c r="E19" s="72">
        <v>7.361579126025795</v>
      </c>
      <c r="F19" s="72">
        <v>6.6315514136469469</v>
      </c>
      <c r="G19" s="72">
        <v>5.8499932167629503</v>
      </c>
      <c r="H19" s="72">
        <v>7.0077164739256181</v>
      </c>
      <c r="I19" s="72">
        <v>5.0776400493306957</v>
      </c>
      <c r="J19" s="72">
        <v>4.8443804902910541</v>
      </c>
      <c r="K19" s="72">
        <v>5.7049032591943876</v>
      </c>
      <c r="L19" s="72">
        <v>3.5820513395494489</v>
      </c>
      <c r="M19" s="72">
        <v>6.3179205364905426</v>
      </c>
      <c r="N19" s="72">
        <v>5.3295150101538287</v>
      </c>
      <c r="O19" s="72">
        <v>3.7732705246934684</v>
      </c>
      <c r="P19" s="72">
        <v>5.6590632588518366</v>
      </c>
      <c r="Q19" s="72">
        <v>3.7867091910807131</v>
      </c>
      <c r="R19" s="72">
        <v>3.3068435476874938</v>
      </c>
      <c r="S19" s="72">
        <v>4.4902002636266785</v>
      </c>
      <c r="T19" s="72">
        <v>3.7443206148335557</v>
      </c>
      <c r="U19" s="72">
        <v>4.487616682706383</v>
      </c>
      <c r="V19" s="72">
        <v>2.9882830542514731</v>
      </c>
      <c r="W19" s="72">
        <v>3.2637316309341404</v>
      </c>
      <c r="X19" s="72">
        <v>2.1242643591154939</v>
      </c>
      <c r="Y19" s="72">
        <v>2.906222478731125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2.3967781059085845E-4</v>
      </c>
      <c r="D20" s="72">
        <v>7.7198216155199367E-2</v>
      </c>
      <c r="E20" s="72">
        <v>1.312220315226174E-4</v>
      </c>
      <c r="F20" s="72">
        <v>4.1799528501898192E-2</v>
      </c>
      <c r="G20" s="72">
        <v>0.21234007691268847</v>
      </c>
      <c r="H20" s="72">
        <v>0.37630215774710407</v>
      </c>
      <c r="I20" s="72">
        <v>0.44726635812228699</v>
      </c>
      <c r="J20" s="72">
        <v>0.68040779509888083</v>
      </c>
      <c r="K20" s="72">
        <v>0.79172473763379969</v>
      </c>
      <c r="L20" s="72">
        <v>0.8407589893843187</v>
      </c>
      <c r="M20" s="72">
        <v>0.21998219645539235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6.40353248416798E-2</v>
      </c>
      <c r="U20" s="72">
        <v>2.9822469219642014E-2</v>
      </c>
      <c r="V20" s="72">
        <v>0.17132491362963731</v>
      </c>
      <c r="W20" s="72">
        <v>0.16079859285084383</v>
      </c>
      <c r="X20" s="72">
        <v>0.15209016953073237</v>
      </c>
      <c r="Y20" s="72">
        <v>0.15072685447805922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0.99906413341596001</v>
      </c>
      <c r="D21" s="72">
        <v>1.1171922493542921</v>
      </c>
      <c r="E21" s="72">
        <v>0.9020974947621051</v>
      </c>
      <c r="F21" s="72">
        <v>0.92463132865174624</v>
      </c>
      <c r="G21" s="72">
        <v>0.7967737606509161</v>
      </c>
      <c r="H21" s="72">
        <v>0.75874885484327015</v>
      </c>
      <c r="I21" s="72">
        <v>0.67884548281272628</v>
      </c>
      <c r="J21" s="72">
        <v>1.049728183635583</v>
      </c>
      <c r="K21" s="72">
        <v>1.3920158094739017</v>
      </c>
      <c r="L21" s="72">
        <v>1.6341395242232302</v>
      </c>
      <c r="M21" s="72">
        <v>0.79696325074245322</v>
      </c>
      <c r="N21" s="72">
        <v>0.48284938822817802</v>
      </c>
      <c r="O21" s="72">
        <v>0.21824891704119742</v>
      </c>
      <c r="P21" s="72">
        <v>0.64987101840445149</v>
      </c>
      <c r="Q21" s="72">
        <v>0.69936885359434009</v>
      </c>
      <c r="R21" s="72">
        <v>0.58386054585397318</v>
      </c>
      <c r="S21" s="72">
        <v>0.98048921186099525</v>
      </c>
      <c r="T21" s="72">
        <v>1.1187846221653961</v>
      </c>
      <c r="U21" s="72">
        <v>1.1246944644917871</v>
      </c>
      <c r="V21" s="72">
        <v>0.73167823503753415</v>
      </c>
      <c r="W21" s="72">
        <v>0.40471162241969461</v>
      </c>
      <c r="X21" s="72">
        <v>0.24270586308571659</v>
      </c>
      <c r="Y21" s="72">
        <v>0.28314764093465733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7.2258125636305806E-2</v>
      </c>
      <c r="D22" s="72">
        <v>5.7295950669169954E-2</v>
      </c>
      <c r="E22" s="72">
        <v>4.4443168319211482E-2</v>
      </c>
      <c r="F22" s="72">
        <v>7.6705201971972226E-2</v>
      </c>
      <c r="G22" s="72">
        <v>0.10671565281872239</v>
      </c>
      <c r="H22" s="72">
        <v>0.17300286789152555</v>
      </c>
      <c r="I22" s="72">
        <v>0.11816310780102236</v>
      </c>
      <c r="J22" s="72">
        <v>0.48515962564880927</v>
      </c>
      <c r="K22" s="72">
        <v>0.14917282142875887</v>
      </c>
      <c r="L22" s="72">
        <v>0.18805406124790816</v>
      </c>
      <c r="M22" s="72">
        <v>0.97624631268761564</v>
      </c>
      <c r="N22" s="72">
        <v>1.1263383893362762</v>
      </c>
      <c r="O22" s="72">
        <v>0.75867080009865051</v>
      </c>
      <c r="P22" s="72">
        <v>0.28848667481429735</v>
      </c>
      <c r="Q22" s="72">
        <v>0.24009989715522689</v>
      </c>
      <c r="R22" s="72">
        <v>0.2325007043905544</v>
      </c>
      <c r="S22" s="72">
        <v>0.42706971668194937</v>
      </c>
      <c r="T22" s="72">
        <v>0.31249447861093888</v>
      </c>
      <c r="U22" s="72">
        <v>0.36327819798758337</v>
      </c>
      <c r="V22" s="72">
        <v>0.41301504372211573</v>
      </c>
      <c r="W22" s="72">
        <v>0.65173145263073717</v>
      </c>
      <c r="X22" s="72">
        <v>0.62557061831915106</v>
      </c>
      <c r="Y22" s="72">
        <v>0.43362987194564928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0.31455260258575729</v>
      </c>
      <c r="D25" s="74">
        <v>0.34736759418739599</v>
      </c>
      <c r="E25" s="74">
        <v>0.21563244188923847</v>
      </c>
      <c r="F25" s="74">
        <v>0.29067154759094005</v>
      </c>
      <c r="G25" s="74">
        <v>0.31890312939768167</v>
      </c>
      <c r="H25" s="74">
        <v>0.49389536668445638</v>
      </c>
      <c r="I25" s="74">
        <v>0.52599900253259901</v>
      </c>
      <c r="J25" s="74">
        <v>0.36518293333689034</v>
      </c>
      <c r="K25" s="74">
        <v>0.53189572407219243</v>
      </c>
      <c r="L25" s="74">
        <v>0.15940066828264923</v>
      </c>
      <c r="M25" s="74">
        <v>0.48992716557420191</v>
      </c>
      <c r="N25" s="74">
        <v>0.34561900578678839</v>
      </c>
      <c r="O25" s="74">
        <v>0.2899026996897488</v>
      </c>
      <c r="P25" s="74">
        <v>0.4193161242124096</v>
      </c>
      <c r="Q25" s="74">
        <v>0.34091404219802213</v>
      </c>
      <c r="R25" s="74">
        <v>0.27353536443407206</v>
      </c>
      <c r="S25" s="74">
        <v>0.24045482590860359</v>
      </c>
      <c r="T25" s="74">
        <v>0.56226020103947205</v>
      </c>
      <c r="U25" s="74">
        <v>0.28791428047707029</v>
      </c>
      <c r="V25" s="74">
        <v>0.65050603460030409</v>
      </c>
      <c r="W25" s="74">
        <v>0.12251930208700834</v>
      </c>
      <c r="X25" s="74">
        <v>0.53786398250824352</v>
      </c>
      <c r="Y25" s="74">
        <v>0.77114151150005383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0.51197372439521904</v>
      </c>
      <c r="D26" s="77">
        <v>0.4832993851917407</v>
      </c>
      <c r="E26" s="77">
        <v>0.46203850717200173</v>
      </c>
      <c r="F26" s="77">
        <v>0.46605232970584975</v>
      </c>
      <c r="G26" s="77">
        <v>0.53621824391826678</v>
      </c>
      <c r="H26" s="77">
        <v>0.5307506306532711</v>
      </c>
      <c r="I26" s="77">
        <v>0.54909015888732515</v>
      </c>
      <c r="J26" s="77">
        <v>0.97025638083850019</v>
      </c>
      <c r="K26" s="77">
        <v>1.0558997625744915</v>
      </c>
      <c r="L26" s="77">
        <v>1.4904501490067392</v>
      </c>
      <c r="M26" s="77">
        <v>2.5766369220408882</v>
      </c>
      <c r="N26" s="77">
        <v>2.0261915964845842</v>
      </c>
      <c r="O26" s="77">
        <v>1.0430846096813382</v>
      </c>
      <c r="P26" s="77">
        <v>2.5217497251912429</v>
      </c>
      <c r="Q26" s="77">
        <v>1.7077853034354664</v>
      </c>
      <c r="R26" s="77">
        <v>1.3045158404532302</v>
      </c>
      <c r="S26" s="77">
        <v>1.5114393629712601</v>
      </c>
      <c r="T26" s="77">
        <v>1.9480881027873647</v>
      </c>
      <c r="U26" s="77">
        <v>1.7123706204907183</v>
      </c>
      <c r="V26" s="77">
        <v>1.5488371212863856</v>
      </c>
      <c r="W26" s="77">
        <v>1.6050757243926939</v>
      </c>
      <c r="X26" s="77">
        <v>2.3460262513063888</v>
      </c>
      <c r="Y26" s="77">
        <v>1.8586573307863035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16.562650276214281</v>
      </c>
      <c r="D27" s="69">
        <f t="shared" si="10"/>
        <v>16.684296752492681</v>
      </c>
      <c r="E27" s="69">
        <f t="shared" si="10"/>
        <v>16.416596624989459</v>
      </c>
      <c r="F27" s="69">
        <f t="shared" si="10"/>
        <v>15.590627916237015</v>
      </c>
      <c r="G27" s="69">
        <f t="shared" si="10"/>
        <v>14.646042868204578</v>
      </c>
      <c r="H27" s="69">
        <f t="shared" si="10"/>
        <v>16.636276570190816</v>
      </c>
      <c r="I27" s="69">
        <f t="shared" si="10"/>
        <v>13.049069513902328</v>
      </c>
      <c r="J27" s="69">
        <f t="shared" si="10"/>
        <v>13.606650252988832</v>
      </c>
      <c r="K27" s="69">
        <f t="shared" si="10"/>
        <v>15.212242238174243</v>
      </c>
      <c r="L27" s="69">
        <f t="shared" si="10"/>
        <v>12.636282318361005</v>
      </c>
      <c r="M27" s="69">
        <f t="shared" si="10"/>
        <v>17.464928479674381</v>
      </c>
      <c r="N27" s="69">
        <f t="shared" si="10"/>
        <v>12.668253290714674</v>
      </c>
      <c r="O27" s="69">
        <f t="shared" si="10"/>
        <v>7.4113969406015077</v>
      </c>
      <c r="P27" s="69">
        <f t="shared" si="10"/>
        <v>10.827407110618195</v>
      </c>
      <c r="Q27" s="69">
        <f t="shared" si="10"/>
        <v>7.866261806258624</v>
      </c>
      <c r="R27" s="69">
        <f t="shared" ref="R27:V27" si="11">SUM(R28:R32)</f>
        <v>8.0581477140967799</v>
      </c>
      <c r="S27" s="69">
        <f t="shared" si="11"/>
        <v>9.9586120627994141</v>
      </c>
      <c r="T27" s="69">
        <f t="shared" si="11"/>
        <v>11.467917500359778</v>
      </c>
      <c r="U27" s="69">
        <f t="shared" si="11"/>
        <v>12.167982416184788</v>
      </c>
      <c r="V27" s="69">
        <f t="shared" si="11"/>
        <v>10.114882508163074</v>
      </c>
      <c r="W27" s="69">
        <f t="shared" ref="W27:Y27" si="12">SUM(W28:W32)</f>
        <v>10.57433981263771</v>
      </c>
      <c r="X27" s="69">
        <f t="shared" si="12"/>
        <v>10.006664702298202</v>
      </c>
      <c r="Y27" s="69">
        <f t="shared" si="12"/>
        <v>12.339089037782768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6.6477524038005198</v>
      </c>
      <c r="D29" s="72">
        <v>6.3961229807681645</v>
      </c>
      <c r="E29" s="72">
        <v>7.9285555695066767</v>
      </c>
      <c r="F29" s="72">
        <v>6.0562486127266055</v>
      </c>
      <c r="G29" s="72">
        <v>3.7061168102173991</v>
      </c>
      <c r="H29" s="72">
        <v>4.0647454948897765</v>
      </c>
      <c r="I29" s="72">
        <v>2.4202767032939425</v>
      </c>
      <c r="J29" s="72">
        <v>2.4743717935285265</v>
      </c>
      <c r="K29" s="72">
        <v>4.6736204622744815</v>
      </c>
      <c r="L29" s="72">
        <v>4.4163705147204642</v>
      </c>
      <c r="M29" s="72">
        <v>7.3649131349211876</v>
      </c>
      <c r="N29" s="72">
        <v>4.9824541803185944</v>
      </c>
      <c r="O29" s="72">
        <v>2.6635543424940527</v>
      </c>
      <c r="P29" s="72">
        <v>3.2203781486352483</v>
      </c>
      <c r="Q29" s="72">
        <v>1.2357993768449156</v>
      </c>
      <c r="R29" s="72">
        <v>0.91747427172873208</v>
      </c>
      <c r="S29" s="72">
        <v>2.2379962043057704</v>
      </c>
      <c r="T29" s="72">
        <v>2.36716470368457</v>
      </c>
      <c r="U29" s="72">
        <v>2.8425936854345233</v>
      </c>
      <c r="V29" s="72">
        <v>2.2571091117096791</v>
      </c>
      <c r="W29" s="72">
        <v>1.1259598575082499</v>
      </c>
      <c r="X29" s="72">
        <v>0.75317585504512896</v>
      </c>
      <c r="Y29" s="72">
        <v>1.0305598433240437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1.7147174180055584</v>
      </c>
      <c r="D30" s="72">
        <v>1.97608677325343</v>
      </c>
      <c r="E30" s="72">
        <v>1.5919490720646161</v>
      </c>
      <c r="F30" s="72">
        <v>1.633914583017078</v>
      </c>
      <c r="G30" s="72">
        <v>1.4008084739924054</v>
      </c>
      <c r="H30" s="72">
        <v>1.2797652021203252</v>
      </c>
      <c r="I30" s="72">
        <v>1.1319710488766139</v>
      </c>
      <c r="J30" s="72">
        <v>1.6660310583731974</v>
      </c>
      <c r="K30" s="72">
        <v>2.1878086697747481</v>
      </c>
      <c r="L30" s="72">
        <v>2.6352404092603869</v>
      </c>
      <c r="M30" s="72">
        <v>1.2865185075015659</v>
      </c>
      <c r="N30" s="72">
        <v>0.7460070124482765</v>
      </c>
      <c r="O30" s="72">
        <v>0.274264352784096</v>
      </c>
      <c r="P30" s="72">
        <v>0.90107133426005737</v>
      </c>
      <c r="Q30" s="72">
        <v>0.89498750704892038</v>
      </c>
      <c r="R30" s="72">
        <v>0.77597239944635477</v>
      </c>
      <c r="S30" s="72">
        <v>1.2699621772975289</v>
      </c>
      <c r="T30" s="72">
        <v>1.7144659603358672</v>
      </c>
      <c r="U30" s="72">
        <v>1.7654975821476675</v>
      </c>
      <c r="V30" s="72">
        <v>1.2028425782548076</v>
      </c>
      <c r="W30" s="72">
        <v>0.74642081431056395</v>
      </c>
      <c r="X30" s="72">
        <v>0.38472163794805936</v>
      </c>
      <c r="Y30" s="72">
        <v>0.49228539779965141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0.6304724271195975</v>
      </c>
      <c r="D31" s="72">
        <v>0.67921361582816775</v>
      </c>
      <c r="E31" s="72">
        <v>0.63235567251852232</v>
      </c>
      <c r="F31" s="72">
        <v>0.6071440409445048</v>
      </c>
      <c r="G31" s="72">
        <v>0.96788481818885086</v>
      </c>
      <c r="H31" s="72">
        <v>1.9796634125251944</v>
      </c>
      <c r="I31" s="72">
        <v>2.8237367218174252</v>
      </c>
      <c r="J31" s="72">
        <v>3.2832666253041829</v>
      </c>
      <c r="K31" s="72">
        <v>1.6143488422959176</v>
      </c>
      <c r="L31" s="72">
        <v>0.78815707026272241</v>
      </c>
      <c r="M31" s="72">
        <v>3.4025604102501834</v>
      </c>
      <c r="N31" s="72">
        <v>4.4956507247714468</v>
      </c>
      <c r="O31" s="72">
        <v>2.8218879735063043</v>
      </c>
      <c r="P31" s="72">
        <v>2.0493821090896085</v>
      </c>
      <c r="Q31" s="72">
        <v>2.0452149776890125</v>
      </c>
      <c r="R31" s="72">
        <v>1.4313147412391398</v>
      </c>
      <c r="S31" s="72">
        <v>2.027649732508364</v>
      </c>
      <c r="T31" s="72">
        <v>1.3602108770043237</v>
      </c>
      <c r="U31" s="72">
        <v>1.8015071945358354</v>
      </c>
      <c r="V31" s="72">
        <v>2.032804465878681</v>
      </c>
      <c r="W31" s="72">
        <v>2.2729257865405352</v>
      </c>
      <c r="X31" s="72">
        <v>1.9519394479656214</v>
      </c>
      <c r="Y31" s="72">
        <v>1.3863916199502637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7.5697080272886064</v>
      </c>
      <c r="D32" s="77">
        <v>7.6328733826429183</v>
      </c>
      <c r="E32" s="77">
        <v>6.2637363108996444</v>
      </c>
      <c r="F32" s="77">
        <v>7.2933206795488257</v>
      </c>
      <c r="G32" s="77">
        <v>8.571232765805922</v>
      </c>
      <c r="H32" s="77">
        <v>9.3121024606555221</v>
      </c>
      <c r="I32" s="77">
        <v>6.673085039914346</v>
      </c>
      <c r="J32" s="77">
        <v>6.1829807757829247</v>
      </c>
      <c r="K32" s="77">
        <v>6.7364642638290952</v>
      </c>
      <c r="L32" s="77">
        <v>4.79651432411743</v>
      </c>
      <c r="M32" s="77">
        <v>5.4109364270014444</v>
      </c>
      <c r="N32" s="77">
        <v>2.4441413731763548</v>
      </c>
      <c r="O32" s="77">
        <v>1.6516902718170547</v>
      </c>
      <c r="P32" s="77">
        <v>4.6565755186332805</v>
      </c>
      <c r="Q32" s="77">
        <v>3.6902599446757756</v>
      </c>
      <c r="R32" s="77">
        <v>4.9333863016825523</v>
      </c>
      <c r="S32" s="77">
        <v>4.4230039486877502</v>
      </c>
      <c r="T32" s="77">
        <v>6.0260759593350173</v>
      </c>
      <c r="U32" s="77">
        <v>5.758383954066761</v>
      </c>
      <c r="V32" s="77">
        <v>4.6221263523199072</v>
      </c>
      <c r="W32" s="77">
        <v>6.4290333542783618</v>
      </c>
      <c r="X32" s="77">
        <v>6.9168277613393929</v>
      </c>
      <c r="Y32" s="77">
        <v>9.4298521767088097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0.63118580465312746</v>
      </c>
      <c r="D3" s="66">
        <f>IF(RES_hh_tes_in!D3=0,"",RES_hh_tes_in!D3/RES_hh_fec_in!D3)</f>
        <v>0.68386300093527053</v>
      </c>
      <c r="E3" s="66">
        <f>IF(RES_hh_tes_in!E3=0,"",RES_hh_tes_in!E3/RES_hh_fec_in!E3)</f>
        <v>0.72295929270303205</v>
      </c>
      <c r="F3" s="66">
        <f>IF(RES_hh_tes_in!F3=0,"",RES_hh_tes_in!F3/RES_hh_fec_in!F3)</f>
        <v>0.70708243186620912</v>
      </c>
      <c r="G3" s="66">
        <f>IF(RES_hh_tes_in!G3=0,"",RES_hh_tes_in!G3/RES_hh_fec_in!G3)</f>
        <v>0.71876957020596965</v>
      </c>
      <c r="H3" s="66">
        <f>IF(RES_hh_tes_in!H3=0,"",RES_hh_tes_in!H3/RES_hh_fec_in!H3)</f>
        <v>0.69946382132805784</v>
      </c>
      <c r="I3" s="66">
        <f>IF(RES_hh_tes_in!I3=0,"",RES_hh_tes_in!I3/RES_hh_fec_in!I3)</f>
        <v>0.73663105573227528</v>
      </c>
      <c r="J3" s="66">
        <f>IF(RES_hh_tes_in!J3=0,"",RES_hh_tes_in!J3/RES_hh_fec_in!J3)</f>
        <v>0.7530158643365823</v>
      </c>
      <c r="K3" s="66">
        <f>IF(RES_hh_tes_in!K3=0,"",RES_hh_tes_in!K3/RES_hh_fec_in!K3)</f>
        <v>0.85131245097847708</v>
      </c>
      <c r="L3" s="66">
        <f>IF(RES_hh_tes_in!L3=0,"",RES_hh_tes_in!L3/RES_hh_fec_in!L3)</f>
        <v>0.80686899716153382</v>
      </c>
      <c r="M3" s="66">
        <f>IF(RES_hh_tes_in!M3=0,"",RES_hh_tes_in!M3/RES_hh_fec_in!M3)</f>
        <v>0.78489117348569981</v>
      </c>
      <c r="N3" s="66">
        <f>IF(RES_hh_tes_in!N3=0,"",RES_hh_tes_in!N3/RES_hh_fec_in!N3)</f>
        <v>0.83730162115920104</v>
      </c>
      <c r="O3" s="66">
        <f>IF(RES_hh_tes_in!O3=0,"",RES_hh_tes_in!O3/RES_hh_fec_in!O3)</f>
        <v>0.95469448806526791</v>
      </c>
      <c r="P3" s="66">
        <f>IF(RES_hh_tes_in!P3=0,"",RES_hh_tes_in!P3/RES_hh_fec_in!P3)</f>
        <v>1.0655173149227408</v>
      </c>
      <c r="Q3" s="66">
        <f>IF(RES_hh_tes_in!Q3=0,"",RES_hh_tes_in!Q3/RES_hh_fec_in!Q3)</f>
        <v>0.98475241724803109</v>
      </c>
      <c r="R3" s="66">
        <f>IF(RES_hh_tes_in!R3=0,"",RES_hh_tes_in!R3/RES_hh_fec_in!R3)</f>
        <v>0.9305562107129024</v>
      </c>
      <c r="S3" s="66">
        <f>IF(RES_hh_tes_in!S3=0,"",RES_hh_tes_in!S3/RES_hh_fec_in!S3)</f>
        <v>0.87916909480608707</v>
      </c>
      <c r="T3" s="66">
        <f>IF(RES_hh_tes_in!T3=0,"",RES_hh_tes_in!T3/RES_hh_fec_in!T3)</f>
        <v>0.90788873707772855</v>
      </c>
      <c r="U3" s="66">
        <f>IF(RES_hh_tes_in!U3=0,"",RES_hh_tes_in!U3/RES_hh_fec_in!U3)</f>
        <v>0.90707336934880589</v>
      </c>
      <c r="V3" s="66">
        <f>IF(RES_hh_tes_in!V3=0,"",RES_hh_tes_in!V3/RES_hh_fec_in!V3)</f>
        <v>0.92068820045228417</v>
      </c>
      <c r="W3" s="66">
        <f>IF(RES_hh_tes_in!W3=0,"",RES_hh_tes_in!W3/RES_hh_fec_in!W3)</f>
        <v>0.96783282169333718</v>
      </c>
      <c r="X3" s="66">
        <f>IF(RES_hh_tes_in!X3=0,"",RES_hh_tes_in!X3/RES_hh_fec_in!X3)</f>
        <v>1.0587209368752748</v>
      </c>
      <c r="Y3" s="66">
        <f>IF(RES_hh_tes_in!Y3=0,"",RES_hh_tes_in!Y3/RES_hh_fec_in!Y3)</f>
        <v>1.043544962569154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0.62008259221840833</v>
      </c>
      <c r="D4" s="70">
        <f>IF(RES_hh_tes_in!D4=0,"",RES_hh_tes_in!D4/RES_hh_fec_in!D4)</f>
        <v>0.75972350146740553</v>
      </c>
      <c r="E4" s="70">
        <f>IF(RES_hh_tes_in!E4=0,"",RES_hh_tes_in!E4/RES_hh_fec_in!E4)</f>
        <v>0.8124839601198014</v>
      </c>
      <c r="F4" s="70">
        <f>IF(RES_hh_tes_in!F4=0,"",RES_hh_tes_in!F4/RES_hh_fec_in!F4)</f>
        <v>0.76522417788970787</v>
      </c>
      <c r="G4" s="70">
        <f>IF(RES_hh_tes_in!G4=0,"",RES_hh_tes_in!G4/RES_hh_fec_in!G4)</f>
        <v>0.75361074144788742</v>
      </c>
      <c r="H4" s="70">
        <f>IF(RES_hh_tes_in!H4=0,"",RES_hh_tes_in!H4/RES_hh_fec_in!H4)</f>
        <v>0.70719102520315213</v>
      </c>
      <c r="I4" s="70">
        <f>IF(RES_hh_tes_in!I4=0,"",RES_hh_tes_in!I4/RES_hh_fec_in!I4)</f>
        <v>0.83357258512710519</v>
      </c>
      <c r="J4" s="70">
        <f>IF(RES_hh_tes_in!J4=0,"",RES_hh_tes_in!J4/RES_hh_fec_in!J4)</f>
        <v>0.88349359366076075</v>
      </c>
      <c r="K4" s="70">
        <f>IF(RES_hh_tes_in!K4=0,"",RES_hh_tes_in!K4/RES_hh_fec_in!K4)</f>
        <v>1.1010081168567556</v>
      </c>
      <c r="L4" s="70">
        <f>IF(RES_hh_tes_in!L4=0,"",RES_hh_tes_in!L4/RES_hh_fec_in!L4)</f>
        <v>0.93331893378607889</v>
      </c>
      <c r="M4" s="70">
        <f>IF(RES_hh_tes_in!M4=0,"",RES_hh_tes_in!M4/RES_hh_fec_in!M4)</f>
        <v>0.8440647732301535</v>
      </c>
      <c r="N4" s="70">
        <f>IF(RES_hh_tes_in!N4=0,"",RES_hh_tes_in!N4/RES_hh_fec_in!N4)</f>
        <v>0.92981789638101964</v>
      </c>
      <c r="O4" s="70">
        <f>IF(RES_hh_tes_in!O4=0,"",RES_hh_tes_in!O4/RES_hh_fec_in!O4)</f>
        <v>1.1405300354037577</v>
      </c>
      <c r="P4" s="70">
        <f>IF(RES_hh_tes_in!P4=0,"",RES_hh_tes_in!P4/RES_hh_fec_in!P4)</f>
        <v>1.4302612550435885</v>
      </c>
      <c r="Q4" s="70">
        <f>IF(RES_hh_tes_in!Q4=0,"",RES_hh_tes_in!Q4/RES_hh_fec_in!Q4)</f>
        <v>1.1761692570109792</v>
      </c>
      <c r="R4" s="70">
        <f>IF(RES_hh_tes_in!R4=0,"",RES_hh_tes_in!R4/RES_hh_fec_in!R4)</f>
        <v>1.0859439368048116</v>
      </c>
      <c r="S4" s="70">
        <f>IF(RES_hh_tes_in!S4=0,"",RES_hh_tes_in!S4/RES_hh_fec_in!S4)</f>
        <v>0.99821152712279004</v>
      </c>
      <c r="T4" s="70">
        <f>IF(RES_hh_tes_in!T4=0,"",RES_hh_tes_in!T4/RES_hh_fec_in!T4)</f>
        <v>1.0644379208443731</v>
      </c>
      <c r="U4" s="70">
        <f>IF(RES_hh_tes_in!U4=0,"",RES_hh_tes_in!U4/RES_hh_fec_in!U4)</f>
        <v>1.0800896502608852</v>
      </c>
      <c r="V4" s="70">
        <f>IF(RES_hh_tes_in!V4=0,"",RES_hh_tes_in!V4/RES_hh_fec_in!V4)</f>
        <v>1.1545904994984553</v>
      </c>
      <c r="W4" s="70">
        <f>IF(RES_hh_tes_in!W4=0,"",RES_hh_tes_in!W4/RES_hh_fec_in!W4)</f>
        <v>1.2195792384099806</v>
      </c>
      <c r="X4" s="70">
        <f>IF(RES_hh_tes_in!X4=0,"",RES_hh_tes_in!X4/RES_hh_fec_in!X4)</f>
        <v>1.3973622544822157</v>
      </c>
      <c r="Y4" s="70">
        <f>IF(RES_hh_tes_in!Y4=0,"",RES_hh_tes_in!Y4/RES_hh_fec_in!Y4)</f>
        <v>1.320575510059528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0.51988851954250237</v>
      </c>
      <c r="D6" s="78">
        <f>IF(RES_hh_tes_in!D6=0,"",RES_hh_tes_in!D6/RES_hh_fec_in!D6)</f>
        <v>0.52437302214669967</v>
      </c>
      <c r="E6" s="78">
        <f>IF(RES_hh_tes_in!E6=0,"",RES_hh_tes_in!E6/RES_hh_fec_in!E6)</f>
        <v>0.52909625885457456</v>
      </c>
      <c r="F6" s="78">
        <f>IF(RES_hh_tes_in!F6=0,"",RES_hh_tes_in!F6/RES_hh_fec_in!F6)</f>
        <v>0.53379369010779942</v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>
        <f>IF(RES_hh_tes_in!L6=0,"",RES_hh_tes_in!L6/RES_hh_fec_in!L6)</f>
        <v>0.56847491909635373</v>
      </c>
      <c r="M6" s="78">
        <f>IF(RES_hh_tes_in!M6=0,"",RES_hh_tes_in!M6/RES_hh_fec_in!M6)</f>
        <v>0.58140075499913579</v>
      </c>
      <c r="N6" s="78">
        <f>IF(RES_hh_tes_in!N6=0,"",RES_hh_tes_in!N6/RES_hh_fec_in!N6)</f>
        <v>0.60162901288380111</v>
      </c>
      <c r="O6" s="78">
        <f>IF(RES_hh_tes_in!O6=0,"",RES_hh_tes_in!O6/RES_hh_fec_in!O6)</f>
        <v>0.62993353992572187</v>
      </c>
      <c r="P6" s="78">
        <f>IF(RES_hh_tes_in!P6=0,"",RES_hh_tes_in!P6/RES_hh_fec_in!P6)</f>
        <v>0.66255320920436944</v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>
        <f>IF(RES_hh_tes_in!S6=0,"",RES_hh_tes_in!S6/RES_hh_fec_in!S6)</f>
        <v>0.70298460525156159</v>
      </c>
      <c r="T6" s="78">
        <f>IF(RES_hh_tes_in!T6=0,"",RES_hh_tes_in!T6/RES_hh_fec_in!T6)</f>
        <v>0.70442090807938762</v>
      </c>
      <c r="U6" s="78">
        <f>IF(RES_hh_tes_in!U6=0,"",RES_hh_tes_in!U6/RES_hh_fec_in!U6)</f>
        <v>0.70490340919378447</v>
      </c>
      <c r="V6" s="78">
        <f>IF(RES_hh_tes_in!V6=0,"",RES_hh_tes_in!V6/RES_hh_fec_in!V6)</f>
        <v>0.70650453598822083</v>
      </c>
      <c r="W6" s="78" t="str">
        <f>IF(RES_hh_tes_in!W6=0,"",RES_hh_tes_in!W6/RES_hh_fec_in!W6)</f>
        <v/>
      </c>
      <c r="X6" s="78">
        <f>IF(RES_hh_tes_in!X6=0,"",RES_hh_tes_in!X6/RES_hh_fec_in!X6)</f>
        <v>0.71102804436873412</v>
      </c>
      <c r="Y6" s="78" t="str">
        <f>IF(RES_hh_tes_in!Y6=0,"",RES_hh_tes_in!Y6/RES_hh_fec_in!Y6)</f>
        <v/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0.49453940496670418</v>
      </c>
      <c r="D7" s="78">
        <f>IF(RES_hh_tes_in!D7=0,"",RES_hh_tes_in!D7/RES_hh_fec_in!D7)</f>
        <v>0.49917646490188683</v>
      </c>
      <c r="E7" s="78">
        <f>IF(RES_hh_tes_in!E7=0,"",RES_hh_tes_in!E7/RES_hh_fec_in!E7)</f>
        <v>0.50406038038494849</v>
      </c>
      <c r="F7" s="78">
        <f>IF(RES_hh_tes_in!F7=0,"",RES_hh_tes_in!F7/RES_hh_fec_in!F7)</f>
        <v>0.5089176125431405</v>
      </c>
      <c r="G7" s="78">
        <f>IF(RES_hh_tes_in!G7=0,"",RES_hh_tes_in!G7/RES_hh_fec_in!G7)</f>
        <v>0.51399208125535489</v>
      </c>
      <c r="H7" s="78">
        <f>IF(RES_hh_tes_in!H7=0,"",RES_hh_tes_in!H7/RES_hh_fec_in!H7)</f>
        <v>0.51925070988547506</v>
      </c>
      <c r="I7" s="78">
        <f>IF(RES_hh_tes_in!I7=0,"",RES_hh_tes_in!I7/RES_hh_fec_in!I7)</f>
        <v>0.52475026810487446</v>
      </c>
      <c r="J7" s="78">
        <f>IF(RES_hh_tes_in!J7=0,"",RES_hh_tes_in!J7/RES_hh_fec_in!J7)</f>
        <v>0.53073079610228846</v>
      </c>
      <c r="K7" s="78">
        <f>IF(RES_hh_tes_in!K7=0,"",RES_hh_tes_in!K7/RES_hh_fec_in!K7)</f>
        <v>0.53739184925554029</v>
      </c>
      <c r="L7" s="78">
        <f>IF(RES_hh_tes_in!L7=0,"",RES_hh_tes_in!L7/RES_hh_fec_in!L7)</f>
        <v>0.54477865481239818</v>
      </c>
      <c r="M7" s="78">
        <f>IF(RES_hh_tes_in!M7=0,"",RES_hh_tes_in!M7/RES_hh_fec_in!M7)</f>
        <v>0.55814421195076069</v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>
        <f>IF(RES_hh_tes_in!T7=0,"",RES_hh_tes_in!T7/RES_hh_fec_in!T7)</f>
        <v>0.68568456980842885</v>
      </c>
      <c r="U7" s="78">
        <f>IF(RES_hh_tes_in!U7=0,"",RES_hh_tes_in!U7/RES_hh_fec_in!U7)</f>
        <v>0.6861544579593748</v>
      </c>
      <c r="V7" s="78">
        <f>IF(RES_hh_tes_in!V7=0,"",RES_hh_tes_in!V7/RES_hh_fec_in!V7)</f>
        <v>0.68750387159760207</v>
      </c>
      <c r="W7" s="78">
        <f>IF(RES_hh_tes_in!W7=0,"",RES_hh_tes_in!W7/RES_hh_fec_in!W7)</f>
        <v>0.68937107622197025</v>
      </c>
      <c r="X7" s="78">
        <f>IF(RES_hh_tes_in!X7=0,"",RES_hh_tes_in!X7/RES_hh_fec_in!X7)</f>
        <v>0.69048034879523978</v>
      </c>
      <c r="Y7" s="78">
        <f>IF(RES_hh_tes_in!Y7=0,"",RES_hh_tes_in!Y7/RES_hh_fec_in!Y7)</f>
        <v>0.69119124076185356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0.53939107855395951</v>
      </c>
      <c r="D8" s="78">
        <f>IF(RES_hh_tes_in!D8=0,"",RES_hh_tes_in!D8/RES_hh_fec_in!D8)</f>
        <v>0.54395506024679274</v>
      </c>
      <c r="E8" s="78">
        <f>IF(RES_hh_tes_in!E8=0,"",RES_hh_tes_in!E8/RES_hh_fec_in!E8)</f>
        <v>0.54880686106354382</v>
      </c>
      <c r="F8" s="78">
        <f>IF(RES_hh_tes_in!F8=0,"",RES_hh_tes_in!F8/RES_hh_fec_in!F8)</f>
        <v>0.55364101165833013</v>
      </c>
      <c r="G8" s="78">
        <f>IF(RES_hh_tes_in!G8=0,"",RES_hh_tes_in!G8/RES_hh_fec_in!G8)</f>
        <v>0.5587329434914714</v>
      </c>
      <c r="H8" s="78">
        <f>IF(RES_hh_tes_in!H8=0,"",RES_hh_tes_in!H8/RES_hh_fec_in!H8)</f>
        <v>0.56404746621566426</v>
      </c>
      <c r="I8" s="78">
        <f>IF(RES_hh_tes_in!I8=0,"",RES_hh_tes_in!I8/RES_hh_fec_in!I8)</f>
        <v>0.56965089279617809</v>
      </c>
      <c r="J8" s="78">
        <f>IF(RES_hh_tes_in!J8=0,"",RES_hh_tes_in!J8/RES_hh_fec_in!J8)</f>
        <v>0.57581832156394841</v>
      </c>
      <c r="K8" s="78">
        <f>IF(RES_hh_tes_in!K8=0,"",RES_hh_tes_in!K8/RES_hh_fec_in!K8)</f>
        <v>0.5827814193670815</v>
      </c>
      <c r="L8" s="78">
        <f>IF(RES_hh_tes_in!L8=0,"",RES_hh_tes_in!L8/RES_hh_fec_in!L8)</f>
        <v>0.59059808406139591</v>
      </c>
      <c r="M8" s="78">
        <f>IF(RES_hh_tes_in!M8=0,"",RES_hh_tes_in!M8/RES_hh_fec_in!M8)</f>
        <v>0.60506158671319565</v>
      </c>
      <c r="N8" s="78">
        <f>IF(RES_hh_tes_in!N8=0,"",RES_hh_tes_in!N8/RES_hh_fec_in!N8)</f>
        <v>0.62797479398266098</v>
      </c>
      <c r="O8" s="78">
        <f>IF(RES_hh_tes_in!O8=0,"",RES_hh_tes_in!O8/RES_hh_fec_in!O8)</f>
        <v>0.66054083164078703</v>
      </c>
      <c r="P8" s="78">
        <f>IF(RES_hh_tes_in!P8=0,"",RES_hh_tes_in!P8/RES_hh_fec_in!P8)</f>
        <v>0.69890544846674618</v>
      </c>
      <c r="Q8" s="78">
        <f>IF(RES_hh_tes_in!Q8=0,"",RES_hh_tes_in!Q8/RES_hh_fec_in!Q8)</f>
        <v>0.7312705373278261</v>
      </c>
      <c r="R8" s="78">
        <f>IF(RES_hh_tes_in!R8=0,"",RES_hh_tes_in!R8/RES_hh_fec_in!R8)</f>
        <v>0.74772461093370146</v>
      </c>
      <c r="S8" s="78">
        <f>IF(RES_hh_tes_in!S8=0,"",RES_hh_tes_in!S8/RES_hh_fec_in!S8)</f>
        <v>0.76033199345875169</v>
      </c>
      <c r="T8" s="78">
        <f>IF(RES_hh_tes_in!T8=0,"",RES_hh_tes_in!T8/RES_hh_fec_in!T8)</f>
        <v>0.7705942668495005</v>
      </c>
      <c r="U8" s="78">
        <f>IF(RES_hh_tes_in!U8=0,"",RES_hh_tes_in!U8/RES_hh_fec_in!U8)</f>
        <v>0.77955019670186498</v>
      </c>
      <c r="V8" s="78">
        <f>IF(RES_hh_tes_in!V8=0,"",RES_hh_tes_in!V8/RES_hh_fec_in!V8)</f>
        <v>0.78771567793942132</v>
      </c>
      <c r="W8" s="78">
        <f>IF(RES_hh_tes_in!W8=0,"",RES_hh_tes_in!W8/RES_hh_fec_in!W8)</f>
        <v>0.79387420854145185</v>
      </c>
      <c r="X8" s="78">
        <f>IF(RES_hh_tes_in!X8=0,"",RES_hh_tes_in!X8/RES_hh_fec_in!X8)</f>
        <v>0.79782567952497829</v>
      </c>
      <c r="Y8" s="78">
        <f>IF(RES_hh_tes_in!Y8=0,"",RES_hh_tes_in!Y8/RES_hh_fec_in!Y8)</f>
        <v>0.80061587582139992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0.56192913708474823</v>
      </c>
      <c r="D9" s="78">
        <f>IF(RES_hh_tes_in!D9=0,"",RES_hh_tes_in!D9/RES_hh_fec_in!D9)</f>
        <v>0.57317100367346696</v>
      </c>
      <c r="E9" s="78">
        <f>IF(RES_hh_tes_in!E9=0,"",RES_hh_tes_in!E9/RES_hh_fec_in!E9)</f>
        <v>0.58451989151099915</v>
      </c>
      <c r="F9" s="78">
        <f>IF(RES_hh_tes_in!F9=0,"",RES_hh_tes_in!F9/RES_hh_fec_in!F9)</f>
        <v>0.59596470081888653</v>
      </c>
      <c r="G9" s="78">
        <f>IF(RES_hh_tes_in!G9=0,"",RES_hh_tes_in!G9/RES_hh_fec_in!G9)</f>
        <v>0.60749413955240605</v>
      </c>
      <c r="H9" s="78">
        <f>IF(RES_hh_tes_in!H9=0,"",RES_hh_tes_in!H9/RES_hh_fec_in!H9)</f>
        <v>0.61909490965097613</v>
      </c>
      <c r="I9" s="78">
        <f>IF(RES_hh_tes_in!I9=0,"",RES_hh_tes_in!I9/RES_hh_fec_in!I9)</f>
        <v>0.63074946949107691</v>
      </c>
      <c r="J9" s="78">
        <f>IF(RES_hh_tes_in!J9=0,"",RES_hh_tes_in!J9/RES_hh_fec_in!J9)</f>
        <v>0.64241992687457894</v>
      </c>
      <c r="K9" s="78">
        <f>IF(RES_hh_tes_in!K9=0,"",RES_hh_tes_in!K9/RES_hh_fec_in!K9)</f>
        <v>0.65405617708981034</v>
      </c>
      <c r="L9" s="78">
        <f>IF(RES_hh_tes_in!L9=0,"",RES_hh_tes_in!L9/RES_hh_fec_in!L9)</f>
        <v>0.6656137495177491</v>
      </c>
      <c r="M9" s="78">
        <f>IF(RES_hh_tes_in!M9=0,"",RES_hh_tes_in!M9/RES_hh_fec_in!M9)</f>
        <v>0.67623033046498793</v>
      </c>
      <c r="N9" s="78">
        <f>IF(RES_hh_tes_in!N9=0,"",RES_hh_tes_in!N9/RES_hh_fec_in!N9)</f>
        <v>0.68543407843919357</v>
      </c>
      <c r="O9" s="78">
        <f>IF(RES_hh_tes_in!O9=0,"",RES_hh_tes_in!O9/RES_hh_fec_in!O9)</f>
        <v>0.69295247918537894</v>
      </c>
      <c r="P9" s="78">
        <f>IF(RES_hh_tes_in!P9=0,"",RES_hh_tes_in!P9/RES_hh_fec_in!P9)</f>
        <v>0.69943685254410226</v>
      </c>
      <c r="Q9" s="78">
        <f>IF(RES_hh_tes_in!Q9=0,"",RES_hh_tes_in!Q9/RES_hh_fec_in!Q9)</f>
        <v>0.70717392230777021</v>
      </c>
      <c r="R9" s="78">
        <f>IF(RES_hh_tes_in!R9=0,"",RES_hh_tes_in!R9/RES_hh_fec_in!R9)</f>
        <v>0.71876305220273196</v>
      </c>
      <c r="S9" s="78">
        <f>IF(RES_hh_tes_in!S9=0,"",RES_hh_tes_in!S9/RES_hh_fec_in!S9)</f>
        <v>0.73180647946125843</v>
      </c>
      <c r="T9" s="78">
        <f>IF(RES_hh_tes_in!T9=0,"",RES_hh_tes_in!T9/RES_hh_fec_in!T9)</f>
        <v>0.74496312957044564</v>
      </c>
      <c r="U9" s="78">
        <f>IF(RES_hh_tes_in!U9=0,"",RES_hh_tes_in!U9/RES_hh_fec_in!U9)</f>
        <v>0.75711657145921507</v>
      </c>
      <c r="V9" s="78">
        <f>IF(RES_hh_tes_in!V9=0,"",RES_hh_tes_in!V9/RES_hh_fec_in!V9)</f>
        <v>0.76731115045644016</v>
      </c>
      <c r="W9" s="78">
        <f>IF(RES_hh_tes_in!W9=0,"",RES_hh_tes_in!W9/RES_hh_fec_in!W9)</f>
        <v>0.77550072225003075</v>
      </c>
      <c r="X9" s="78">
        <f>IF(RES_hh_tes_in!X9=0,"",RES_hh_tes_in!X9/RES_hh_fec_in!X9)</f>
        <v>0.78295824489021937</v>
      </c>
      <c r="Y9" s="78">
        <f>IF(RES_hh_tes_in!Y9=0,"",RES_hh_tes_in!Y9/RES_hh_fec_in!Y9)</f>
        <v>0.78998624032774489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0.78037283016694792</v>
      </c>
      <c r="D11" s="78">
        <f>IF(RES_hh_tes_in!D11=0,"",RES_hh_tes_in!D11/RES_hh_fec_in!D11)</f>
        <v>0.78181646951306838</v>
      </c>
      <c r="E11" s="78">
        <f>IF(RES_hh_tes_in!E11=0,"",RES_hh_tes_in!E11/RES_hh_fec_in!E11)</f>
        <v>0.78329908335520271</v>
      </c>
      <c r="F11" s="78">
        <f>IF(RES_hh_tes_in!F11=0,"",RES_hh_tes_in!F11/RES_hh_fec_in!F11)</f>
        <v>0.78478701190133882</v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>
        <f>IF(RES_hh_tes_in!I11=0,"",RES_hh_tes_in!I11/RES_hh_fec_in!I11)</f>
        <v>0.78946246413428056</v>
      </c>
      <c r="J11" s="78">
        <f>IF(RES_hh_tes_in!J11=0,"",RES_hh_tes_in!J11/RES_hh_fec_in!J11)</f>
        <v>0.7911286737639539</v>
      </c>
      <c r="K11" s="78">
        <f>IF(RES_hh_tes_in!K11=0,"",RES_hh_tes_in!K11/RES_hh_fec_in!K11)</f>
        <v>0.79289167965783702</v>
      </c>
      <c r="L11" s="78">
        <f>IF(RES_hh_tes_in!L11=0,"",RES_hh_tes_in!L11/RES_hh_fec_in!L11)</f>
        <v>0.79475850330659792</v>
      </c>
      <c r="M11" s="78">
        <f>IF(RES_hh_tes_in!M11=0,"",RES_hh_tes_in!M11/RES_hh_fec_in!M11)</f>
        <v>0.79734335370441245</v>
      </c>
      <c r="N11" s="78">
        <f>IF(RES_hh_tes_in!N11=0,"",RES_hh_tes_in!N11/RES_hh_fec_in!N11)</f>
        <v>0.80084042832643743</v>
      </c>
      <c r="O11" s="78">
        <f>IF(RES_hh_tes_in!O11=0,"",RES_hh_tes_in!O11/RES_hh_fec_in!O11)</f>
        <v>0.80541996485742928</v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>
        <f>IF(RES_hh_tes_in!R11=0,"",RES_hh_tes_in!R11/RES_hh_fec_in!R11)</f>
        <v>0.81965366906750314</v>
      </c>
      <c r="S11" s="78">
        <f>IF(RES_hh_tes_in!S11=0,"",RES_hh_tes_in!S11/RES_hh_fec_in!S11)</f>
        <v>0.82340803750385083</v>
      </c>
      <c r="T11" s="78">
        <f>IF(RES_hh_tes_in!T11=0,"",RES_hh_tes_in!T11/RES_hh_fec_in!T11)</f>
        <v>0.8270324769898314</v>
      </c>
      <c r="U11" s="78">
        <f>IF(RES_hh_tes_in!U11=0,"",RES_hh_tes_in!U11/RES_hh_fec_in!U11)</f>
        <v>0.83050190244534616</v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X11" s="78" t="str">
        <f>IF(RES_hh_tes_in!X11=0,"",RES_hh_tes_in!X11/RES_hh_fec_in!X11)</f>
        <v/>
      </c>
      <c r="Y11" s="78" t="str">
        <f>IF(RES_hh_tes_in!Y11=0,"",RES_hh_tes_in!Y11/RES_hh_fec_in!Y11)</f>
        <v/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1.7242117861087447</v>
      </c>
      <c r="D12" s="78">
        <f>IF(RES_hh_tes_in!D12=0,"",RES_hh_tes_in!D12/RES_hh_fec_in!D12)</f>
        <v>1.8250217229104371</v>
      </c>
      <c r="E12" s="78">
        <f>IF(RES_hh_tes_in!E12=0,"",RES_hh_tes_in!E12/RES_hh_fec_in!E12)</f>
        <v>1.9275289278387584</v>
      </c>
      <c r="F12" s="78">
        <f>IF(RES_hh_tes_in!F12=0,"",RES_hh_tes_in!F12/RES_hh_fec_in!F12)</f>
        <v>2.0307451554727129</v>
      </c>
      <c r="G12" s="78">
        <f>IF(RES_hh_tes_in!G12=0,"",RES_hh_tes_in!G12/RES_hh_fec_in!G12)</f>
        <v>2.1355708239049038</v>
      </c>
      <c r="H12" s="78">
        <f>IF(RES_hh_tes_in!H12=0,"",RES_hh_tes_in!H12/RES_hh_fec_in!H12)</f>
        <v>2.2418976140819926</v>
      </c>
      <c r="I12" s="78">
        <f>IF(RES_hh_tes_in!I12=0,"",RES_hh_tes_in!I12/RES_hh_fec_in!I12)</f>
        <v>2.3499493584160711</v>
      </c>
      <c r="J12" s="78">
        <f>IF(RES_hh_tes_in!J12=0,"",RES_hh_tes_in!J12/RES_hh_fec_in!J12)</f>
        <v>2.4606386547661012</v>
      </c>
      <c r="K12" s="78">
        <f>IF(RES_hh_tes_in!K12=0,"",RES_hh_tes_in!K12/RES_hh_fec_in!K12)</f>
        <v>2.5747442735652215</v>
      </c>
      <c r="L12" s="78">
        <f>IF(RES_hh_tes_in!L12=0,"",RES_hh_tes_in!L12/RES_hh_fec_in!L12)</f>
        <v>2.6924797060007801</v>
      </c>
      <c r="M12" s="78">
        <f>IF(RES_hh_tes_in!M12=0,"",RES_hh_tes_in!M12/RES_hh_fec_in!M12)</f>
        <v>2.8364457716750735</v>
      </c>
      <c r="N12" s="78">
        <f>IF(RES_hh_tes_in!N12=0,"",RES_hh_tes_in!N12/RES_hh_fec_in!N12)</f>
        <v>3.0144361216756597</v>
      </c>
      <c r="O12" s="78">
        <f>IF(RES_hh_tes_in!O12=0,"",RES_hh_tes_in!O12/RES_hh_fec_in!O12)</f>
        <v>3.2291282944402888</v>
      </c>
      <c r="P12" s="78">
        <f>IF(RES_hh_tes_in!P12=0,"",RES_hh_tes_in!P12/RES_hh_fec_in!P12)</f>
        <v>3.4588745448354845</v>
      </c>
      <c r="Q12" s="78">
        <f>IF(RES_hh_tes_in!Q12=0,"",RES_hh_tes_in!Q12/RES_hh_fec_in!Q12)</f>
        <v>3.6375408572520258</v>
      </c>
      <c r="R12" s="78">
        <f>IF(RES_hh_tes_in!R12=0,"",RES_hh_tes_in!R12/RES_hh_fec_in!R12)</f>
        <v>3.6384075968166338</v>
      </c>
      <c r="S12" s="78">
        <f>IF(RES_hh_tes_in!S12=0,"",RES_hh_tes_in!S12/RES_hh_fec_in!S12)</f>
        <v>3.6385039012127014</v>
      </c>
      <c r="T12" s="78">
        <f>IF(RES_hh_tes_in!T12=0,"",RES_hh_tes_in!T12/RES_hh_fec_in!T12)</f>
        <v>3.6386109060972203</v>
      </c>
      <c r="U12" s="78">
        <f>IF(RES_hh_tes_in!U12=0,"",RES_hh_tes_in!U12/RES_hh_fec_in!U12)</f>
        <v>3.638729800413353</v>
      </c>
      <c r="V12" s="78">
        <f>IF(RES_hh_tes_in!V12=0,"",RES_hh_tes_in!V12/RES_hh_fec_in!V12)</f>
        <v>3.6494302888653003</v>
      </c>
      <c r="W12" s="78">
        <f>IF(RES_hh_tes_in!W12=0,"",RES_hh_tes_in!W12/RES_hh_fec_in!W12)</f>
        <v>3.706425330413627</v>
      </c>
      <c r="X12" s="78">
        <f>IF(RES_hh_tes_in!X12=0,"",RES_hh_tes_in!X12/RES_hh_fec_in!X12)</f>
        <v>3.7827583090787735</v>
      </c>
      <c r="Y12" s="78">
        <f>IF(RES_hh_tes_in!Y12=0,"",RES_hh_tes_in!Y12/RES_hh_fec_in!Y12)</f>
        <v>3.8703536917395795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0.71390276179740897</v>
      </c>
      <c r="D13" s="79">
        <f>IF(RES_hh_tes_in!D13=0,"",RES_hh_tes_in!D13/RES_hh_fec_in!D13)</f>
        <v>0.71709733089368499</v>
      </c>
      <c r="E13" s="79">
        <f>IF(RES_hh_tes_in!E13=0,"",RES_hh_tes_in!E13/RES_hh_fec_in!E13)</f>
        <v>0.72028300207591578</v>
      </c>
      <c r="F13" s="79">
        <f>IF(RES_hh_tes_in!F13=0,"",RES_hh_tes_in!F13/RES_hh_fec_in!F13)</f>
        <v>0.72346714973628801</v>
      </c>
      <c r="G13" s="79">
        <f>IF(RES_hh_tes_in!G13=0,"",RES_hh_tes_in!G13/RES_hh_fec_in!G13)</f>
        <v>0.72664310881887539</v>
      </c>
      <c r="H13" s="79">
        <f>IF(RES_hh_tes_in!H13=0,"",RES_hh_tes_in!H13/RES_hh_fec_in!H13)</f>
        <v>0.72981172027968899</v>
      </c>
      <c r="I13" s="79">
        <f>IF(RES_hh_tes_in!I13=0,"",RES_hh_tes_in!I13/RES_hh_fec_in!I13)</f>
        <v>0.73297136916953853</v>
      </c>
      <c r="J13" s="79">
        <f>IF(RES_hh_tes_in!J13=0,"",RES_hh_tes_in!J13/RES_hh_fec_in!J13)</f>
        <v>0.73611538089652262</v>
      </c>
      <c r="K13" s="79">
        <f>IF(RES_hh_tes_in!K13=0,"",RES_hh_tes_in!K13/RES_hh_fec_in!K13)</f>
        <v>0.73923812420399959</v>
      </c>
      <c r="L13" s="79">
        <f>IF(RES_hh_tes_in!L13=0,"",RES_hh_tes_in!L13/RES_hh_fec_in!L13)</f>
        <v>0.74233817460958695</v>
      </c>
      <c r="M13" s="79">
        <f>IF(RES_hh_tes_in!M13=0,"",RES_hh_tes_in!M13/RES_hh_fec_in!M13)</f>
        <v>0.74484518980098979</v>
      </c>
      <c r="N13" s="79" t="str">
        <f>IF(RES_hh_tes_in!N13=0,"",RES_hh_tes_in!N13/RES_hh_fec_in!N13)</f>
        <v/>
      </c>
      <c r="O13" s="79" t="str">
        <f>IF(RES_hh_tes_in!O13=0,"",RES_hh_tes_in!O13/RES_hh_fec_in!O13)</f>
        <v/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 t="str">
        <f>IF(RES_hh_tes_in!T13=0,"",RES_hh_tes_in!T13/RES_hh_fec_in!T13)</f>
        <v/>
      </c>
      <c r="U13" s="79" t="str">
        <f>IF(RES_hh_tes_in!U13=0,"",RES_hh_tes_in!U13/RES_hh_fec_in!U13)</f>
        <v/>
      </c>
      <c r="V13" s="79" t="str">
        <f>IF(RES_hh_tes_in!V13=0,"",RES_hh_tes_in!V13/RES_hh_fec_in!V13)</f>
        <v/>
      </c>
      <c r="W13" s="79">
        <f>IF(RES_hh_tes_in!W13=0,"",RES_hh_tes_in!W13/RES_hh_fec_in!W13)</f>
        <v>0.85891216598346243</v>
      </c>
      <c r="X13" s="79">
        <f>IF(RES_hh_tes_in!X13=0,"",RES_hh_tes_in!X13/RES_hh_fec_in!X13)</f>
        <v>0.87314427235878711</v>
      </c>
      <c r="Y13" s="79">
        <f>IF(RES_hh_tes_in!Y13=0,"",RES_hh_tes_in!Y13/RES_hh_fec_in!Y13)</f>
        <v>0.88656839006232102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2.2780206427078267</v>
      </c>
      <c r="D15" s="70">
        <f>IF(RES_hh_tes_in!D15=0,"",RES_hh_tes_in!D15/RES_hh_fec_in!D15)</f>
        <v>2.3733494565267517</v>
      </c>
      <c r="E15" s="70">
        <f>IF(RES_hh_tes_in!E15=0,"",RES_hh_tes_in!E15/RES_hh_fec_in!E15)</f>
        <v>2.4701074325726369</v>
      </c>
      <c r="F15" s="70">
        <f>IF(RES_hh_tes_in!F15=0,"",RES_hh_tes_in!F15/RES_hh_fec_in!F15)</f>
        <v>2.5676425260017011</v>
      </c>
      <c r="G15" s="70">
        <f>IF(RES_hh_tes_in!G15=0,"",RES_hh_tes_in!G15/RES_hh_fec_in!G15)</f>
        <v>2.6665197892742047</v>
      </c>
      <c r="H15" s="70">
        <f>IF(RES_hh_tes_in!H15=0,"",RES_hh_tes_in!H15/RES_hh_fec_in!H15)</f>
        <v>2.766650417833262</v>
      </c>
      <c r="I15" s="70">
        <f>IF(RES_hh_tes_in!I15=0,"",RES_hh_tes_in!I15/RES_hh_fec_in!I15)</f>
        <v>2.8681528574147013</v>
      </c>
      <c r="J15" s="70">
        <f>IF(RES_hh_tes_in!J15=0,"",RES_hh_tes_in!J15/RES_hh_fec_in!J15)</f>
        <v>2.9715579729014108</v>
      </c>
      <c r="K15" s="70">
        <f>IF(RES_hh_tes_in!K15=0,"",RES_hh_tes_in!K15/RES_hh_fec_in!K15)</f>
        <v>3.0772862535440511</v>
      </c>
      <c r="L15" s="70">
        <f>IF(RES_hh_tes_in!L15=0,"",RES_hh_tes_in!L15/RES_hh_fec_in!L15)</f>
        <v>3.1853934607428287</v>
      </c>
      <c r="M15" s="70">
        <f>IF(RES_hh_tes_in!M15=0,"",RES_hh_tes_in!M15/RES_hh_fec_in!M15)</f>
        <v>3.3092763516270671</v>
      </c>
      <c r="N15" s="70">
        <f>IF(RES_hh_tes_in!N15=0,"",RES_hh_tes_in!N15/RES_hh_fec_in!N15)</f>
        <v>3.4529118083418195</v>
      </c>
      <c r="O15" s="70">
        <f>IF(RES_hh_tes_in!O15=0,"",RES_hh_tes_in!O15/RES_hh_fec_in!O15)</f>
        <v>3.6160435994387772</v>
      </c>
      <c r="P15" s="70">
        <f>IF(RES_hh_tes_in!P15=0,"",RES_hh_tes_in!P15/RES_hh_fec_in!P15)</f>
        <v>3.7827957384910498</v>
      </c>
      <c r="Q15" s="70">
        <f>IF(RES_hh_tes_in!Q15=0,"",RES_hh_tes_in!Q15/RES_hh_fec_in!Q15)</f>
        <v>3.9107754485369099</v>
      </c>
      <c r="R15" s="70">
        <f>IF(RES_hh_tes_in!R15=0,"",RES_hh_tes_in!R15/RES_hh_fec_in!R15)</f>
        <v>3.9385058513711679</v>
      </c>
      <c r="S15" s="70">
        <f>IF(RES_hh_tes_in!S15=0,"",RES_hh_tes_in!S15/RES_hh_fec_in!S15)</f>
        <v>3.9415870072416412</v>
      </c>
      <c r="T15" s="70">
        <f>IF(RES_hh_tes_in!T15=0,"",RES_hh_tes_in!T15/RES_hh_fec_in!T15)</f>
        <v>3.9450105137643892</v>
      </c>
      <c r="U15" s="70">
        <f>IF(RES_hh_tes_in!U15=0,"",RES_hh_tes_in!U15/RES_hh_fec_in!U15)</f>
        <v>3.9488144099007751</v>
      </c>
      <c r="V15" s="70">
        <f>IF(RES_hh_tes_in!V15=0,"",RES_hh_tes_in!V15/RES_hh_fec_in!V15)</f>
        <v>3.959684181888691</v>
      </c>
      <c r="W15" s="70">
        <f>IF(RES_hh_tes_in!W15=0,"",RES_hh_tes_in!W15/RES_hh_fec_in!W15)</f>
        <v>3.9953608813464681</v>
      </c>
      <c r="X15" s="70">
        <f>IF(RES_hh_tes_in!X15=0,"",RES_hh_tes_in!X15/RES_hh_fec_in!X15)</f>
        <v>4.0387840662242995</v>
      </c>
      <c r="Y15" s="70">
        <f>IF(RES_hh_tes_in!Y15=0,"",RES_hh_tes_in!Y15/RES_hh_fec_in!Y15)</f>
        <v>4.0877297143224069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2.2780206427078267</v>
      </c>
      <c r="D16" s="78">
        <f>IF(RES_hh_tes_in!D16=0,"",RES_hh_tes_in!D16/RES_hh_fec_in!D16)</f>
        <v>2.3733494565267517</v>
      </c>
      <c r="E16" s="78">
        <f>IF(RES_hh_tes_in!E16=0,"",RES_hh_tes_in!E16/RES_hh_fec_in!E16)</f>
        <v>2.4701074325726369</v>
      </c>
      <c r="F16" s="78">
        <f>IF(RES_hh_tes_in!F16=0,"",RES_hh_tes_in!F16/RES_hh_fec_in!F16)</f>
        <v>2.5676425260017011</v>
      </c>
      <c r="G16" s="78">
        <f>IF(RES_hh_tes_in!G16=0,"",RES_hh_tes_in!G16/RES_hh_fec_in!G16)</f>
        <v>2.6665197892742047</v>
      </c>
      <c r="H16" s="78">
        <f>IF(RES_hh_tes_in!H16=0,"",RES_hh_tes_in!H16/RES_hh_fec_in!H16)</f>
        <v>2.766650417833262</v>
      </c>
      <c r="I16" s="78">
        <f>IF(RES_hh_tes_in!I16=0,"",RES_hh_tes_in!I16/RES_hh_fec_in!I16)</f>
        <v>2.8681528574147013</v>
      </c>
      <c r="J16" s="78">
        <f>IF(RES_hh_tes_in!J16=0,"",RES_hh_tes_in!J16/RES_hh_fec_in!J16)</f>
        <v>2.9715579729014108</v>
      </c>
      <c r="K16" s="78">
        <f>IF(RES_hh_tes_in!K16=0,"",RES_hh_tes_in!K16/RES_hh_fec_in!K16)</f>
        <v>3.0772862535440511</v>
      </c>
      <c r="L16" s="78">
        <f>IF(RES_hh_tes_in!L16=0,"",RES_hh_tes_in!L16/RES_hh_fec_in!L16)</f>
        <v>3.1853934607428287</v>
      </c>
      <c r="M16" s="78">
        <f>IF(RES_hh_tes_in!M16=0,"",RES_hh_tes_in!M16/RES_hh_fec_in!M16)</f>
        <v>3.3092763516270671</v>
      </c>
      <c r="N16" s="78">
        <f>IF(RES_hh_tes_in!N16=0,"",RES_hh_tes_in!N16/RES_hh_fec_in!N16)</f>
        <v>3.4529118083418195</v>
      </c>
      <c r="O16" s="78">
        <f>IF(RES_hh_tes_in!O16=0,"",RES_hh_tes_in!O16/RES_hh_fec_in!O16)</f>
        <v>3.6160435994387772</v>
      </c>
      <c r="P16" s="78">
        <f>IF(RES_hh_tes_in!P16=0,"",RES_hh_tes_in!P16/RES_hh_fec_in!P16)</f>
        <v>3.7827957384910498</v>
      </c>
      <c r="Q16" s="78">
        <f>IF(RES_hh_tes_in!Q16=0,"",RES_hh_tes_in!Q16/RES_hh_fec_in!Q16)</f>
        <v>3.9107754485369099</v>
      </c>
      <c r="R16" s="78">
        <f>IF(RES_hh_tes_in!R16=0,"",RES_hh_tes_in!R16/RES_hh_fec_in!R16)</f>
        <v>3.9385058513711679</v>
      </c>
      <c r="S16" s="78">
        <f>IF(RES_hh_tes_in!S16=0,"",RES_hh_tes_in!S16/RES_hh_fec_in!S16)</f>
        <v>3.9415870072416412</v>
      </c>
      <c r="T16" s="78">
        <f>IF(RES_hh_tes_in!T16=0,"",RES_hh_tes_in!T16/RES_hh_fec_in!T16)</f>
        <v>3.9450105137643892</v>
      </c>
      <c r="U16" s="78">
        <f>IF(RES_hh_tes_in!U16=0,"",RES_hh_tes_in!U16/RES_hh_fec_in!U16)</f>
        <v>3.9488144099007751</v>
      </c>
      <c r="V16" s="78">
        <f>IF(RES_hh_tes_in!V16=0,"",RES_hh_tes_in!V16/RES_hh_fec_in!V16)</f>
        <v>3.959684181888691</v>
      </c>
      <c r="W16" s="78">
        <f>IF(RES_hh_tes_in!W16=0,"",RES_hh_tes_in!W16/RES_hh_fec_in!W16)</f>
        <v>3.9953608813464681</v>
      </c>
      <c r="X16" s="78">
        <f>IF(RES_hh_tes_in!X16=0,"",RES_hh_tes_in!X16/RES_hh_fec_in!X16)</f>
        <v>4.0387840662242995</v>
      </c>
      <c r="Y16" s="78">
        <f>IF(RES_hh_tes_in!Y16=0,"",RES_hh_tes_in!Y16/RES_hh_fec_in!Y16)</f>
        <v>4.0877297143224069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0.60288520349389374</v>
      </c>
      <c r="D17" s="70">
        <f>IF(RES_hh_tes_in!D17=0,"",RES_hh_tes_in!D17/RES_hh_fec_in!D17)</f>
        <v>0.60450131228859116</v>
      </c>
      <c r="E17" s="70">
        <f>IF(RES_hh_tes_in!E17=0,"",RES_hh_tes_in!E17/RES_hh_fec_in!E17)</f>
        <v>0.60625616373699065</v>
      </c>
      <c r="F17" s="70">
        <f>IF(RES_hh_tes_in!F17=0,"",RES_hh_tes_in!F17/RES_hh_fec_in!F17)</f>
        <v>0.61017658347418691</v>
      </c>
      <c r="G17" s="70">
        <f>IF(RES_hh_tes_in!G17=0,"",RES_hh_tes_in!G17/RES_hh_fec_in!G17)</f>
        <v>0.61532143620706281</v>
      </c>
      <c r="H17" s="70">
        <f>IF(RES_hh_tes_in!H17=0,"",RES_hh_tes_in!H17/RES_hh_fec_in!H17)</f>
        <v>0.61510704795317339</v>
      </c>
      <c r="I17" s="70">
        <f>IF(RES_hh_tes_in!I17=0,"",RES_hh_tes_in!I17/RES_hh_fec_in!I17)</f>
        <v>0.62246304723312695</v>
      </c>
      <c r="J17" s="70">
        <f>IF(RES_hh_tes_in!J17=0,"",RES_hh_tes_in!J17/RES_hh_fec_in!J17)</f>
        <v>0.63753573249871931</v>
      </c>
      <c r="K17" s="70">
        <f>IF(RES_hh_tes_in!K17=0,"",RES_hh_tes_in!K17/RES_hh_fec_in!K17)</f>
        <v>0.63806947225582245</v>
      </c>
      <c r="L17" s="70">
        <f>IF(RES_hh_tes_in!L17=0,"",RES_hh_tes_in!L17/RES_hh_fec_in!L17)</f>
        <v>0.66314318483194445</v>
      </c>
      <c r="M17" s="70">
        <f>IF(RES_hh_tes_in!M17=0,"",RES_hh_tes_in!M17/RES_hh_fec_in!M17)</f>
        <v>0.6922312676197061</v>
      </c>
      <c r="N17" s="70">
        <f>IF(RES_hh_tes_in!N17=0,"",RES_hh_tes_in!N17/RES_hh_fec_in!N17)</f>
        <v>0.70669586075272062</v>
      </c>
      <c r="O17" s="70">
        <f>IF(RES_hh_tes_in!O17=0,"",RES_hh_tes_in!O17/RES_hh_fec_in!O17)</f>
        <v>0.71210103728537899</v>
      </c>
      <c r="P17" s="70">
        <f>IF(RES_hh_tes_in!P17=0,"",RES_hh_tes_in!P17/RES_hh_fec_in!P17)</f>
        <v>0.75164004779516957</v>
      </c>
      <c r="Q17" s="70">
        <f>IF(RES_hh_tes_in!Q17=0,"",RES_hh_tes_in!Q17/RES_hh_fec_in!Q17)</f>
        <v>0.76988861968226652</v>
      </c>
      <c r="R17" s="70">
        <f>IF(RES_hh_tes_in!R17=0,"",RES_hh_tes_in!R17/RES_hh_fec_in!R17)</f>
        <v>0.77728787492225759</v>
      </c>
      <c r="S17" s="70">
        <f>IF(RES_hh_tes_in!S17=0,"",RES_hh_tes_in!S17/RES_hh_fec_in!S17)</f>
        <v>0.78417680354691865</v>
      </c>
      <c r="T17" s="70">
        <f>IF(RES_hh_tes_in!T17=0,"",RES_hh_tes_in!T17/RES_hh_fec_in!T17)</f>
        <v>0.80588379344310346</v>
      </c>
      <c r="U17" s="70">
        <f>IF(RES_hh_tes_in!U17=0,"",RES_hh_tes_in!U17/RES_hh_fec_in!U17)</f>
        <v>0.80748681411016343</v>
      </c>
      <c r="V17" s="70">
        <f>IF(RES_hh_tes_in!V17=0,"",RES_hh_tes_in!V17/RES_hh_fec_in!V17)</f>
        <v>0.81846021280623271</v>
      </c>
      <c r="W17" s="70">
        <f>IF(RES_hh_tes_in!W17=0,"",RES_hh_tes_in!W17/RES_hh_fec_in!W17)</f>
        <v>0.82932282986406236</v>
      </c>
      <c r="X17" s="70">
        <f>IF(RES_hh_tes_in!X17=0,"",RES_hh_tes_in!X17/RES_hh_fec_in!X17)</f>
        <v>0.8587415574296271</v>
      </c>
      <c r="Y17" s="70">
        <f>IF(RES_hh_tes_in!Y17=0,"",RES_hh_tes_in!Y17/RES_hh_fec_in!Y17)</f>
        <v>0.83857821424041279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0.58804966361108735</v>
      </c>
      <c r="D19" s="78">
        <f>IF(RES_hh_tes_in!D19=0,"",RES_hh_tes_in!D19/RES_hh_fec_in!D19)</f>
        <v>0.58977814030177445</v>
      </c>
      <c r="E19" s="78">
        <f>IF(RES_hh_tes_in!E19=0,"",RES_hh_tes_in!E19/RES_hh_fec_in!E19)</f>
        <v>0.5917468829028214</v>
      </c>
      <c r="F19" s="78">
        <f>IF(RES_hh_tes_in!F19=0,"",RES_hh_tes_in!F19/RES_hh_fec_in!F19)</f>
        <v>0.59374838903709914</v>
      </c>
      <c r="G19" s="78">
        <f>IF(RES_hh_tes_in!G19=0,"",RES_hh_tes_in!G19/RES_hh_fec_in!G19)</f>
        <v>0.59597116594260668</v>
      </c>
      <c r="H19" s="78">
        <f>IF(RES_hh_tes_in!H19=0,"",RES_hh_tes_in!H19/RES_hh_fec_in!H19)</f>
        <v>0.59839214273324537</v>
      </c>
      <c r="I19" s="78">
        <f>IF(RES_hh_tes_in!I19=0,"",RES_hh_tes_in!I19/RES_hh_fec_in!I19)</f>
        <v>0.60105776759796525</v>
      </c>
      <c r="J19" s="78">
        <f>IF(RES_hh_tes_in!J19=0,"",RES_hh_tes_in!J19/RES_hh_fec_in!J19)</f>
        <v>0.60415832237216471</v>
      </c>
      <c r="K19" s="78">
        <f>IF(RES_hh_tes_in!K19=0,"",RES_hh_tes_in!K19/RES_hh_fec_in!K19)</f>
        <v>0.60785559666600686</v>
      </c>
      <c r="L19" s="78">
        <f>IF(RES_hh_tes_in!L19=0,"",RES_hh_tes_in!L19/RES_hh_fec_in!L19)</f>
        <v>0.61219287583324833</v>
      </c>
      <c r="M19" s="78">
        <f>IF(RES_hh_tes_in!M19=0,"",RES_hh_tes_in!M19/RES_hh_fec_in!M19)</f>
        <v>0.62103469443540427</v>
      </c>
      <c r="N19" s="78">
        <f>IF(RES_hh_tes_in!N19=0,"",RES_hh_tes_in!N19/RES_hh_fec_in!N19)</f>
        <v>0.6356094392057553</v>
      </c>
      <c r="O19" s="78">
        <f>IF(RES_hh_tes_in!O19=0,"",RES_hh_tes_in!O19/RES_hh_fec_in!O19)</f>
        <v>0.65691685553215018</v>
      </c>
      <c r="P19" s="78">
        <f>IF(RES_hh_tes_in!P19=0,"",RES_hh_tes_in!P19/RES_hh_fec_in!P19)</f>
        <v>0.68275439641472979</v>
      </c>
      <c r="Q19" s="78">
        <f>IF(RES_hh_tes_in!Q19=0,"",RES_hh_tes_in!Q19/RES_hh_fec_in!Q19)</f>
        <v>0.70601752558597286</v>
      </c>
      <c r="R19" s="78">
        <f>IF(RES_hh_tes_in!R19=0,"",RES_hh_tes_in!R19/RES_hh_fec_in!R19)</f>
        <v>0.72111013044672478</v>
      </c>
      <c r="S19" s="78">
        <f>IF(RES_hh_tes_in!S19=0,"",RES_hh_tes_in!S19/RES_hh_fec_in!S19)</f>
        <v>0.7351627839738889</v>
      </c>
      <c r="T19" s="78">
        <f>IF(RES_hh_tes_in!T19=0,"",RES_hh_tes_in!T19/RES_hh_fec_in!T19)</f>
        <v>0.74776113285070567</v>
      </c>
      <c r="U19" s="78">
        <f>IF(RES_hh_tes_in!U19=0,"",RES_hh_tes_in!U19/RES_hh_fec_in!U19)</f>
        <v>0.75849082376045962</v>
      </c>
      <c r="V19" s="78">
        <f>IF(RES_hh_tes_in!V19=0,"",RES_hh_tes_in!V19/RES_hh_fec_in!V19)</f>
        <v>0.76693750338641831</v>
      </c>
      <c r="W19" s="78">
        <f>IF(RES_hh_tes_in!W19=0,"",RES_hh_tes_in!W19/RES_hh_fec_in!W19)</f>
        <v>0.77212928033913775</v>
      </c>
      <c r="X19" s="78">
        <f>IF(RES_hh_tes_in!X19=0,"",RES_hh_tes_in!X19/RES_hh_fec_in!X19)</f>
        <v>0.77548819969631433</v>
      </c>
      <c r="Y19" s="78">
        <f>IF(RES_hh_tes_in!Y19=0,"",RES_hh_tes_in!Y19/RES_hh_fec_in!Y19)</f>
        <v>0.77718907424739758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0.53037836213519085</v>
      </c>
      <c r="D20" s="78">
        <f>IF(RES_hh_tes_in!D20=0,"",RES_hh_tes_in!D20/RES_hh_fec_in!D20)</f>
        <v>0.53236803126512</v>
      </c>
      <c r="E20" s="78">
        <f>IF(RES_hh_tes_in!E20=0,"",RES_hh_tes_in!E20/RES_hh_fec_in!E20)</f>
        <v>0.53463427321051893</v>
      </c>
      <c r="F20" s="78">
        <f>IF(RES_hh_tes_in!F20=0,"",RES_hh_tes_in!F20/RES_hh_fec_in!F20)</f>
        <v>0.53693822963075455</v>
      </c>
      <c r="G20" s="78">
        <f>IF(RES_hh_tes_in!G20=0,"",RES_hh_tes_in!G20/RES_hh_fec_in!G20)</f>
        <v>0.53949689334628925</v>
      </c>
      <c r="H20" s="78">
        <f>IF(RES_hh_tes_in!H20=0,"",RES_hh_tes_in!H20/RES_hh_fec_in!H20)</f>
        <v>0.54228370719837149</v>
      </c>
      <c r="I20" s="78">
        <f>IF(RES_hh_tes_in!I20=0,"",RES_hh_tes_in!I20/RES_hh_fec_in!I20)</f>
        <v>0.54535213822430384</v>
      </c>
      <c r="J20" s="78">
        <f>IF(RES_hh_tes_in!J20=0,"",RES_hh_tes_in!J20/RES_hh_fec_in!J20)</f>
        <v>0.54892122200374827</v>
      </c>
      <c r="K20" s="78">
        <f>IF(RES_hh_tes_in!K20=0,"",RES_hh_tes_in!K20/RES_hh_fec_in!K20)</f>
        <v>0.55317719639262752</v>
      </c>
      <c r="L20" s="78">
        <f>IF(RES_hh_tes_in!L20=0,"",RES_hh_tes_in!L20/RES_hh_fec_in!L20)</f>
        <v>0.55816988765276498</v>
      </c>
      <c r="M20" s="78">
        <f>IF(RES_hh_tes_in!M20=0,"",RES_hh_tes_in!M20/RES_hh_fec_in!M20)</f>
        <v>0.5683478053648926</v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>
        <f>IF(RES_hh_tes_in!T20=0,"",RES_hh_tes_in!T20/RES_hh_fec_in!T20)</f>
        <v>0.71422404646165139</v>
      </c>
      <c r="U20" s="78">
        <f>IF(RES_hh_tes_in!U20=0,"",RES_hh_tes_in!U20/RES_hh_fec_in!U20)</f>
        <v>0.72657511540683539</v>
      </c>
      <c r="V20" s="78">
        <f>IF(RES_hh_tes_in!V20=0,"",RES_hh_tes_in!V20/RES_hh_fec_in!V20)</f>
        <v>0.73629818416021897</v>
      </c>
      <c r="W20" s="78">
        <f>IF(RES_hh_tes_in!W20=0,"",RES_hh_tes_in!W20/RES_hh_fec_in!W20)</f>
        <v>0.74227449751634378</v>
      </c>
      <c r="X20" s="78">
        <f>IF(RES_hh_tes_in!X20=0,"",RES_hh_tes_in!X20/RES_hh_fec_in!X20)</f>
        <v>0.74550354249822981</v>
      </c>
      <c r="Y20" s="78">
        <f>IF(RES_hh_tes_in!Y20=0,"",RES_hh_tes_in!Y20/RES_hh_fec_in!Y20)</f>
        <v>0.74713865184441219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0.58222985756529844</v>
      </c>
      <c r="D21" s="78">
        <f>IF(RES_hh_tes_in!D21=0,"",RES_hh_tes_in!D21/RES_hh_fec_in!D21)</f>
        <v>0.58764973099531115</v>
      </c>
      <c r="E21" s="78">
        <f>IF(RES_hh_tes_in!E21=0,"",RES_hh_tes_in!E21/RES_hh_fec_in!E21)</f>
        <v>0.5933150927882237</v>
      </c>
      <c r="F21" s="78">
        <f>IF(RES_hh_tes_in!F21=0,"",RES_hh_tes_in!F21/RES_hh_fec_in!F21)</f>
        <v>0.59902410163468911</v>
      </c>
      <c r="G21" s="78">
        <f>IF(RES_hh_tes_in!G21=0,"",RES_hh_tes_in!G21/RES_hh_fec_in!G21)</f>
        <v>0.6049574357437838</v>
      </c>
      <c r="H21" s="78">
        <f>IF(RES_hh_tes_in!H21=0,"",RES_hh_tes_in!H21/RES_hh_fec_in!H21)</f>
        <v>0.61109110736082117</v>
      </c>
      <c r="I21" s="78">
        <f>IF(RES_hh_tes_in!I21=0,"",RES_hh_tes_in!I21/RES_hh_fec_in!I21)</f>
        <v>0.61746771582100124</v>
      </c>
      <c r="J21" s="78">
        <f>IF(RES_hh_tes_in!J21=0,"",RES_hh_tes_in!J21/RES_hh_fec_in!J21)</f>
        <v>0.62426612000004356</v>
      </c>
      <c r="K21" s="78">
        <f>IF(RES_hh_tes_in!K21=0,"",RES_hh_tes_in!K21/RES_hh_fec_in!K21)</f>
        <v>0.63163587849256875</v>
      </c>
      <c r="L21" s="78">
        <f>IF(RES_hh_tes_in!L21=0,"",RES_hh_tes_in!L21/RES_hh_fec_in!L21)</f>
        <v>0.6396125259481974</v>
      </c>
      <c r="M21" s="78">
        <f>IF(RES_hh_tes_in!M21=0,"",RES_hh_tes_in!M21/RES_hh_fec_in!M21)</f>
        <v>0.65191908005353816</v>
      </c>
      <c r="N21" s="78">
        <f>IF(RES_hh_tes_in!N21=0,"",RES_hh_tes_in!N21/RES_hh_fec_in!N21)</f>
        <v>0.66970507731295925</v>
      </c>
      <c r="O21" s="78">
        <f>IF(RES_hh_tes_in!O21=0,"",RES_hh_tes_in!O21/RES_hh_fec_in!O21)</f>
        <v>0.6937909874689614</v>
      </c>
      <c r="P21" s="78">
        <f>IF(RES_hh_tes_in!P21=0,"",RES_hh_tes_in!P21/RES_hh_fec_in!P21)</f>
        <v>0.72179650135010642</v>
      </c>
      <c r="Q21" s="78">
        <f>IF(RES_hh_tes_in!Q21=0,"",RES_hh_tes_in!Q21/RES_hh_fec_in!Q21)</f>
        <v>0.74631601769589206</v>
      </c>
      <c r="R21" s="78">
        <f>IF(RES_hh_tes_in!R21=0,"",RES_hh_tes_in!R21/RES_hh_fec_in!R21)</f>
        <v>0.76130414065381813</v>
      </c>
      <c r="S21" s="78">
        <f>IF(RES_hh_tes_in!S21=0,"",RES_hh_tes_in!S21/RES_hh_fec_in!S21)</f>
        <v>0.77406822184993407</v>
      </c>
      <c r="T21" s="78">
        <f>IF(RES_hh_tes_in!T21=0,"",RES_hh_tes_in!T21/RES_hh_fec_in!T21)</f>
        <v>0.78480861074325658</v>
      </c>
      <c r="U21" s="78">
        <f>IF(RES_hh_tes_in!U21=0,"",RES_hh_tes_in!U21/RES_hh_fec_in!U21)</f>
        <v>0.79371609486310912</v>
      </c>
      <c r="V21" s="78">
        <f>IF(RES_hh_tes_in!V21=0,"",RES_hh_tes_in!V21/RES_hh_fec_in!V21)</f>
        <v>0.80095800744341916</v>
      </c>
      <c r="W21" s="78">
        <f>IF(RES_hh_tes_in!W21=0,"",RES_hh_tes_in!W21/RES_hh_fec_in!W21)</f>
        <v>0.80575074726814644</v>
      </c>
      <c r="X21" s="78">
        <f>IF(RES_hh_tes_in!X21=0,"",RES_hh_tes_in!X21/RES_hh_fec_in!X21)</f>
        <v>0.80837333637879738</v>
      </c>
      <c r="Y21" s="78">
        <f>IF(RES_hh_tes_in!Y21=0,"",RES_hh_tes_in!Y21/RES_hh_fec_in!Y21)</f>
        <v>0.80991103419896027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0.58667790018824362</v>
      </c>
      <c r="D22" s="78">
        <f>IF(RES_hh_tes_in!D22=0,"",RES_hh_tes_in!D22/RES_hh_fec_in!D22)</f>
        <v>0.60003767630029659</v>
      </c>
      <c r="E22" s="78">
        <f>IF(RES_hh_tes_in!E22=0,"",RES_hh_tes_in!E22/RES_hh_fec_in!E22)</f>
        <v>0.61352463591093498</v>
      </c>
      <c r="F22" s="78">
        <f>IF(RES_hh_tes_in!F22=0,"",RES_hh_tes_in!F22/RES_hh_fec_in!F22)</f>
        <v>0.6271255881008454</v>
      </c>
      <c r="G22" s="78">
        <f>IF(RES_hh_tes_in!G22=0,"",RES_hh_tes_in!G22/RES_hh_fec_in!G22)</f>
        <v>0.64082711346248111</v>
      </c>
      <c r="H22" s="78">
        <f>IF(RES_hh_tes_in!H22=0,"",RES_hh_tes_in!H22/RES_hh_fec_in!H22)</f>
        <v>0.65461340864942286</v>
      </c>
      <c r="I22" s="78">
        <f>IF(RES_hh_tes_in!I22=0,"",RES_hh_tes_in!I22/RES_hh_fec_in!I22)</f>
        <v>0.66846362728700393</v>
      </c>
      <c r="J22" s="78">
        <f>IF(RES_hh_tes_in!J22=0,"",RES_hh_tes_in!J22/RES_hh_fec_in!J22)</f>
        <v>0.68233273848294229</v>
      </c>
      <c r="K22" s="78">
        <f>IF(RES_hh_tes_in!K22=0,"",RES_hh_tes_in!K22/RES_hh_fec_in!K22)</f>
        <v>0.69616119805702437</v>
      </c>
      <c r="L22" s="78">
        <f>IF(RES_hh_tes_in!L22=0,"",RES_hh_tes_in!L22/RES_hh_fec_in!L22)</f>
        <v>0.70989615735560274</v>
      </c>
      <c r="M22" s="78">
        <f>IF(RES_hh_tes_in!M22=0,"",RES_hh_tes_in!M22/RES_hh_fec_in!M22)</f>
        <v>0.72251284724524545</v>
      </c>
      <c r="N22" s="78">
        <f>IF(RES_hh_tes_in!N22=0,"",RES_hh_tes_in!N22/RES_hh_fec_in!N22)</f>
        <v>0.73345053373678781</v>
      </c>
      <c r="O22" s="78">
        <f>IF(RES_hh_tes_in!O22=0,"",RES_hh_tes_in!O22/RES_hh_fec_in!O22)</f>
        <v>0.74238536229902352</v>
      </c>
      <c r="P22" s="78">
        <f>IF(RES_hh_tes_in!P22=0,"",RES_hh_tes_in!P22/RES_hh_fec_in!P22)</f>
        <v>0.7500913580619013</v>
      </c>
      <c r="Q22" s="78">
        <f>IF(RES_hh_tes_in!Q22=0,"",RES_hh_tes_in!Q22/RES_hh_fec_in!Q22)</f>
        <v>0.75928605175357611</v>
      </c>
      <c r="R22" s="78">
        <f>IF(RES_hh_tes_in!R22=0,"",RES_hh_tes_in!R22/RES_hh_fec_in!R22)</f>
        <v>0.77305851378275192</v>
      </c>
      <c r="S22" s="78">
        <f>IF(RES_hh_tes_in!S22=0,"",RES_hh_tes_in!S22/RES_hh_fec_in!S22)</f>
        <v>0.78855925527728543</v>
      </c>
      <c r="T22" s="78">
        <f>IF(RES_hh_tes_in!T22=0,"",RES_hh_tes_in!T22/RES_hh_fec_in!T22)</f>
        <v>0.80419455022196529</v>
      </c>
      <c r="U22" s="78">
        <f>IF(RES_hh_tes_in!U22=0,"",RES_hh_tes_in!U22/RES_hh_fec_in!U22)</f>
        <v>0.8186376377060085</v>
      </c>
      <c r="V22" s="78">
        <f>IF(RES_hh_tes_in!V22=0,"",RES_hh_tes_in!V22/RES_hh_fec_in!V22)</f>
        <v>0.83075282266081307</v>
      </c>
      <c r="W22" s="78">
        <f>IF(RES_hh_tes_in!W22=0,"",RES_hh_tes_in!W22/RES_hh_fec_in!W22)</f>
        <v>0.84048526742454588</v>
      </c>
      <c r="X22" s="78">
        <f>IF(RES_hh_tes_in!X22=0,"",RES_hh_tes_in!X22/RES_hh_fec_in!X22)</f>
        <v>0.84665088278668921</v>
      </c>
      <c r="Y22" s="78">
        <f>IF(RES_hh_tes_in!Y22=0,"",RES_hh_tes_in!Y22/RES_hh_fec_in!Y22)</f>
        <v>0.85246138028369522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X24" s="78" t="str">
        <f>IF(RES_hh_tes_in!X24=0,"",RES_hh_tes_in!X24/RES_hh_fec_in!X24)</f>
        <v/>
      </c>
      <c r="Y24" s="78" t="str">
        <f>IF(RES_hh_tes_in!Y24=0,"",RES_hh_tes_in!Y24/RES_hh_fec_in!Y24)</f>
        <v/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0.65848687005679485</v>
      </c>
      <c r="D25" s="79">
        <f>IF(RES_hh_tes_in!D25=0,"",RES_hh_tes_in!D25/RES_hh_fec_in!D25)</f>
        <v>0.65950357571837814</v>
      </c>
      <c r="E25" s="79">
        <f>IF(RES_hh_tes_in!E25=0,"",RES_hh_tes_in!E25/RES_hh_fec_in!E25)</f>
        <v>0.66061661661157944</v>
      </c>
      <c r="F25" s="79">
        <f>IF(RES_hh_tes_in!F25=0,"",RES_hh_tes_in!F25/RES_hh_fec_in!F25)</f>
        <v>0.66174308687529471</v>
      </c>
      <c r="G25" s="79">
        <f>IF(RES_hh_tes_in!G25=0,"",RES_hh_tes_in!G25/RES_hh_fec_in!G25)</f>
        <v>0.66295902792456951</v>
      </c>
      <c r="H25" s="79">
        <f>IF(RES_hh_tes_in!H25=0,"",RES_hh_tes_in!H25/RES_hh_fec_in!H25)</f>
        <v>0.66425585631555406</v>
      </c>
      <c r="I25" s="79">
        <f>IF(RES_hh_tes_in!I25=0,"",RES_hh_tes_in!I25/RES_hh_fec_in!I25)</f>
        <v>0.66565329322752187</v>
      </c>
      <c r="J25" s="79">
        <f>IF(RES_hh_tes_in!J25=0,"",RES_hh_tes_in!J25/RES_hh_fec_in!J25)</f>
        <v>0.66723041461428223</v>
      </c>
      <c r="K25" s="79">
        <f>IF(RES_hh_tes_in!K25=0,"",RES_hh_tes_in!K25/RES_hh_fec_in!K25)</f>
        <v>0.66905707732594288</v>
      </c>
      <c r="L25" s="79">
        <f>IF(RES_hh_tes_in!L25=0,"",RES_hh_tes_in!L25/RES_hh_fec_in!L25)</f>
        <v>0.67115729942386804</v>
      </c>
      <c r="M25" s="79">
        <f>IF(RES_hh_tes_in!M25=0,"",RES_hh_tes_in!M25/RES_hh_fec_in!M25)</f>
        <v>0.67515007459216614</v>
      </c>
      <c r="N25" s="79">
        <f>IF(RES_hh_tes_in!N25=0,"",RES_hh_tes_in!N25/RES_hh_fec_in!N25)</f>
        <v>0.68173380124730243</v>
      </c>
      <c r="O25" s="79">
        <f>IF(RES_hh_tes_in!O25=0,"",RES_hh_tes_in!O25/RES_hh_fec_in!O25)</f>
        <v>0.69177312856985307</v>
      </c>
      <c r="P25" s="79">
        <f>IF(RES_hh_tes_in!P25=0,"",RES_hh_tes_in!P25/RES_hh_fec_in!P25)</f>
        <v>0.70479208919072411</v>
      </c>
      <c r="Q25" s="79">
        <f>IF(RES_hh_tes_in!Q25=0,"",RES_hh_tes_in!Q25/RES_hh_fec_in!Q25)</f>
        <v>0.717352616282666</v>
      </c>
      <c r="R25" s="79">
        <f>IF(RES_hh_tes_in!R25=0,"",RES_hh_tes_in!R25/RES_hh_fec_in!R25)</f>
        <v>0.72585281928530032</v>
      </c>
      <c r="S25" s="79">
        <f>IF(RES_hh_tes_in!S25=0,"",RES_hh_tes_in!S25/RES_hh_fec_in!S25)</f>
        <v>0.73408805082634709</v>
      </c>
      <c r="T25" s="79">
        <f>IF(RES_hh_tes_in!T25=0,"",RES_hh_tes_in!T25/RES_hh_fec_in!T25)</f>
        <v>0.74225937256559227</v>
      </c>
      <c r="U25" s="79">
        <f>IF(RES_hh_tes_in!U25=0,"",RES_hh_tes_in!U25/RES_hh_fec_in!U25)</f>
        <v>0.75044892854146383</v>
      </c>
      <c r="V25" s="79">
        <f>IF(RES_hh_tes_in!V25=0,"",RES_hh_tes_in!V25/RES_hh_fec_in!V25)</f>
        <v>0.7584942179480666</v>
      </c>
      <c r="W25" s="79">
        <f>IF(RES_hh_tes_in!W25=0,"",RES_hh_tes_in!W25/RES_hh_fec_in!W25)</f>
        <v>0.7658422361897429</v>
      </c>
      <c r="X25" s="79">
        <f>IF(RES_hh_tes_in!X25=0,"",RES_hh_tes_in!X25/RES_hh_fec_in!X25)</f>
        <v>0.7775211996836946</v>
      </c>
      <c r="Y25" s="79">
        <f>IF(RES_hh_tes_in!Y25=0,"",RES_hh_tes_in!Y25/RES_hh_fec_in!Y25)</f>
        <v>0.78841696277467432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0.62780907139279618</v>
      </c>
      <c r="D27" s="70">
        <f>IF(RES_hh_tes_in!D27=0,"",RES_hh_tes_in!D27/RES_hh_fec_in!D27)</f>
        <v>0.62872420875735913</v>
      </c>
      <c r="E27" s="70">
        <f>IF(RES_hh_tes_in!E27=0,"",RES_hh_tes_in!E27/RES_hh_fec_in!E27)</f>
        <v>0.61706908800699223</v>
      </c>
      <c r="F27" s="70">
        <f>IF(RES_hh_tes_in!F27=0,"",RES_hh_tes_in!F27/RES_hh_fec_in!F27)</f>
        <v>0.63221629534351054</v>
      </c>
      <c r="G27" s="70">
        <f>IF(RES_hh_tes_in!G27=0,"",RES_hh_tes_in!G27/RES_hh_fec_in!G27)</f>
        <v>0.65390991792516207</v>
      </c>
      <c r="H27" s="70">
        <f>IF(RES_hh_tes_in!H27=0,"",RES_hh_tes_in!H27/RES_hh_fec_in!H27)</f>
        <v>0.6504074190587863</v>
      </c>
      <c r="I27" s="70">
        <f>IF(RES_hh_tes_in!I27=0,"",RES_hh_tes_in!I27/RES_hh_fec_in!I27)</f>
        <v>0.64287196715013095</v>
      </c>
      <c r="J27" s="70">
        <f>IF(RES_hh_tes_in!J27=0,"",RES_hh_tes_in!J27/RES_hh_fec_in!J27)</f>
        <v>0.63383323810171166</v>
      </c>
      <c r="K27" s="70">
        <f>IF(RES_hh_tes_in!K27=0,"",RES_hh_tes_in!K27/RES_hh_fec_in!K27)</f>
        <v>0.63264104408812927</v>
      </c>
      <c r="L27" s="70">
        <f>IF(RES_hh_tes_in!L27=0,"",RES_hh_tes_in!L27/RES_hh_fec_in!L27)</f>
        <v>0.62280631981191636</v>
      </c>
      <c r="M27" s="70">
        <f>IF(RES_hh_tes_in!M27=0,"",RES_hh_tes_in!M27/RES_hh_fec_in!M27)</f>
        <v>0.61238747931761217</v>
      </c>
      <c r="N27" s="70">
        <f>IF(RES_hh_tes_in!N27=0,"",RES_hh_tes_in!N27/RES_hh_fec_in!N27)</f>
        <v>0.5945253608206883</v>
      </c>
      <c r="O27" s="70">
        <f>IF(RES_hh_tes_in!O27=0,"",RES_hh_tes_in!O27/RES_hh_fec_in!O27)</f>
        <v>0.60011140332346691</v>
      </c>
      <c r="P27" s="70">
        <f>IF(RES_hh_tes_in!P27=0,"",RES_hh_tes_in!P27/RES_hh_fec_in!P27)</f>
        <v>0.63818359717274742</v>
      </c>
      <c r="Q27" s="70">
        <f>IF(RES_hh_tes_in!Q27=0,"",RES_hh_tes_in!Q27/RES_hh_fec_in!Q27)</f>
        <v>0.6495396379910231</v>
      </c>
      <c r="R27" s="70">
        <f>IF(RES_hh_tes_in!R27=0,"",RES_hh_tes_in!R27/RES_hh_fec_in!R27)</f>
        <v>0.68741388600516729</v>
      </c>
      <c r="S27" s="70">
        <f>IF(RES_hh_tes_in!S27=0,"",RES_hh_tes_in!S27/RES_hh_fec_in!S27)</f>
        <v>0.65983357169020229</v>
      </c>
      <c r="T27" s="70">
        <f>IF(RES_hh_tes_in!T27=0,"",RES_hh_tes_in!T27/RES_hh_fec_in!T27)</f>
        <v>0.68870391974971279</v>
      </c>
      <c r="U27" s="70">
        <f>IF(RES_hh_tes_in!U27=0,"",RES_hh_tes_in!U27/RES_hh_fec_in!U27)</f>
        <v>0.68551939800825534</v>
      </c>
      <c r="V27" s="70">
        <f>IF(RES_hh_tes_in!V27=0,"",RES_hh_tes_in!V27/RES_hh_fec_in!V27)</f>
        <v>0.68752122386062609</v>
      </c>
      <c r="W27" s="70">
        <f>IF(RES_hh_tes_in!W27=0,"",RES_hh_tes_in!W27/RES_hh_fec_in!W27)</f>
        <v>0.73017831287162449</v>
      </c>
      <c r="X27" s="70">
        <f>IF(RES_hh_tes_in!X27=0,"",RES_hh_tes_in!X27/RES_hh_fec_in!X27)</f>
        <v>0.75816134252364409</v>
      </c>
      <c r="Y27" s="70">
        <f>IF(RES_hh_tes_in!Y27=0,"",RES_hh_tes_in!Y27/RES_hh_fec_in!Y27)</f>
        <v>0.78722280829172997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0.55971803480053339</v>
      </c>
      <c r="D29" s="78">
        <f>IF(RES_hh_tes_in!D29=0,"",RES_hh_tes_in!D29/RES_hh_fec_in!D29)</f>
        <v>0.56032627004567226</v>
      </c>
      <c r="E29" s="78">
        <f>IF(RES_hh_tes_in!E29=0,"",RES_hh_tes_in!E29/RES_hh_fec_in!E29)</f>
        <v>0.56093456007979192</v>
      </c>
      <c r="F29" s="78">
        <f>IF(RES_hh_tes_in!F29=0,"",RES_hh_tes_in!F29/RES_hh_fec_in!F29)</f>
        <v>0.56154285758513567</v>
      </c>
      <c r="G29" s="78">
        <f>IF(RES_hh_tes_in!G29=0,"",RES_hh_tes_in!G29/RES_hh_fec_in!G29)</f>
        <v>0.56215120554790754</v>
      </c>
      <c r="H29" s="78">
        <f>IF(RES_hh_tes_in!H29=0,"",RES_hh_tes_in!H29/RES_hh_fec_in!H29)</f>
        <v>0.56275959870714309</v>
      </c>
      <c r="I29" s="78">
        <f>IF(RES_hh_tes_in!I29=0,"",RES_hh_tes_in!I29/RES_hh_fec_in!I29)</f>
        <v>0.56336804765464454</v>
      </c>
      <c r="J29" s="78">
        <f>IF(RES_hh_tes_in!J29=0,"",RES_hh_tes_in!J29/RES_hh_fec_in!J29)</f>
        <v>0.5639765957812849</v>
      </c>
      <c r="K29" s="78">
        <f>IF(RES_hh_tes_in!K29=0,"",RES_hh_tes_in!K29/RES_hh_fec_in!K29)</f>
        <v>0.5645852799807195</v>
      </c>
      <c r="L29" s="78">
        <f>IF(RES_hh_tes_in!L29=0,"",RES_hh_tes_in!L29/RES_hh_fec_in!L29)</f>
        <v>0.56519411012351362</v>
      </c>
      <c r="M29" s="78">
        <f>IF(RES_hh_tes_in!M29=0,"",RES_hh_tes_in!M29/RES_hh_fec_in!M29)</f>
        <v>0.56565648186874395</v>
      </c>
      <c r="N29" s="78">
        <f>IF(RES_hh_tes_in!N29=0,"",RES_hh_tes_in!N29/RES_hh_fec_in!N29)</f>
        <v>0.56591492592511428</v>
      </c>
      <c r="O29" s="78">
        <f>IF(RES_hh_tes_in!O29=0,"",RES_hh_tes_in!O29/RES_hh_fec_in!O29)</f>
        <v>0.56606939114860721</v>
      </c>
      <c r="P29" s="78">
        <f>IF(RES_hh_tes_in!P29=0,"",RES_hh_tes_in!P29/RES_hh_fec_in!P29)</f>
        <v>0.56650040081975606</v>
      </c>
      <c r="Q29" s="78">
        <f>IF(RES_hh_tes_in!Q29=0,"",RES_hh_tes_in!Q29/RES_hh_fec_in!Q29)</f>
        <v>0.56825471086712986</v>
      </c>
      <c r="R29" s="78">
        <f>IF(RES_hh_tes_in!R29=0,"",RES_hh_tes_in!R29/RES_hh_fec_in!R29)</f>
        <v>0.57286284652534558</v>
      </c>
      <c r="S29" s="78">
        <f>IF(RES_hh_tes_in!S29=0,"",RES_hh_tes_in!S29/RES_hh_fec_in!S29)</f>
        <v>0.57936314844063919</v>
      </c>
      <c r="T29" s="78">
        <f>IF(RES_hh_tes_in!T29=0,"",RES_hh_tes_in!T29/RES_hh_fec_in!T29)</f>
        <v>0.58649525416670778</v>
      </c>
      <c r="U29" s="78">
        <f>IF(RES_hh_tes_in!U29=0,"",RES_hh_tes_in!U29/RES_hh_fec_in!U29)</f>
        <v>0.59299880125726523</v>
      </c>
      <c r="V29" s="78">
        <f>IF(RES_hh_tes_in!V29=0,"",RES_hh_tes_in!V29/RES_hh_fec_in!V29)</f>
        <v>0.59761342726601741</v>
      </c>
      <c r="W29" s="78">
        <f>IF(RES_hh_tes_in!W29=0,"",RES_hh_tes_in!W29/RES_hh_fec_in!W29)</f>
        <v>0.59983125156201322</v>
      </c>
      <c r="X29" s="78">
        <f>IF(RES_hh_tes_in!X29=0,"",RES_hh_tes_in!X29/RES_hh_fec_in!X29)</f>
        <v>0.60022783830690241</v>
      </c>
      <c r="Y29" s="78">
        <f>IF(RES_hh_tes_in!Y29=0,"",RES_hh_tes_in!Y29/RES_hh_fec_in!Y29)</f>
        <v>0.60026749698139126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0.55886617365434166</v>
      </c>
      <c r="D30" s="78">
        <f>IF(RES_hh_tes_in!D30=0,"",RES_hh_tes_in!D30/RES_hh_fec_in!D30)</f>
        <v>0.5594927732897006</v>
      </c>
      <c r="E30" s="78">
        <f>IF(RES_hh_tes_in!E30=0,"",RES_hh_tes_in!E30/RES_hh_fec_in!E30)</f>
        <v>0.56011942936827819</v>
      </c>
      <c r="F30" s="78">
        <f>IF(RES_hh_tes_in!F30=0,"",RES_hh_tes_in!F30/RES_hh_fec_in!F30)</f>
        <v>0.56074609314365809</v>
      </c>
      <c r="G30" s="78">
        <f>IF(RES_hh_tes_in!G30=0,"",RES_hh_tes_in!G30/RES_hh_fec_in!G30)</f>
        <v>0.56137280889992236</v>
      </c>
      <c r="H30" s="78">
        <f>IF(RES_hh_tes_in!H30=0,"",RES_hh_tes_in!H30/RES_hh_fec_in!H30)</f>
        <v>0.56199957121726329</v>
      </c>
      <c r="I30" s="78">
        <f>IF(RES_hh_tes_in!I30=0,"",RES_hh_tes_in!I30/RES_hh_fec_in!I30)</f>
        <v>0.56262639100727962</v>
      </c>
      <c r="J30" s="78">
        <f>IF(RES_hh_tes_in!J30=0,"",RES_hh_tes_in!J30/RES_hh_fec_in!J30)</f>
        <v>0.56325331297094161</v>
      </c>
      <c r="K30" s="78">
        <f>IF(RES_hh_tes_in!K30=0,"",RES_hh_tes_in!K30/RES_hh_fec_in!K30)</f>
        <v>0.56388037511583133</v>
      </c>
      <c r="L30" s="78">
        <f>IF(RES_hh_tes_in!L30=0,"",RES_hh_tes_in!L30/RES_hh_fec_in!L30)</f>
        <v>0.56450758761053443</v>
      </c>
      <c r="M30" s="78">
        <f>IF(RES_hh_tes_in!M30=0,"",RES_hh_tes_in!M30/RES_hh_fec_in!M30)</f>
        <v>0.56498391970288997</v>
      </c>
      <c r="N30" s="78">
        <f>IF(RES_hh_tes_in!N30=0,"",RES_hh_tes_in!N30/RES_hh_fec_in!N30)</f>
        <v>0.56525016693663155</v>
      </c>
      <c r="O30" s="78">
        <f>IF(RES_hh_tes_in!O30=0,"",RES_hh_tes_in!O30/RES_hh_fec_in!O30)</f>
        <v>0.56540929591425904</v>
      </c>
      <c r="P30" s="78">
        <f>IF(RES_hh_tes_in!P30=0,"",RES_hh_tes_in!P30/RES_hh_fec_in!P30)</f>
        <v>0.56585331902034564</v>
      </c>
      <c r="Q30" s="78">
        <f>IF(RES_hh_tes_in!Q30=0,"",RES_hh_tes_in!Q30/RES_hh_fec_in!Q30)</f>
        <v>0.5676605967879127</v>
      </c>
      <c r="R30" s="78">
        <f>IF(RES_hh_tes_in!R30=0,"",RES_hh_tes_in!R30/RES_hh_fec_in!R30)</f>
        <v>0.57240786545771949</v>
      </c>
      <c r="S30" s="78">
        <f>IF(RES_hh_tes_in!S30=0,"",RES_hh_tes_in!S30/RES_hh_fec_in!S30)</f>
        <v>0.57910443038452275</v>
      </c>
      <c r="T30" s="78">
        <f>IF(RES_hh_tes_in!T30=0,"",RES_hh_tes_in!T30/RES_hh_fec_in!T30)</f>
        <v>0.58645187511583208</v>
      </c>
      <c r="U30" s="78">
        <f>IF(RES_hh_tes_in!U30=0,"",RES_hh_tes_in!U30/RES_hh_fec_in!U30)</f>
        <v>0.59315178319917439</v>
      </c>
      <c r="V30" s="78">
        <f>IF(RES_hh_tes_in!V30=0,"",RES_hh_tes_in!V30/RES_hh_fec_in!V30)</f>
        <v>0.59790573818206805</v>
      </c>
      <c r="W30" s="78">
        <f>IF(RES_hh_tes_in!W30=0,"",RES_hh_tes_in!W30/RES_hh_fec_in!W30)</f>
        <v>0.60019052504088111</v>
      </c>
      <c r="X30" s="78">
        <f>IF(RES_hh_tes_in!X30=0,"",RES_hh_tes_in!X30/RES_hh_fec_in!X30)</f>
        <v>0.60058734932440971</v>
      </c>
      <c r="Y30" s="78">
        <f>IF(RES_hh_tes_in!Y30=0,"",RES_hh_tes_in!Y30/RES_hh_fec_in!Y30)</f>
        <v>0.60062703175276255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0.56286436325821709</v>
      </c>
      <c r="D31" s="78">
        <f>IF(RES_hh_tes_in!D31=0,"",RES_hh_tes_in!D31/RES_hh_fec_in!D31)</f>
        <v>0.56315368318630454</v>
      </c>
      <c r="E31" s="78">
        <f>IF(RES_hh_tes_in!E31=0,"",RES_hh_tes_in!E31/RES_hh_fec_in!E31)</f>
        <v>0.56344302917592648</v>
      </c>
      <c r="F31" s="78">
        <f>IF(RES_hh_tes_in!F31=0,"",RES_hh_tes_in!F31/RES_hh_fec_in!F31)</f>
        <v>0.56373237871939397</v>
      </c>
      <c r="G31" s="78">
        <f>IF(RES_hh_tes_in!G31=0,"",RES_hh_tes_in!G31/RES_hh_fec_in!G31)</f>
        <v>0.56402175226400164</v>
      </c>
      <c r="H31" s="78">
        <f>IF(RES_hh_tes_in!H31=0,"",RES_hh_tes_in!H31/RES_hh_fec_in!H31)</f>
        <v>0.56431114730726095</v>
      </c>
      <c r="I31" s="78">
        <f>IF(RES_hh_tes_in!I31=0,"",RES_hh_tes_in!I31/RES_hh_fec_in!I31)</f>
        <v>0.56460056888738597</v>
      </c>
      <c r="J31" s="78">
        <f>IF(RES_hh_tes_in!J31=0,"",RES_hh_tes_in!J31/RES_hh_fec_in!J31)</f>
        <v>0.56489003764416112</v>
      </c>
      <c r="K31" s="78">
        <f>IF(RES_hh_tes_in!K31=0,"",RES_hh_tes_in!K31/RES_hh_fec_in!K31)</f>
        <v>0.56517957112683215</v>
      </c>
      <c r="L31" s="78">
        <f>IF(RES_hh_tes_in!L31=0,"",RES_hh_tes_in!L31/RES_hh_fec_in!L31)</f>
        <v>0.56546917403054153</v>
      </c>
      <c r="M31" s="78">
        <f>IF(RES_hh_tes_in!M31=0,"",RES_hh_tes_in!M31/RES_hh_fec_in!M31)</f>
        <v>0.56568911090718377</v>
      </c>
      <c r="N31" s="78">
        <f>IF(RES_hh_tes_in!N31=0,"",RES_hh_tes_in!N31/RES_hh_fec_in!N31)</f>
        <v>0.56581204527575468</v>
      </c>
      <c r="O31" s="78">
        <f>IF(RES_hh_tes_in!O31=0,"",RES_hh_tes_in!O31/RES_hh_fec_in!O31)</f>
        <v>0.56588551991851832</v>
      </c>
      <c r="P31" s="78">
        <f>IF(RES_hh_tes_in!P31=0,"",RES_hh_tes_in!P31/RES_hh_fec_in!P31)</f>
        <v>0.56609053876288551</v>
      </c>
      <c r="Q31" s="78">
        <f>IF(RES_hh_tes_in!Q31=0,"",RES_hh_tes_in!Q31/RES_hh_fec_in!Q31)</f>
        <v>0.566925013352784</v>
      </c>
      <c r="R31" s="78">
        <f>IF(RES_hh_tes_in!R31=0,"",RES_hh_tes_in!R31/RES_hh_fec_in!R31)</f>
        <v>0.56911697031007413</v>
      </c>
      <c r="S31" s="78">
        <f>IF(RES_hh_tes_in!S31=0,"",RES_hh_tes_in!S31/RES_hh_fec_in!S31)</f>
        <v>0.57220897607216836</v>
      </c>
      <c r="T31" s="78">
        <f>IF(RES_hh_tes_in!T31=0,"",RES_hh_tes_in!T31/RES_hh_fec_in!T31)</f>
        <v>0.57560151264789039</v>
      </c>
      <c r="U31" s="78">
        <f>IF(RES_hh_tes_in!U31=0,"",RES_hh_tes_in!U31/RES_hh_fec_in!U31)</f>
        <v>0.57869506204607202</v>
      </c>
      <c r="V31" s="78">
        <f>IF(RES_hh_tes_in!V31=0,"",RES_hh_tes_in!V31/RES_hh_fec_in!V31)</f>
        <v>0.58089010627554105</v>
      </c>
      <c r="W31" s="78">
        <f>IF(RES_hh_tes_in!W31=0,"",RES_hh_tes_in!W31/RES_hh_fec_in!W31)</f>
        <v>0.58194506119792677</v>
      </c>
      <c r="X31" s="78">
        <f>IF(RES_hh_tes_in!X31=0,"",RES_hh_tes_in!X31/RES_hh_fec_in!X31)</f>
        <v>0.58232982224017593</v>
      </c>
      <c r="Y31" s="78">
        <f>IF(RES_hh_tes_in!Y31=0,"",RES_hh_tes_in!Y31/RES_hh_fec_in!Y31)</f>
        <v>0.58236829834440085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0.73375628051012565</v>
      </c>
      <c r="D32" s="81">
        <f>IF(RES_hh_tes_in!D32=0,"",RES_hh_tes_in!D32/RES_hh_fec_in!D32)</f>
        <v>0.73507960518720206</v>
      </c>
      <c r="E32" s="81">
        <f>IF(RES_hh_tes_in!E32=0,"",RES_hh_tes_in!E32/RES_hh_fec_in!E32)</f>
        <v>0.73646532492892769</v>
      </c>
      <c r="F32" s="81">
        <f>IF(RES_hh_tes_in!F32=0,"",RES_hh_tes_in!F32/RES_hh_fec_in!F32)</f>
        <v>0.73785955308856022</v>
      </c>
      <c r="G32" s="81">
        <f>IF(RES_hh_tes_in!G32=0,"",RES_hh_tes_in!G32/RES_hh_fec_in!G32)</f>
        <v>0.73931124343271704</v>
      </c>
      <c r="H32" s="81">
        <f>IF(RES_hh_tes_in!H32=0,"",RES_hh_tes_in!H32/RES_hh_fec_in!H32)</f>
        <v>0.74081440464358062</v>
      </c>
      <c r="I32" s="81">
        <f>IF(RES_hh_tes_in!I32=0,"",RES_hh_tes_in!I32/RES_hh_fec_in!I32)</f>
        <v>0.74238109893067594</v>
      </c>
      <c r="J32" s="81">
        <f>IF(RES_hh_tes_in!J32=0,"",RES_hh_tes_in!J32/RES_hh_fec_in!J32)</f>
        <v>0.74406074090884933</v>
      </c>
      <c r="K32" s="81">
        <f>IF(RES_hh_tes_in!K32=0,"",RES_hh_tes_in!K32/RES_hh_fec_in!K32)</f>
        <v>0.7458953459983112</v>
      </c>
      <c r="L32" s="81">
        <f>IF(RES_hh_tes_in!L32=0,"",RES_hh_tes_in!L32/RES_hh_fec_in!L32)</f>
        <v>0.74789615504651175</v>
      </c>
      <c r="M32" s="81">
        <f>IF(RES_hh_tes_in!M32=0,"",RES_hh_tes_in!M32/RES_hh_fec_in!M32)</f>
        <v>0.75075686985133228</v>
      </c>
      <c r="N32" s="81">
        <f>IF(RES_hh_tes_in!N32=0,"",RES_hh_tes_in!N32/RES_hh_fec_in!N32)</f>
        <v>0.75467498072139094</v>
      </c>
      <c r="O32" s="81">
        <f>IF(RES_hh_tes_in!O32=0,"",RES_hh_tes_in!O32/RES_hh_fec_in!O32)</f>
        <v>0.76011880367006668</v>
      </c>
      <c r="P32" s="81">
        <f>IF(RES_hh_tes_in!P32=0,"",RES_hh_tes_in!P32/RES_hh_fec_in!P32)</f>
        <v>0.76731803330150949</v>
      </c>
      <c r="Q32" s="81">
        <f>IF(RES_hh_tes_in!Q32=0,"",RES_hh_tes_in!Q32/RES_hh_fec_in!Q32)</f>
        <v>0.77663390666347654</v>
      </c>
      <c r="R32" s="81">
        <f>IF(RES_hh_tes_in!R32=0,"",RES_hh_tes_in!R32/RES_hh_fec_in!R32)</f>
        <v>0.78931058303582446</v>
      </c>
      <c r="S32" s="81">
        <f>IF(RES_hh_tes_in!S32=0,"",RES_hh_tes_in!S32/RES_hh_fec_in!S32)</f>
        <v>0.80517324335929463</v>
      </c>
      <c r="T32" s="81">
        <f>IF(RES_hh_tes_in!T32=0,"",RES_hh_tes_in!T32/RES_hh_fec_in!T32)</f>
        <v>0.822250268280588</v>
      </c>
      <c r="U32" s="81">
        <f>IF(RES_hh_tes_in!U32=0,"",RES_hh_tes_in!U32/RES_hh_fec_in!U32)</f>
        <v>0.83857003844645162</v>
      </c>
      <c r="V32" s="81">
        <f>IF(RES_hh_tes_in!V32=0,"",RES_hh_tes_in!V32/RES_hh_fec_in!V32)</f>
        <v>0.85216093450360997</v>
      </c>
      <c r="W32" s="81">
        <f>IF(RES_hh_tes_in!W32=0,"",RES_hh_tes_in!W32/RES_hh_fec_in!W32)</f>
        <v>0.86233792591257608</v>
      </c>
      <c r="X32" s="81">
        <f>IF(RES_hh_tes_in!X32=0,"",RES_hh_tes_in!X32/RES_hh_fec_in!X32)</f>
        <v>0.86990393430645752</v>
      </c>
      <c r="Y32" s="81">
        <f>IF(RES_hh_tes_in!Y32=0,"",RES_hh_tes_in!Y32/RES_hh_fec_in!Y32)</f>
        <v>0.87661343895782651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91.6629881661665</v>
      </c>
      <c r="D3" s="65">
        <f t="shared" si="0"/>
        <v>92.399719550095597</v>
      </c>
      <c r="E3" s="65">
        <f t="shared" si="0"/>
        <v>100.64405408888142</v>
      </c>
      <c r="F3" s="65">
        <f t="shared" si="0"/>
        <v>85.941154173068554</v>
      </c>
      <c r="G3" s="65">
        <f t="shared" si="0"/>
        <v>65.841614129368963</v>
      </c>
      <c r="H3" s="65">
        <f t="shared" si="0"/>
        <v>74.552675082931103</v>
      </c>
      <c r="I3" s="65">
        <f t="shared" si="0"/>
        <v>57.943952879422</v>
      </c>
      <c r="J3" s="65">
        <f t="shared" si="0"/>
        <v>69.118338575188744</v>
      </c>
      <c r="K3" s="65">
        <f t="shared" si="0"/>
        <v>96.04493075948119</v>
      </c>
      <c r="L3" s="65">
        <f t="shared" si="0"/>
        <v>83.453317874132324</v>
      </c>
      <c r="M3" s="65">
        <f t="shared" si="0"/>
        <v>86.442543956805451</v>
      </c>
      <c r="N3" s="65">
        <f t="shared" si="0"/>
        <v>60.97128479511715</v>
      </c>
      <c r="O3" s="65">
        <f t="shared" si="0"/>
        <v>34.428238891522142</v>
      </c>
      <c r="P3" s="65">
        <f t="shared" si="0"/>
        <v>51.236839443325401</v>
      </c>
      <c r="Q3" s="65">
        <f t="shared" si="0"/>
        <v>33.79171294099514</v>
      </c>
      <c r="R3" s="65">
        <f t="shared" ref="R3:V3" si="1">SUM(R4,R15,R17,R27)</f>
        <v>27.156511676282115</v>
      </c>
      <c r="S3" s="65">
        <f t="shared" si="1"/>
        <v>44.872697833700244</v>
      </c>
      <c r="T3" s="65">
        <f t="shared" si="1"/>
        <v>47.67948998681878</v>
      </c>
      <c r="U3" s="65">
        <f t="shared" si="1"/>
        <v>50.835994778772381</v>
      </c>
      <c r="V3" s="65">
        <f t="shared" si="1"/>
        <v>36.675421875989699</v>
      </c>
      <c r="W3" s="65">
        <f t="shared" ref="W3:Y3" si="2">SUM(W4,W15,W17,W27)</f>
        <v>26.488795657131433</v>
      </c>
      <c r="X3" s="65">
        <f t="shared" si="2"/>
        <v>17.339968468720215</v>
      </c>
      <c r="Y3" s="65">
        <f t="shared" si="2"/>
        <v>22.002475194957423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14.847850635229964</v>
      </c>
      <c r="D4" s="69">
        <f t="shared" si="3"/>
        <v>17.237208903037882</v>
      </c>
      <c r="E4" s="69">
        <f t="shared" si="3"/>
        <v>20.188825260711162</v>
      </c>
      <c r="F4" s="69">
        <f t="shared" si="3"/>
        <v>17.230588779587645</v>
      </c>
      <c r="G4" s="69">
        <f t="shared" si="3"/>
        <v>12.316482687276864</v>
      </c>
      <c r="H4" s="69">
        <f t="shared" si="3"/>
        <v>14.114287805386992</v>
      </c>
      <c r="I4" s="69">
        <f t="shared" si="3"/>
        <v>14.423818310858637</v>
      </c>
      <c r="J4" s="69">
        <f t="shared" si="3"/>
        <v>21.603436592156829</v>
      </c>
      <c r="K4" s="69">
        <f t="shared" si="3"/>
        <v>30.653162832707959</v>
      </c>
      <c r="L4" s="69">
        <f t="shared" si="3"/>
        <v>25.715099295385482</v>
      </c>
      <c r="M4" s="69">
        <f t="shared" si="3"/>
        <v>15.748575638036431</v>
      </c>
      <c r="N4" s="69">
        <f t="shared" si="3"/>
        <v>10.766459177677774</v>
      </c>
      <c r="O4" s="69">
        <f t="shared" si="3"/>
        <v>4.9444423839273632</v>
      </c>
      <c r="P4" s="69">
        <f t="shared" si="3"/>
        <v>8.4662844717485033</v>
      </c>
      <c r="Q4" s="69">
        <f t="shared" si="3"/>
        <v>7.9725375065265327</v>
      </c>
      <c r="R4" s="69">
        <f t="shared" ref="R4:V4" si="4">SUM(R5:R14)</f>
        <v>5.8249566125829375</v>
      </c>
      <c r="S4" s="69">
        <f t="shared" si="4"/>
        <v>10.405611394931871</v>
      </c>
      <c r="T4" s="69">
        <f t="shared" si="4"/>
        <v>13.294686679038517</v>
      </c>
      <c r="U4" s="69">
        <f t="shared" si="4"/>
        <v>12.094614568608382</v>
      </c>
      <c r="V4" s="69">
        <f t="shared" si="4"/>
        <v>8.8109634996351609</v>
      </c>
      <c r="W4" s="69">
        <f t="shared" ref="W4:Y4" si="5">SUM(W5:W14)</f>
        <v>5.5898139802168698</v>
      </c>
      <c r="X4" s="69">
        <f t="shared" si="5"/>
        <v>3.9454330921956422</v>
      </c>
      <c r="Y4" s="69">
        <f t="shared" si="5"/>
        <v>4.2156689682626824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5.9887490241745125</v>
      </c>
      <c r="D6" s="72">
        <v>6.0685094409290326</v>
      </c>
      <c r="E6" s="72">
        <v>10.902857665236473</v>
      </c>
      <c r="F6" s="72">
        <v>6.3532330694846442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1.0691521762426843</v>
      </c>
      <c r="M6" s="72">
        <v>4.0216070126703576</v>
      </c>
      <c r="N6" s="72">
        <v>5.1966237735432612</v>
      </c>
      <c r="O6" s="72">
        <v>2.5448855802095349</v>
      </c>
      <c r="P6" s="72">
        <v>7.2596381754487689E-4</v>
      </c>
      <c r="Q6" s="72">
        <v>0</v>
      </c>
      <c r="R6" s="72">
        <v>0</v>
      </c>
      <c r="S6" s="72">
        <v>1.2819927916583318</v>
      </c>
      <c r="T6" s="72">
        <v>1.447747316852686</v>
      </c>
      <c r="U6" s="72">
        <v>1.4556713178988232</v>
      </c>
      <c r="V6" s="72">
        <v>0.51472850941900761</v>
      </c>
      <c r="W6" s="72">
        <v>0</v>
      </c>
      <c r="X6" s="72">
        <v>6.3849807198011201E-4</v>
      </c>
      <c r="Y6" s="72">
        <v>0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0.1122994117005775</v>
      </c>
      <c r="D7" s="72">
        <v>0.98604823417374565</v>
      </c>
      <c r="E7" s="72">
        <v>3.5955017739933551E-2</v>
      </c>
      <c r="F7" s="72">
        <v>0.7405942627572768</v>
      </c>
      <c r="G7" s="72">
        <v>3.3928095067269943</v>
      </c>
      <c r="H7" s="72">
        <v>5.7538197898626091</v>
      </c>
      <c r="I7" s="72">
        <v>6.9227880610346082</v>
      </c>
      <c r="J7" s="72">
        <v>10.180191172344655</v>
      </c>
      <c r="K7" s="72">
        <v>13.382440784222545</v>
      </c>
      <c r="L7" s="72">
        <v>10.008076760863222</v>
      </c>
      <c r="M7" s="72">
        <v>3.7485294491679237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1.2176455400092887</v>
      </c>
      <c r="U7" s="72">
        <v>0.56121820267009104</v>
      </c>
      <c r="V7" s="72">
        <v>2.2514792049903072</v>
      </c>
      <c r="W7" s="72">
        <v>2.0799963262398449</v>
      </c>
      <c r="X7" s="72">
        <v>1.8860192328790326</v>
      </c>
      <c r="Y7" s="72">
        <v>1.8777534756224041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8.7468021993548728</v>
      </c>
      <c r="D8" s="72">
        <v>10.182651227935104</v>
      </c>
      <c r="E8" s="72">
        <v>9.2500125777347559</v>
      </c>
      <c r="F8" s="72">
        <v>10.136761447345725</v>
      </c>
      <c r="G8" s="72">
        <v>8.9236731805498692</v>
      </c>
      <c r="H8" s="72">
        <v>8.3604680155243827</v>
      </c>
      <c r="I8" s="72">
        <v>7.5010302498240291</v>
      </c>
      <c r="J8" s="72">
        <v>11.423245419812174</v>
      </c>
      <c r="K8" s="72">
        <v>17.270722048485414</v>
      </c>
      <c r="L8" s="72">
        <v>14.637870358279574</v>
      </c>
      <c r="M8" s="72">
        <v>7.9784391761981492</v>
      </c>
      <c r="N8" s="72">
        <v>5.5698354041345137</v>
      </c>
      <c r="O8" s="72">
        <v>2.3995568037178279</v>
      </c>
      <c r="P8" s="72">
        <v>8.4655585079309592</v>
      </c>
      <c r="Q8" s="72">
        <v>7.9725375065265327</v>
      </c>
      <c r="R8" s="72">
        <v>5.8249566125829375</v>
      </c>
      <c r="S8" s="72">
        <v>9.1236186032735382</v>
      </c>
      <c r="T8" s="72">
        <v>10.629293822176541</v>
      </c>
      <c r="U8" s="72">
        <v>10.077725048039468</v>
      </c>
      <c r="V8" s="72">
        <v>6.0447557852258464</v>
      </c>
      <c r="W8" s="72">
        <v>3.5098176539770249</v>
      </c>
      <c r="X8" s="72">
        <v>2.0587753612446296</v>
      </c>
      <c r="Y8" s="72">
        <v>2.3379154926402781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38.271409064282011</v>
      </c>
      <c r="D17" s="69">
        <f t="shared" si="7"/>
        <v>36.709793861952043</v>
      </c>
      <c r="E17" s="69">
        <f t="shared" si="7"/>
        <v>36.437932635829284</v>
      </c>
      <c r="F17" s="69">
        <f t="shared" si="7"/>
        <v>33.373975837501973</v>
      </c>
      <c r="G17" s="69">
        <f t="shared" si="7"/>
        <v>30.246953785934473</v>
      </c>
      <c r="H17" s="69">
        <f t="shared" si="7"/>
        <v>36.007878420611554</v>
      </c>
      <c r="I17" s="69">
        <f t="shared" si="7"/>
        <v>27.444798203635067</v>
      </c>
      <c r="J17" s="69">
        <f t="shared" si="7"/>
        <v>28.976613845119189</v>
      </c>
      <c r="K17" s="69">
        <f t="shared" si="7"/>
        <v>34.409311308570267</v>
      </c>
      <c r="L17" s="69">
        <f t="shared" si="7"/>
        <v>26.130233910958744</v>
      </c>
      <c r="M17" s="69">
        <f t="shared" si="7"/>
        <v>30.948089330649132</v>
      </c>
      <c r="N17" s="69">
        <f t="shared" si="7"/>
        <v>23.845248225053506</v>
      </c>
      <c r="O17" s="69">
        <f t="shared" si="7"/>
        <v>15.913535834411915</v>
      </c>
      <c r="P17" s="69">
        <f t="shared" si="7"/>
        <v>24.012095328629837</v>
      </c>
      <c r="Q17" s="69">
        <f t="shared" si="7"/>
        <v>16.370658260823767</v>
      </c>
      <c r="R17" s="69">
        <f t="shared" ref="R17:V17" si="8">SUM(R18:R26)</f>
        <v>13.91634712546503</v>
      </c>
      <c r="S17" s="69">
        <f t="shared" si="8"/>
        <v>19.111070056005691</v>
      </c>
      <c r="T17" s="69">
        <f t="shared" si="8"/>
        <v>16.855301005259459</v>
      </c>
      <c r="U17" s="69">
        <f t="shared" si="8"/>
        <v>19.08621858872791</v>
      </c>
      <c r="V17" s="69">
        <f t="shared" si="8"/>
        <v>13.161241520450849</v>
      </c>
      <c r="W17" s="69">
        <f t="shared" ref="W17:Y17" si="9">SUM(W18:W26)</f>
        <v>13.018798163616971</v>
      </c>
      <c r="X17" s="69">
        <f t="shared" si="9"/>
        <v>8.5748912624469291</v>
      </c>
      <c r="Y17" s="69">
        <f t="shared" si="9"/>
        <v>11.326034632103134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34.262168811493574</v>
      </c>
      <c r="D19" s="72">
        <v>31.794575720240196</v>
      </c>
      <c r="E19" s="72">
        <v>32.865979520725155</v>
      </c>
      <c r="F19" s="72">
        <v>29.506946649278255</v>
      </c>
      <c r="G19" s="72">
        <v>25.932338916296583</v>
      </c>
      <c r="H19" s="72">
        <v>30.9387109305613</v>
      </c>
      <c r="I19" s="72">
        <v>22.318102688941508</v>
      </c>
      <c r="J19" s="72">
        <v>21.183565445459255</v>
      </c>
      <c r="K19" s="72">
        <v>24.794733189849623</v>
      </c>
      <c r="L19" s="72">
        <v>15.458064299059622</v>
      </c>
      <c r="M19" s="72">
        <v>26.876324191918069</v>
      </c>
      <c r="N19" s="72">
        <v>22.151795135517581</v>
      </c>
      <c r="O19" s="72">
        <v>15.174665006293916</v>
      </c>
      <c r="P19" s="72">
        <v>21.89735292430403</v>
      </c>
      <c r="Q19" s="72">
        <v>14.169614885557898</v>
      </c>
      <c r="R19" s="72">
        <v>12.115005794457394</v>
      </c>
      <c r="S19" s="72">
        <v>16.135921487354498</v>
      </c>
      <c r="T19" s="72">
        <v>13.228838546950541</v>
      </c>
      <c r="U19" s="72">
        <v>15.630648524996564</v>
      </c>
      <c r="V19" s="72">
        <v>10.293743242836427</v>
      </c>
      <c r="W19" s="72">
        <v>11.166986558279641</v>
      </c>
      <c r="X19" s="72">
        <v>7.2367728922576022</v>
      </c>
      <c r="Y19" s="72">
        <v>9.8790172935695892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1.4019820539556309E-3</v>
      </c>
      <c r="D20" s="72">
        <v>0.44987899922766439</v>
      </c>
      <c r="E20" s="72">
        <v>7.6146576822555556E-4</v>
      </c>
      <c r="F20" s="72">
        <v>0.24151687456600662</v>
      </c>
      <c r="G20" s="72">
        <v>1.2210781094980745</v>
      </c>
      <c r="H20" s="72">
        <v>2.152834158906638</v>
      </c>
      <c r="I20" s="72">
        <v>2.5444248968459959</v>
      </c>
      <c r="J20" s="72">
        <v>3.8434569992223619</v>
      </c>
      <c r="K20" s="72">
        <v>4.4382421850921379</v>
      </c>
      <c r="L20" s="72">
        <v>4.6712577140591778</v>
      </c>
      <c r="M20" s="72">
        <v>1.2003916870118037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0.27813591488149375</v>
      </c>
      <c r="U20" s="72">
        <v>0.12733150729549406</v>
      </c>
      <c r="V20" s="72">
        <v>0.72186515108532456</v>
      </c>
      <c r="W20" s="72">
        <v>0.67206146863333494</v>
      </c>
      <c r="X20" s="72">
        <v>0.63291664780333035</v>
      </c>
      <c r="Y20" s="72">
        <v>0.62587072047646086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4.0078382707344797</v>
      </c>
      <c r="D21" s="72">
        <v>4.4653391424841855</v>
      </c>
      <c r="E21" s="72">
        <v>3.5711916493359013</v>
      </c>
      <c r="F21" s="72">
        <v>3.6255123136577101</v>
      </c>
      <c r="G21" s="72">
        <v>3.0935367601398172</v>
      </c>
      <c r="H21" s="72">
        <v>2.9163333311436213</v>
      </c>
      <c r="I21" s="72">
        <v>2.5822706178475645</v>
      </c>
      <c r="J21" s="72">
        <v>3.9495914004375745</v>
      </c>
      <c r="K21" s="72">
        <v>5.1763359336285042</v>
      </c>
      <c r="L21" s="72">
        <v>6.0009118978399441</v>
      </c>
      <c r="M21" s="72">
        <v>2.8713734517192573</v>
      </c>
      <c r="N21" s="72">
        <v>1.6934530895359243</v>
      </c>
      <c r="O21" s="72">
        <v>0.73887082811799931</v>
      </c>
      <c r="P21" s="72">
        <v>2.1147424043258076</v>
      </c>
      <c r="Q21" s="72">
        <v>2.201043375265868</v>
      </c>
      <c r="R21" s="72">
        <v>1.8013413310076367</v>
      </c>
      <c r="S21" s="72">
        <v>2.9751485686511914</v>
      </c>
      <c r="T21" s="72">
        <v>3.3483265434274245</v>
      </c>
      <c r="U21" s="72">
        <v>3.3282385564358505</v>
      </c>
      <c r="V21" s="72">
        <v>2.1456331265290962</v>
      </c>
      <c r="W21" s="72">
        <v>1.1797501367039955</v>
      </c>
      <c r="X21" s="72">
        <v>0.70520172238599743</v>
      </c>
      <c r="Y21" s="72">
        <v>0.82114661805708256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38.543728466654528</v>
      </c>
      <c r="D27" s="69">
        <f t="shared" si="10"/>
        <v>38.452716785105665</v>
      </c>
      <c r="E27" s="69">
        <f t="shared" si="10"/>
        <v>44.017296192340972</v>
      </c>
      <c r="F27" s="69">
        <f t="shared" si="10"/>
        <v>35.336589555978925</v>
      </c>
      <c r="G27" s="69">
        <f t="shared" si="10"/>
        <v>23.278177656157624</v>
      </c>
      <c r="H27" s="69">
        <f t="shared" si="10"/>
        <v>24.430508856932548</v>
      </c>
      <c r="I27" s="69">
        <f t="shared" si="10"/>
        <v>16.075336364928301</v>
      </c>
      <c r="J27" s="69">
        <f t="shared" si="10"/>
        <v>18.538288137912726</v>
      </c>
      <c r="K27" s="69">
        <f t="shared" si="10"/>
        <v>30.98245661820296</v>
      </c>
      <c r="L27" s="69">
        <f t="shared" si="10"/>
        <v>31.607984667788106</v>
      </c>
      <c r="M27" s="69">
        <f t="shared" si="10"/>
        <v>39.745878988119884</v>
      </c>
      <c r="N27" s="69">
        <f t="shared" si="10"/>
        <v>26.359577392385866</v>
      </c>
      <c r="O27" s="69">
        <f t="shared" si="10"/>
        <v>13.570260673182867</v>
      </c>
      <c r="P27" s="69">
        <f t="shared" si="10"/>
        <v>18.758459642947059</v>
      </c>
      <c r="Q27" s="69">
        <f t="shared" si="10"/>
        <v>9.4485171736448397</v>
      </c>
      <c r="R27" s="69">
        <f t="shared" ref="R27:V27" si="11">SUM(R28:R32)</f>
        <v>7.415207938234146</v>
      </c>
      <c r="S27" s="69">
        <f t="shared" si="11"/>
        <v>15.356016382762682</v>
      </c>
      <c r="T27" s="69">
        <f t="shared" si="11"/>
        <v>17.5295023025208</v>
      </c>
      <c r="U27" s="69">
        <f t="shared" si="11"/>
        <v>19.65516162143609</v>
      </c>
      <c r="V27" s="69">
        <f t="shared" si="11"/>
        <v>14.703216855903694</v>
      </c>
      <c r="W27" s="69">
        <f t="shared" ref="W27:Y27" si="12">SUM(W28:W32)</f>
        <v>7.8801835132975899</v>
      </c>
      <c r="X27" s="69">
        <f t="shared" si="12"/>
        <v>4.8196441140776454</v>
      </c>
      <c r="Y27" s="69">
        <f t="shared" si="12"/>
        <v>6.4607715945916064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31.377411248664082</v>
      </c>
      <c r="D29" s="72">
        <v>30.156948619815807</v>
      </c>
      <c r="E29" s="72">
        <v>37.341645418099219</v>
      </c>
      <c r="F29" s="72">
        <v>28.492618419738676</v>
      </c>
      <c r="G29" s="72">
        <v>17.417167633322951</v>
      </c>
      <c r="H29" s="72">
        <v>19.081917850981199</v>
      </c>
      <c r="I29" s="72">
        <v>11.349700035299506</v>
      </c>
      <c r="J29" s="72">
        <v>11.59085436978264</v>
      </c>
      <c r="K29" s="72">
        <v>21.86932934203865</v>
      </c>
      <c r="L29" s="72">
        <v>20.643315448335503</v>
      </c>
      <c r="M29" s="72">
        <v>34.397464856063692</v>
      </c>
      <c r="N29" s="72">
        <v>23.259680224556313</v>
      </c>
      <c r="O29" s="72">
        <v>12.430925521992961</v>
      </c>
      <c r="P29" s="72">
        <v>15.018211785068917</v>
      </c>
      <c r="Q29" s="72">
        <v>5.745350150045943</v>
      </c>
      <c r="R29" s="72">
        <v>4.2311148347864851</v>
      </c>
      <c r="S29" s="72">
        <v>10.205165514202594</v>
      </c>
      <c r="T29" s="72">
        <v>10.662905223913935</v>
      </c>
      <c r="U29" s="72">
        <v>12.6640479506734</v>
      </c>
      <c r="V29" s="72">
        <v>9.97800648810626</v>
      </c>
      <c r="W29" s="72">
        <v>4.9591288579529351</v>
      </c>
      <c r="X29" s="72">
        <v>3.3150633338191793</v>
      </c>
      <c r="Y29" s="72">
        <v>4.535654473083639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7.1663172179904491</v>
      </c>
      <c r="D30" s="72">
        <v>8.2957681652898607</v>
      </c>
      <c r="E30" s="72">
        <v>6.6756507742417543</v>
      </c>
      <c r="F30" s="72">
        <v>6.8439711362402482</v>
      </c>
      <c r="G30" s="72">
        <v>5.8610100228346713</v>
      </c>
      <c r="H30" s="72">
        <v>5.3485910059513495</v>
      </c>
      <c r="I30" s="72">
        <v>4.725636329628796</v>
      </c>
      <c r="J30" s="72">
        <v>6.9474337681300868</v>
      </c>
      <c r="K30" s="72">
        <v>9.1131272761643114</v>
      </c>
      <c r="L30" s="72">
        <v>10.964669219452603</v>
      </c>
      <c r="M30" s="72">
        <v>5.3484141320561953</v>
      </c>
      <c r="N30" s="72">
        <v>3.099897167829555</v>
      </c>
      <c r="O30" s="72">
        <v>1.1393351511899055</v>
      </c>
      <c r="P30" s="72">
        <v>3.7402478578781424</v>
      </c>
      <c r="Q30" s="72">
        <v>3.7031670235988963</v>
      </c>
      <c r="R30" s="72">
        <v>3.1840931034476609</v>
      </c>
      <c r="S30" s="72">
        <v>5.150850868560088</v>
      </c>
      <c r="T30" s="72">
        <v>6.8665970786068664</v>
      </c>
      <c r="U30" s="72">
        <v>6.9911136707626893</v>
      </c>
      <c r="V30" s="72">
        <v>4.7252103677974331</v>
      </c>
      <c r="W30" s="72">
        <v>2.9210546553446548</v>
      </c>
      <c r="X30" s="72">
        <v>1.5045807802584665</v>
      </c>
      <c r="Y30" s="72">
        <v>1.9251171215079674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6335.164408666833</v>
      </c>
      <c r="D3" s="65">
        <f>IF(RES_hh_fec_in!D3=0,0,1000*11630*RES_hh_fec_in!D3/RES_hh_num_in!D3)</f>
        <v>6035.0399385261599</v>
      </c>
      <c r="E3" s="65">
        <f>IF(RES_hh_fec_in!E3=0,0,1000*11630*RES_hh_fec_in!E3/RES_hh_num_in!E3)</f>
        <v>6462.7902219132575</v>
      </c>
      <c r="F3" s="65">
        <f>IF(RES_hh_fec_in!F3=0,0,1000*11630*RES_hh_fec_in!F3/RES_hh_num_in!F3)</f>
        <v>6590.7346151661895</v>
      </c>
      <c r="G3" s="65">
        <f>IF(RES_hh_fec_in!G3=0,0,1000*11630*RES_hh_fec_in!G3/RES_hh_num_in!G3)</f>
        <v>6610.8221686194001</v>
      </c>
      <c r="H3" s="65">
        <f>IF(RES_hh_fec_in!H3=0,0,1000*11630*RES_hh_fec_in!H3/RES_hh_num_in!H3)</f>
        <v>6612.0756337609264</v>
      </c>
      <c r="I3" s="65">
        <f>IF(RES_hh_fec_in!I3=0,0,1000*11630*RES_hh_fec_in!I3/RES_hh_num_in!I3)</f>
        <v>6338.192900299865</v>
      </c>
      <c r="J3" s="65">
        <f>IF(RES_hh_fec_in!J3=0,0,1000*11630*RES_hh_fec_in!J3/RES_hh_num_in!J3)</f>
        <v>5929.5552753109969</v>
      </c>
      <c r="K3" s="65">
        <f>IF(RES_hh_fec_in!K3=0,0,1000*11630*RES_hh_fec_in!K3/RES_hh_num_in!K3)</f>
        <v>5768.1552064834359</v>
      </c>
      <c r="L3" s="65">
        <f>IF(RES_hh_fec_in!L3=0,0,1000*11630*RES_hh_fec_in!L3/RES_hh_num_in!L3)</f>
        <v>5859.2439106459206</v>
      </c>
      <c r="M3" s="65">
        <f>IF(RES_hh_fec_in!M3=0,0,1000*11630*RES_hh_fec_in!M3/RES_hh_num_in!M3)</f>
        <v>5327.7151845830476</v>
      </c>
      <c r="N3" s="65">
        <f>IF(RES_hh_fec_in!N3=0,0,1000*11630*RES_hh_fec_in!N3/RES_hh_num_in!N3)</f>
        <v>5069.6084804609027</v>
      </c>
      <c r="O3" s="65">
        <f>IF(RES_hh_fec_in!O3=0,0,1000*11630*RES_hh_fec_in!O3/RES_hh_num_in!O3)</f>
        <v>4733.0877516899345</v>
      </c>
      <c r="P3" s="65">
        <f>IF(RES_hh_fec_in!P3=0,0,1000*11630*RES_hh_fec_in!P3/RES_hh_num_in!P3)</f>
        <v>3910.5383296544187</v>
      </c>
      <c r="Q3" s="65">
        <f>IF(RES_hh_fec_in!Q3=0,0,1000*11630*RES_hh_fec_in!Q3/RES_hh_num_in!Q3)</f>
        <v>4080.4293640467158</v>
      </c>
      <c r="R3" s="65">
        <f>IF(RES_hh_fec_in!R3=0,0,1000*11630*RES_hh_fec_in!R3/RES_hh_num_in!R3)</f>
        <v>4360.0815887623658</v>
      </c>
      <c r="S3" s="65">
        <f>IF(RES_hh_fec_in!S3=0,0,1000*11630*RES_hh_fec_in!S3/RES_hh_num_in!S3)</f>
        <v>4507.0010947338997</v>
      </c>
      <c r="T3" s="65">
        <f>IF(RES_hh_fec_in!T3=0,0,1000*11630*RES_hh_fec_in!T3/RES_hh_num_in!T3)</f>
        <v>4474.4079680506429</v>
      </c>
      <c r="U3" s="65">
        <f>IF(RES_hh_fec_in!U3=0,0,1000*11630*RES_hh_fec_in!U3/RES_hh_num_in!U3)</f>
        <v>4493.1393050806091</v>
      </c>
      <c r="V3" s="65">
        <f>IF(RES_hh_fec_in!V3=0,0,1000*11630*RES_hh_fec_in!V3/RES_hh_num_in!V3)</f>
        <v>4591.1081206427789</v>
      </c>
      <c r="W3" s="65">
        <f>IF(RES_hh_fec_in!W3=0,0,1000*11630*RES_hh_fec_in!W3/RES_hh_num_in!W3)</f>
        <v>4401.682288573913</v>
      </c>
      <c r="X3" s="65">
        <f>IF(RES_hh_fec_in!X3=0,0,1000*11630*RES_hh_fec_in!X3/RES_hh_num_in!X3)</f>
        <v>4006.7751659665078</v>
      </c>
      <c r="Y3" s="65">
        <f>IF(RES_hh_fec_in!Y3=0,0,1000*11630*RES_hh_fec_in!Y3/RES_hh_num_in!Y3)</f>
        <v>4343.391630249529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2555.4823850519965</v>
      </c>
      <c r="D4" s="69">
        <f>IF(RES_hh_fec_in!D4=0,0,1000*11630*RES_hh_fec_in!D4/RES_hh_num_in!D4)</f>
        <v>2159.1731737226519</v>
      </c>
      <c r="E4" s="69">
        <f>IF(RES_hh_fec_in!E4=0,0,1000*11630*RES_hh_fec_in!E4/RES_hh_num_in!E4)</f>
        <v>2434.4289913046209</v>
      </c>
      <c r="F4" s="69">
        <f>IF(RES_hh_fec_in!F4=0,0,1000*11630*RES_hh_fec_in!F4/RES_hh_num_in!F4)</f>
        <v>2677.8657191909215</v>
      </c>
      <c r="G4" s="69">
        <f>IF(RES_hh_fec_in!G4=0,0,1000*11630*RES_hh_fec_in!G4/RES_hh_num_in!G4)</f>
        <v>2780.5418825442789</v>
      </c>
      <c r="H4" s="69">
        <f>IF(RES_hh_fec_in!H4=0,0,1000*11630*RES_hh_fec_in!H4/RES_hh_num_in!H4)</f>
        <v>2891.2010263037487</v>
      </c>
      <c r="I4" s="69">
        <f>IF(RES_hh_fec_in!I4=0,0,1000*11630*RES_hh_fec_in!I4/RES_hh_num_in!I4)</f>
        <v>2593.5502065369606</v>
      </c>
      <c r="J4" s="69">
        <f>IF(RES_hh_fec_in!J4=0,0,1000*11630*RES_hh_fec_in!J4/RES_hh_num_in!J4)</f>
        <v>2369.6423229398229</v>
      </c>
      <c r="K4" s="69">
        <f>IF(RES_hh_fec_in!K4=0,0,1000*11630*RES_hh_fec_in!K4/RES_hh_num_in!K4)</f>
        <v>2272.1763102567165</v>
      </c>
      <c r="L4" s="69">
        <f>IF(RES_hh_fec_in!L4=0,0,1000*11630*RES_hh_fec_in!L4/RES_hh_num_in!L4)</f>
        <v>1958.2758668034573</v>
      </c>
      <c r="M4" s="69">
        <f>IF(RES_hh_fec_in!M4=0,0,1000*11630*RES_hh_fec_in!M4/RES_hh_num_in!M4)</f>
        <v>2052.4825657321076</v>
      </c>
      <c r="N4" s="69">
        <f>IF(RES_hh_fec_in!N4=0,0,1000*11630*RES_hh_fec_in!N4/RES_hh_num_in!N4)</f>
        <v>2082.1112607862565</v>
      </c>
      <c r="O4" s="69">
        <f>IF(RES_hh_fec_in!O4=0,0,1000*11630*RES_hh_fec_in!O4/RES_hh_num_in!O4)</f>
        <v>1923.74826995787</v>
      </c>
      <c r="P4" s="69">
        <f>IF(RES_hh_fec_in!P4=0,0,1000*11630*RES_hh_fec_in!P4/RES_hh_num_in!P4)</f>
        <v>1580.3409488933273</v>
      </c>
      <c r="Q4" s="69">
        <f>IF(RES_hh_fec_in!Q4=0,0,1000*11630*RES_hh_fec_in!Q4/RES_hh_num_in!Q4)</f>
        <v>1844.0471651371115</v>
      </c>
      <c r="R4" s="69">
        <f>IF(RES_hh_fec_in!R4=0,0,1000*11630*RES_hh_fec_in!R4/RES_hh_num_in!R4)</f>
        <v>1936.1146595563789</v>
      </c>
      <c r="S4" s="69">
        <f>IF(RES_hh_fec_in!S4=0,0,1000*11630*RES_hh_fec_in!S4/RES_hh_num_in!S4)</f>
        <v>2085.3473619531569</v>
      </c>
      <c r="T4" s="69">
        <f>IF(RES_hh_fec_in!T4=0,0,1000*11630*RES_hh_fec_in!T4/RES_hh_num_in!T4)</f>
        <v>1936.1884702886728</v>
      </c>
      <c r="U4" s="69">
        <f>IF(RES_hh_fec_in!U4=0,0,1000*11630*RES_hh_fec_in!U4/RES_hh_num_in!U4)</f>
        <v>1903.5139874867277</v>
      </c>
      <c r="V4" s="69">
        <f>IF(RES_hh_fec_in!V4=0,0,1000*11630*RES_hh_fec_in!V4/RES_hh_num_in!V4)</f>
        <v>1803.1508156106001</v>
      </c>
      <c r="W4" s="69">
        <f>IF(RES_hh_fec_in!W4=0,0,1000*11630*RES_hh_fec_in!W4/RES_hh_num_in!W4)</f>
        <v>1681.8449274952886</v>
      </c>
      <c r="X4" s="69">
        <f>IF(RES_hh_fec_in!X4=0,0,1000*11630*RES_hh_fec_in!X4/RES_hh_num_in!X4)</f>
        <v>1487.1778417024923</v>
      </c>
      <c r="Y4" s="69">
        <f>IF(RES_hh_fec_in!Y4=0,0,1000*11630*RES_hh_fec_in!Y4/RES_hh_num_in!Y4)</f>
        <v>1606.6315117374991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2847.9606825211999</v>
      </c>
      <c r="D6" s="72">
        <f>IF(RES_hh_fec_in!D6=0,0,1000*11630*RES_hh_fec_in!D6/RES_hh_num_in!D6)</f>
        <v>2762.9219182266311</v>
      </c>
      <c r="E6" s="72">
        <f>IF(RES_hh_fec_in!E6=0,0,1000*11630*RES_hh_fec_in!E6/RES_hh_num_in!E6)</f>
        <v>4398.8983531744561</v>
      </c>
      <c r="F6" s="72">
        <f>IF(RES_hh_fec_in!F6=0,0,1000*11630*RES_hh_fec_in!F6/RES_hh_num_in!F6)</f>
        <v>4369.3325546294009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4329.9025308897371</v>
      </c>
      <c r="M6" s="72">
        <f>IF(RES_hh_fec_in!M6=0,0,1000*11630*RES_hh_fec_in!M6/RES_hh_num_in!M6)</f>
        <v>3447.6829535199349</v>
      </c>
      <c r="N6" s="72">
        <f>IF(RES_hh_fec_in!N6=0,0,1000*11630*RES_hh_fec_in!N6/RES_hh_num_in!N6)</f>
        <v>3329.9114036821866</v>
      </c>
      <c r="O6" s="72">
        <f>IF(RES_hh_fec_in!O6=0,0,1000*11630*RES_hh_fec_in!O6/RES_hh_num_in!O6)</f>
        <v>3422.8699258608476</v>
      </c>
      <c r="P6" s="72">
        <f>IF(RES_hh_fec_in!P6=0,0,1000*11630*RES_hh_fec_in!P6/RES_hh_num_in!P6)</f>
        <v>3195.8259268571783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2950.1136919880159</v>
      </c>
      <c r="T6" s="72">
        <f>IF(RES_hh_fec_in!T6=0,0,1000*11630*RES_hh_fec_in!T6/RES_hh_num_in!T6)</f>
        <v>2826.2746455953097</v>
      </c>
      <c r="U6" s="72">
        <f>IF(RES_hh_fec_in!U6=0,0,1000*11630*RES_hh_fec_in!U6/RES_hh_num_in!U6)</f>
        <v>2876.1814328285741</v>
      </c>
      <c r="V6" s="72">
        <f>IF(RES_hh_fec_in!V6=0,0,1000*11630*RES_hh_fec_in!V6/RES_hh_num_in!V6)</f>
        <v>3138.4062914092274</v>
      </c>
      <c r="W6" s="72">
        <f>IF(RES_hh_fec_in!W6=0,0,1000*11630*RES_hh_fec_in!W6/RES_hh_num_in!W6)</f>
        <v>0</v>
      </c>
      <c r="X6" s="72">
        <f>IF(RES_hh_fec_in!X6=0,0,1000*11630*RES_hh_fec_in!X6/RES_hh_num_in!X6)</f>
        <v>2810.7856664030282</v>
      </c>
      <c r="Y6" s="72">
        <f>IF(RES_hh_fec_in!Y6=0,0,1000*11630*RES_hh_fec_in!Y6/RES_hh_num_in!Y6)</f>
        <v>0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3629.0987281793241</v>
      </c>
      <c r="D7" s="72">
        <f>IF(RES_hh_fec_in!D7=0,0,1000*11630*RES_hh_fec_in!D7/RES_hh_num_in!D7)</f>
        <v>3767.978738686666</v>
      </c>
      <c r="E7" s="72">
        <f>IF(RES_hh_fec_in!E7=0,0,1000*11630*RES_hh_fec_in!E7/RES_hh_num_in!E7)</f>
        <v>3369.6035518756266</v>
      </c>
      <c r="F7" s="72">
        <f>IF(RES_hh_fec_in!F7=0,0,1000*11630*RES_hh_fec_in!F7/RES_hh_num_in!F7)</f>
        <v>3505.3747417441673</v>
      </c>
      <c r="G7" s="72">
        <f>IF(RES_hh_fec_in!G7=0,0,1000*11630*RES_hh_fec_in!G7/RES_hh_num_in!G7)</f>
        <v>3848.2856719440842</v>
      </c>
      <c r="H7" s="72">
        <f>IF(RES_hh_fec_in!H7=0,0,1000*11630*RES_hh_fec_in!H7/RES_hh_num_in!H7)</f>
        <v>3640.9984749741393</v>
      </c>
      <c r="I7" s="72">
        <f>IF(RES_hh_fec_in!I7=0,0,1000*11630*RES_hh_fec_in!I7/RES_hh_num_in!I7)</f>
        <v>3993.133135650522</v>
      </c>
      <c r="J7" s="72">
        <f>IF(RES_hh_fec_in!J7=0,0,1000*11630*RES_hh_fec_in!J7/RES_hh_num_in!J7)</f>
        <v>4018.0205309997982</v>
      </c>
      <c r="K7" s="72">
        <f>IF(RES_hh_fec_in!K7=0,0,1000*11630*RES_hh_fec_in!K7/RES_hh_num_in!K7)</f>
        <v>4018.7068609657672</v>
      </c>
      <c r="L7" s="72">
        <f>IF(RES_hh_fec_in!L7=0,0,1000*11630*RES_hh_fec_in!L7/RES_hh_num_in!L7)</f>
        <v>3464.9181440136176</v>
      </c>
      <c r="M7" s="72">
        <f>IF(RES_hh_fec_in!M7=0,0,1000*11630*RES_hh_fec_in!M7/RES_hh_num_in!M7)</f>
        <v>3982.1379783465254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3172.2534659559028</v>
      </c>
      <c r="U7" s="72">
        <f>IF(RES_hh_fec_in!U7=0,0,1000*11630*RES_hh_fec_in!U7/RES_hh_num_in!U7)</f>
        <v>2772.0233663410422</v>
      </c>
      <c r="V7" s="72">
        <f>IF(RES_hh_fec_in!V7=0,0,1000*11630*RES_hh_fec_in!V7/RES_hh_num_in!V7)</f>
        <v>3039.362431291619</v>
      </c>
      <c r="W7" s="72">
        <f>IF(RES_hh_fec_in!W7=0,0,1000*11630*RES_hh_fec_in!W7/RES_hh_num_in!W7)</f>
        <v>3090.5355223372885</v>
      </c>
      <c r="X7" s="72">
        <f>IF(RES_hh_fec_in!X7=0,0,1000*11630*RES_hh_fec_in!X7/RES_hh_num_in!X7)</f>
        <v>2950.828242783522</v>
      </c>
      <c r="Y7" s="72">
        <f>IF(RES_hh_fec_in!Y7=0,0,1000*11630*RES_hh_fec_in!Y7/RES_hh_num_in!Y7)</f>
        <v>2792.2239008962401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2928.3241512788977</v>
      </c>
      <c r="D8" s="72">
        <f>IF(RES_hh_fec_in!D8=0,0,1000*11630*RES_hh_fec_in!D8/RES_hh_num_in!D8)</f>
        <v>3177.610668968749</v>
      </c>
      <c r="E8" s="72">
        <f>IF(RES_hh_fec_in!E8=0,0,1000*11630*RES_hh_fec_in!E8/RES_hh_num_in!E8)</f>
        <v>3329.0602573536266</v>
      </c>
      <c r="F8" s="72">
        <f>IF(RES_hh_fec_in!F8=0,0,1000*11630*RES_hh_fec_in!F8/RES_hh_num_in!F8)</f>
        <v>3629.206533508036</v>
      </c>
      <c r="G8" s="72">
        <f>IF(RES_hh_fec_in!G8=0,0,1000*11630*RES_hh_fec_in!G8/RES_hh_num_in!G8)</f>
        <v>3743.8865851437258</v>
      </c>
      <c r="H8" s="72">
        <f>IF(RES_hh_fec_in!H8=0,0,1000*11630*RES_hh_fec_in!H8/RES_hh_num_in!H8)</f>
        <v>3565.2960881408799</v>
      </c>
      <c r="I8" s="72">
        <f>IF(RES_hh_fec_in!I8=0,0,1000*11630*RES_hh_fec_in!I8/RES_hh_num_in!I8)</f>
        <v>3709.6651822447784</v>
      </c>
      <c r="J8" s="72">
        <f>IF(RES_hh_fec_in!J8=0,0,1000*11630*RES_hh_fec_in!J8/RES_hh_num_in!J8)</f>
        <v>3543.0919744621506</v>
      </c>
      <c r="K8" s="72">
        <f>IF(RES_hh_fec_in!K8=0,0,1000*11630*RES_hh_fec_in!K8/RES_hh_num_in!K8)</f>
        <v>3894.1510827058341</v>
      </c>
      <c r="L8" s="72">
        <f>IF(RES_hh_fec_in!L8=0,0,1000*11630*RES_hh_fec_in!L8/RES_hh_num_in!L8)</f>
        <v>3253.975802840961</v>
      </c>
      <c r="M8" s="72">
        <f>IF(RES_hh_fec_in!M8=0,0,1000*11630*RES_hh_fec_in!M8/RES_hh_num_in!M8)</f>
        <v>2893.7186072381915</v>
      </c>
      <c r="N8" s="72">
        <f>IF(RES_hh_fec_in!N8=0,0,1000*11630*RES_hh_fec_in!N8/RES_hh_num_in!N8)</f>
        <v>3090.0732508445321</v>
      </c>
      <c r="O8" s="72">
        <f>IF(RES_hh_fec_in!O8=0,0,1000*11630*RES_hh_fec_in!O8/RES_hh_num_in!O8)</f>
        <v>3103.8001096540056</v>
      </c>
      <c r="P8" s="72">
        <f>IF(RES_hh_fec_in!P8=0,0,1000*11630*RES_hh_fec_in!P8/RES_hh_num_in!P8)</f>
        <v>3157.352054987276</v>
      </c>
      <c r="Q8" s="72">
        <f>IF(RES_hh_fec_in!Q8=0,0,1000*11630*RES_hh_fec_in!Q8/RES_hh_num_in!Q8)</f>
        <v>3047.6202001847701</v>
      </c>
      <c r="R8" s="72">
        <f>IF(RES_hh_fec_in!R8=0,0,1000*11630*RES_hh_fec_in!R8/RES_hh_num_in!R8)</f>
        <v>2662.1866519366149</v>
      </c>
      <c r="S8" s="72">
        <f>IF(RES_hh_fec_in!S8=0,0,1000*11630*RES_hh_fec_in!S8/RES_hh_num_in!S8)</f>
        <v>2644.3089643970757</v>
      </c>
      <c r="T8" s="72">
        <f>IF(RES_hh_fec_in!T8=0,0,1000*11630*RES_hh_fec_in!T8/RES_hh_num_in!T8)</f>
        <v>2688.3939502940498</v>
      </c>
      <c r="U8" s="72">
        <f>IF(RES_hh_fec_in!U8=0,0,1000*11630*RES_hh_fec_in!U8/RES_hh_num_in!U8)</f>
        <v>2679.0298008857835</v>
      </c>
      <c r="V8" s="72">
        <f>IF(RES_hh_fec_in!V8=0,0,1000*11630*RES_hh_fec_in!V8/RES_hh_num_in!V8)</f>
        <v>2659.3034574918993</v>
      </c>
      <c r="W8" s="72">
        <f>IF(RES_hh_fec_in!W8=0,0,1000*11630*RES_hh_fec_in!W8/RES_hh_num_in!W8)</f>
        <v>2620.4427416333683</v>
      </c>
      <c r="X8" s="72">
        <f>IF(RES_hh_fec_in!X8=0,0,1000*11630*RES_hh_fec_in!X8/RES_hh_num_in!X8)</f>
        <v>2605.1561060470531</v>
      </c>
      <c r="Y8" s="72">
        <f>IF(RES_hh_fec_in!Y8=0,0,1000*11630*RES_hh_fec_in!Y8/RES_hh_num_in!Y8)</f>
        <v>2458.2992940580466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2906.3313686878009</v>
      </c>
      <c r="D9" s="72">
        <f>IF(RES_hh_fec_in!D9=0,0,1000*11630*RES_hh_fec_in!D9/RES_hh_num_in!D9)</f>
        <v>2964.047308670888</v>
      </c>
      <c r="E9" s="72">
        <f>IF(RES_hh_fec_in!E9=0,0,1000*11630*RES_hh_fec_in!E9/RES_hh_num_in!E9)</f>
        <v>3122.0061696342214</v>
      </c>
      <c r="F9" s="72">
        <f>IF(RES_hh_fec_in!F9=0,0,1000*11630*RES_hh_fec_in!F9/RES_hh_num_in!F9)</f>
        <v>3335.390552960434</v>
      </c>
      <c r="G9" s="72">
        <f>IF(RES_hh_fec_in!G9=0,0,1000*11630*RES_hh_fec_in!G9/RES_hh_num_in!G9)</f>
        <v>3397.8078819753978</v>
      </c>
      <c r="H9" s="72">
        <f>IF(RES_hh_fec_in!H9=0,0,1000*11630*RES_hh_fec_in!H9/RES_hh_num_in!H9)</f>
        <v>3366.0937438273991</v>
      </c>
      <c r="I9" s="72">
        <f>IF(RES_hh_fec_in!I9=0,0,1000*11630*RES_hh_fec_in!I9/RES_hh_num_in!I9)</f>
        <v>3460.6446103846474</v>
      </c>
      <c r="J9" s="72">
        <f>IF(RES_hh_fec_in!J9=0,0,1000*11630*RES_hh_fec_in!J9/RES_hh_num_in!J9)</f>
        <v>3458.9593273487708</v>
      </c>
      <c r="K9" s="72">
        <f>IF(RES_hh_fec_in!K9=0,0,1000*11630*RES_hh_fec_in!K9/RES_hh_num_in!K9)</f>
        <v>3757.6330244405726</v>
      </c>
      <c r="L9" s="72">
        <f>IF(RES_hh_fec_in!L9=0,0,1000*11630*RES_hh_fec_in!L9/RES_hh_num_in!L9)</f>
        <v>2412.3604995589799</v>
      </c>
      <c r="M9" s="72">
        <f>IF(RES_hh_fec_in!M9=0,0,1000*11630*RES_hh_fec_in!M9/RES_hh_num_in!M9)</f>
        <v>2533.5315236126526</v>
      </c>
      <c r="N9" s="72">
        <f>IF(RES_hh_fec_in!N9=0,0,1000*11630*RES_hh_fec_in!N9/RES_hh_num_in!N9)</f>
        <v>2849.8211913183309</v>
      </c>
      <c r="O9" s="72">
        <f>IF(RES_hh_fec_in!O9=0,0,1000*11630*RES_hh_fec_in!O9/RES_hh_num_in!O9)</f>
        <v>3129.5810992492916</v>
      </c>
      <c r="P9" s="72">
        <f>IF(RES_hh_fec_in!P9=0,0,1000*11630*RES_hh_fec_in!P9/RES_hh_num_in!P9)</f>
        <v>3059.4760784303335</v>
      </c>
      <c r="Q9" s="72">
        <f>IF(RES_hh_fec_in!Q9=0,0,1000*11630*RES_hh_fec_in!Q9/RES_hh_num_in!Q9)</f>
        <v>2994.1976654310079</v>
      </c>
      <c r="R9" s="72">
        <f>IF(RES_hh_fec_in!R9=0,0,1000*11630*RES_hh_fec_in!R9/RES_hh_num_in!R9)</f>
        <v>2949.5715545835951</v>
      </c>
      <c r="S9" s="72">
        <f>IF(RES_hh_fec_in!S9=0,0,1000*11630*RES_hh_fec_in!S9/RES_hh_num_in!S9)</f>
        <v>2858.0856061334398</v>
      </c>
      <c r="T9" s="72">
        <f>IF(RES_hh_fec_in!T9=0,0,1000*11630*RES_hh_fec_in!T9/RES_hh_num_in!T9)</f>
        <v>2738.2545048805473</v>
      </c>
      <c r="U9" s="72">
        <f>IF(RES_hh_fec_in!U9=0,0,1000*11630*RES_hh_fec_in!U9/RES_hh_num_in!U9)</f>
        <v>2681.3048454496256</v>
      </c>
      <c r="V9" s="72">
        <f>IF(RES_hh_fec_in!V9=0,0,1000*11630*RES_hh_fec_in!V9/RES_hh_num_in!V9)</f>
        <v>2706.7523165253642</v>
      </c>
      <c r="W9" s="72">
        <f>IF(RES_hh_fec_in!W9=0,0,1000*11630*RES_hh_fec_in!W9/RES_hh_num_in!W9)</f>
        <v>2673.0801685491701</v>
      </c>
      <c r="X9" s="72">
        <f>IF(RES_hh_fec_in!X9=0,0,1000*11630*RES_hh_fec_in!X9/RES_hh_num_in!X9)</f>
        <v>2636.5559420041627</v>
      </c>
      <c r="Y9" s="72">
        <f>IF(RES_hh_fec_in!Y9=0,0,1000*11630*RES_hh_fec_in!Y9/RES_hh_num_in!Y9)</f>
        <v>2618.126271885621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1441.0466360428886</v>
      </c>
      <c r="D11" s="72">
        <f>IF(RES_hh_fec_in!D11=0,0,1000*11630*RES_hh_fec_in!D11/RES_hh_num_in!D11)</f>
        <v>2327.5290803791409</v>
      </c>
      <c r="E11" s="72">
        <f>IF(RES_hh_fec_in!E11=0,0,1000*11630*RES_hh_fec_in!E11/RES_hh_num_in!E11)</f>
        <v>2501.9635311705815</v>
      </c>
      <c r="F11" s="72">
        <f>IF(RES_hh_fec_in!F11=0,0,1000*11630*RES_hh_fec_in!F11/RES_hh_num_in!F11)</f>
        <v>2937.0008445512922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2776.3984572218756</v>
      </c>
      <c r="J11" s="72">
        <f>IF(RES_hh_fec_in!J11=0,0,1000*11630*RES_hh_fec_in!J11/RES_hh_num_in!J11)</f>
        <v>2112.6412621408303</v>
      </c>
      <c r="K11" s="72">
        <f>IF(RES_hh_fec_in!K11=0,0,1000*11630*RES_hh_fec_in!K11/RES_hh_num_in!K11)</f>
        <v>2009.6917738907523</v>
      </c>
      <c r="L11" s="72">
        <f>IF(RES_hh_fec_in!L11=0,0,1000*11630*RES_hh_fec_in!L11/RES_hh_num_in!L11)</f>
        <v>2659.2738442839809</v>
      </c>
      <c r="M11" s="72">
        <f>IF(RES_hh_fec_in!M11=0,0,1000*11630*RES_hh_fec_in!M11/RES_hh_num_in!M11)</f>
        <v>2350.7261940801727</v>
      </c>
      <c r="N11" s="72">
        <f>IF(RES_hh_fec_in!N11=0,0,1000*11630*RES_hh_fec_in!N11/RES_hh_num_in!N11)</f>
        <v>2789.7833509828142</v>
      </c>
      <c r="O11" s="72">
        <f>IF(RES_hh_fec_in!O11=0,0,1000*11630*RES_hh_fec_in!O11/RES_hh_num_in!O11)</f>
        <v>2622.4252675986204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2499.4492985665952</v>
      </c>
      <c r="S11" s="72">
        <f>IF(RES_hh_fec_in!S11=0,0,1000*11630*RES_hh_fec_in!S11/RES_hh_num_in!S11)</f>
        <v>2416.3351671064852</v>
      </c>
      <c r="T11" s="72">
        <f>IF(RES_hh_fec_in!T11=0,0,1000*11630*RES_hh_fec_in!T11/RES_hh_num_in!T11)</f>
        <v>2886.2694790567148</v>
      </c>
      <c r="U11" s="72">
        <f>IF(RES_hh_fec_in!U11=0,0,1000*11630*RES_hh_fec_in!U11/RES_hh_num_in!U11)</f>
        <v>2368.4589965076889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X11" s="72">
        <f>IF(RES_hh_fec_in!X11=0,0,1000*11630*RES_hh_fec_in!X11/RES_hh_num_in!X11)</f>
        <v>0</v>
      </c>
      <c r="Y11" s="72">
        <f>IF(RES_hh_fec_in!Y11=0,0,1000*11630*RES_hh_fec_in!Y11/RES_hh_num_in!Y11)</f>
        <v>0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804.15816642450193</v>
      </c>
      <c r="D12" s="72">
        <f>IF(RES_hh_fec_in!D12=0,0,1000*11630*RES_hh_fec_in!D12/RES_hh_num_in!D12)</f>
        <v>849.17740560459265</v>
      </c>
      <c r="E12" s="72">
        <f>IF(RES_hh_fec_in!E12=0,0,1000*11630*RES_hh_fec_in!E12/RES_hh_num_in!E12)</f>
        <v>1068.379523541236</v>
      </c>
      <c r="F12" s="72">
        <f>IF(RES_hh_fec_in!F12=0,0,1000*11630*RES_hh_fec_in!F12/RES_hh_num_in!F12)</f>
        <v>1022.2697058205149</v>
      </c>
      <c r="G12" s="72">
        <f>IF(RES_hh_fec_in!G12=0,0,1000*11630*RES_hh_fec_in!G12/RES_hh_num_in!G12)</f>
        <v>998.19938470257955</v>
      </c>
      <c r="H12" s="72">
        <f>IF(RES_hh_fec_in!H12=0,0,1000*11630*RES_hh_fec_in!H12/RES_hh_num_in!H12)</f>
        <v>855.83328381369711</v>
      </c>
      <c r="I12" s="72">
        <f>IF(RES_hh_fec_in!I12=0,0,1000*11630*RES_hh_fec_in!I12/RES_hh_num_in!I12)</f>
        <v>903.16126550244383</v>
      </c>
      <c r="J12" s="72">
        <f>IF(RES_hh_fec_in!J12=0,0,1000*11630*RES_hh_fec_in!J12/RES_hh_num_in!J12)</f>
        <v>804.45402019006849</v>
      </c>
      <c r="K12" s="72">
        <f>IF(RES_hh_fec_in!K12=0,0,1000*11630*RES_hh_fec_in!K12/RES_hh_num_in!K12)</f>
        <v>1020.436779866678</v>
      </c>
      <c r="L12" s="72">
        <f>IF(RES_hh_fec_in!L12=0,0,1000*11630*RES_hh_fec_in!L12/RES_hh_num_in!L12)</f>
        <v>678.87861309233654</v>
      </c>
      <c r="M12" s="72">
        <f>IF(RES_hh_fec_in!M12=0,0,1000*11630*RES_hh_fec_in!M12/RES_hh_num_in!M12)</f>
        <v>586.58667778408073</v>
      </c>
      <c r="N12" s="72">
        <f>IF(RES_hh_fec_in!N12=0,0,1000*11630*RES_hh_fec_in!N12/RES_hh_num_in!N12)</f>
        <v>624.53909104400589</v>
      </c>
      <c r="O12" s="72">
        <f>IF(RES_hh_fec_in!O12=0,0,1000*11630*RES_hh_fec_in!O12/RES_hh_num_in!O12)</f>
        <v>687.38801567445535</v>
      </c>
      <c r="P12" s="72">
        <f>IF(RES_hh_fec_in!P12=0,0,1000*11630*RES_hh_fec_in!P12/RES_hh_num_in!P12)</f>
        <v>669.80291946247553</v>
      </c>
      <c r="Q12" s="72">
        <f>IF(RES_hh_fec_in!Q12=0,0,1000*11630*RES_hh_fec_in!Q12/RES_hh_num_in!Q12)</f>
        <v>600.8531682958087</v>
      </c>
      <c r="R12" s="72">
        <f>IF(RES_hh_fec_in!R12=0,0,1000*11630*RES_hh_fec_in!R12/RES_hh_num_in!R12)</f>
        <v>576.92764337268193</v>
      </c>
      <c r="S12" s="72">
        <f>IF(RES_hh_fec_in!S12=0,0,1000*11630*RES_hh_fec_in!S12/RES_hh_num_in!S12)</f>
        <v>570.32533370943736</v>
      </c>
      <c r="T12" s="72">
        <f>IF(RES_hh_fec_in!T12=0,0,1000*11630*RES_hh_fec_in!T12/RES_hh_num_in!T12)</f>
        <v>566.46427896719115</v>
      </c>
      <c r="U12" s="72">
        <f>IF(RES_hh_fec_in!U12=0,0,1000*11630*RES_hh_fec_in!U12/RES_hh_num_in!U12)</f>
        <v>566.29427433303852</v>
      </c>
      <c r="V12" s="72">
        <f>IF(RES_hh_fec_in!V12=0,0,1000*11630*RES_hh_fec_in!V12/RES_hh_num_in!V12)</f>
        <v>564.39984156164883</v>
      </c>
      <c r="W12" s="72">
        <f>IF(RES_hh_fec_in!W12=0,0,1000*11630*RES_hh_fec_in!W12/RES_hh_num_in!W12)</f>
        <v>549.70191358451314</v>
      </c>
      <c r="X12" s="72">
        <f>IF(RES_hh_fec_in!X12=0,0,1000*11630*RES_hh_fec_in!X12/RES_hh_num_in!X12)</f>
        <v>565.3495241064727</v>
      </c>
      <c r="Y12" s="72">
        <f>IF(RES_hh_fec_in!Y12=0,0,1000*11630*RES_hh_fec_in!Y12/RES_hh_num_in!Y12)</f>
        <v>533.7045476152075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2081.9345689708161</v>
      </c>
      <c r="D13" s="74">
        <f>IF(RES_hh_fec_in!D13=0,0,1000*11630*RES_hh_fec_in!D13/RES_hh_num_in!D13)</f>
        <v>2445.5405806125577</v>
      </c>
      <c r="E13" s="74">
        <f>IF(RES_hh_fec_in!E13=0,0,1000*11630*RES_hh_fec_in!E13/RES_hh_num_in!E13)</f>
        <v>2690.7504445939853</v>
      </c>
      <c r="F13" s="74">
        <f>IF(RES_hh_fec_in!F13=0,0,1000*11630*RES_hh_fec_in!F13/RES_hh_num_in!F13)</f>
        <v>2833.2410043470231</v>
      </c>
      <c r="G13" s="74">
        <f>IF(RES_hh_fec_in!G13=0,0,1000*11630*RES_hh_fec_in!G13/RES_hh_num_in!G13)</f>
        <v>2920.344042666422</v>
      </c>
      <c r="H13" s="74">
        <f>IF(RES_hh_fec_in!H13=0,0,1000*11630*RES_hh_fec_in!H13/RES_hh_num_in!H13)</f>
        <v>2718.6265404603751</v>
      </c>
      <c r="I13" s="74">
        <f>IF(RES_hh_fec_in!I13=0,0,1000*11630*RES_hh_fec_in!I13/RES_hh_num_in!I13)</f>
        <v>3095.3475852026536</v>
      </c>
      <c r="J13" s="74">
        <f>IF(RES_hh_fec_in!J13=0,0,1000*11630*RES_hh_fec_in!J13/RES_hh_num_in!J13)</f>
        <v>2883.8727908747801</v>
      </c>
      <c r="K13" s="74">
        <f>IF(RES_hh_fec_in!K13=0,0,1000*11630*RES_hh_fec_in!K13/RES_hh_num_in!K13)</f>
        <v>3267.4584190865476</v>
      </c>
      <c r="L13" s="74">
        <f>IF(RES_hh_fec_in!L13=0,0,1000*11630*RES_hh_fec_in!L13/RES_hh_num_in!L13)</f>
        <v>2342.4671024102158</v>
      </c>
      <c r="M13" s="74">
        <f>IF(RES_hh_fec_in!M13=0,0,1000*11630*RES_hh_fec_in!M13/RES_hh_num_in!M13)</f>
        <v>2579.4210511355168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0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1149.1048326970003</v>
      </c>
      <c r="X13" s="74">
        <f>IF(RES_hh_fec_in!X13=0,0,1000*11630*RES_hh_fec_in!X13/RES_hh_num_in!X13)</f>
        <v>619.66558665140747</v>
      </c>
      <c r="Y13" s="74">
        <f>IF(RES_hh_fec_in!Y13=0,0,1000*11630*RES_hh_fec_in!Y13/RES_hh_num_in!Y13)</f>
        <v>3500.9352090790321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15.737651466599438</v>
      </c>
      <c r="D14" s="76">
        <f>IF(RES_hh_fec_in!D14=0,0,1000*11630*RES_hh_fec_in!D14/RES_hh_num_in!D14)</f>
        <v>18.004073884095746</v>
      </c>
      <c r="E14" s="76">
        <f>IF(RES_hh_fec_in!E14=0,0,1000*11630*RES_hh_fec_in!E14/RES_hh_num_in!E14)</f>
        <v>17.422032132304022</v>
      </c>
      <c r="F14" s="76">
        <f>IF(RES_hh_fec_in!F14=0,0,1000*11630*RES_hh_fec_in!F14/RES_hh_num_in!F14)</f>
        <v>15.895860350197211</v>
      </c>
      <c r="G14" s="76">
        <f>IF(RES_hh_fec_in!G14=0,0,1000*11630*RES_hh_fec_in!G14/RES_hh_num_in!G14)</f>
        <v>14.850533867756539</v>
      </c>
      <c r="H14" s="76">
        <f>IF(RES_hh_fec_in!H14=0,0,1000*11630*RES_hh_fec_in!H14/RES_hh_num_in!H14)</f>
        <v>14.438644589354666</v>
      </c>
      <c r="I14" s="76">
        <f>IF(RES_hh_fec_in!I14=0,0,1000*11630*RES_hh_fec_in!I14/RES_hh_num_in!I14)</f>
        <v>17.46352671071854</v>
      </c>
      <c r="J14" s="76">
        <f>IF(RES_hh_fec_in!J14=0,0,1000*11630*RES_hh_fec_in!J14/RES_hh_num_in!J14)</f>
        <v>20.884490441784809</v>
      </c>
      <c r="K14" s="76">
        <f>IF(RES_hh_fec_in!K14=0,0,1000*11630*RES_hh_fec_in!K14/RES_hh_num_in!K14)</f>
        <v>25.48242434314465</v>
      </c>
      <c r="L14" s="76">
        <f>IF(RES_hh_fec_in!L14=0,0,1000*11630*RES_hh_fec_in!L14/RES_hh_num_in!L14)</f>
        <v>14.27352127862636</v>
      </c>
      <c r="M14" s="76">
        <f>IF(RES_hh_fec_in!M14=0,0,1000*11630*RES_hh_fec_in!M14/RES_hh_num_in!M14)</f>
        <v>9.9473596192998741</v>
      </c>
      <c r="N14" s="76">
        <f>IF(RES_hh_fec_in!N14=0,0,1000*11630*RES_hh_fec_in!N14/RES_hh_num_in!N14)</f>
        <v>10.198858009398455</v>
      </c>
      <c r="O14" s="76">
        <f>IF(RES_hh_fec_in!O14=0,0,1000*11630*RES_hh_fec_in!O14/RES_hh_num_in!O14)</f>
        <v>10.735135907764306</v>
      </c>
      <c r="P14" s="76">
        <f>IF(RES_hh_fec_in!P14=0,0,1000*11630*RES_hh_fec_in!P14/RES_hh_num_in!P14)</f>
        <v>11.313050929962879</v>
      </c>
      <c r="Q14" s="76">
        <f>IF(RES_hh_fec_in!Q14=0,0,1000*11630*RES_hh_fec_in!Q14/RES_hh_num_in!Q14)</f>
        <v>10.988801114356608</v>
      </c>
      <c r="R14" s="76">
        <f>IF(RES_hh_fec_in!R14=0,0,1000*11630*RES_hh_fec_in!R14/RES_hh_num_in!R14)</f>
        <v>10.564271061085499</v>
      </c>
      <c r="S14" s="76">
        <f>IF(RES_hh_fec_in!S14=0,0,1000*11630*RES_hh_fec_in!S14/RES_hh_num_in!S14)</f>
        <v>10.690637483461217</v>
      </c>
      <c r="T14" s="76">
        <f>IF(RES_hh_fec_in!T14=0,0,1000*11630*RES_hh_fec_in!T14/RES_hh_num_in!T14)</f>
        <v>11.309934688247095</v>
      </c>
      <c r="U14" s="76">
        <f>IF(RES_hh_fec_in!U14=0,0,1000*11630*RES_hh_fec_in!U14/RES_hh_num_in!U14)</f>
        <v>10.771030371579412</v>
      </c>
      <c r="V14" s="76">
        <f>IF(RES_hh_fec_in!V14=0,0,1000*11630*RES_hh_fec_in!V14/RES_hh_num_in!V14)</f>
        <v>15.466992373650033</v>
      </c>
      <c r="W14" s="76">
        <f>IF(RES_hh_fec_in!W14=0,0,1000*11630*RES_hh_fec_in!W14/RES_hh_num_in!W14)</f>
        <v>13.970482859209278</v>
      </c>
      <c r="X14" s="76">
        <f>IF(RES_hh_fec_in!X14=0,0,1000*11630*RES_hh_fec_in!X14/RES_hh_num_in!X14)</f>
        <v>13.411195180374589</v>
      </c>
      <c r="Y14" s="76">
        <f>IF(RES_hh_fec_in!Y14=0,0,1000*11630*RES_hh_fec_in!Y14/RES_hh_num_in!Y14)</f>
        <v>13.746010454880061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46.049044467736245</v>
      </c>
      <c r="D15" s="69">
        <f t="shared" si="0"/>
        <v>47.955378595092604</v>
      </c>
      <c r="E15" s="69">
        <f t="shared" si="0"/>
        <v>120.74240603616011</v>
      </c>
      <c r="F15" s="69">
        <f t="shared" si="0"/>
        <v>86.559605736811704</v>
      </c>
      <c r="G15" s="69">
        <f t="shared" si="0"/>
        <v>101.1871436577847</v>
      </c>
      <c r="H15" s="69">
        <f t="shared" si="0"/>
        <v>98.207016119083619</v>
      </c>
      <c r="I15" s="69">
        <f t="shared" si="0"/>
        <v>57.27838011842919</v>
      </c>
      <c r="J15" s="69">
        <f t="shared" si="0"/>
        <v>47.118211312694726</v>
      </c>
      <c r="K15" s="69">
        <f t="shared" si="0"/>
        <v>77.706386310084895</v>
      </c>
      <c r="L15" s="69">
        <f t="shared" si="0"/>
        <v>161.79923359559439</v>
      </c>
      <c r="M15" s="69">
        <f t="shared" si="0"/>
        <v>130.42235953614747</v>
      </c>
      <c r="N15" s="69">
        <f t="shared" si="0"/>
        <v>143.71387711703503</v>
      </c>
      <c r="O15" s="69">
        <f t="shared" si="0"/>
        <v>171.70991613621695</v>
      </c>
      <c r="P15" s="69">
        <f t="shared" si="0"/>
        <v>98.907110254976146</v>
      </c>
      <c r="Q15" s="69">
        <f t="shared" si="0"/>
        <v>88.275347792964226</v>
      </c>
      <c r="R15" s="69">
        <f t="shared" si="0"/>
        <v>63.632203931769475</v>
      </c>
      <c r="S15" s="69">
        <f t="shared" si="0"/>
        <v>50.942418196019815</v>
      </c>
      <c r="T15" s="69">
        <f t="shared" si="0"/>
        <v>44.918798992622335</v>
      </c>
      <c r="U15" s="69">
        <f t="shared" si="0"/>
        <v>40.753315964493368</v>
      </c>
      <c r="V15" s="69">
        <f t="shared" si="0"/>
        <v>31.081270940921808</v>
      </c>
      <c r="W15" s="69">
        <f t="shared" si="0"/>
        <v>40.5674525739431</v>
      </c>
      <c r="X15" s="69">
        <f t="shared" si="0"/>
        <v>51.045537760176693</v>
      </c>
      <c r="Y15" s="69">
        <f t="shared" si="0"/>
        <v>64.063652193030961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46.049044467736245</v>
      </c>
      <c r="D16" s="72">
        <f>IF(RES_hh_fec_in!D16=0,0,1000*11630*RES_hh_fec_in!D16/RES_hh_num_in!D$3)</f>
        <v>47.955378595092604</v>
      </c>
      <c r="E16" s="72">
        <f>IF(RES_hh_fec_in!E16=0,0,1000*11630*RES_hh_fec_in!E16/RES_hh_num_in!E$3)</f>
        <v>120.74240603616011</v>
      </c>
      <c r="F16" s="72">
        <f>IF(RES_hh_fec_in!F16=0,0,1000*11630*RES_hh_fec_in!F16/RES_hh_num_in!F$3)</f>
        <v>86.559605736811704</v>
      </c>
      <c r="G16" s="72">
        <f>IF(RES_hh_fec_in!G16=0,0,1000*11630*RES_hh_fec_in!G16/RES_hh_num_in!G$3)</f>
        <v>101.1871436577847</v>
      </c>
      <c r="H16" s="72">
        <f>IF(RES_hh_fec_in!H16=0,0,1000*11630*RES_hh_fec_in!H16/RES_hh_num_in!H$3)</f>
        <v>98.207016119083619</v>
      </c>
      <c r="I16" s="72">
        <f>IF(RES_hh_fec_in!I16=0,0,1000*11630*RES_hh_fec_in!I16/RES_hh_num_in!I$3)</f>
        <v>57.27838011842919</v>
      </c>
      <c r="J16" s="72">
        <f>IF(RES_hh_fec_in!J16=0,0,1000*11630*RES_hh_fec_in!J16/RES_hh_num_in!J$3)</f>
        <v>47.118211312694726</v>
      </c>
      <c r="K16" s="72">
        <f>IF(RES_hh_fec_in!K16=0,0,1000*11630*RES_hh_fec_in!K16/RES_hh_num_in!K$3)</f>
        <v>77.706386310084895</v>
      </c>
      <c r="L16" s="72">
        <f>IF(RES_hh_fec_in!L16=0,0,1000*11630*RES_hh_fec_in!L16/RES_hh_num_in!L$3)</f>
        <v>161.79923359559439</v>
      </c>
      <c r="M16" s="72">
        <f>IF(RES_hh_fec_in!M16=0,0,1000*11630*RES_hh_fec_in!M16/RES_hh_num_in!M$3)</f>
        <v>130.42235953614747</v>
      </c>
      <c r="N16" s="72">
        <f>IF(RES_hh_fec_in!N16=0,0,1000*11630*RES_hh_fec_in!N16/RES_hh_num_in!N$3)</f>
        <v>143.71387711703503</v>
      </c>
      <c r="O16" s="72">
        <f>IF(RES_hh_fec_in!O16=0,0,1000*11630*RES_hh_fec_in!O16/RES_hh_num_in!O$3)</f>
        <v>171.70991613621695</v>
      </c>
      <c r="P16" s="72">
        <f>IF(RES_hh_fec_in!P16=0,0,1000*11630*RES_hh_fec_in!P16/RES_hh_num_in!P$3)</f>
        <v>98.907110254976146</v>
      </c>
      <c r="Q16" s="72">
        <f>IF(RES_hh_fec_in!Q16=0,0,1000*11630*RES_hh_fec_in!Q16/RES_hh_num_in!Q$3)</f>
        <v>88.275347792964226</v>
      </c>
      <c r="R16" s="72">
        <f>IF(RES_hh_fec_in!R16=0,0,1000*11630*RES_hh_fec_in!R16/RES_hh_num_in!R$3)</f>
        <v>63.632203931769475</v>
      </c>
      <c r="S16" s="72">
        <f>IF(RES_hh_fec_in!S16=0,0,1000*11630*RES_hh_fec_in!S16/RES_hh_num_in!S$3)</f>
        <v>50.942418196019815</v>
      </c>
      <c r="T16" s="72">
        <f>IF(RES_hh_fec_in!T16=0,0,1000*11630*RES_hh_fec_in!T16/RES_hh_num_in!T$3)</f>
        <v>44.918798992622335</v>
      </c>
      <c r="U16" s="72">
        <f>IF(RES_hh_fec_in!U16=0,0,1000*11630*RES_hh_fec_in!U16/RES_hh_num_in!U$3)</f>
        <v>40.753315964493368</v>
      </c>
      <c r="V16" s="72">
        <f>IF(RES_hh_fec_in!V16=0,0,1000*11630*RES_hh_fec_in!V16/RES_hh_num_in!V$3)</f>
        <v>31.081270940921808</v>
      </c>
      <c r="W16" s="72">
        <f>IF(RES_hh_fec_in!W16=0,0,1000*11630*RES_hh_fec_in!W16/RES_hh_num_in!W$3)</f>
        <v>40.5674525739431</v>
      </c>
      <c r="X16" s="72">
        <f>IF(RES_hh_fec_in!X16=0,0,1000*11630*RES_hh_fec_in!X16/RES_hh_num_in!X$3)</f>
        <v>51.045537760176693</v>
      </c>
      <c r="Y16" s="72">
        <f>IF(RES_hh_fec_in!Y16=0,0,1000*11630*RES_hh_fec_in!Y16/RES_hh_num_in!Y$3)</f>
        <v>64.063652193030961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1398.4035051462347</v>
      </c>
      <c r="D17" s="69">
        <f>IF(RES_hh_fec_in!D17=0,0,1000*11630*RES_hh_fec_in!D17/RES_hh_num_in!D17)</f>
        <v>1393.2896070970996</v>
      </c>
      <c r="E17" s="69">
        <f>IF(RES_hh_fec_in!E17=0,0,1000*11630*RES_hh_fec_in!E17/RES_hh_num_in!E17)</f>
        <v>1398.1193542257572</v>
      </c>
      <c r="F17" s="69">
        <f>IF(RES_hh_fec_in!F17=0,0,1000*11630*RES_hh_fec_in!F17/RES_hh_num_in!F17)</f>
        <v>1374.0716397175547</v>
      </c>
      <c r="G17" s="69">
        <f>IF(RES_hh_fec_in!G17=0,0,1000*11630*RES_hh_fec_in!G17/RES_hh_num_in!G17)</f>
        <v>1350.0643259830958</v>
      </c>
      <c r="H17" s="69">
        <f>IF(RES_hh_fec_in!H17=0,0,1000*11630*RES_hh_fec_in!H17/RES_hh_num_in!H17)</f>
        <v>1349.5067342836364</v>
      </c>
      <c r="I17" s="69">
        <f>IF(RES_hh_fec_in!I17=0,0,1000*11630*RES_hh_fec_in!I17/RES_hh_num_in!I17)</f>
        <v>1361.6067075980166</v>
      </c>
      <c r="J17" s="69">
        <f>IF(RES_hh_fec_in!J17=0,0,1000*11630*RES_hh_fec_in!J17/RES_hh_num_in!J17)</f>
        <v>1335.5367079718997</v>
      </c>
      <c r="K17" s="69">
        <f>IF(RES_hh_fec_in!K17=0,0,1000*11630*RES_hh_fec_in!K17/RES_hh_num_in!K17)</f>
        <v>1317.7851223960452</v>
      </c>
      <c r="L17" s="69">
        <f>IF(RES_hh_fec_in!L17=0,0,1000*11630*RES_hh_fec_in!L17/RES_hh_num_in!L17)</f>
        <v>1382.7085397447288</v>
      </c>
      <c r="M17" s="69">
        <f>IF(RES_hh_fec_in!M17=0,0,1000*11630*RES_hh_fec_in!M17/RES_hh_num_in!M17)</f>
        <v>1149.7742780413612</v>
      </c>
      <c r="N17" s="69">
        <f>IF(RES_hh_fec_in!N17=0,0,1000*11630*RES_hh_fec_in!N17/RES_hh_num_in!N17)</f>
        <v>1086.5104971517801</v>
      </c>
      <c r="O17" s="69">
        <f>IF(RES_hh_fec_in!O17=0,0,1000*11630*RES_hh_fec_in!O17/RES_hh_num_in!O17)</f>
        <v>1078.474659574247</v>
      </c>
      <c r="P17" s="69">
        <f>IF(RES_hh_fec_in!P17=0,0,1000*11630*RES_hh_fec_in!P17/RES_hh_num_in!P17)</f>
        <v>954.79476938923756</v>
      </c>
      <c r="Q17" s="69">
        <f>IF(RES_hh_fec_in!Q17=0,0,1000*11630*RES_hh_fec_in!Q17/RES_hh_num_in!Q17)</f>
        <v>904.00005644689747</v>
      </c>
      <c r="R17" s="69">
        <f>IF(RES_hh_fec_in!R17=0,0,1000*11630*RES_hh_fec_in!R17/RES_hh_num_in!R17)</f>
        <v>908.45364518481483</v>
      </c>
      <c r="S17" s="69">
        <f>IF(RES_hh_fec_in!S17=0,0,1000*11630*RES_hh_fec_in!S17/RES_hh_num_in!S17)</f>
        <v>930.72544789689243</v>
      </c>
      <c r="T17" s="69">
        <f>IF(RES_hh_fec_in!T17=0,0,1000*11630*RES_hh_fec_in!T17/RES_hh_num_in!T17)</f>
        <v>912.79387481045228</v>
      </c>
      <c r="U17" s="69">
        <f>IF(RES_hh_fec_in!U17=0,0,1000*11630*RES_hh_fec_in!U17/RES_hh_num_in!U17)</f>
        <v>913.46339435265929</v>
      </c>
      <c r="V17" s="69">
        <f>IF(RES_hh_fec_in!V17=0,0,1000*11630*RES_hh_fec_in!V17/RES_hh_num_in!V17)</f>
        <v>966.82792452256513</v>
      </c>
      <c r="W17" s="69">
        <f>IF(RES_hh_fec_in!W17=0,0,1000*11630*RES_hh_fec_in!W17/RES_hh_num_in!W17)</f>
        <v>913.04130481686752</v>
      </c>
      <c r="X17" s="69">
        <f>IF(RES_hh_fec_in!X17=0,0,1000*11630*RES_hh_fec_in!X17/RES_hh_num_in!X17)</f>
        <v>857.1082776199579</v>
      </c>
      <c r="Y17" s="69">
        <f>IF(RES_hh_fec_in!Y17=0,0,1000*11630*RES_hh_fec_in!Y17/RES_hh_num_in!Y17)</f>
        <v>875.54006606235987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1421.3669475001097</v>
      </c>
      <c r="D19" s="72">
        <f>IF(RES_hh_fec_in!D19=0,0,1000*11630*RES_hh_fec_in!D19/RES_hh_num_in!D19)</f>
        <v>1400.7060904165617</v>
      </c>
      <c r="E19" s="72">
        <f>IF(RES_hh_fec_in!E19=0,0,1000*11630*RES_hh_fec_in!E19/RES_hh_num_in!E19)</f>
        <v>1405.5263576036191</v>
      </c>
      <c r="F19" s="72">
        <f>IF(RES_hh_fec_in!F19=0,0,1000*11630*RES_hh_fec_in!F19/RES_hh_num_in!F19)</f>
        <v>1406.1856493541291</v>
      </c>
      <c r="G19" s="72">
        <f>IF(RES_hh_fec_in!G19=0,0,1000*11630*RES_hh_fec_in!G19/RES_hh_num_in!G19)</f>
        <v>1382.8057809617144</v>
      </c>
      <c r="H19" s="72">
        <f>IF(RES_hh_fec_in!H19=0,0,1000*11630*RES_hh_fec_in!H19/RES_hh_num_in!H19)</f>
        <v>1376.9601488602268</v>
      </c>
      <c r="I19" s="72">
        <f>IF(RES_hh_fec_in!I19=0,0,1000*11630*RES_hh_fec_in!I19/RES_hh_num_in!I19)</f>
        <v>1408.4981940723851</v>
      </c>
      <c r="J19" s="72">
        <f>IF(RES_hh_fec_in!J19=0,0,1000*11630*RES_hh_fec_in!J19/RES_hh_num_in!J19)</f>
        <v>1378.6396309276877</v>
      </c>
      <c r="K19" s="72">
        <f>IF(RES_hh_fec_in!K19=0,0,1000*11630*RES_hh_fec_in!K19/RES_hh_num_in!K19)</f>
        <v>1393.9029565286903</v>
      </c>
      <c r="L19" s="72">
        <f>IF(RES_hh_fec_in!L19=0,0,1000*11630*RES_hh_fec_in!L19/RES_hh_num_in!L19)</f>
        <v>1375.2876987992981</v>
      </c>
      <c r="M19" s="72">
        <f>IF(RES_hh_fec_in!M19=0,0,1000*11630*RES_hh_fec_in!M19/RES_hh_num_in!M19)</f>
        <v>1215.451813622265</v>
      </c>
      <c r="N19" s="72">
        <f>IF(RES_hh_fec_in!N19=0,0,1000*11630*RES_hh_fec_in!N19/RES_hh_num_in!N19)</f>
        <v>1155.7483456538423</v>
      </c>
      <c r="O19" s="72">
        <f>IF(RES_hh_fec_in!O19=0,0,1000*11630*RES_hh_fec_in!O19/RES_hh_num_in!O19)</f>
        <v>1141.6940344701006</v>
      </c>
      <c r="P19" s="72">
        <f>IF(RES_hh_fec_in!P19=0,0,1000*11630*RES_hh_fec_in!P19/RES_hh_num_in!P19)</f>
        <v>1019.9788945375916</v>
      </c>
      <c r="Q19" s="72">
        <f>IF(RES_hh_fec_in!Q19=0,0,1000*11630*RES_hh_fec_in!Q19/RES_hh_num_in!Q19)</f>
        <v>956.95571866562148</v>
      </c>
      <c r="R19" s="72">
        <f>IF(RES_hh_fec_in!R19=0,0,1000*11630*RES_hh_fec_in!R19/RES_hh_num_in!R19)</f>
        <v>963.68903192695177</v>
      </c>
      <c r="S19" s="72">
        <f>IF(RES_hh_fec_in!S19=0,0,1000*11630*RES_hh_fec_in!S19/RES_hh_num_in!S19)</f>
        <v>953.95352065132454</v>
      </c>
      <c r="T19" s="72">
        <f>IF(RES_hh_fec_in!T19=0,0,1000*11630*RES_hh_fec_in!T19/RES_hh_num_in!T19)</f>
        <v>943.4255856460527</v>
      </c>
      <c r="U19" s="72">
        <f>IF(RES_hh_fec_in!U19=0,0,1000*11630*RES_hh_fec_in!U19/RES_hh_num_in!U19)</f>
        <v>932.71227638074288</v>
      </c>
      <c r="V19" s="72">
        <f>IF(RES_hh_fec_in!V19=0,0,1000*11630*RES_hh_fec_in!V19/RES_hh_num_in!V19)</f>
        <v>1032.4898375888108</v>
      </c>
      <c r="W19" s="72">
        <f>IF(RES_hh_fec_in!W19=0,0,1000*11630*RES_hh_fec_in!W19/RES_hh_num_in!W19)</f>
        <v>989.03757809886929</v>
      </c>
      <c r="X19" s="72">
        <f>IF(RES_hh_fec_in!X19=0,0,1000*11630*RES_hh_fec_in!X19/RES_hh_num_in!X19)</f>
        <v>946.5090646079193</v>
      </c>
      <c r="Y19" s="72">
        <f>IF(RES_hh_fec_in!Y19=0,0,1000*11630*RES_hh_fec_in!Y19/RES_hh_num_in!Y19)</f>
        <v>931.58637529932116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350.37288297986481</v>
      </c>
      <c r="D20" s="72">
        <f>IF(RES_hh_fec_in!D20=0,0,1000*11630*RES_hh_fec_in!D20/RES_hh_num_in!D20)</f>
        <v>1790.2929803695479</v>
      </c>
      <c r="E20" s="72">
        <f>IF(RES_hh_fec_in!E20=0,0,1000*11630*RES_hh_fec_in!E20/RES_hh_num_in!E20)</f>
        <v>1427.2487783504992</v>
      </c>
      <c r="F20" s="72">
        <f>IF(RES_hh_fec_in!F20=0,0,1000*11630*RES_hh_fec_in!F20/RES_hh_num_in!F20)</f>
        <v>1375.9443763414204</v>
      </c>
      <c r="G20" s="72">
        <f>IF(RES_hh_fec_in!G20=0,0,1000*11630*RES_hh_fec_in!G20/RES_hh_num_in!G20)</f>
        <v>1466.1885990824978</v>
      </c>
      <c r="H20" s="72">
        <f>IF(RES_hh_fec_in!H20=0,0,1000*11630*RES_hh_fec_in!H20/RES_hh_num_in!H20)</f>
        <v>1416.3396787782583</v>
      </c>
      <c r="I20" s="72">
        <f>IF(RES_hh_fec_in!I20=0,0,1000*11630*RES_hh_fec_in!I20/RES_hh_num_in!I20)</f>
        <v>1502.087397469543</v>
      </c>
      <c r="J20" s="72">
        <f>IF(RES_hh_fec_in!J20=0,0,1000*11630*RES_hh_fec_in!J20/RES_hh_num_in!J20)</f>
        <v>1540.3149351437044</v>
      </c>
      <c r="K20" s="72">
        <f>IF(RES_hh_fec_in!K20=0,0,1000*11630*RES_hh_fec_in!K20/RES_hh_num_in!K20)</f>
        <v>1356.4684734897726</v>
      </c>
      <c r="L20" s="72">
        <f>IF(RES_hh_fec_in!L20=0,0,1000*11630*RES_hh_fec_in!L20/RES_hh_num_in!L20)</f>
        <v>1647.9785945170627</v>
      </c>
      <c r="M20" s="72">
        <f>IF(RES_hh_fec_in!M20=0,0,1000*11630*RES_hh_fec_in!M20/RES_hh_num_in!M20)</f>
        <v>1414.2182025782799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940.22829726463442</v>
      </c>
      <c r="U20" s="72">
        <f>IF(RES_hh_fec_in!U20=0,0,1000*11630*RES_hh_fec_in!U20/RES_hh_num_in!U20)</f>
        <v>960.47575252080753</v>
      </c>
      <c r="V20" s="72">
        <f>IF(RES_hh_fec_in!V20=0,0,1000*11630*RES_hh_fec_in!V20/RES_hh_num_in!V20)</f>
        <v>1086.357530808792</v>
      </c>
      <c r="W20" s="72">
        <f>IF(RES_hh_fec_in!W20=0,0,1000*11630*RES_hh_fec_in!W20/RES_hh_num_in!W20)</f>
        <v>1059.4624496703452</v>
      </c>
      <c r="X20" s="72">
        <f>IF(RES_hh_fec_in!X20=0,0,1000*11630*RES_hh_fec_in!X20/RES_hh_num_in!X20)</f>
        <v>991.07609543811259</v>
      </c>
      <c r="Y20" s="72">
        <f>IF(RES_hh_fec_in!Y20=0,0,1000*11630*RES_hh_fec_in!Y20/RES_hh_num_in!Y20)</f>
        <v>931.04056944154729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1427.7910150418973</v>
      </c>
      <c r="D21" s="72">
        <f>IF(RES_hh_fec_in!D21=0,0,1000*11630*RES_hh_fec_in!D21/RES_hh_num_in!D21)</f>
        <v>1477.9423489654939</v>
      </c>
      <c r="E21" s="72">
        <f>IF(RES_hh_fec_in!E21=0,0,1000*11630*RES_hh_fec_in!E21/RES_hh_num_in!E21)</f>
        <v>1362.5110262988369</v>
      </c>
      <c r="F21" s="72">
        <f>IF(RES_hh_fec_in!F21=0,0,1000*11630*RES_hh_fec_in!F21/RES_hh_num_in!F21)</f>
        <v>1381.9580862199064</v>
      </c>
      <c r="G21" s="72">
        <f>IF(RES_hh_fec_in!G21=0,0,1000*11630*RES_hh_fec_in!G21/RES_hh_num_in!G21)</f>
        <v>1392.0003270654856</v>
      </c>
      <c r="H21" s="72">
        <f>IF(RES_hh_fec_in!H21=0,0,1000*11630*RES_hh_fec_in!H21/RES_hh_num_in!H21)</f>
        <v>1346.6523505363291</v>
      </c>
      <c r="I21" s="72">
        <f>IF(RES_hh_fec_in!I21=0,0,1000*11630*RES_hh_fec_in!I21/RES_hh_num_in!I21)</f>
        <v>1353.7374061605287</v>
      </c>
      <c r="J21" s="72">
        <f>IF(RES_hh_fec_in!J21=0,0,1000*11630*RES_hh_fec_in!J21/RES_hh_num_in!J21)</f>
        <v>1297.8700033925472</v>
      </c>
      <c r="K21" s="72">
        <f>IF(RES_hh_fec_in!K21=0,0,1000*11630*RES_hh_fec_in!K21/RES_hh_num_in!K21)</f>
        <v>1252.4065849346582</v>
      </c>
      <c r="L21" s="72">
        <f>IF(RES_hh_fec_in!L21=0,0,1000*11630*RES_hh_fec_in!L21/RES_hh_num_in!L21)</f>
        <v>1440.4386502867071</v>
      </c>
      <c r="M21" s="72">
        <f>IF(RES_hh_fec_in!M21=0,0,1000*11630*RES_hh_fec_in!M21/RES_hh_num_in!M21)</f>
        <v>1173.7418815787144</v>
      </c>
      <c r="N21" s="72">
        <f>IF(RES_hh_fec_in!N21=0,0,1000*11630*RES_hh_fec_in!N21/RES_hh_num_in!N21)</f>
        <v>1042.1441151485046</v>
      </c>
      <c r="O21" s="72">
        <f>IF(RES_hh_fec_in!O21=0,0,1000*11630*RES_hh_fec_in!O21/RES_hh_num_in!O21)</f>
        <v>1007.2964847004847</v>
      </c>
      <c r="P21" s="72">
        <f>IF(RES_hh_fec_in!P21=0,0,1000*11630*RES_hh_fec_in!P21/RES_hh_num_in!P21)</f>
        <v>884.15902117778546</v>
      </c>
      <c r="Q21" s="72">
        <f>IF(RES_hh_fec_in!Q21=0,0,1000*11630*RES_hh_fec_in!Q21/RES_hh_num_in!Q21)</f>
        <v>918.84431620196597</v>
      </c>
      <c r="R21" s="72">
        <f>IF(RES_hh_fec_in!R21=0,0,1000*11630*RES_hh_fec_in!R21/RES_hh_num_in!R21)</f>
        <v>890.77175063961533</v>
      </c>
      <c r="S21" s="72">
        <f>IF(RES_hh_fec_in!S21=0,0,1000*11630*RES_hh_fec_in!S21/RES_hh_num_in!S21)</f>
        <v>899.24156785997263</v>
      </c>
      <c r="T21" s="72">
        <f>IF(RES_hh_fec_in!T21=0,0,1000*11630*RES_hh_fec_in!T21/RES_hh_num_in!T21)</f>
        <v>917.3946978057445</v>
      </c>
      <c r="U21" s="72">
        <f>IF(RES_hh_fec_in!U21=0,0,1000*11630*RES_hh_fec_in!U21/RES_hh_num_in!U21)</f>
        <v>923.43896685613618</v>
      </c>
      <c r="V21" s="72">
        <f>IF(RES_hh_fec_in!V21=0,0,1000*11630*RES_hh_fec_in!V21/RES_hh_num_in!V21)</f>
        <v>964.68264262254581</v>
      </c>
      <c r="W21" s="72">
        <f>IF(RES_hh_fec_in!W21=0,0,1000*11630*RES_hh_fec_in!W21/RES_hh_num_in!W21)</f>
        <v>958.40917881219764</v>
      </c>
      <c r="X21" s="72">
        <f>IF(RES_hh_fec_in!X21=0,0,1000*11630*RES_hh_fec_in!X21/RES_hh_num_in!X21)</f>
        <v>924.24274191535619</v>
      </c>
      <c r="Y21" s="72">
        <f>IF(RES_hh_fec_in!Y21=0,0,1000*11630*RES_hh_fec_in!Y21/RES_hh_num_in!Y21)</f>
        <v>881.39765745196576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1438.1604431925866</v>
      </c>
      <c r="D22" s="72">
        <f>IF(RES_hh_fec_in!D22=0,0,1000*11630*RES_hh_fec_in!D22/RES_hh_num_in!D22)</f>
        <v>1414.671053330949</v>
      </c>
      <c r="E22" s="72">
        <f>IF(RES_hh_fec_in!E22=0,0,1000*11630*RES_hh_fec_in!E22/RES_hh_num_in!E22)</f>
        <v>1300.1028620920247</v>
      </c>
      <c r="F22" s="72">
        <f>IF(RES_hh_fec_in!F22=0,0,1000*11630*RES_hh_fec_in!F22/RES_hh_num_in!F22)</f>
        <v>1295.5305874270762</v>
      </c>
      <c r="G22" s="72">
        <f>IF(RES_hh_fec_in!G22=0,0,1000*11630*RES_hh_fec_in!G22/RES_hh_num_in!G22)</f>
        <v>1276.6780185381951</v>
      </c>
      <c r="H22" s="72">
        <f>IF(RES_hh_fec_in!H22=0,0,1000*11630*RES_hh_fec_in!H22/RES_hh_num_in!H22)</f>
        <v>1281.7370600616553</v>
      </c>
      <c r="I22" s="72">
        <f>IF(RES_hh_fec_in!I22=0,0,1000*11630*RES_hh_fec_in!I22/RES_hh_num_in!I22)</f>
        <v>1276.1105463344186</v>
      </c>
      <c r="J22" s="72">
        <f>IF(RES_hh_fec_in!J22=0,0,1000*11630*RES_hh_fec_in!J22/RES_hh_num_in!J22)</f>
        <v>1268.6849895704934</v>
      </c>
      <c r="K22" s="72">
        <f>IF(RES_hh_fec_in!K22=0,0,1000*11630*RES_hh_fec_in!K22/RES_hh_num_in!K22)</f>
        <v>1209.1539907524868</v>
      </c>
      <c r="L22" s="72">
        <f>IF(RES_hh_fec_in!L22=0,0,1000*11630*RES_hh_fec_in!L22/RES_hh_num_in!L22)</f>
        <v>1059.0680954942129</v>
      </c>
      <c r="M22" s="72">
        <f>IF(RES_hh_fec_in!M22=0,0,1000*11630*RES_hh_fec_in!M22/RES_hh_num_in!M22)</f>
        <v>1031.8632868573065</v>
      </c>
      <c r="N22" s="72">
        <f>IF(RES_hh_fec_in!N22=0,0,1000*11630*RES_hh_fec_in!N22/RES_hh_num_in!N22)</f>
        <v>1030.6335375688591</v>
      </c>
      <c r="O22" s="72">
        <f>IF(RES_hh_fec_in!O22=0,0,1000*11630*RES_hh_fec_in!O22/RES_hh_num_in!O22)</f>
        <v>1008.838221027951</v>
      </c>
      <c r="P22" s="72">
        <f>IF(RES_hh_fec_in!P22=0,0,1000*11630*RES_hh_fec_in!P22/RES_hh_num_in!P22)</f>
        <v>895.47985068232128</v>
      </c>
      <c r="Q22" s="72">
        <f>IF(RES_hh_fec_in!Q22=0,0,1000*11630*RES_hh_fec_in!Q22/RES_hh_num_in!Q22)</f>
        <v>879.3914491695059</v>
      </c>
      <c r="R22" s="72">
        <f>IF(RES_hh_fec_in!R22=0,0,1000*11630*RES_hh_fec_in!R22/RES_hh_num_in!R22)</f>
        <v>919.49868393897304</v>
      </c>
      <c r="S22" s="72">
        <f>IF(RES_hh_fec_in!S22=0,0,1000*11630*RES_hh_fec_in!S22/RES_hh_num_in!S22)</f>
        <v>869.61229828627222</v>
      </c>
      <c r="T22" s="72">
        <f>IF(RES_hh_fec_in!T22=0,0,1000*11630*RES_hh_fec_in!T22/RES_hh_num_in!T22)</f>
        <v>885.42192450418634</v>
      </c>
      <c r="U22" s="72">
        <f>IF(RES_hh_fec_in!U22=0,0,1000*11630*RES_hh_fec_in!U22/RES_hh_num_in!U22)</f>
        <v>871.1888162407563</v>
      </c>
      <c r="V22" s="72">
        <f>IF(RES_hh_fec_in!V22=0,0,1000*11630*RES_hh_fec_in!V22/RES_hh_num_in!V22)</f>
        <v>884.22425248983086</v>
      </c>
      <c r="W22" s="72">
        <f>IF(RES_hh_fec_in!W22=0,0,1000*11630*RES_hh_fec_in!W22/RES_hh_num_in!W22)</f>
        <v>889.54106793546703</v>
      </c>
      <c r="X22" s="72">
        <f>IF(RES_hh_fec_in!X22=0,0,1000*11630*RES_hh_fec_in!X22/RES_hh_num_in!X22)</f>
        <v>865.63273202421522</v>
      </c>
      <c r="Y22" s="72">
        <f>IF(RES_hh_fec_in!Y22=0,0,1000*11630*RES_hh_fec_in!Y22/RES_hh_num_in!Y22)</f>
        <v>854.41159787290496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X24" s="72">
        <f>IF(RES_hh_fec_in!X24=0,0,1000*11630*RES_hh_fec_in!X24/RES_hh_num_in!X24)</f>
        <v>0</v>
      </c>
      <c r="Y24" s="72">
        <f>IF(RES_hh_fec_in!Y24=0,0,1000*11630*RES_hh_fec_in!Y24/RES_hh_num_in!Y24)</f>
        <v>0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540.21148094638841</v>
      </c>
      <c r="D25" s="74">
        <f>IF(RES_hh_fec_in!D25=0,0,1000*11630*RES_hh_fec_in!D25/RES_hh_num_in!D25)</f>
        <v>603.39297818215016</v>
      </c>
      <c r="E25" s="74">
        <f>IF(RES_hh_fec_in!E25=0,0,1000*11630*RES_hh_fec_in!E25/RES_hh_num_in!E25)</f>
        <v>564.23281376339901</v>
      </c>
      <c r="F25" s="74">
        <f>IF(RES_hh_fec_in!F25=0,0,1000*11630*RES_hh_fec_in!F25/RES_hh_num_in!F25)</f>
        <v>519.47257057000206</v>
      </c>
      <c r="G25" s="74">
        <f>IF(RES_hh_fec_in!G25=0,0,1000*11630*RES_hh_fec_in!G25/RES_hh_num_in!G25)</f>
        <v>495.38457373680814</v>
      </c>
      <c r="H25" s="74">
        <f>IF(RES_hh_fec_in!H25=0,0,1000*11630*RES_hh_fec_in!H25/RES_hh_num_in!H25)</f>
        <v>658.43867221701555</v>
      </c>
      <c r="I25" s="74">
        <f>IF(RES_hh_fec_in!I25=0,0,1000*11630*RES_hh_fec_in!I25/RES_hh_num_in!I25)</f>
        <v>640.82155954668576</v>
      </c>
      <c r="J25" s="74">
        <f>IF(RES_hh_fec_in!J25=0,0,1000*11630*RES_hh_fec_in!J25/RES_hh_num_in!J25)</f>
        <v>395.79863766434704</v>
      </c>
      <c r="K25" s="74">
        <f>IF(RES_hh_fec_in!K25=0,0,1000*11630*RES_hh_fec_in!K25/RES_hh_num_in!K25)</f>
        <v>461.52693699502237</v>
      </c>
      <c r="L25" s="74">
        <f>IF(RES_hh_fec_in!L25=0,0,1000*11630*RES_hh_fec_in!L25/RES_hh_num_in!L25)</f>
        <v>167.52420124803047</v>
      </c>
      <c r="M25" s="74">
        <f>IF(RES_hh_fec_in!M25=0,0,1000*11630*RES_hh_fec_in!M25/RES_hh_num_in!M25)</f>
        <v>219.8558655847653</v>
      </c>
      <c r="N25" s="74">
        <f>IF(RES_hh_fec_in!N25=0,0,1000*11630*RES_hh_fec_in!N25/RES_hh_num_in!N25)</f>
        <v>188.54145160731812</v>
      </c>
      <c r="O25" s="74">
        <f>IF(RES_hh_fec_in!O25=0,0,1000*11630*RES_hh_fec_in!O25/RES_hh_num_in!O25)</f>
        <v>267.83571681061386</v>
      </c>
      <c r="P25" s="74">
        <f>IF(RES_hh_fec_in!P25=0,0,1000*11630*RES_hh_fec_in!P25/RES_hh_num_in!P25)</f>
        <v>160.06083109583415</v>
      </c>
      <c r="Q25" s="74">
        <f>IF(RES_hh_fec_in!Q25=0,0,1000*11630*RES_hh_fec_in!Q25/RES_hh_num_in!Q25)</f>
        <v>172.80612889942412</v>
      </c>
      <c r="R25" s="74">
        <f>IF(RES_hh_fec_in!R25=0,0,1000*11630*RES_hh_fec_in!R25/RES_hh_num_in!R25)</f>
        <v>177.14438060803403</v>
      </c>
      <c r="S25" s="74">
        <f>IF(RES_hh_fec_in!S25=0,0,1000*11630*RES_hh_fec_in!S25/RES_hh_num_in!S25)</f>
        <v>160.00816465589324</v>
      </c>
      <c r="T25" s="74">
        <f>IF(RES_hh_fec_in!T25=0,0,1000*11630*RES_hh_fec_in!T25/RES_hh_num_in!T25)</f>
        <v>241.26263298691677</v>
      </c>
      <c r="U25" s="74">
        <f>IF(RES_hh_fec_in!U25=0,0,1000*11630*RES_hh_fec_in!U25/RES_hh_num_in!U25)</f>
        <v>158.29708724879652</v>
      </c>
      <c r="V25" s="74">
        <f>IF(RES_hh_fec_in!V25=0,0,1000*11630*RES_hh_fec_in!V25/RES_hh_num_in!V25)</f>
        <v>315.11123822435781</v>
      </c>
      <c r="W25" s="74">
        <f>IF(RES_hh_fec_in!W25=0,0,1000*11630*RES_hh_fec_in!W25/RES_hh_num_in!W25)</f>
        <v>68.800254827771909</v>
      </c>
      <c r="X25" s="74">
        <f>IF(RES_hh_fec_in!X25=0,0,1000*11630*RES_hh_fec_in!X25/RES_hh_num_in!X25)</f>
        <v>176.82272822393051</v>
      </c>
      <c r="Y25" s="74">
        <f>IF(RES_hh_fec_in!Y25=0,0,1000*11630*RES_hh_fec_in!Y25/RES_hh_num_in!Y25)</f>
        <v>279.53624636349809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686.13210586729633</v>
      </c>
      <c r="D26" s="77">
        <f>IF(RES_hh_fec_in!D26=0,0,1000*11630*RES_hh_fec_in!D26/RES_hh_num_in!D26)</f>
        <v>683.70901955722468</v>
      </c>
      <c r="E26" s="77">
        <f>IF(RES_hh_fec_in!E26=0,0,1000*11630*RES_hh_fec_in!E26/RES_hh_num_in!E26)</f>
        <v>689.9727578852569</v>
      </c>
      <c r="F26" s="77">
        <f>IF(RES_hh_fec_in!F26=0,0,1000*11630*RES_hh_fec_in!F26/RES_hh_num_in!F26)</f>
        <v>676.42438468476632</v>
      </c>
      <c r="G26" s="77">
        <f>IF(RES_hh_fec_in!G26=0,0,1000*11630*RES_hh_fec_in!G26/RES_hh_num_in!G26)</f>
        <v>674.55037066191915</v>
      </c>
      <c r="H26" s="77">
        <f>IF(RES_hh_fec_in!H26=0,0,1000*11630*RES_hh_fec_in!H26/RES_hh_num_in!H26)</f>
        <v>675.56417144550107</v>
      </c>
      <c r="I26" s="77">
        <f>IF(RES_hh_fec_in!I26=0,0,1000*11630*RES_hh_fec_in!I26/RES_hh_num_in!I26)</f>
        <v>688.8801022502256</v>
      </c>
      <c r="J26" s="77">
        <f>IF(RES_hh_fec_in!J26=0,0,1000*11630*RES_hh_fec_in!J26/RES_hh_num_in!J26)</f>
        <v>694.23413985183697</v>
      </c>
      <c r="K26" s="77">
        <f>IF(RES_hh_fec_in!K26=0,0,1000*11630*RES_hh_fec_in!K26/RES_hh_num_in!K26)</f>
        <v>690.82550848004814</v>
      </c>
      <c r="L26" s="77">
        <f>IF(RES_hh_fec_in!L26=0,0,1000*11630*RES_hh_fec_in!L26/RES_hh_num_in!L26)</f>
        <v>743.59466487702707</v>
      </c>
      <c r="M26" s="77">
        <f>IF(RES_hh_fec_in!M26=0,0,1000*11630*RES_hh_fec_in!M26/RES_hh_num_in!M26)</f>
        <v>714.14616914123906</v>
      </c>
      <c r="N26" s="77">
        <f>IF(RES_hh_fec_in!N26=0,0,1000*11630*RES_hh_fec_in!N26/RES_hh_num_in!N26)</f>
        <v>676.42472851036871</v>
      </c>
      <c r="O26" s="77">
        <f>IF(RES_hh_fec_in!O26=0,0,1000*11630*RES_hh_fec_in!O26/RES_hh_num_in!O26)</f>
        <v>677.33523230563731</v>
      </c>
      <c r="P26" s="77">
        <f>IF(RES_hh_fec_in!P26=0,0,1000*11630*RES_hh_fec_in!P26/RES_hh_num_in!P26)</f>
        <v>634.13153374071123</v>
      </c>
      <c r="Q26" s="77">
        <f>IF(RES_hh_fec_in!Q26=0,0,1000*11630*RES_hh_fec_in!Q26/RES_hh_num_in!Q26)</f>
        <v>614.31886050398919</v>
      </c>
      <c r="R26" s="77">
        <f>IF(RES_hh_fec_in!R26=0,0,1000*11630*RES_hh_fec_in!R26/RES_hh_num_in!R26)</f>
        <v>621.45247304596194</v>
      </c>
      <c r="S26" s="77">
        <f>IF(RES_hh_fec_in!S26=0,0,1000*11630*RES_hh_fec_in!S26/RES_hh_num_in!S26)</f>
        <v>638.50489616257732</v>
      </c>
      <c r="T26" s="77">
        <f>IF(RES_hh_fec_in!T26=0,0,1000*11630*RES_hh_fec_in!T26/RES_hh_num_in!T26)</f>
        <v>669.39267964950216</v>
      </c>
      <c r="U26" s="77">
        <f>IF(RES_hh_fec_in!U26=0,0,1000*11630*RES_hh_fec_in!U26/RES_hh_num_in!U26)</f>
        <v>667.36605061181103</v>
      </c>
      <c r="V26" s="77">
        <f>IF(RES_hh_fec_in!V26=0,0,1000*11630*RES_hh_fec_in!V26/RES_hh_num_in!V26)</f>
        <v>679.88886995397695</v>
      </c>
      <c r="W26" s="77">
        <f>IF(RES_hh_fec_in!W26=0,0,1000*11630*RES_hh_fec_in!W26/RES_hh_num_in!W26)</f>
        <v>687.703753119917</v>
      </c>
      <c r="X26" s="77">
        <f>IF(RES_hh_fec_in!X26=0,0,1000*11630*RES_hh_fec_in!X26/RES_hh_num_in!X26)</f>
        <v>636.08628952052266</v>
      </c>
      <c r="Y26" s="77">
        <f>IF(RES_hh_fec_in!Y26=0,0,1000*11630*RES_hh_fec_in!Y26/RES_hh_num_in!Y26)</f>
        <v>649.44672386265802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2335.2294740008647</v>
      </c>
      <c r="D27" s="69">
        <f>IF(RES_hh_fec_in!D27=0,0,1000*11630*RES_hh_fec_in!D27/RES_hh_num_in!D27)</f>
        <v>2434.6217791113163</v>
      </c>
      <c r="E27" s="69">
        <f>IF(RES_hh_fec_in!E27=0,0,1000*11630*RES_hh_fec_in!E27/RES_hh_num_in!E27)</f>
        <v>2509.4994703467196</v>
      </c>
      <c r="F27" s="69">
        <f>IF(RES_hh_fec_in!F27=0,0,1000*11630*RES_hh_fec_in!F27/RES_hh_num_in!F27)</f>
        <v>2452.2376505209027</v>
      </c>
      <c r="G27" s="69">
        <f>IF(RES_hh_fec_in!G27=0,0,1000*11630*RES_hh_fec_in!G27/RES_hh_num_in!G27)</f>
        <v>2379.0288164342405</v>
      </c>
      <c r="H27" s="69">
        <f>IF(RES_hh_fec_in!H27=0,0,1000*11630*RES_hh_fec_in!H27/RES_hh_num_in!H27)</f>
        <v>2273.1608570544577</v>
      </c>
      <c r="I27" s="69">
        <f>IF(RES_hh_fec_in!I27=0,0,1000*11630*RES_hh_fec_in!I27/RES_hh_num_in!I27)</f>
        <v>2325.757606046458</v>
      </c>
      <c r="J27" s="69">
        <f>IF(RES_hh_fec_in!J27=0,0,1000*11630*RES_hh_fec_in!J27/RES_hh_num_in!J27)</f>
        <v>2177.2580330865794</v>
      </c>
      <c r="K27" s="69">
        <f>IF(RES_hh_fec_in!K27=0,0,1000*11630*RES_hh_fec_in!K27/RES_hh_num_in!K27)</f>
        <v>2100.4873875205885</v>
      </c>
      <c r="L27" s="69">
        <f>IF(RES_hh_fec_in!L27=0,0,1000*11630*RES_hh_fec_in!L27/RES_hh_num_in!L27)</f>
        <v>2356.4602705021412</v>
      </c>
      <c r="M27" s="69">
        <f>IF(RES_hh_fec_in!M27=0,0,1000*11630*RES_hh_fec_in!M27/RES_hh_num_in!M27)</f>
        <v>1995.0359812734312</v>
      </c>
      <c r="N27" s="69">
        <f>IF(RES_hh_fec_in!N27=0,0,1000*11630*RES_hh_fec_in!N27/RES_hh_num_in!N27)</f>
        <v>1757.2728454058308</v>
      </c>
      <c r="O27" s="69">
        <f>IF(RES_hh_fec_in!O27=0,0,1000*11630*RES_hh_fec_in!O27/RES_hh_num_in!O27)</f>
        <v>1559.1549060216</v>
      </c>
      <c r="P27" s="69">
        <f>IF(RES_hh_fec_in!P27=0,0,1000*11630*RES_hh_fec_in!P27/RES_hh_num_in!P27)</f>
        <v>1276.4955011168768</v>
      </c>
      <c r="Q27" s="69">
        <f>IF(RES_hh_fec_in!Q27=0,0,1000*11630*RES_hh_fec_in!Q27/RES_hh_num_in!Q27)</f>
        <v>1244.1067946697424</v>
      </c>
      <c r="R27" s="69">
        <f>IF(RES_hh_fec_in!R27=0,0,1000*11630*RES_hh_fec_in!R27/RES_hh_num_in!R27)</f>
        <v>1451.8810800894018</v>
      </c>
      <c r="S27" s="69">
        <f>IF(RES_hh_fec_in!S27=0,0,1000*11630*RES_hh_fec_in!S27/RES_hh_num_in!S27)</f>
        <v>1439.9858666878301</v>
      </c>
      <c r="T27" s="69">
        <f>IF(RES_hh_fec_in!T27=0,0,1000*11630*RES_hh_fec_in!T27/RES_hh_num_in!T27)</f>
        <v>1580.506823958895</v>
      </c>
      <c r="U27" s="69">
        <f>IF(RES_hh_fec_in!U27=0,0,1000*11630*RES_hh_fec_in!U27/RES_hh_num_in!U27)</f>
        <v>1635.4086072767286</v>
      </c>
      <c r="V27" s="69">
        <f>IF(RES_hh_fec_in!V27=0,0,1000*11630*RES_hh_fec_in!V27/RES_hh_num_in!V27)</f>
        <v>1790.0481095686921</v>
      </c>
      <c r="W27" s="69">
        <f>IF(RES_hh_fec_in!W27=0,0,1000*11630*RES_hh_fec_in!W27/RES_hh_num_in!W27)</f>
        <v>1766.228603687814</v>
      </c>
      <c r="X27" s="69">
        <f>IF(RES_hh_fec_in!X27=0,0,1000*11630*RES_hh_fec_in!X27/RES_hh_num_in!X27)</f>
        <v>1611.4435088838809</v>
      </c>
      <c r="Y27" s="69">
        <f>IF(RES_hh_fec_in!Y27=0,0,1000*11630*RES_hh_fec_in!Y27/RES_hh_num_in!Y27)</f>
        <v>1797.156400256639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2529.3278192745956</v>
      </c>
      <c r="D29" s="72">
        <f>IF(RES_hh_fec_in!D29=0,0,1000*11630*RES_hh_fec_in!D29/RES_hh_num_in!D29)</f>
        <v>2520.9627829335018</v>
      </c>
      <c r="E29" s="72">
        <f>IF(RES_hh_fec_in!E29=0,0,1000*11630*RES_hh_fec_in!E29/RES_hh_num_in!E29)</f>
        <v>2938.7484972000948</v>
      </c>
      <c r="F29" s="72">
        <f>IF(RES_hh_fec_in!F29=0,0,1000*11630*RES_hh_fec_in!F29/RES_hh_num_in!F29)</f>
        <v>2926.635265178284</v>
      </c>
      <c r="G29" s="72">
        <f>IF(RES_hh_fec_in!G29=0,0,1000*11630*RES_hh_fec_in!G29/RES_hh_num_in!G29)</f>
        <v>2685.9653778528814</v>
      </c>
      <c r="H29" s="72">
        <f>IF(RES_hh_fec_in!H29=0,0,1000*11630*RES_hh_fec_in!H29/RES_hh_num_in!H29)</f>
        <v>2632.4695577466869</v>
      </c>
      <c r="I29" s="72">
        <f>IF(RES_hh_fec_in!I29=0,0,1000*11630*RES_hh_fec_in!I29/RES_hh_num_in!I29)</f>
        <v>2636.0378828999642</v>
      </c>
      <c r="J29" s="72">
        <f>IF(RES_hh_fec_in!J29=0,0,1000*11630*RES_hh_fec_in!J29/RES_hh_num_in!J29)</f>
        <v>2373.8110100303916</v>
      </c>
      <c r="K29" s="72">
        <f>IF(RES_hh_fec_in!K29=0,0,1000*11630*RES_hh_fec_in!K29/RES_hh_num_in!K29)</f>
        <v>2356.9123904809508</v>
      </c>
      <c r="L29" s="72">
        <f>IF(RES_hh_fec_in!L29=0,0,1000*11630*RES_hh_fec_in!L29/RES_hh_num_in!L29)</f>
        <v>2398.8507325496284</v>
      </c>
      <c r="M29" s="72">
        <f>IF(RES_hh_fec_in!M29=0,0,1000*11630*RES_hh_fec_in!M29/RES_hh_num_in!M29)</f>
        <v>2173.2895822992032</v>
      </c>
      <c r="N29" s="72">
        <f>IF(RES_hh_fec_in!N29=0,0,1000*11630*RES_hh_fec_in!N29/RES_hh_num_in!N29)</f>
        <v>1861.291720071614</v>
      </c>
      <c r="O29" s="72">
        <f>IF(RES_hh_fec_in!O29=0,0,1000*11630*RES_hh_fec_in!O29/RES_hh_num_in!O29)</f>
        <v>1731.7473104878065</v>
      </c>
      <c r="P29" s="72">
        <f>IF(RES_hh_fec_in!P29=0,0,1000*11630*RES_hh_fec_in!P29/RES_hh_num_in!P29)</f>
        <v>1560.9974231941071</v>
      </c>
      <c r="Q29" s="72">
        <f>IF(RES_hh_fec_in!Q29=0,0,1000*11630*RES_hh_fec_in!Q29/RES_hh_num_in!Q29)</f>
        <v>1511.328684471307</v>
      </c>
      <c r="R29" s="72">
        <f>IF(RES_hh_fec_in!R29=0,0,1000*11630*RES_hh_fec_in!R29/RES_hh_num_in!R29)</f>
        <v>1616.572109044035</v>
      </c>
      <c r="S29" s="72">
        <f>IF(RES_hh_fec_in!S29=0,0,1000*11630*RES_hh_fec_in!S29/RES_hh_num_in!S29)</f>
        <v>1731.0808827058079</v>
      </c>
      <c r="T29" s="72">
        <f>IF(RES_hh_fec_in!T29=0,0,1000*11630*RES_hh_fec_in!T29/RES_hh_num_in!T29)</f>
        <v>1780.8659707712677</v>
      </c>
      <c r="U29" s="72">
        <f>IF(RES_hh_fec_in!U29=0,0,1000*11630*RES_hh_fec_in!U29/RES_hh_num_in!U29)</f>
        <v>1856.0881181405757</v>
      </c>
      <c r="V29" s="72">
        <f>IF(RES_hh_fec_in!V29=0,0,1000*11630*RES_hh_fec_in!V29/RES_hh_num_in!V29)</f>
        <v>2175.6904926090328</v>
      </c>
      <c r="W29" s="72">
        <f>IF(RES_hh_fec_in!W29=0,0,1000*11630*RES_hh_fec_in!W29/RES_hh_num_in!W29)</f>
        <v>2083.7067050287878</v>
      </c>
      <c r="X29" s="72">
        <f>IF(RES_hh_fec_in!X29=0,0,1000*11630*RES_hh_fec_in!X29/RES_hh_num_in!X29)</f>
        <v>2104.935389191231</v>
      </c>
      <c r="Y29" s="72">
        <f>IF(RES_hh_fec_in!Y29=0,0,1000*11630*RES_hh_fec_in!Y29/RES_hh_num_in!Y29)</f>
        <v>2191.0219692788542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2666.1128139111802</v>
      </c>
      <c r="D30" s="72">
        <f>IF(RES_hh_fec_in!D30=0,0,1000*11630*RES_hh_fec_in!D30/RES_hh_num_in!D30)</f>
        <v>2888.2219908272091</v>
      </c>
      <c r="E30" s="72">
        <f>IF(RES_hh_fec_in!E30=0,0,1000*11630*RES_hh_fec_in!E30/RES_hh_num_in!E30)</f>
        <v>2693.0358090524469</v>
      </c>
      <c r="F30" s="72">
        <f>IF(RES_hh_fec_in!F30=0,0,1000*11630*RES_hh_fec_in!F30/RES_hh_num_in!F30)</f>
        <v>2753.0876330799047</v>
      </c>
      <c r="G30" s="72">
        <f>IF(RES_hh_fec_in!G30=0,0,1000*11630*RES_hh_fec_in!G30/RES_hh_num_in!G30)</f>
        <v>2793.1326050111556</v>
      </c>
      <c r="H30" s="72">
        <f>IF(RES_hh_fec_in!H30=0,0,1000*11630*RES_hh_fec_in!H30/RES_hh_num_in!H30)</f>
        <v>2610.2323613133713</v>
      </c>
      <c r="I30" s="72">
        <f>IF(RES_hh_fec_in!I30=0,0,1000*11630*RES_hh_fec_in!I30/RES_hh_num_in!I30)</f>
        <v>2605.084913797135</v>
      </c>
      <c r="J30" s="72">
        <f>IF(RES_hh_fec_in!J30=0,0,1000*11630*RES_hh_fec_in!J30/RES_hh_num_in!J30)</f>
        <v>2405.4295760196619</v>
      </c>
      <c r="K30" s="72">
        <f>IF(RES_hh_fec_in!K30=0,0,1000*11630*RES_hh_fec_in!K30/RES_hh_num_in!K30)</f>
        <v>2330.3944016009505</v>
      </c>
      <c r="L30" s="72">
        <f>IF(RES_hh_fec_in!L30=0,0,1000*11630*RES_hh_fec_in!L30/RES_hh_num_in!L30)</f>
        <v>2795.4941270346444</v>
      </c>
      <c r="M30" s="72">
        <f>IF(RES_hh_fec_in!M30=0,0,1000*11630*RES_hh_fec_in!M30/RES_hh_num_in!M30)</f>
        <v>2187.1937356392464</v>
      </c>
      <c r="N30" s="72">
        <f>IF(RES_hh_fec_in!N30=0,0,1000*11630*RES_hh_fec_in!N30/RES_hh_num_in!N30)</f>
        <v>1863.8816031726692</v>
      </c>
      <c r="O30" s="72">
        <f>IF(RES_hh_fec_in!O30=0,0,1000*11630*RES_hh_fec_in!O30/RES_hh_num_in!O30)</f>
        <v>1544.3170360387519</v>
      </c>
      <c r="P30" s="72">
        <f>IF(RES_hh_fec_in!P30=0,0,1000*11630*RES_hh_fec_in!P30/RES_hh_num_in!P30)</f>
        <v>1522.1291839187525</v>
      </c>
      <c r="Q30" s="72">
        <f>IF(RES_hh_fec_in!Q30=0,0,1000*11630*RES_hh_fec_in!Q30/RES_hh_num_in!Q30)</f>
        <v>1552.7259663657976</v>
      </c>
      <c r="R30" s="72">
        <f>IF(RES_hh_fec_in!R30=0,0,1000*11630*RES_hh_fec_in!R30/RES_hh_num_in!R30)</f>
        <v>1629.5564979724081</v>
      </c>
      <c r="S30" s="72">
        <f>IF(RES_hh_fec_in!S30=0,0,1000*11630*RES_hh_fec_in!S30/RES_hh_num_in!S30)</f>
        <v>1623.9612915869836</v>
      </c>
      <c r="T30" s="72">
        <f>IF(RES_hh_fec_in!T30=0,0,1000*11630*RES_hh_fec_in!T30/RES_hh_num_in!T30)</f>
        <v>1869.8667698274082</v>
      </c>
      <c r="U30" s="72">
        <f>IF(RES_hh_fec_in!U30=0,0,1000*11630*RES_hh_fec_in!U30/RES_hh_num_in!U30)</f>
        <v>1933.2250829956145</v>
      </c>
      <c r="V30" s="72">
        <f>IF(RES_hh_fec_in!V30=0,0,1000*11630*RES_hh_fec_in!V30/RES_hh_num_in!V30)</f>
        <v>2086.3887601334959</v>
      </c>
      <c r="W30" s="72">
        <f>IF(RES_hh_fec_in!W30=0,0,1000*11630*RES_hh_fec_in!W30/RES_hh_num_in!W30)</f>
        <v>2185.4836319276997</v>
      </c>
      <c r="X30" s="72">
        <f>IF(RES_hh_fec_in!X30=0,0,1000*11630*RES_hh_fec_in!X30/RES_hh_num_in!X30)</f>
        <v>2066.545057134213</v>
      </c>
      <c r="Y30" s="72">
        <f>IF(RES_hh_fec_in!Y30=0,0,1000*11630*RES_hh_fec_in!Y30/RES_hh_num_in!Y30)</f>
        <v>2242.8636089941715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2800.2857716467511</v>
      </c>
      <c r="D31" s="72">
        <f>IF(RES_hh_fec_in!D31=0,0,1000*11630*RES_hh_fec_in!D31/RES_hh_num_in!D31)</f>
        <v>2855.0413666578629</v>
      </c>
      <c r="E31" s="72">
        <f>IF(RES_hh_fec_in!E31=0,0,1000*11630*RES_hh_fec_in!E31/RES_hh_num_in!E31)</f>
        <v>2754.2566996906248</v>
      </c>
      <c r="F31" s="72">
        <f>IF(RES_hh_fec_in!F31=0,0,1000*11630*RES_hh_fec_in!F31/RES_hh_num_in!F31)</f>
        <v>2624.2610668985631</v>
      </c>
      <c r="G31" s="72">
        <f>IF(RES_hh_fec_in!G31=0,0,1000*11630*RES_hh_fec_in!G31/RES_hh_num_in!G31)</f>
        <v>2661.7183762778809</v>
      </c>
      <c r="H31" s="72">
        <f>IF(RES_hh_fec_in!H31=0,0,1000*11630*RES_hh_fec_in!H31/RES_hh_num_in!H31)</f>
        <v>2574.0867287762176</v>
      </c>
      <c r="I31" s="72">
        <f>IF(RES_hh_fec_in!I31=0,0,1000*11630*RES_hh_fec_in!I31/RES_hh_num_in!I31)</f>
        <v>2425.0622001644642</v>
      </c>
      <c r="J31" s="72">
        <f>IF(RES_hh_fec_in!J31=0,0,1000*11630*RES_hh_fec_in!J31/RES_hh_num_in!J31)</f>
        <v>2869.2282553287409</v>
      </c>
      <c r="K31" s="72">
        <f>IF(RES_hh_fec_in!K31=0,0,1000*11630*RES_hh_fec_in!K31/RES_hh_num_in!K31)</f>
        <v>2935.3461987949486</v>
      </c>
      <c r="L31" s="72">
        <f>IF(RES_hh_fec_in!L31=0,0,1000*11630*RES_hh_fec_in!L31/RES_hh_num_in!L31)</f>
        <v>2033.8795719897273</v>
      </c>
      <c r="M31" s="72">
        <f>IF(RES_hh_fec_in!M31=0,0,1000*11630*RES_hh_fec_in!M31/RES_hh_num_in!M31)</f>
        <v>1976.2472766414603</v>
      </c>
      <c r="N31" s="72">
        <f>IF(RES_hh_fec_in!N31=0,0,1000*11630*RES_hh_fec_in!N31/RES_hh_num_in!N31)</f>
        <v>1862.347987744497</v>
      </c>
      <c r="O31" s="72">
        <f>IF(RES_hh_fec_in!O31=0,0,1000*11630*RES_hh_fec_in!O31/RES_hh_num_in!O31)</f>
        <v>1754.8200145231128</v>
      </c>
      <c r="P31" s="72">
        <f>IF(RES_hh_fec_in!P31=0,0,1000*11630*RES_hh_fec_in!P31/RES_hh_num_in!P31)</f>
        <v>1689.6087452359936</v>
      </c>
      <c r="Q31" s="72">
        <f>IF(RES_hh_fec_in!Q31=0,0,1000*11630*RES_hh_fec_in!Q31/RES_hh_num_in!Q31)</f>
        <v>1673.2831540284801</v>
      </c>
      <c r="R31" s="72">
        <f>IF(RES_hh_fec_in!R31=0,0,1000*11630*RES_hh_fec_in!R31/RES_hh_num_in!R31)</f>
        <v>1720.7409656888269</v>
      </c>
      <c r="S31" s="72">
        <f>IF(RES_hh_fec_in!S31=0,0,1000*11630*RES_hh_fec_in!S31/RES_hh_num_in!S31)</f>
        <v>1754.052281647221</v>
      </c>
      <c r="T31" s="72">
        <f>IF(RES_hh_fec_in!T31=0,0,1000*11630*RES_hh_fec_in!T31/RES_hh_num_in!T31)</f>
        <v>1850.4573978038595</v>
      </c>
      <c r="U31" s="72">
        <f>IF(RES_hh_fec_in!U31=0,0,1000*11630*RES_hh_fec_in!U31/RES_hh_num_in!U31)</f>
        <v>1936.6024169137634</v>
      </c>
      <c r="V31" s="72">
        <f>IF(RES_hh_fec_in!V31=0,0,1000*11630*RES_hh_fec_in!V31/RES_hh_num_in!V31)</f>
        <v>2073.5059786883853</v>
      </c>
      <c r="W31" s="72">
        <f>IF(RES_hh_fec_in!W31=0,0,1000*11630*RES_hh_fec_in!W31/RES_hh_num_in!W31)</f>
        <v>2158.102901424947</v>
      </c>
      <c r="X31" s="72">
        <f>IF(RES_hh_fec_in!X31=0,0,1000*11630*RES_hh_fec_in!X31/RES_hh_num_in!X31)</f>
        <v>2190.0650862159878</v>
      </c>
      <c r="Y31" s="72">
        <f>IF(RES_hh_fec_in!Y31=0,0,1000*11630*RES_hh_fec_in!Y31/RES_hh_num_in!Y31)</f>
        <v>2315.3111565298209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2042.5517543591886</v>
      </c>
      <c r="D32" s="77">
        <f>IF(RES_hh_fec_in!D32=0,0,1000*11630*RES_hh_fec_in!D32/RES_hh_num_in!D32)</f>
        <v>2196.9666480001292</v>
      </c>
      <c r="E32" s="77">
        <f>IF(RES_hh_fec_in!E32=0,0,1000*11630*RES_hh_fec_in!E32/RES_hh_num_in!E32)</f>
        <v>1964.7765173387716</v>
      </c>
      <c r="F32" s="77">
        <f>IF(RES_hh_fec_in!F32=0,0,1000*11630*RES_hh_fec_in!F32/RES_hh_num_in!F32)</f>
        <v>2016.2751997074993</v>
      </c>
      <c r="G32" s="77">
        <f>IF(RES_hh_fec_in!G32=0,0,1000*11630*RES_hh_fec_in!G32/RES_hh_num_in!G32)</f>
        <v>2138.235328450507</v>
      </c>
      <c r="H32" s="77">
        <f>IF(RES_hh_fec_in!H32=0,0,1000*11630*RES_hh_fec_in!H32/RES_hh_num_in!H32)</f>
        <v>2003.7573209365555</v>
      </c>
      <c r="I32" s="77">
        <f>IF(RES_hh_fec_in!I32=0,0,1000*11630*RES_hh_fec_in!I32/RES_hh_num_in!I32)</f>
        <v>2108.4967965341889</v>
      </c>
      <c r="J32" s="77">
        <f>IF(RES_hh_fec_in!J32=0,0,1000*11630*RES_hh_fec_in!J32/RES_hh_num_in!J32)</f>
        <v>1747.1659417408748</v>
      </c>
      <c r="K32" s="77">
        <f>IF(RES_hh_fec_in!K32=0,0,1000*11630*RES_hh_fec_in!K32/RES_hh_num_in!K32)</f>
        <v>1704.8637160318142</v>
      </c>
      <c r="L32" s="77">
        <f>IF(RES_hh_fec_in!L32=0,0,1000*11630*RES_hh_fec_in!L32/RES_hh_num_in!L32)</f>
        <v>2139.5592569248261</v>
      </c>
      <c r="M32" s="77">
        <f>IF(RES_hh_fec_in!M32=0,0,1000*11630*RES_hh_fec_in!M32/RES_hh_num_in!M32)</f>
        <v>1708.0879250414071</v>
      </c>
      <c r="N32" s="77">
        <f>IF(RES_hh_fec_in!N32=0,0,1000*11630*RES_hh_fec_in!N32/RES_hh_num_in!N32)</f>
        <v>1337.7030096319947</v>
      </c>
      <c r="O32" s="77">
        <f>IF(RES_hh_fec_in!O32=0,0,1000*11630*RES_hh_fec_in!O32/RES_hh_num_in!O32)</f>
        <v>1060.9705400553003</v>
      </c>
      <c r="P32" s="77">
        <f>IF(RES_hh_fec_in!P32=0,0,1000*11630*RES_hh_fec_in!P32/RES_hh_num_in!P32)</f>
        <v>939.34015807769981</v>
      </c>
      <c r="Q32" s="77">
        <f>IF(RES_hh_fec_in!Q32=0,0,1000*11630*RES_hh_fec_in!Q32/RES_hh_num_in!Q32)</f>
        <v>927.32584825161769</v>
      </c>
      <c r="R32" s="77">
        <f>IF(RES_hh_fec_in!R32=0,0,1000*11630*RES_hh_fec_in!R32/RES_hh_num_in!R32)</f>
        <v>1304.9165340153979</v>
      </c>
      <c r="S32" s="77">
        <f>IF(RES_hh_fec_in!S32=0,0,1000*11630*RES_hh_fec_in!S32/RES_hh_num_in!S32)</f>
        <v>1125.8885802699347</v>
      </c>
      <c r="T32" s="77">
        <f>IF(RES_hh_fec_in!T32=0,0,1000*11630*RES_hh_fec_in!T32/RES_hh_num_in!T32)</f>
        <v>1350.019705717775</v>
      </c>
      <c r="U32" s="77">
        <f>IF(RES_hh_fec_in!U32=0,0,1000*11630*RES_hh_fec_in!U32/RES_hh_num_in!U32)</f>
        <v>1340.1938082551942</v>
      </c>
      <c r="V32" s="77">
        <f>IF(RES_hh_fec_in!V32=0,0,1000*11630*RES_hh_fec_in!V32/RES_hh_num_in!V32)</f>
        <v>1415.8368337749034</v>
      </c>
      <c r="W32" s="77">
        <f>IF(RES_hh_fec_in!W32=0,0,1000*11630*RES_hh_fec_in!W32/RES_hh_num_in!W32)</f>
        <v>1515.4374114582918</v>
      </c>
      <c r="X32" s="77">
        <f>IF(RES_hh_fec_in!X32=0,0,1000*11630*RES_hh_fec_in!X32/RES_hh_num_in!X32)</f>
        <v>1381.8866726944425</v>
      </c>
      <c r="Y32" s="77">
        <f>IF(RES_hh_fec_in!Y32=0,0,1000*11630*RES_hh_fec_in!Y32/RES_hh_num_in!Y32)</f>
        <v>1643.702974474257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3998.6658448942294</v>
      </c>
      <c r="D3" s="65">
        <f>IF(RES_hh_tes_in!D3=0,0,1000*11630*RES_hh_tes_in!D3/RES_hh_num_in!D3)</f>
        <v>4127.1405231247109</v>
      </c>
      <c r="E3" s="65">
        <f>IF(RES_hh_tes_in!E3=0,0,1000*11630*RES_hh_tes_in!E3/RES_hh_num_in!E3)</f>
        <v>4672.3342477224805</v>
      </c>
      <c r="F3" s="65">
        <f>IF(RES_hh_tes_in!F3=0,0,1000*11630*RES_hh_tes_in!F3/RES_hh_num_in!F3)</f>
        <v>4660.1926594765137</v>
      </c>
      <c r="G3" s="65">
        <f>IF(RES_hh_tes_in!G3=0,0,1000*11630*RES_hh_tes_in!G3/RES_hh_num_in!G3)</f>
        <v>4751.6578088466622</v>
      </c>
      <c r="H3" s="65">
        <f>IF(RES_hh_tes_in!H3=0,0,1000*11630*RES_hh_tes_in!H3/RES_hh_num_in!H3)</f>
        <v>4624.907689700558</v>
      </c>
      <c r="I3" s="65">
        <f>IF(RES_hh_tes_in!I3=0,0,1000*11630*RES_hh_tes_in!I3/RES_hh_num_in!I3)</f>
        <v>4668.9097275827016</v>
      </c>
      <c r="J3" s="65">
        <f>IF(RES_hh_tes_in!J3=0,0,1000*11630*RES_hh_tes_in!J3/RES_hh_num_in!J3)</f>
        <v>4465.0491907698515</v>
      </c>
      <c r="K3" s="65">
        <f>IF(RES_hh_tes_in!K3=0,0,1000*11630*RES_hh_tes_in!K3/RES_hh_num_in!K3)</f>
        <v>4910.5023464556771</v>
      </c>
      <c r="L3" s="65">
        <f>IF(RES_hh_tes_in!L3=0,0,1000*11630*RES_hh_tes_in!L3/RES_hh_num_in!L3)</f>
        <v>4727.6422583076974</v>
      </c>
      <c r="M3" s="65">
        <f>IF(RES_hh_tes_in!M3=0,0,1000*11630*RES_hh_tes_in!M3/RES_hh_num_in!M3)</f>
        <v>4181.6766232249702</v>
      </c>
      <c r="N3" s="65">
        <f>IF(RES_hh_tes_in!N3=0,0,1000*11630*RES_hh_tes_in!N3/RES_hh_num_in!N3)</f>
        <v>4244.7913993323473</v>
      </c>
      <c r="O3" s="65">
        <f>IF(RES_hh_tes_in!O3=0,0,1000*11630*RES_hh_tes_in!O3/RES_hh_num_in!O3)</f>
        <v>4518.6527880676122</v>
      </c>
      <c r="P3" s="65">
        <f>IF(RES_hh_tes_in!P3=0,0,1000*11630*RES_hh_tes_in!P3/RES_hh_num_in!P3)</f>
        <v>4166.7463009158355</v>
      </c>
      <c r="Q3" s="65">
        <f>IF(RES_hh_tes_in!Q3=0,0,1000*11630*RES_hh_tes_in!Q3/RES_hh_num_in!Q3)</f>
        <v>4018.21267965485</v>
      </c>
      <c r="R3" s="65">
        <f>IF(RES_hh_tes_in!R3=0,0,1000*11630*RES_hh_tes_in!R3/RES_hh_num_in!R3)</f>
        <v>4057.3010016377984</v>
      </c>
      <c r="S3" s="65">
        <f>IF(RES_hh_tes_in!S3=0,0,1000*11630*RES_hh_tes_in!S3/RES_hh_num_in!S3)</f>
        <v>3962.4160727472463</v>
      </c>
      <c r="T3" s="65">
        <f>IF(RES_hh_tes_in!T3=0,0,1000*11630*RES_hh_tes_in!T3/RES_hh_num_in!T3)</f>
        <v>4062.2645992840235</v>
      </c>
      <c r="U3" s="65">
        <f>IF(RES_hh_tes_in!U3=0,0,1000*11630*RES_hh_tes_in!U3/RES_hh_num_in!U3)</f>
        <v>4075.6070084130201</v>
      </c>
      <c r="V3" s="65">
        <f>IF(RES_hh_tes_in!V3=0,0,1000*11630*RES_hh_tes_in!V3/RES_hh_num_in!V3)</f>
        <v>4226.9790736764689</v>
      </c>
      <c r="W3" s="65">
        <f>IF(RES_hh_tes_in!W3=0,0,1000*11630*RES_hh_tes_in!W3/RES_hh_num_in!W3)</f>
        <v>4260.0925895480768</v>
      </c>
      <c r="X3" s="65">
        <f>IF(RES_hh_tes_in!X3=0,0,1000*11630*RES_hh_tes_in!X3/RES_hh_num_in!X3)</f>
        <v>4242.0567575606456</v>
      </c>
      <c r="Y3" s="65">
        <f>IF(RES_hh_tes_in!Y3=0,0,1000*11630*RES_hh_tes_in!Y3/RES_hh_num_in!Y3)</f>
        <v>4532.5244562119215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1584.6101416915228</v>
      </c>
      <c r="D4" s="69">
        <f>IF(RES_hh_tes_in!D4=0,0,1000*11630*RES_hh_tes_in!D4/RES_hh_num_in!D4)</f>
        <v>1640.3746038150639</v>
      </c>
      <c r="E4" s="69">
        <f>IF(RES_hh_tes_in!E4=0,0,1000*11630*RES_hh_tes_in!E4/RES_hh_num_in!E4)</f>
        <v>1977.9345074856319</v>
      </c>
      <c r="F4" s="69">
        <f>IF(RES_hh_tes_in!F4=0,0,1000*11630*RES_hh_tes_in!F4/RES_hh_num_in!F4)</f>
        <v>2049.1675934669042</v>
      </c>
      <c r="G4" s="69">
        <f>IF(RES_hh_tes_in!G4=0,0,1000*11630*RES_hh_tes_in!G4/RES_hh_num_in!G4)</f>
        <v>2095.4462297310993</v>
      </c>
      <c r="H4" s="69">
        <f>IF(RES_hh_tes_in!H4=0,0,1000*11630*RES_hh_tes_in!H4/RES_hh_num_in!H4)</f>
        <v>2044.6314178601538</v>
      </c>
      <c r="I4" s="69">
        <f>IF(RES_hh_tes_in!I4=0,0,1000*11630*RES_hh_tes_in!I4/RES_hh_num_in!I4)</f>
        <v>2161.9123503199517</v>
      </c>
      <c r="J4" s="69">
        <f>IF(RES_hh_tes_in!J4=0,0,1000*11630*RES_hh_tes_in!J4/RES_hh_num_in!J4)</f>
        <v>2093.5638115847369</v>
      </c>
      <c r="K4" s="69">
        <f>IF(RES_hh_tes_in!K4=0,0,1000*11630*RES_hh_tes_in!K4/RES_hh_num_in!K4)</f>
        <v>2501.6845605222784</v>
      </c>
      <c r="L4" s="69">
        <f>IF(RES_hh_tes_in!L4=0,0,1000*11630*RES_hh_tes_in!L4/RES_hh_num_in!L4)</f>
        <v>1827.6959440640121</v>
      </c>
      <c r="M4" s="69">
        <f>IF(RES_hh_tes_in!M4=0,0,1000*11630*RES_hh_tes_in!M4/RES_hh_num_in!M4)</f>
        <v>1732.4282314035149</v>
      </c>
      <c r="N4" s="69">
        <f>IF(RES_hh_tes_in!N4=0,0,1000*11630*RES_hh_tes_in!N4/RES_hh_num_in!N4)</f>
        <v>1935.9843125355094</v>
      </c>
      <c r="O4" s="69">
        <f>IF(RES_hh_tes_in!O4=0,0,1000*11630*RES_hh_tes_in!O4/RES_hh_num_in!O4)</f>
        <v>2194.0926824429671</v>
      </c>
      <c r="P4" s="69">
        <f>IF(RES_hh_tes_in!P4=0,0,1000*11630*RES_hh_tes_in!P4/RES_hh_num_in!P4)</f>
        <v>2260.3004289609462</v>
      </c>
      <c r="Q4" s="69">
        <f>IF(RES_hh_tes_in!Q4=0,0,1000*11630*RES_hh_tes_in!Q4/RES_hh_num_in!Q4)</f>
        <v>2168.911584112519</v>
      </c>
      <c r="R4" s="69">
        <f>IF(RES_hh_tes_in!R4=0,0,1000*11630*RES_hh_tes_in!R4/RES_hh_num_in!R4)</f>
        <v>2102.5119755041615</v>
      </c>
      <c r="S4" s="69">
        <f>IF(RES_hh_tes_in!S4=0,0,1000*11630*RES_hh_tes_in!S4/RES_hh_num_in!S4)</f>
        <v>2081.6177747567426</v>
      </c>
      <c r="T4" s="69">
        <f>IF(RES_hh_tes_in!T4=0,0,1000*11630*RES_hh_tes_in!T4/RES_hh_num_in!T4)</f>
        <v>2060.9524296769223</v>
      </c>
      <c r="U4" s="69">
        <f>IF(RES_hh_tes_in!U4=0,0,1000*11630*RES_hh_tes_in!U4/RES_hh_num_in!U4)</f>
        <v>2055.9657570112427</v>
      </c>
      <c r="V4" s="69">
        <f>IF(RES_hh_tes_in!V4=0,0,1000*11630*RES_hh_tes_in!V4/RES_hh_num_in!V4)</f>
        <v>2081.9008008668898</v>
      </c>
      <c r="W4" s="69">
        <f>IF(RES_hh_tes_in!W4=0,0,1000*11630*RES_hh_tes_in!W4/RES_hh_num_in!W4)</f>
        <v>2051.1431557983933</v>
      </c>
      <c r="X4" s="69">
        <f>IF(RES_hh_tes_in!X4=0,0,1000*11630*RES_hh_tes_in!X4/RES_hh_num_in!X4)</f>
        <v>2078.1261816973902</v>
      </c>
      <c r="Y4" s="69">
        <f>IF(RES_hh_tes_in!Y4=0,0,1000*11630*RES_hh_tes_in!Y4/RES_hh_num_in!Y4)</f>
        <v>2121.6782280904581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1480.6220629512013</v>
      </c>
      <c r="D6" s="72">
        <f>IF(RES_hh_tes_in!D6=0,0,1000*11630*RES_hh_tes_in!D6/RES_hh_num_in!D6)</f>
        <v>1448.8017162158553</v>
      </c>
      <c r="E6" s="72">
        <f>IF(RES_hh_tes_in!E6=0,0,1000*11630*RES_hh_tes_in!E6/RES_hh_num_in!E6)</f>
        <v>2327.4406617461541</v>
      </c>
      <c r="F6" s="72">
        <f>IF(RES_hh_tes_in!F6=0,0,1000*11630*RES_hh_tes_in!F6/RES_hh_num_in!F6)</f>
        <v>2332.3221476437661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2461.4409909426404</v>
      </c>
      <c r="M6" s="72">
        <f>IF(RES_hh_tes_in!M6=0,0,1000*11630*RES_hh_tes_in!M6/RES_hh_num_in!M6)</f>
        <v>2004.4854721741408</v>
      </c>
      <c r="N6" s="72">
        <f>IF(RES_hh_tes_in!N6=0,0,1000*11630*RES_hh_tes_in!N6/RES_hh_num_in!N6)</f>
        <v>2003.3713107878264</v>
      </c>
      <c r="O6" s="72">
        <f>IF(RES_hh_tes_in!O6=0,0,1000*11630*RES_hh_tes_in!O6/RES_hh_num_in!O6)</f>
        <v>2156.1805691028171</v>
      </c>
      <c r="P6" s="72">
        <f>IF(RES_hh_tes_in!P6=0,0,1000*11630*RES_hh_tes_in!P6/RES_hh_num_in!P6)</f>
        <v>2117.4047238977519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2073.8845092094225</v>
      </c>
      <c r="T6" s="72">
        <f>IF(RES_hh_tes_in!T6=0,0,1000*11630*RES_hh_tes_in!T6/RES_hh_num_in!T6)</f>
        <v>1990.8869523319972</v>
      </c>
      <c r="U6" s="72">
        <f>IF(RES_hh_tes_in!U6=0,0,1000*11630*RES_hh_tes_in!U6/RES_hh_num_in!U6)</f>
        <v>2027.4300974607258</v>
      </c>
      <c r="V6" s="72">
        <f>IF(RES_hh_tes_in!V6=0,0,1000*11630*RES_hh_tes_in!V6/RES_hh_num_in!V6)</f>
        <v>2217.2982806545888</v>
      </c>
      <c r="W6" s="72">
        <f>IF(RES_hh_tes_in!W6=0,0,1000*11630*RES_hh_tes_in!W6/RES_hh_num_in!W6)</f>
        <v>0</v>
      </c>
      <c r="X6" s="72">
        <f>IF(RES_hh_tes_in!X6=0,0,1000*11630*RES_hh_tes_in!X6/RES_hh_num_in!X6)</f>
        <v>1998.5474355222143</v>
      </c>
      <c r="Y6" s="72">
        <f>IF(RES_hh_tes_in!Y6=0,0,1000*11630*RES_hh_tes_in!Y6/RES_hh_num_in!Y6)</f>
        <v>0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1794.732325599226</v>
      </c>
      <c r="D7" s="72">
        <f>IF(RES_hh_tes_in!D7=0,0,1000*11630*RES_hh_tes_in!D7/RES_hh_num_in!D7)</f>
        <v>1880.8863066030804</v>
      </c>
      <c r="E7" s="72">
        <f>IF(RES_hh_tes_in!E7=0,0,1000*11630*RES_hh_tes_in!E7/RES_hh_num_in!E7)</f>
        <v>1698.4836481049017</v>
      </c>
      <c r="F7" s="72">
        <f>IF(RES_hh_tes_in!F7=0,0,1000*11630*RES_hh_tes_in!F7/RES_hh_num_in!F7)</f>
        <v>1783.9469446374692</v>
      </c>
      <c r="G7" s="72">
        <f>IF(RES_hh_tes_in!G7=0,0,1000*11630*RES_hh_tes_in!G7/RES_hh_num_in!G7)</f>
        <v>1977.9883617877019</v>
      </c>
      <c r="H7" s="72">
        <f>IF(RES_hh_tes_in!H7=0,0,1000*11630*RES_hh_tes_in!H7/RES_hh_num_in!H7)</f>
        <v>1890.5910428222539</v>
      </c>
      <c r="I7" s="72">
        <f>IF(RES_hh_tes_in!I7=0,0,1000*11630*RES_hh_tes_in!I7/RES_hh_num_in!I7)</f>
        <v>2095.3976835110698</v>
      </c>
      <c r="J7" s="72">
        <f>IF(RES_hh_tes_in!J7=0,0,1000*11630*RES_hh_tes_in!J7/RES_hh_num_in!J7)</f>
        <v>2132.4872351728627</v>
      </c>
      <c r="K7" s="72">
        <f>IF(RES_hh_tes_in!K7=0,0,1000*11630*RES_hh_tes_in!K7/RES_hh_num_in!K7)</f>
        <v>2159.6203116303209</v>
      </c>
      <c r="L7" s="72">
        <f>IF(RES_hh_tes_in!L7=0,0,1000*11630*RES_hh_tes_in!L7/RES_hh_num_in!L7)</f>
        <v>1887.6134455308104</v>
      </c>
      <c r="M7" s="72">
        <f>IF(RES_hh_tes_in!M7=0,0,1000*11630*RES_hh_tes_in!M7/RES_hh_num_in!M7)</f>
        <v>2222.607263803417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2175.1652531272707</v>
      </c>
      <c r="U7" s="72">
        <f>IF(RES_hh_tes_in!U7=0,0,1000*11630*RES_hh_tes_in!U7/RES_hh_num_in!U7)</f>
        <v>1902.0361903824592</v>
      </c>
      <c r="V7" s="72">
        <f>IF(RES_hh_tes_in!V7=0,0,1000*11630*RES_hh_tes_in!V7/RES_hh_num_in!V7)</f>
        <v>2089.5734387012885</v>
      </c>
      <c r="W7" s="72">
        <f>IF(RES_hh_tes_in!W7=0,0,1000*11630*RES_hh_tes_in!W7/RES_hh_num_in!W7)</f>
        <v>2130.5257991358853</v>
      </c>
      <c r="X7" s="72">
        <f>IF(RES_hh_tes_in!X7=0,0,1000*11630*RES_hh_tes_in!X7/RES_hh_num_in!X7)</f>
        <v>2037.4889143120108</v>
      </c>
      <c r="Y7" s="72">
        <f>IF(RES_hh_tes_in!Y7=0,0,1000*11630*RES_hh_tes_in!Y7/RES_hh_num_in!Y7)</f>
        <v>1929.9607025453754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1579.5119223139327</v>
      </c>
      <c r="D8" s="72">
        <f>IF(RES_hh_tes_in!D8=0,0,1000*11630*RES_hh_tes_in!D8/RES_hh_num_in!D8)</f>
        <v>1728.4774028797472</v>
      </c>
      <c r="E8" s="72">
        <f>IF(RES_hh_tes_in!E8=0,0,1000*11630*RES_hh_tes_in!E8/RES_hh_num_in!E8)</f>
        <v>1827.0111101296375</v>
      </c>
      <c r="F8" s="72">
        <f>IF(RES_hh_tes_in!F8=0,0,1000*11630*RES_hh_tes_in!F8/RES_hh_num_in!F8)</f>
        <v>2009.2775767284106</v>
      </c>
      <c r="G8" s="72">
        <f>IF(RES_hh_tes_in!G8=0,0,1000*11630*RES_hh_tes_in!G8/RES_hh_num_in!G8)</f>
        <v>2091.8327718155874</v>
      </c>
      <c r="H8" s="72">
        <f>IF(RES_hh_tes_in!H8=0,0,1000*11630*RES_hh_tes_in!H8/RES_hh_num_in!H8)</f>
        <v>2010.9962248244829</v>
      </c>
      <c r="I8" s="72">
        <f>IF(RES_hh_tes_in!I8=0,0,1000*11630*RES_hh_tes_in!I8/RES_hh_num_in!I8)</f>
        <v>2113.2140830406347</v>
      </c>
      <c r="J8" s="72">
        <f>IF(RES_hh_tes_in!J8=0,0,1000*11630*RES_hh_tes_in!J8/RES_hh_num_in!J8)</f>
        <v>2040.1772738814914</v>
      </c>
      <c r="K8" s="72">
        <f>IF(RES_hh_tes_in!K8=0,0,1000*11630*RES_hh_tes_in!K8/RES_hh_num_in!K8)</f>
        <v>2269.4388952091626</v>
      </c>
      <c r="L8" s="72">
        <f>IF(RES_hh_tes_in!L8=0,0,1000*11630*RES_hh_tes_in!L8/RES_hh_num_in!L8)</f>
        <v>1921.7918747400142</v>
      </c>
      <c r="M8" s="72">
        <f>IF(RES_hh_tes_in!M8=0,0,1000*11630*RES_hh_tes_in!M8/RES_hh_num_in!M8)</f>
        <v>1750.8779719970387</v>
      </c>
      <c r="N8" s="72">
        <f>IF(RES_hh_tes_in!N8=0,0,1000*11630*RES_hh_tes_in!N8/RES_hh_num_in!N8)</f>
        <v>1940.4881130904269</v>
      </c>
      <c r="O8" s="72">
        <f>IF(RES_hh_tes_in!O8=0,0,1000*11630*RES_hh_tes_in!O8/RES_hh_num_in!O8)</f>
        <v>2050.1867056776227</v>
      </c>
      <c r="P8" s="72">
        <f>IF(RES_hh_tes_in!P8=0,0,1000*11630*RES_hh_tes_in!P8/RES_hh_num_in!P8)</f>
        <v>2206.6905539582849</v>
      </c>
      <c r="Q8" s="72">
        <f>IF(RES_hh_tes_in!Q8=0,0,1000*11630*RES_hh_tes_in!Q8/RES_hh_num_in!Q8)</f>
        <v>2228.6348613602536</v>
      </c>
      <c r="R8" s="72">
        <f>IF(RES_hh_tes_in!R8=0,0,1000*11630*RES_hh_tes_in!R8/RES_hh_num_in!R8)</f>
        <v>1990.5824785521988</v>
      </c>
      <c r="S8" s="72">
        <f>IF(RES_hh_tes_in!S8=0,0,1000*11630*RES_hh_tes_in!S8/RES_hh_num_in!S8)</f>
        <v>2010.5527062208757</v>
      </c>
      <c r="T8" s="72">
        <f>IF(RES_hh_tes_in!T8=0,0,1000*11630*RES_hh_tes_in!T8/RES_hh_num_in!T8)</f>
        <v>2071.6609651294757</v>
      </c>
      <c r="U8" s="72">
        <f>IF(RES_hh_tes_in!U8=0,0,1000*11630*RES_hh_tes_in!U8/RES_hh_num_in!U8)</f>
        <v>2088.4382082506713</v>
      </c>
      <c r="V8" s="72">
        <f>IF(RES_hh_tes_in!V8=0,0,1000*11630*RES_hh_tes_in!V8/RES_hh_num_in!V8)</f>
        <v>2094.7750258648784</v>
      </c>
      <c r="W8" s="72">
        <f>IF(RES_hh_tes_in!W8=0,0,1000*11630*RES_hh_tes_in!W8/RES_hh_num_in!W8)</f>
        <v>2080.3019075423827</v>
      </c>
      <c r="X8" s="72">
        <f>IF(RES_hh_tes_in!X8=0,0,1000*11630*RES_hh_tes_in!X8/RES_hh_num_in!X8)</f>
        <v>2078.4604405756363</v>
      </c>
      <c r="Y8" s="72">
        <f>IF(RES_hh_tes_in!Y8=0,0,1000*11630*RES_hh_tes_in!Y8/RES_hh_num_in!Y8)</f>
        <v>1968.1534423434118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1633.1522780890714</v>
      </c>
      <c r="D9" s="72">
        <f>IF(RES_hh_tes_in!D9=0,0,1000*11630*RES_hh_tes_in!D9/RES_hh_num_in!D9)</f>
        <v>1698.9059708465315</v>
      </c>
      <c r="E9" s="72">
        <f>IF(RES_hh_tes_in!E9=0,0,1000*11630*RES_hh_tes_in!E9/RES_hh_num_in!E9)</f>
        <v>1824.8747075712649</v>
      </c>
      <c r="F9" s="72">
        <f>IF(RES_hh_tes_in!F9=0,0,1000*11630*RES_hh_tes_in!F9/RES_hh_num_in!F9)</f>
        <v>1987.7750330092058</v>
      </c>
      <c r="G9" s="72">
        <f>IF(RES_hh_tes_in!G9=0,0,1000*11630*RES_hh_tes_in!G9/RES_hh_num_in!G9)</f>
        <v>2064.1483756250277</v>
      </c>
      <c r="H9" s="72">
        <f>IF(RES_hh_tes_in!H9=0,0,1000*11630*RES_hh_tes_in!H9/RES_hh_num_in!H9)</f>
        <v>2083.9315022115397</v>
      </c>
      <c r="I9" s="72">
        <f>IF(RES_hh_tes_in!I9=0,0,1000*11630*RES_hh_tes_in!I9/RES_hh_num_in!I9)</f>
        <v>2182.7997520972708</v>
      </c>
      <c r="J9" s="72">
        <f>IF(RES_hh_tes_in!J9=0,0,1000*11630*RES_hh_tes_in!J9/RES_hh_num_in!J9)</f>
        <v>2222.1043981375401</v>
      </c>
      <c r="K9" s="72">
        <f>IF(RES_hh_tes_in!K9=0,0,1000*11630*RES_hh_tes_in!K9/RES_hh_num_in!K9)</f>
        <v>2457.703090872023</v>
      </c>
      <c r="L9" s="72">
        <f>IF(RES_hh_tes_in!L9=0,0,1000*11630*RES_hh_tes_in!L9/RES_hh_num_in!L9)</f>
        <v>1605.700317299963</v>
      </c>
      <c r="M9" s="72">
        <f>IF(RES_hh_tes_in!M9=0,0,1000*11630*RES_hh_tes_in!M9/RES_hh_num_in!M9)</f>
        <v>1713.2508594560486</v>
      </c>
      <c r="N9" s="72">
        <f>IF(RES_hh_tes_in!N9=0,0,1000*11630*RES_hh_tes_in!N9/RES_hh_num_in!N9)</f>
        <v>1953.3645619877648</v>
      </c>
      <c r="O9" s="72">
        <f>IF(RES_hh_tes_in!O9=0,0,1000*11630*RES_hh_tes_in!O9/RES_hh_num_in!O9)</f>
        <v>2168.6509815365002</v>
      </c>
      <c r="P9" s="72">
        <f>IF(RES_hh_tes_in!P9=0,0,1000*11630*RES_hh_tes_in!P9/RES_hh_num_in!P9)</f>
        <v>2139.9103187312853</v>
      </c>
      <c r="Q9" s="72">
        <f>IF(RES_hh_tes_in!Q9=0,0,1000*11630*RES_hh_tes_in!Q9/RES_hh_num_in!Q9)</f>
        <v>2117.4185072276146</v>
      </c>
      <c r="R9" s="72">
        <f>IF(RES_hh_tes_in!R9=0,0,1000*11630*RES_hh_tes_in!R9/RES_hh_num_in!R9)</f>
        <v>2120.043053262862</v>
      </c>
      <c r="S9" s="72">
        <f>IF(RES_hh_tes_in!S9=0,0,1000*11630*RES_hh_tes_in!S9/RES_hh_num_in!S9)</f>
        <v>2091.5655654234092</v>
      </c>
      <c r="T9" s="72">
        <f>IF(RES_hh_tes_in!T9=0,0,1000*11630*RES_hh_tes_in!T9/RES_hh_num_in!T9)</f>
        <v>2039.8986455161837</v>
      </c>
      <c r="U9" s="72">
        <f>IF(RES_hh_tes_in!U9=0,0,1000*11630*RES_hh_tes_in!U9/RES_hh_num_in!U9)</f>
        <v>2030.0603316238009</v>
      </c>
      <c r="V9" s="72">
        <f>IF(RES_hh_tes_in!V9=0,0,1000*11630*RES_hh_tes_in!V9/RES_hh_num_in!V9)</f>
        <v>2076.9212339937117</v>
      </c>
      <c r="W9" s="72">
        <f>IF(RES_hh_tes_in!W9=0,0,1000*11630*RES_hh_tes_in!W9/RES_hh_num_in!W9)</f>
        <v>2072.9756013421152</v>
      </c>
      <c r="X9" s="72">
        <f>IF(RES_hh_tes_in!X9=0,0,1000*11630*RES_hh_tes_in!X9/RES_hh_num_in!X9)</f>
        <v>2064.3132129064584</v>
      </c>
      <c r="Y9" s="72">
        <f>IF(RES_hh_tes_in!Y9=0,0,1000*11630*RES_hh_tes_in!Y9/RES_hh_num_in!Y9)</f>
        <v>2068.2837302302169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1124.5536417713486</v>
      </c>
      <c r="D11" s="72">
        <f>IF(RES_hh_tes_in!D11=0,0,1000*11630*RES_hh_tes_in!D11/RES_hh_num_in!D11)</f>
        <v>1819.7005683110187</v>
      </c>
      <c r="E11" s="72">
        <f>IF(RES_hh_tes_in!E11=0,0,1000*11630*RES_hh_tes_in!E11/RES_hh_num_in!E11)</f>
        <v>1959.7857405540628</v>
      </c>
      <c r="F11" s="72">
        <f>IF(RES_hh_tes_in!F11=0,0,1000*11630*RES_hh_tes_in!F11/RES_hh_num_in!F11)</f>
        <v>2304.9201167471174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2191.8623674569967</v>
      </c>
      <c r="J11" s="72">
        <f>IF(RES_hh_tes_in!J11=0,0,1000*11630*RES_hh_tes_in!J11/RES_hh_num_in!J11)</f>
        <v>1671.3710798564807</v>
      </c>
      <c r="K11" s="72">
        <f>IF(RES_hh_tes_in!K11=0,0,1000*11630*RES_hh_tes_in!K11/RES_hh_num_in!K11)</f>
        <v>1593.4678861947768</v>
      </c>
      <c r="L11" s="72">
        <f>IF(RES_hh_tes_in!L11=0,0,1000*11630*RES_hh_tes_in!L11/RES_hh_num_in!L11)</f>
        <v>2113.4805003655197</v>
      </c>
      <c r="M11" s="72">
        <f>IF(RES_hh_tes_in!M11=0,0,1000*11630*RES_hh_tes_in!M11/RES_hh_num_in!M11)</f>
        <v>1874.3359072286944</v>
      </c>
      <c r="N11" s="72">
        <f>IF(RES_hh_tes_in!N11=0,0,1000*11630*RES_hh_tes_in!N11/RES_hh_num_in!N11)</f>
        <v>2234.1712937390407</v>
      </c>
      <c r="O11" s="72">
        <f>IF(RES_hh_tes_in!O11=0,0,1000*11630*RES_hh_tes_in!O11/RES_hh_num_in!O11)</f>
        <v>2112.1536668705157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2048.6827882183065</v>
      </c>
      <c r="S11" s="72">
        <f>IF(RES_hh_tes_in!S11=0,0,1000*11630*RES_hh_tes_in!S11/RES_hh_num_in!S11)</f>
        <v>1989.6297978986906</v>
      </c>
      <c r="T11" s="72">
        <f>IF(RES_hh_tes_in!T11=0,0,1000*11630*RES_hh_tes_in!T11/RES_hh_num_in!T11)</f>
        <v>2387.0385965244254</v>
      </c>
      <c r="U11" s="72">
        <f>IF(RES_hh_tes_in!U11=0,0,1000*11630*RES_hh_tes_in!U11/RES_hh_num_in!U11)</f>
        <v>1967.009702463431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X11" s="72">
        <f>IF(RES_hh_tes_in!X11=0,0,1000*11630*RES_hh_tes_in!X11/RES_hh_num_in!X11)</f>
        <v>0</v>
      </c>
      <c r="Y11" s="72">
        <f>IF(RES_hh_tes_in!Y11=0,0,1000*11630*RES_hh_tes_in!Y11/RES_hh_num_in!Y11)</f>
        <v>0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1386.5389884447236</v>
      </c>
      <c r="D12" s="72">
        <f>IF(RES_hh_tes_in!D12=0,0,1000*11630*RES_hh_tes_in!D12/RES_hh_num_in!D12)</f>
        <v>1549.7672118331084</v>
      </c>
      <c r="E12" s="72">
        <f>IF(RES_hh_tes_in!E12=0,0,1000*11630*RES_hh_tes_in!E12/RES_hh_num_in!E12)</f>
        <v>2059.3324375363222</v>
      </c>
      <c r="F12" s="72">
        <f>IF(RES_hh_tes_in!F12=0,0,1000*11630*RES_hh_tes_in!F12/RES_hh_num_in!F12)</f>
        <v>2075.9692526815261</v>
      </c>
      <c r="G12" s="72">
        <f>IF(RES_hh_tes_in!G12=0,0,1000*11630*RES_hh_tes_in!G12/RES_hh_num_in!G12)</f>
        <v>2131.7254824106562</v>
      </c>
      <c r="H12" s="72">
        <f>IF(RES_hh_tes_in!H12=0,0,1000*11630*RES_hh_tes_in!H12/RES_hh_num_in!H12)</f>
        <v>1918.6905970338846</v>
      </c>
      <c r="I12" s="72">
        <f>IF(RES_hh_tes_in!I12=0,0,1000*11630*RES_hh_tes_in!I12/RES_hh_num_in!I12)</f>
        <v>2122.3832364137152</v>
      </c>
      <c r="J12" s="72">
        <f>IF(RES_hh_tes_in!J12=0,0,1000*11630*RES_hh_tes_in!J12/RES_hh_num_in!J12)</f>
        <v>1979.4706580616719</v>
      </c>
      <c r="K12" s="72">
        <f>IF(RES_hh_tes_in!K12=0,0,1000*11630*RES_hh_tes_in!K12/RES_hh_num_in!K12)</f>
        <v>2627.3637554970642</v>
      </c>
      <c r="L12" s="72">
        <f>IF(RES_hh_tes_in!L12=0,0,1000*11630*RES_hh_tes_in!L12/RES_hh_num_in!L12)</f>
        <v>1827.8668885890716</v>
      </c>
      <c r="M12" s="72">
        <f>IF(RES_hh_tes_in!M12=0,0,1000*11630*RES_hh_tes_in!M12/RES_hh_num_in!M12)</f>
        <v>1663.8213019215843</v>
      </c>
      <c r="N12" s="72">
        <f>IF(RES_hh_tes_in!N12=0,0,1000*11630*RES_hh_tes_in!N12/RES_hh_num_in!N12)</f>
        <v>1882.633195441535</v>
      </c>
      <c r="O12" s="72">
        <f>IF(RES_hh_tes_in!O12=0,0,1000*11630*RES_hh_tes_in!O12/RES_hh_num_in!O12)</f>
        <v>2219.6640906735483</v>
      </c>
      <c r="P12" s="72">
        <f>IF(RES_hh_tes_in!P12=0,0,1000*11630*RES_hh_tes_in!P12/RES_hh_num_in!P12)</f>
        <v>2316.764268185249</v>
      </c>
      <c r="Q12" s="72">
        <f>IF(RES_hh_tes_in!Q12=0,0,1000*11630*RES_hh_tes_in!Q12/RES_hh_num_in!Q12)</f>
        <v>2185.627948885332</v>
      </c>
      <c r="R12" s="72">
        <f>IF(RES_hh_tes_in!R12=0,0,1000*11630*RES_hh_tes_in!R12/RES_hh_num_in!R12)</f>
        <v>2099.0979204606838</v>
      </c>
      <c r="S12" s="72">
        <f>IF(RES_hh_tes_in!S12=0,0,1000*11630*RES_hh_tes_in!S12/RES_hh_num_in!S12)</f>
        <v>2075.1309516622232</v>
      </c>
      <c r="T12" s="72">
        <f>IF(RES_hh_tes_in!T12=0,0,1000*11630*RES_hh_tes_in!T12/RES_hh_num_in!T12)</f>
        <v>2061.1431033645199</v>
      </c>
      <c r="U12" s="72">
        <f>IF(RES_hh_tes_in!U12=0,0,1000*11630*RES_hh_tes_in!U12/RES_hh_num_in!U12)</f>
        <v>2060.591851819082</v>
      </c>
      <c r="V12" s="72">
        <f>IF(RES_hh_tes_in!V12=0,0,1000*11630*RES_hh_tes_in!V12/RES_hh_num_in!V12)</f>
        <v>2059.7378768258582</v>
      </c>
      <c r="W12" s="72">
        <f>IF(RES_hh_tes_in!W12=0,0,1000*11630*RES_hh_tes_in!W12/RES_hh_num_in!W12)</f>
        <v>2037.4290966864821</v>
      </c>
      <c r="X12" s="72">
        <f>IF(RES_hh_tes_in!X12=0,0,1000*11630*RES_hh_tes_in!X12/RES_hh_num_in!X12)</f>
        <v>2138.5806098474905</v>
      </c>
      <c r="Y12" s="72">
        <f>IF(RES_hh_tes_in!Y12=0,0,1000*11630*RES_hh_tes_in!Y12/RES_hh_num_in!Y12)</f>
        <v>2065.6253661607207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1486.2988386697637</v>
      </c>
      <c r="D13" s="74">
        <f>IF(RES_hh_tes_in!D13=0,0,1000*11630*RES_hh_tes_in!D13/RES_hh_num_in!D13)</f>
        <v>1753.690622949458</v>
      </c>
      <c r="E13" s="74">
        <f>IF(RES_hh_tes_in!E13=0,0,1000*11630*RES_hh_tes_in!E13/RES_hh_num_in!E13)</f>
        <v>1938.1018080692609</v>
      </c>
      <c r="F13" s="74">
        <f>IF(RES_hh_tes_in!F13=0,0,1000*11630*RES_hh_tes_in!F13/RES_hh_num_in!F13)</f>
        <v>2049.7567939309188</v>
      </c>
      <c r="G13" s="74">
        <f>IF(RES_hh_tes_in!G13=0,0,1000*11630*RES_hh_tes_in!G13/RES_hh_num_in!G13)</f>
        <v>2122.0478739838113</v>
      </c>
      <c r="H13" s="74">
        <f>IF(RES_hh_tes_in!H13=0,0,1000*11630*RES_hh_tes_in!H13/RES_hh_num_in!H13)</f>
        <v>1984.0855122914061</v>
      </c>
      <c r="I13" s="74">
        <f>IF(RES_hh_tes_in!I13=0,0,1000*11630*RES_hh_tes_in!I13/RES_hh_num_in!I13)</f>
        <v>2268.8011575816136</v>
      </c>
      <c r="J13" s="74">
        <f>IF(RES_hh_tes_in!J13=0,0,1000*11630*RES_hh_tes_in!J13/RES_hh_num_in!J13)</f>
        <v>2122.863117911907</v>
      </c>
      <c r="K13" s="74">
        <f>IF(RES_hh_tes_in!K13=0,0,1000*11630*RES_hh_tes_in!K13/RES_hh_num_in!K13)</f>
        <v>2415.4298326401054</v>
      </c>
      <c r="L13" s="74">
        <f>IF(RES_hh_tes_in!L13=0,0,1000*11630*RES_hh_tes_in!L13/RES_hh_num_in!L13)</f>
        <v>1738.9027528862082</v>
      </c>
      <c r="M13" s="74">
        <f>IF(RES_hh_tes_in!M13=0,0,1000*11630*RES_hh_tes_in!M13/RES_hh_num_in!M13)</f>
        <v>1921.2693624097026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0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986.98012079384466</v>
      </c>
      <c r="X13" s="74">
        <f>IF(RES_hh_tes_in!X13=0,0,1000*11630*RES_hh_tes_in!X13/RES_hh_num_in!X13)</f>
        <v>541.05745776252411</v>
      </c>
      <c r="Y13" s="74">
        <f>IF(RES_hh_tes_in!Y13=0,0,1000*11630*RES_hh_tes_in!Y13/RES_hh_num_in!Y13)</f>
        <v>3103.8184920256926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15.737651466599438</v>
      </c>
      <c r="D14" s="76">
        <f>IF(RES_hh_tes_in!D14=0,0,1000*11630*RES_hh_tes_in!D14/RES_hh_num_in!D14)</f>
        <v>18.004073884095746</v>
      </c>
      <c r="E14" s="76">
        <f>IF(RES_hh_tes_in!E14=0,0,1000*11630*RES_hh_tes_in!E14/RES_hh_num_in!E14)</f>
        <v>17.422032132304022</v>
      </c>
      <c r="F14" s="76">
        <f>IF(RES_hh_tes_in!F14=0,0,1000*11630*RES_hh_tes_in!F14/RES_hh_num_in!F14)</f>
        <v>15.895860350197211</v>
      </c>
      <c r="G14" s="76">
        <f>IF(RES_hh_tes_in!G14=0,0,1000*11630*RES_hh_tes_in!G14/RES_hh_num_in!G14)</f>
        <v>14.850533867756539</v>
      </c>
      <c r="H14" s="76">
        <f>IF(RES_hh_tes_in!H14=0,0,1000*11630*RES_hh_tes_in!H14/RES_hh_num_in!H14)</f>
        <v>14.438644589354666</v>
      </c>
      <c r="I14" s="76">
        <f>IF(RES_hh_tes_in!I14=0,0,1000*11630*RES_hh_tes_in!I14/RES_hh_num_in!I14)</f>
        <v>17.46352671071854</v>
      </c>
      <c r="J14" s="76">
        <f>IF(RES_hh_tes_in!J14=0,0,1000*11630*RES_hh_tes_in!J14/RES_hh_num_in!J14)</f>
        <v>20.884490441784809</v>
      </c>
      <c r="K14" s="76">
        <f>IF(RES_hh_tes_in!K14=0,0,1000*11630*RES_hh_tes_in!K14/RES_hh_num_in!K14)</f>
        <v>25.48242434314465</v>
      </c>
      <c r="L14" s="76">
        <f>IF(RES_hh_tes_in!L14=0,0,1000*11630*RES_hh_tes_in!L14/RES_hh_num_in!L14)</f>
        <v>14.27352127862636</v>
      </c>
      <c r="M14" s="76">
        <f>IF(RES_hh_tes_in!M14=0,0,1000*11630*RES_hh_tes_in!M14/RES_hh_num_in!M14)</f>
        <v>9.9473596192998741</v>
      </c>
      <c r="N14" s="76">
        <f>IF(RES_hh_tes_in!N14=0,0,1000*11630*RES_hh_tes_in!N14/RES_hh_num_in!N14)</f>
        <v>10.198858009398455</v>
      </c>
      <c r="O14" s="76">
        <f>IF(RES_hh_tes_in!O14=0,0,1000*11630*RES_hh_tes_in!O14/RES_hh_num_in!O14)</f>
        <v>10.735135907764306</v>
      </c>
      <c r="P14" s="76">
        <f>IF(RES_hh_tes_in!P14=0,0,1000*11630*RES_hh_tes_in!P14/RES_hh_num_in!P14)</f>
        <v>11.313050929962879</v>
      </c>
      <c r="Q14" s="76">
        <f>IF(RES_hh_tes_in!Q14=0,0,1000*11630*RES_hh_tes_in!Q14/RES_hh_num_in!Q14)</f>
        <v>10.988801114356608</v>
      </c>
      <c r="R14" s="76">
        <f>IF(RES_hh_tes_in!R14=0,0,1000*11630*RES_hh_tes_in!R14/RES_hh_num_in!R14)</f>
        <v>10.564271061085499</v>
      </c>
      <c r="S14" s="76">
        <f>IF(RES_hh_tes_in!S14=0,0,1000*11630*RES_hh_tes_in!S14/RES_hh_num_in!S14)</f>
        <v>10.690637483461217</v>
      </c>
      <c r="T14" s="76">
        <f>IF(RES_hh_tes_in!T14=0,0,1000*11630*RES_hh_tes_in!T14/RES_hh_num_in!T14)</f>
        <v>11.309934688247095</v>
      </c>
      <c r="U14" s="76">
        <f>IF(RES_hh_tes_in!U14=0,0,1000*11630*RES_hh_tes_in!U14/RES_hh_num_in!U14)</f>
        <v>10.771030371579412</v>
      </c>
      <c r="V14" s="76">
        <f>IF(RES_hh_tes_in!V14=0,0,1000*11630*RES_hh_tes_in!V14/RES_hh_num_in!V14)</f>
        <v>15.466992373650033</v>
      </c>
      <c r="W14" s="76">
        <f>IF(RES_hh_tes_in!W14=0,0,1000*11630*RES_hh_tes_in!W14/RES_hh_num_in!W14)</f>
        <v>13.970482859209278</v>
      </c>
      <c r="X14" s="76">
        <f>IF(RES_hh_tes_in!X14=0,0,1000*11630*RES_hh_tes_in!X14/RES_hh_num_in!X14)</f>
        <v>13.411195180374589</v>
      </c>
      <c r="Y14" s="76">
        <f>IF(RES_hh_tes_in!Y14=0,0,1000*11630*RES_hh_tes_in!Y14/RES_hh_num_in!Y14)</f>
        <v>13.746010454880061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104.90067387447381</v>
      </c>
      <c r="D15" s="69">
        <f t="shared" si="0"/>
        <v>113.81487172619764</v>
      </c>
      <c r="E15" s="69">
        <f t="shared" si="0"/>
        <v>298.24671457662225</v>
      </c>
      <c r="F15" s="69">
        <f t="shared" si="0"/>
        <v>222.25412472377855</v>
      </c>
      <c r="G15" s="69">
        <f t="shared" si="0"/>
        <v>269.81752098361471</v>
      </c>
      <c r="H15" s="69">
        <f t="shared" si="0"/>
        <v>271.70448218002065</v>
      </c>
      <c r="I15" s="69">
        <f t="shared" si="0"/>
        <v>164.28314960475811</v>
      </c>
      <c r="J15" s="69">
        <f t="shared" si="0"/>
        <v>140.01449649509146</v>
      </c>
      <c r="K15" s="69">
        <f t="shared" si="0"/>
        <v>239.12479440460788</v>
      </c>
      <c r="L15" s="69">
        <f t="shared" si="0"/>
        <v>515.39422064860776</v>
      </c>
      <c r="M15" s="69">
        <f t="shared" si="0"/>
        <v>431.60363013637573</v>
      </c>
      <c r="N15" s="69">
        <f t="shared" si="0"/>
        <v>496.23134331999552</v>
      </c>
      <c r="O15" s="69">
        <f t="shared" si="0"/>
        <v>620.91054320453657</v>
      </c>
      <c r="P15" s="69">
        <f t="shared" si="0"/>
        <v>374.14539517898817</v>
      </c>
      <c r="Q15" s="69">
        <f t="shared" si="0"/>
        <v>345.22506285978147</v>
      </c>
      <c r="R15" s="69">
        <f t="shared" si="0"/>
        <v>250.61580752091754</v>
      </c>
      <c r="S15" s="69">
        <f t="shared" si="0"/>
        <v>200.79397367890189</v>
      </c>
      <c r="T15" s="69">
        <f t="shared" si="0"/>
        <v>177.20513429156435</v>
      </c>
      <c r="U15" s="69">
        <f t="shared" si="0"/>
        <v>160.9272813318307</v>
      </c>
      <c r="V15" s="69">
        <f t="shared" si="0"/>
        <v>123.07201689776471</v>
      </c>
      <c r="W15" s="69">
        <f t="shared" si="0"/>
        <v>162.08161306981034</v>
      </c>
      <c r="X15" s="69">
        <f t="shared" si="0"/>
        <v>206.16190455765246</v>
      </c>
      <c r="Y15" s="69">
        <f t="shared" si="0"/>
        <v>261.87489467746849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104.90067387447381</v>
      </c>
      <c r="D16" s="72">
        <f>IF(RES_hh_tes_in!D16=0,0,1000*11630*RES_hh_tes_in!D16/RES_hh_num_in!D$3)</f>
        <v>113.81487172619764</v>
      </c>
      <c r="E16" s="72">
        <f>IF(RES_hh_tes_in!E16=0,0,1000*11630*RES_hh_tes_in!E16/RES_hh_num_in!E$3)</f>
        <v>298.24671457662225</v>
      </c>
      <c r="F16" s="72">
        <f>IF(RES_hh_tes_in!F16=0,0,1000*11630*RES_hh_tes_in!F16/RES_hh_num_in!F$3)</f>
        <v>222.25412472377855</v>
      </c>
      <c r="G16" s="72">
        <f>IF(RES_hh_tes_in!G16=0,0,1000*11630*RES_hh_tes_in!G16/RES_hh_num_in!G$3)</f>
        <v>269.81752098361471</v>
      </c>
      <c r="H16" s="72">
        <f>IF(RES_hh_tes_in!H16=0,0,1000*11630*RES_hh_tes_in!H16/RES_hh_num_in!H$3)</f>
        <v>271.70448218002065</v>
      </c>
      <c r="I16" s="72">
        <f>IF(RES_hh_tes_in!I16=0,0,1000*11630*RES_hh_tes_in!I16/RES_hh_num_in!I$3)</f>
        <v>164.28314960475811</v>
      </c>
      <c r="J16" s="72">
        <f>IF(RES_hh_tes_in!J16=0,0,1000*11630*RES_hh_tes_in!J16/RES_hh_num_in!J$3)</f>
        <v>140.01449649509146</v>
      </c>
      <c r="K16" s="72">
        <f>IF(RES_hh_tes_in!K16=0,0,1000*11630*RES_hh_tes_in!K16/RES_hh_num_in!K$3)</f>
        <v>239.12479440460788</v>
      </c>
      <c r="L16" s="72">
        <f>IF(RES_hh_tes_in!L16=0,0,1000*11630*RES_hh_tes_in!L16/RES_hh_num_in!L$3)</f>
        <v>515.39422064860776</v>
      </c>
      <c r="M16" s="72">
        <f>IF(RES_hh_tes_in!M16=0,0,1000*11630*RES_hh_tes_in!M16/RES_hh_num_in!M$3)</f>
        <v>431.60363013637573</v>
      </c>
      <c r="N16" s="72">
        <f>IF(RES_hh_tes_in!N16=0,0,1000*11630*RES_hh_tes_in!N16/RES_hh_num_in!N$3)</f>
        <v>496.23134331999552</v>
      </c>
      <c r="O16" s="72">
        <f>IF(RES_hh_tes_in!O16=0,0,1000*11630*RES_hh_tes_in!O16/RES_hh_num_in!O$3)</f>
        <v>620.91054320453657</v>
      </c>
      <c r="P16" s="72">
        <f>IF(RES_hh_tes_in!P16=0,0,1000*11630*RES_hh_tes_in!P16/RES_hh_num_in!P$3)</f>
        <v>374.14539517898817</v>
      </c>
      <c r="Q16" s="72">
        <f>IF(RES_hh_tes_in!Q16=0,0,1000*11630*RES_hh_tes_in!Q16/RES_hh_num_in!Q$3)</f>
        <v>345.22506285978147</v>
      </c>
      <c r="R16" s="72">
        <f>IF(RES_hh_tes_in!R16=0,0,1000*11630*RES_hh_tes_in!R16/RES_hh_num_in!R$3)</f>
        <v>250.61580752091754</v>
      </c>
      <c r="S16" s="72">
        <f>IF(RES_hh_tes_in!S16=0,0,1000*11630*RES_hh_tes_in!S16/RES_hh_num_in!S$3)</f>
        <v>200.79397367890189</v>
      </c>
      <c r="T16" s="72">
        <f>IF(RES_hh_tes_in!T16=0,0,1000*11630*RES_hh_tes_in!T16/RES_hh_num_in!T$3)</f>
        <v>177.20513429156435</v>
      </c>
      <c r="U16" s="72">
        <f>IF(RES_hh_tes_in!U16=0,0,1000*11630*RES_hh_tes_in!U16/RES_hh_num_in!U$3)</f>
        <v>160.9272813318307</v>
      </c>
      <c r="V16" s="72">
        <f>IF(RES_hh_tes_in!V16=0,0,1000*11630*RES_hh_tes_in!V16/RES_hh_num_in!V$3)</f>
        <v>123.07201689776471</v>
      </c>
      <c r="W16" s="72">
        <f>IF(RES_hh_tes_in!W16=0,0,1000*11630*RES_hh_tes_in!W16/RES_hh_num_in!W$3)</f>
        <v>162.08161306981034</v>
      </c>
      <c r="X16" s="72">
        <f>IF(RES_hh_tes_in!X16=0,0,1000*11630*RES_hh_tes_in!X16/RES_hh_num_in!X$3)</f>
        <v>206.16190455765246</v>
      </c>
      <c r="Y16" s="72">
        <f>IF(RES_hh_tes_in!Y16=0,0,1000*11630*RES_hh_tes_in!Y16/RES_hh_num_in!Y$3)</f>
        <v>261.87489467746849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843.07678176666195</v>
      </c>
      <c r="D17" s="69">
        <f>IF(RES_hh_tes_in!D17=0,0,1000*11630*RES_hh_tes_in!D17/RES_hh_num_in!D17)</f>
        <v>842.24539588825235</v>
      </c>
      <c r="E17" s="69">
        <f>IF(RES_hh_tes_in!E17=0,0,1000*11630*RES_hh_tes_in!E17/RES_hh_num_in!E17)</f>
        <v>847.61847613934628</v>
      </c>
      <c r="F17" s="69">
        <f>IF(RES_hh_tes_in!F17=0,0,1000*11630*RES_hh_tes_in!F17/RES_hh_num_in!F17)</f>
        <v>838.42633857163139</v>
      </c>
      <c r="G17" s="69">
        <f>IF(RES_hh_tes_in!G17=0,0,1000*11630*RES_hh_tes_in!G17/RES_hh_num_in!G17)</f>
        <v>830.72352003583876</v>
      </c>
      <c r="H17" s="69">
        <f>IF(RES_hh_tes_in!H17=0,0,1000*11630*RES_hh_tes_in!H17/RES_hh_num_in!H17)</f>
        <v>830.09110351813513</v>
      </c>
      <c r="I17" s="69">
        <f>IF(RES_hh_tes_in!I17=0,0,1000*11630*RES_hh_tes_in!I17/RES_hh_num_in!I17)</f>
        <v>847.54986034452679</v>
      </c>
      <c r="J17" s="69">
        <f>IF(RES_hh_tes_in!J17=0,0,1000*11630*RES_hh_tes_in!J17/RES_hh_num_in!J17)</f>
        <v>851.45237339579319</v>
      </c>
      <c r="K17" s="69">
        <f>IF(RES_hh_tes_in!K17=0,0,1000*11630*RES_hh_tes_in!K17/RES_hh_num_in!K17)</f>
        <v>840.83845759381904</v>
      </c>
      <c r="L17" s="69">
        <f>IF(RES_hh_tes_in!L17=0,0,1000*11630*RES_hh_tes_in!L17/RES_hh_num_in!L17)</f>
        <v>916.9337447406466</v>
      </c>
      <c r="M17" s="69">
        <f>IF(RES_hh_tes_in!M17=0,0,1000*11630*RES_hh_tes_in!M17/RES_hh_num_in!M17)</f>
        <v>795.90970596510385</v>
      </c>
      <c r="N17" s="69">
        <f>IF(RES_hh_tes_in!N17=0,0,1000*11630*RES_hh_tes_in!N17/RES_hh_num_in!N17)</f>
        <v>767.83247100154369</v>
      </c>
      <c r="O17" s="69">
        <f>IF(RES_hh_tes_in!O17=0,0,1000*11630*RES_hh_tes_in!O17/RES_hh_num_in!O17)</f>
        <v>767.98292376881739</v>
      </c>
      <c r="P17" s="69">
        <f>IF(RES_hh_tes_in!P17=0,0,1000*11630*RES_hh_tes_in!P17/RES_hh_num_in!P17)</f>
        <v>717.66198609830428</v>
      </c>
      <c r="Q17" s="69">
        <f>IF(RES_hh_tes_in!Q17=0,0,1000*11630*RES_hh_tes_in!Q17/RES_hh_num_in!Q17)</f>
        <v>695.97935565059288</v>
      </c>
      <c r="R17" s="69">
        <f>IF(RES_hh_tes_in!R17=0,0,1000*11630*RES_hh_tes_in!R17/RES_hh_num_in!R17)</f>
        <v>706.13000333108346</v>
      </c>
      <c r="S17" s="69">
        <f>IF(RES_hh_tes_in!S17=0,0,1000*11630*RES_hh_tes_in!S17/RES_hh_num_in!S17)</f>
        <v>729.85330671155941</v>
      </c>
      <c r="T17" s="69">
        <f>IF(RES_hh_tes_in!T17=0,0,1000*11630*RES_hh_tes_in!T17/RES_hh_num_in!T17)</f>
        <v>735.60579046387659</v>
      </c>
      <c r="U17" s="69">
        <f>IF(RES_hh_tes_in!U17=0,0,1000*11630*RES_hh_tes_in!U17/RES_hh_num_in!U17)</f>
        <v>737.60964611208465</v>
      </c>
      <c r="V17" s="69">
        <f>IF(RES_hh_tes_in!V17=0,0,1000*11630*RES_hh_tes_in!V17/RES_hh_num_in!V17)</f>
        <v>791.31018885174694</v>
      </c>
      <c r="W17" s="69">
        <f>IF(RES_hh_tes_in!W17=0,0,1000*11630*RES_hh_tes_in!W17/RES_hh_num_in!W17)</f>
        <v>757.20599869350042</v>
      </c>
      <c r="X17" s="69">
        <f>IF(RES_hh_tes_in!X17=0,0,1000*11630*RES_hh_tes_in!X17/RES_hh_num_in!X17)</f>
        <v>736.03449720918786</v>
      </c>
      <c r="Y17" s="69">
        <f>IF(RES_hh_tes_in!Y17=0,0,1000*11630*RES_hh_tes_in!Y17/RES_hh_num_in!Y17)</f>
        <v>734.20882509450678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835.83435534535761</v>
      </c>
      <c r="D19" s="72">
        <f>IF(RES_hh_tes_in!D19=0,0,1000*11630*RES_hh_tes_in!D19/RES_hh_num_in!D19)</f>
        <v>826.10583311524886</v>
      </c>
      <c r="E19" s="72">
        <f>IF(RES_hh_tes_in!E19=0,0,1000*11630*RES_hh_tes_in!E19/RES_hh_num_in!E19)</f>
        <v>831.71584094969785</v>
      </c>
      <c r="F19" s="72">
        <f>IF(RES_hh_tes_in!F19=0,0,1000*11630*RES_hh_tes_in!F19/RES_hh_num_in!F19)</f>
        <v>834.9204639911012</v>
      </c>
      <c r="G19" s="72">
        <f>IF(RES_hh_tes_in!G19=0,0,1000*11630*RES_hh_tes_in!G19/RES_hh_num_in!G19)</f>
        <v>824.11237355192964</v>
      </c>
      <c r="H19" s="72">
        <f>IF(RES_hh_tes_in!H19=0,0,1000*11630*RES_hh_tes_in!H19/RES_hh_num_in!H19)</f>
        <v>823.96213393475966</v>
      </c>
      <c r="I19" s="72">
        <f>IF(RES_hh_tes_in!I19=0,0,1000*11630*RES_hh_tes_in!I19/RES_hh_num_in!I19)</f>
        <v>846.5887801949134</v>
      </c>
      <c r="J19" s="72">
        <f>IF(RES_hh_tes_in!J19=0,0,1000*11630*RES_hh_tes_in!J19/RES_hh_num_in!J19)</f>
        <v>832.91660657705211</v>
      </c>
      <c r="K19" s="72">
        <f>IF(RES_hh_tes_in!K19=0,0,1000*11630*RES_hh_tes_in!K19/RES_hh_num_in!K19)</f>
        <v>847.29171333525812</v>
      </c>
      <c r="L19" s="72">
        <f>IF(RES_hh_tes_in!L19=0,0,1000*11630*RES_hh_tes_in!L19/RES_hh_num_in!L19)</f>
        <v>841.94133142603255</v>
      </c>
      <c r="M19" s="72">
        <f>IF(RES_hh_tes_in!M19=0,0,1000*11630*RES_hh_tes_in!M19/RES_hh_num_in!M19)</f>
        <v>754.83774567386138</v>
      </c>
      <c r="N19" s="72">
        <f>IF(RES_hh_tes_in!N19=0,0,1000*11630*RES_hh_tes_in!N19/RES_hh_num_in!N19)</f>
        <v>734.60455784401813</v>
      </c>
      <c r="O19" s="72">
        <f>IF(RES_hh_tes_in!O19=0,0,1000*11630*RES_hh_tes_in!O19/RES_hh_num_in!O19)</f>
        <v>749.99805510391263</v>
      </c>
      <c r="P19" s="72">
        <f>IF(RES_hh_tes_in!P19=0,0,1000*11630*RES_hh_tes_in!P19/RES_hh_num_in!P19)</f>
        <v>696.39507449577661</v>
      </c>
      <c r="Q19" s="72">
        <f>IF(RES_hh_tes_in!Q19=0,0,1000*11630*RES_hh_tes_in!Q19/RES_hh_num_in!Q19)</f>
        <v>675.62750858764855</v>
      </c>
      <c r="R19" s="72">
        <f>IF(RES_hh_tes_in!R19=0,0,1000*11630*RES_hh_tes_in!R19/RES_hh_num_in!R19)</f>
        <v>694.92592352292206</v>
      </c>
      <c r="S19" s="72">
        <f>IF(RES_hh_tes_in!S19=0,0,1000*11630*RES_hh_tes_in!S19/RES_hh_num_in!S19)</f>
        <v>701.31112602372048</v>
      </c>
      <c r="T19" s="72">
        <f>IF(RES_hh_tes_in!T19=0,0,1000*11630*RES_hh_tes_in!T19/RES_hh_num_in!T19)</f>
        <v>705.45698468303294</v>
      </c>
      <c r="U19" s="72">
        <f>IF(RES_hh_tes_in!U19=0,0,1000*11630*RES_hh_tes_in!U19/RES_hh_num_in!U19)</f>
        <v>707.45370284352316</v>
      </c>
      <c r="V19" s="72">
        <f>IF(RES_hh_tes_in!V19=0,0,1000*11630*RES_hh_tes_in!V19/RES_hh_num_in!V19)</f>
        <v>791.85517831221102</v>
      </c>
      <c r="W19" s="72">
        <f>IF(RES_hh_tes_in!W19=0,0,1000*11630*RES_hh_tes_in!W19/RES_hh_num_in!W19)</f>
        <v>763.66487340584376</v>
      </c>
      <c r="X19" s="72">
        <f>IF(RES_hh_tes_in!X19=0,0,1000*11630*RES_hh_tes_in!X19/RES_hh_num_in!X19)</f>
        <v>734.00661050903784</v>
      </c>
      <c r="Y19" s="72">
        <f>IF(RES_hh_tes_in!Y19=0,0,1000*11630*RES_hh_tes_in!Y19/RES_hh_num_in!Y19)</f>
        <v>724.0187526003682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185.83019581144561</v>
      </c>
      <c r="D20" s="72">
        <f>IF(RES_hh_tes_in!D20=0,0,1000*11630*RES_hh_tes_in!D20/RES_hh_num_in!D20)</f>
        <v>953.09474934710056</v>
      </c>
      <c r="E20" s="72">
        <f>IF(RES_hh_tes_in!E20=0,0,1000*11630*RES_hh_tes_in!E20/RES_hh_num_in!E20)</f>
        <v>763.05611330402019</v>
      </c>
      <c r="F20" s="72">
        <f>IF(RES_hh_tes_in!F20=0,0,1000*11630*RES_hh_tes_in!F20/RES_hh_num_in!F20)</f>
        <v>738.797137503155</v>
      </c>
      <c r="G20" s="72">
        <f>IF(RES_hh_tes_in!G20=0,0,1000*11630*RES_hh_tes_in!G20/RES_hh_num_in!G20)</f>
        <v>791.00419426475548</v>
      </c>
      <c r="H20" s="72">
        <f>IF(RES_hh_tes_in!H20=0,0,1000*11630*RES_hh_tes_in!H20/RES_hh_num_in!H20)</f>
        <v>768.05793166002468</v>
      </c>
      <c r="I20" s="72">
        <f>IF(RES_hh_tes_in!I20=0,0,1000*11630*RES_hh_tes_in!I20/RES_hh_num_in!I20)</f>
        <v>819.16657400979489</v>
      </c>
      <c r="J20" s="72">
        <f>IF(RES_hh_tes_in!J20=0,0,1000*11630*RES_hh_tes_in!J20/RES_hh_num_in!J20)</f>
        <v>845.51155646970653</v>
      </c>
      <c r="K20" s="72">
        <f>IF(RES_hh_tes_in!K20=0,0,1000*11630*RES_hh_tes_in!K20/RES_hh_num_in!K20)</f>
        <v>750.36742716005949</v>
      </c>
      <c r="L20" s="72">
        <f>IF(RES_hh_tes_in!L20=0,0,1000*11630*RES_hh_tes_in!L20/RES_hh_num_in!L20)</f>
        <v>919.85202695575038</v>
      </c>
      <c r="M20" s="72">
        <f>IF(RES_hh_tes_in!M20=0,0,1000*11630*RES_hh_tes_in!M20/RES_hh_num_in!M20)</f>
        <v>803.76781174244843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671.53365907009561</v>
      </c>
      <c r="U20" s="72">
        <f>IF(RES_hh_tes_in!U20=0,0,1000*11630*RES_hh_tes_in!U20/RES_hh_num_in!U20)</f>
        <v>697.85778073327288</v>
      </c>
      <c r="V20" s="72">
        <f>IF(RES_hh_tes_in!V20=0,0,1000*11630*RES_hh_tes_in!V20/RES_hh_num_in!V20)</f>
        <v>799.88307728329266</v>
      </c>
      <c r="W20" s="72">
        <f>IF(RES_hh_tes_in!W20=0,0,1000*11630*RES_hh_tes_in!W20/RES_hh_num_in!W20)</f>
        <v>786.41195746649021</v>
      </c>
      <c r="X20" s="72">
        <f>IF(RES_hh_tes_in!X20=0,0,1000*11630*RES_hh_tes_in!X20/RES_hh_num_in!X20)</f>
        <v>738.85074003442674</v>
      </c>
      <c r="Y20" s="72">
        <f>IF(RES_hh_tes_in!Y20=0,0,1000*11630*RES_hh_tes_in!Y20/RES_hh_num_in!Y20)</f>
        <v>695.61639586501133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831.30255932085686</v>
      </c>
      <c r="D21" s="72">
        <f>IF(RES_hh_tes_in!D21=0,0,1000*11630*RES_hh_tes_in!D21/RES_hh_num_in!D21)</f>
        <v>868.51242379615076</v>
      </c>
      <c r="E21" s="72">
        <f>IF(RES_hh_tes_in!E21=0,0,1000*11630*RES_hh_tes_in!E21/RES_hh_num_in!E21)</f>
        <v>808.39835599347225</v>
      </c>
      <c r="F21" s="72">
        <f>IF(RES_hh_tes_in!F21=0,0,1000*11630*RES_hh_tes_in!F21/RES_hh_num_in!F21)</f>
        <v>827.82620109467348</v>
      </c>
      <c r="G21" s="72">
        <f>IF(RES_hh_tes_in!G21=0,0,1000*11630*RES_hh_tes_in!G21/RES_hh_num_in!G21)</f>
        <v>842.1009484160445</v>
      </c>
      <c r="H21" s="72">
        <f>IF(RES_hh_tes_in!H21=0,0,1000*11630*RES_hh_tes_in!H21/RES_hh_num_in!H21)</f>
        <v>822.92727611929797</v>
      </c>
      <c r="I21" s="72">
        <f>IF(RES_hh_tes_in!I21=0,0,1000*11630*RES_hh_tes_in!I21/RES_hh_num_in!I21)</f>
        <v>835.88914400338865</v>
      </c>
      <c r="J21" s="72">
        <f>IF(RES_hh_tes_in!J21=0,0,1000*11630*RES_hh_tes_in!J21/RES_hh_num_in!J21)</f>
        <v>810.21627128230875</v>
      </c>
      <c r="K21" s="72">
        <f>IF(RES_hh_tes_in!K21=0,0,1000*11630*RES_hh_tes_in!K21/RES_hh_num_in!K21)</f>
        <v>791.06493350508072</v>
      </c>
      <c r="L21" s="72">
        <f>IF(RES_hh_tes_in!L21=0,0,1000*11630*RES_hh_tes_in!L21/RES_hh_num_in!L21)</f>
        <v>921.3226035832929</v>
      </c>
      <c r="M21" s="72">
        <f>IF(RES_hh_tes_in!M21=0,0,1000*11630*RES_hh_tes_in!M21/RES_hh_num_in!M21)</f>
        <v>765.1847276591044</v>
      </c>
      <c r="N21" s="72">
        <f>IF(RES_hh_tes_in!N21=0,0,1000*11630*RES_hh_tes_in!N21/RES_hh_num_in!N21)</f>
        <v>697.9292052067749</v>
      </c>
      <c r="O21" s="72">
        <f>IF(RES_hh_tes_in!O21=0,0,1000*11630*RES_hh_tes_in!O21/RES_hh_num_in!O21)</f>
        <v>698.85322279436286</v>
      </c>
      <c r="P21" s="72">
        <f>IF(RES_hh_tes_in!P21=0,0,1000*11630*RES_hh_tes_in!P21/RES_hh_num_in!P21)</f>
        <v>638.18288812326023</v>
      </c>
      <c r="Q21" s="72">
        <f>IF(RES_hh_tes_in!Q21=0,0,1000*11630*RES_hh_tes_in!Q21/RES_hh_num_in!Q21)</f>
        <v>685.74823095035617</v>
      </c>
      <c r="R21" s="72">
        <f>IF(RES_hh_tes_in!R21=0,0,1000*11630*RES_hh_tes_in!R21/RES_hh_num_in!R21)</f>
        <v>678.14822213938965</v>
      </c>
      <c r="S21" s="72">
        <f>IF(RES_hh_tes_in!S21=0,0,1000*11630*RES_hh_tes_in!S21/RES_hh_num_in!S21)</f>
        <v>696.07432144691586</v>
      </c>
      <c r="T21" s="72">
        <f>IF(RES_hh_tes_in!T21=0,0,1000*11630*RES_hh_tes_in!T21/RES_hh_num_in!T21)</f>
        <v>719.97925828815607</v>
      </c>
      <c r="U21" s="72">
        <f>IF(RES_hh_tes_in!U21=0,0,1000*11630*RES_hh_tes_in!U21/RES_hh_num_in!U21)</f>
        <v>732.94837061747637</v>
      </c>
      <c r="V21" s="72">
        <f>IF(RES_hh_tes_in!V21=0,0,1000*11630*RES_hh_tes_in!V21/RES_hh_num_in!V21)</f>
        <v>772.67028725020634</v>
      </c>
      <c r="W21" s="72">
        <f>IF(RES_hh_tes_in!W21=0,0,1000*11630*RES_hh_tes_in!W21/RES_hh_num_in!W21)</f>
        <v>772.23891201657887</v>
      </c>
      <c r="X21" s="72">
        <f>IF(RES_hh_tes_in!X21=0,0,1000*11630*RES_hh_tes_in!X21/RES_hh_num_in!X21)</f>
        <v>747.13318890600419</v>
      </c>
      <c r="Y21" s="72">
        <f>IF(RES_hh_tes_in!Y21=0,0,1000*11630*RES_hh_tes_in!Y21/RES_hh_num_in!Y21)</f>
        <v>713.85368828746255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843.73694894602068</v>
      </c>
      <c r="D22" s="72">
        <f>IF(RES_hh_tes_in!D22=0,0,1000*11630*RES_hh_tes_in!D22/RES_hh_num_in!D22)</f>
        <v>848.85593156999562</v>
      </c>
      <c r="E22" s="72">
        <f>IF(RES_hh_tes_in!E22=0,0,1000*11630*RES_hh_tes_in!E22/RES_hh_num_in!E22)</f>
        <v>797.64513511177404</v>
      </c>
      <c r="F22" s="72">
        <f>IF(RES_hh_tes_in!F22=0,0,1000*11630*RES_hh_tes_in!F22/RES_hh_num_in!F22)</f>
        <v>812.46038154283872</v>
      </c>
      <c r="G22" s="72">
        <f>IF(RES_hh_tes_in!G22=0,0,1000*11630*RES_hh_tes_in!G22/RES_hh_num_in!G22)</f>
        <v>818.12988944083145</v>
      </c>
      <c r="H22" s="72">
        <f>IF(RES_hh_tes_in!H22=0,0,1000*11630*RES_hh_tes_in!H22/RES_hh_num_in!H22)</f>
        <v>839.04226587925029</v>
      </c>
      <c r="I22" s="72">
        <f>IF(RES_hh_tes_in!I22=0,0,1000*11630*RES_hh_tes_in!I22/RES_hh_num_in!I22)</f>
        <v>853.0334846219057</v>
      </c>
      <c r="J22" s="72">
        <f>IF(RES_hh_tes_in!J22=0,0,1000*11630*RES_hh_tes_in!J22/RES_hh_num_in!J22)</f>
        <v>865.66530320583797</v>
      </c>
      <c r="K22" s="72">
        <f>IF(RES_hh_tes_in!K22=0,0,1000*11630*RES_hh_tes_in!K22/RES_hh_num_in!K22)</f>
        <v>841.76609083768346</v>
      </c>
      <c r="L22" s="72">
        <f>IF(RES_hh_tes_in!L22=0,0,1000*11630*RES_hh_tes_in!L22/RES_hh_num_in!L22)</f>
        <v>751.82837136925821</v>
      </c>
      <c r="M22" s="72">
        <f>IF(RES_hh_tes_in!M22=0,0,1000*11630*RES_hh_tes_in!M22/RES_hh_num_in!M22)</f>
        <v>745.53448135510996</v>
      </c>
      <c r="N22" s="72">
        <f>IF(RES_hh_tes_in!N22=0,0,1000*11630*RES_hh_tes_in!N22/RES_hh_num_in!N22)</f>
        <v>755.91871821691336</v>
      </c>
      <c r="O22" s="72">
        <f>IF(RES_hh_tes_in!O22=0,0,1000*11630*RES_hh_tes_in!O22/RES_hh_num_in!O22)</f>
        <v>748.94672821893766</v>
      </c>
      <c r="P22" s="72">
        <f>IF(RES_hh_tes_in!P22=0,0,1000*11630*RES_hh_tes_in!P22/RES_hh_num_in!P22)</f>
        <v>671.69169731537102</v>
      </c>
      <c r="Q22" s="72">
        <f>IF(RES_hh_tes_in!Q22=0,0,1000*11630*RES_hh_tes_in!Q22/RES_hh_num_in!Q22)</f>
        <v>667.70966138576966</v>
      </c>
      <c r="R22" s="72">
        <f>IF(RES_hh_tes_in!R22=0,0,1000*11630*RES_hh_tes_in!R22/RES_hh_num_in!R22)</f>
        <v>710.82628603105877</v>
      </c>
      <c r="S22" s="72">
        <f>IF(RES_hh_tes_in!S22=0,0,1000*11630*RES_hh_tes_in!S22/RES_hh_num_in!S22)</f>
        <v>685.74082631659132</v>
      </c>
      <c r="T22" s="72">
        <f>IF(RES_hh_tes_in!T22=0,0,1000*11630*RES_hh_tes_in!T22/RES_hh_num_in!T22)</f>
        <v>712.05148633331089</v>
      </c>
      <c r="U22" s="72">
        <f>IF(RES_hh_tes_in!U22=0,0,1000*11630*RES_hh_tes_in!U22/RES_hh_num_in!U22)</f>
        <v>713.18795452322661</v>
      </c>
      <c r="V22" s="72">
        <f>IF(RES_hh_tes_in!V22=0,0,1000*11630*RES_hh_tes_in!V22/RES_hh_num_in!V22)</f>
        <v>734.57179362107445</v>
      </c>
      <c r="W22" s="72">
        <f>IF(RES_hh_tes_in!W22=0,0,1000*11630*RES_hh_tes_in!W22/RES_hh_num_in!W22)</f>
        <v>747.64616236885706</v>
      </c>
      <c r="X22" s="72">
        <f>IF(RES_hh_tes_in!X22=0,0,1000*11630*RES_hh_tes_in!X22/RES_hh_num_in!X22)</f>
        <v>732.88871673735537</v>
      </c>
      <c r="Y22" s="72">
        <f>IF(RES_hh_tes_in!Y22=0,0,1000*11630*RES_hh_tes_in!Y22/RES_hh_num_in!Y22)</f>
        <v>728.35289005313427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X24" s="72">
        <f>IF(RES_hh_tes_in!X24=0,0,1000*11630*RES_hh_tes_in!X24/RES_hh_num_in!X24)</f>
        <v>0</v>
      </c>
      <c r="Y24" s="72">
        <f>IF(RES_hh_tes_in!Y24=0,0,1000*11630*RES_hh_tes_in!Y24/RES_hh_num_in!Y24)</f>
        <v>0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355.72216725713315</v>
      </c>
      <c r="D25" s="74">
        <f>IF(RES_hh_tes_in!D25=0,0,1000*11630*RES_hh_tes_in!D25/RES_hh_num_in!D25)</f>
        <v>397.93982667448932</v>
      </c>
      <c r="E25" s="74">
        <f>IF(RES_hh_tes_in!E25=0,0,1000*11630*RES_hh_tes_in!E25/RES_hh_num_in!E25)</f>
        <v>372.74157240960812</v>
      </c>
      <c r="F25" s="74">
        <f>IF(RES_hh_tes_in!F25=0,0,1000*11630*RES_hh_tes_in!F25/RES_hh_num_in!F25)</f>
        <v>343.75738239603749</v>
      </c>
      <c r="G25" s="74">
        <f>IF(RES_hh_tes_in!G25=0,0,1000*11630*RES_hh_tes_in!G25/RES_hh_num_in!G25)</f>
        <v>328.41967545338156</v>
      </c>
      <c r="H25" s="74">
        <f>IF(RES_hh_tes_in!H25=0,0,1000*11630*RES_hh_tes_in!H25/RES_hh_num_in!H25)</f>
        <v>437.37174404479003</v>
      </c>
      <c r="I25" s="74">
        <f>IF(RES_hh_tes_in!I25=0,0,1000*11630*RES_hh_tes_in!I25/RES_hh_num_in!I25)</f>
        <v>426.56498148344787</v>
      </c>
      <c r="J25" s="74">
        <f>IF(RES_hh_tes_in!J25=0,0,1000*11630*RES_hh_tes_in!J25/RES_hh_num_in!J25)</f>
        <v>264.08888911255036</v>
      </c>
      <c r="K25" s="74">
        <f>IF(RES_hh_tes_in!K25=0,0,1000*11630*RES_hh_tes_in!K25/RES_hh_num_in!K25)</f>
        <v>308.78786357308434</v>
      </c>
      <c r="L25" s="74">
        <f>IF(RES_hh_tes_in!L25=0,0,1000*11630*RES_hh_tes_in!L25/RES_hh_num_in!L25)</f>
        <v>112.43509049776871</v>
      </c>
      <c r="M25" s="74">
        <f>IF(RES_hh_tes_in!M25=0,0,1000*11630*RES_hh_tes_in!M25/RES_hh_num_in!M25)</f>
        <v>148.43570404907956</v>
      </c>
      <c r="N25" s="74">
        <f>IF(RES_hh_tes_in!N25=0,0,1000*11630*RES_hh_tes_in!N25/RES_hh_num_in!N25)</f>
        <v>128.53508049694133</v>
      </c>
      <c r="O25" s="74">
        <f>IF(RES_hh_tes_in!O25=0,0,1000*11630*RES_hh_tes_in!O25/RES_hh_num_in!O25)</f>
        <v>185.28155176082751</v>
      </c>
      <c r="P25" s="74">
        <f>IF(RES_hh_tes_in!P25=0,0,1000*11630*RES_hh_tes_in!P25/RES_hh_num_in!P25)</f>
        <v>112.80960754563658</v>
      </c>
      <c r="Q25" s="74">
        <f>IF(RES_hh_tes_in!Q25=0,0,1000*11630*RES_hh_tes_in!Q25/RES_hh_num_in!Q25)</f>
        <v>123.96292867568151</v>
      </c>
      <c r="R25" s="74">
        <f>IF(RES_hh_tes_in!R25=0,0,1000*11630*RES_hh_tes_in!R25/RES_hh_num_in!R25)</f>
        <v>128.58074808488979</v>
      </c>
      <c r="S25" s="74">
        <f>IF(RES_hh_tes_in!S25=0,0,1000*11630*RES_hh_tes_in!S25/RES_hh_num_in!S25)</f>
        <v>117.46008170854586</v>
      </c>
      <c r="T25" s="74">
        <f>IF(RES_hh_tes_in!T25=0,0,1000*11630*RES_hh_tes_in!T25/RES_hh_num_in!T25)</f>
        <v>179.07945058439162</v>
      </c>
      <c r="U25" s="74">
        <f>IF(RES_hh_tes_in!U25=0,0,1000*11630*RES_hh_tes_in!U25/RES_hh_num_in!U25)</f>
        <v>118.79387951709396</v>
      </c>
      <c r="V25" s="74">
        <f>IF(RES_hh_tes_in!V25=0,0,1000*11630*RES_hh_tes_in!V25/RES_hh_num_in!V25)</f>
        <v>239.01005220363115</v>
      </c>
      <c r="W25" s="74">
        <f>IF(RES_hh_tes_in!W25=0,0,1000*11630*RES_hh_tes_in!W25/RES_hh_num_in!W25)</f>
        <v>52.690141007724996</v>
      </c>
      <c r="X25" s="74">
        <f>IF(RES_hh_tes_in!X25=0,0,1000*11630*RES_hh_tes_in!X25/RES_hh_num_in!X25)</f>
        <v>137.48341978001434</v>
      </c>
      <c r="Y25" s="74">
        <f>IF(RES_hh_tes_in!Y25=0,0,1000*11630*RES_hh_tes_in!Y25/RES_hh_num_in!Y25)</f>
        <v>220.39111834334221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686.13210586729633</v>
      </c>
      <c r="D26" s="77">
        <f>IF(RES_hh_tes_in!D26=0,0,1000*11630*RES_hh_tes_in!D26/RES_hh_num_in!D26)</f>
        <v>683.70901955722468</v>
      </c>
      <c r="E26" s="77">
        <f>IF(RES_hh_tes_in!E26=0,0,1000*11630*RES_hh_tes_in!E26/RES_hh_num_in!E26)</f>
        <v>689.9727578852569</v>
      </c>
      <c r="F26" s="77">
        <f>IF(RES_hh_tes_in!F26=0,0,1000*11630*RES_hh_tes_in!F26/RES_hh_num_in!F26)</f>
        <v>676.42438468476632</v>
      </c>
      <c r="G26" s="77">
        <f>IF(RES_hh_tes_in!G26=0,0,1000*11630*RES_hh_tes_in!G26/RES_hh_num_in!G26)</f>
        <v>674.55037066191915</v>
      </c>
      <c r="H26" s="77">
        <f>IF(RES_hh_tes_in!H26=0,0,1000*11630*RES_hh_tes_in!H26/RES_hh_num_in!H26)</f>
        <v>675.56417144550107</v>
      </c>
      <c r="I26" s="77">
        <f>IF(RES_hh_tes_in!I26=0,0,1000*11630*RES_hh_tes_in!I26/RES_hh_num_in!I26)</f>
        <v>688.8801022502256</v>
      </c>
      <c r="J26" s="77">
        <f>IF(RES_hh_tes_in!J26=0,0,1000*11630*RES_hh_tes_in!J26/RES_hh_num_in!J26)</f>
        <v>694.23413985183697</v>
      </c>
      <c r="K26" s="77">
        <f>IF(RES_hh_tes_in!K26=0,0,1000*11630*RES_hh_tes_in!K26/RES_hh_num_in!K26)</f>
        <v>690.82550848004814</v>
      </c>
      <c r="L26" s="77">
        <f>IF(RES_hh_tes_in!L26=0,0,1000*11630*RES_hh_tes_in!L26/RES_hh_num_in!L26)</f>
        <v>743.59466487702707</v>
      </c>
      <c r="M26" s="77">
        <f>IF(RES_hh_tes_in!M26=0,0,1000*11630*RES_hh_tes_in!M26/RES_hh_num_in!M26)</f>
        <v>714.14616914123906</v>
      </c>
      <c r="N26" s="77">
        <f>IF(RES_hh_tes_in!N26=0,0,1000*11630*RES_hh_tes_in!N26/RES_hh_num_in!N26)</f>
        <v>676.42472851036871</v>
      </c>
      <c r="O26" s="77">
        <f>IF(RES_hh_tes_in!O26=0,0,1000*11630*RES_hh_tes_in!O26/RES_hh_num_in!O26)</f>
        <v>677.33523230563731</v>
      </c>
      <c r="P26" s="77">
        <f>IF(RES_hh_tes_in!P26=0,0,1000*11630*RES_hh_tes_in!P26/RES_hh_num_in!P26)</f>
        <v>634.13153374071123</v>
      </c>
      <c r="Q26" s="77">
        <f>IF(RES_hh_tes_in!Q26=0,0,1000*11630*RES_hh_tes_in!Q26/RES_hh_num_in!Q26)</f>
        <v>614.31886050398919</v>
      </c>
      <c r="R26" s="77">
        <f>IF(RES_hh_tes_in!R26=0,0,1000*11630*RES_hh_tes_in!R26/RES_hh_num_in!R26)</f>
        <v>621.45247304596194</v>
      </c>
      <c r="S26" s="77">
        <f>IF(RES_hh_tes_in!S26=0,0,1000*11630*RES_hh_tes_in!S26/RES_hh_num_in!S26)</f>
        <v>638.50489616257732</v>
      </c>
      <c r="T26" s="77">
        <f>IF(RES_hh_tes_in!T26=0,0,1000*11630*RES_hh_tes_in!T26/RES_hh_num_in!T26)</f>
        <v>669.39267964950216</v>
      </c>
      <c r="U26" s="77">
        <f>IF(RES_hh_tes_in!U26=0,0,1000*11630*RES_hh_tes_in!U26/RES_hh_num_in!U26)</f>
        <v>667.36605061181103</v>
      </c>
      <c r="V26" s="77">
        <f>IF(RES_hh_tes_in!V26=0,0,1000*11630*RES_hh_tes_in!V26/RES_hh_num_in!V26)</f>
        <v>679.88886995397695</v>
      </c>
      <c r="W26" s="77">
        <f>IF(RES_hh_tes_in!W26=0,0,1000*11630*RES_hh_tes_in!W26/RES_hh_num_in!W26)</f>
        <v>687.703753119917</v>
      </c>
      <c r="X26" s="77">
        <f>IF(RES_hh_tes_in!X26=0,0,1000*11630*RES_hh_tes_in!X26/RES_hh_num_in!X26)</f>
        <v>636.08628952052266</v>
      </c>
      <c r="Y26" s="77">
        <f>IF(RES_hh_tes_in!Y26=0,0,1000*11630*RES_hh_tes_in!Y26/RES_hh_num_in!Y26)</f>
        <v>649.44672386265802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1466.0782475615708</v>
      </c>
      <c r="D27" s="69">
        <f>IF(RES_hh_tes_in!D27=0,0,1000*11630*RES_hh_tes_in!D27/RES_hh_num_in!D27)</f>
        <v>1530.7056516951966</v>
      </c>
      <c r="E27" s="69">
        <f>IF(RES_hh_tes_in!E27=0,0,1000*11630*RES_hh_tes_in!E27/RES_hh_num_in!E27)</f>
        <v>1548.5345495208803</v>
      </c>
      <c r="F27" s="69">
        <f>IF(RES_hh_tes_in!F27=0,0,1000*11630*RES_hh_tes_in!F27/RES_hh_num_in!F27)</f>
        <v>1550.3446027141995</v>
      </c>
      <c r="G27" s="69">
        <f>IF(RES_hh_tes_in!G27=0,0,1000*11630*RES_hh_tes_in!G27/RES_hh_num_in!G27)</f>
        <v>1555.6705380961096</v>
      </c>
      <c r="H27" s="69">
        <f>IF(RES_hh_tes_in!H27=0,0,1000*11630*RES_hh_tes_in!H27/RES_hh_num_in!H27)</f>
        <v>1478.4806861422483</v>
      </c>
      <c r="I27" s="69">
        <f>IF(RES_hh_tes_in!I27=0,0,1000*11630*RES_hh_tes_in!I27/RES_hh_num_in!I27)</f>
        <v>1495.1643673134656</v>
      </c>
      <c r="J27" s="69">
        <f>IF(RES_hh_tes_in!J27=0,0,1000*11630*RES_hh_tes_in!J27/RES_hh_num_in!J27)</f>
        <v>1380.0185092942304</v>
      </c>
      <c r="K27" s="69">
        <f>IF(RES_hh_tes_in!K27=0,0,1000*11630*RES_hh_tes_in!K27/RES_hh_num_in!K27)</f>
        <v>1328.8545339349721</v>
      </c>
      <c r="L27" s="69">
        <f>IF(RES_hh_tes_in!L27=0,0,1000*11630*RES_hh_tes_in!L27/RES_hh_num_in!L27)</f>
        <v>1467.6183488544314</v>
      </c>
      <c r="M27" s="69">
        <f>IF(RES_hh_tes_in!M27=0,0,1000*11630*RES_hh_tes_in!M27/RES_hh_num_in!M27)</f>
        <v>1221.7350557199754</v>
      </c>
      <c r="N27" s="69">
        <f>IF(RES_hh_tes_in!N27=0,0,1000*11630*RES_hh_tes_in!N27/RES_hh_num_in!N27)</f>
        <v>1044.7432724752991</v>
      </c>
      <c r="O27" s="69">
        <f>IF(RES_hh_tes_in!O27=0,0,1000*11630*RES_hh_tes_in!O27/RES_hh_num_in!O27)</f>
        <v>935.66663865129055</v>
      </c>
      <c r="P27" s="69">
        <f>IF(RES_hh_tes_in!P27=0,0,1000*11630*RES_hh_tes_in!P27/RES_hh_num_in!P27)</f>
        <v>814.63849067759725</v>
      </c>
      <c r="Q27" s="69">
        <f>IF(RES_hh_tes_in!Q27=0,0,1000*11630*RES_hh_tes_in!Q27/RES_hh_num_in!Q27)</f>
        <v>808.09667703195657</v>
      </c>
      <c r="R27" s="69">
        <f>IF(RES_hh_tes_in!R27=0,0,1000*11630*RES_hh_tes_in!R27/RES_hh_num_in!R27)</f>
        <v>998.04321528163518</v>
      </c>
      <c r="S27" s="69">
        <f>IF(RES_hh_tes_in!S27=0,0,1000*11630*RES_hh_tes_in!S27/RES_hh_num_in!S27)</f>
        <v>950.15101760004256</v>
      </c>
      <c r="T27" s="69">
        <f>IF(RES_hh_tes_in!T27=0,0,1000*11630*RES_hh_tes_in!T27/RES_hh_num_in!T27)</f>
        <v>1088.5012448516602</v>
      </c>
      <c r="U27" s="69">
        <f>IF(RES_hh_tes_in!U27=0,0,1000*11630*RES_hh_tes_in!U27/RES_hh_num_in!U27)</f>
        <v>1121.1043239578623</v>
      </c>
      <c r="V27" s="69">
        <f>IF(RES_hh_tes_in!V27=0,0,1000*11630*RES_hh_tes_in!V27/RES_hh_num_in!V27)</f>
        <v>1230.6960670600674</v>
      </c>
      <c r="W27" s="69">
        <f>IF(RES_hh_tes_in!W27=0,0,1000*11630*RES_hh_tes_in!W27/RES_hh_num_in!W27)</f>
        <v>1289.6618219863731</v>
      </c>
      <c r="X27" s="69">
        <f>IF(RES_hh_tes_in!X27=0,0,1000*11630*RES_hh_tes_in!X27/RES_hh_num_in!X27)</f>
        <v>1221.7341740964148</v>
      </c>
      <c r="Y27" s="69">
        <f>IF(RES_hh_tes_in!Y27=0,0,1000*11630*RES_hh_tes_in!Y27/RES_hh_num_in!Y27)</f>
        <v>1414.7625083494879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1415.7103963706954</v>
      </c>
      <c r="D29" s="72">
        <f>IF(RES_hh_tes_in!D29=0,0,1000*11630*RES_hh_tes_in!D29/RES_hh_num_in!D29)</f>
        <v>1412.5616730850868</v>
      </c>
      <c r="E29" s="72">
        <f>IF(RES_hh_tes_in!E29=0,0,1000*11630*RES_hh_tes_in!E29/RES_hh_num_in!E29)</f>
        <v>1648.4455954620851</v>
      </c>
      <c r="F29" s="72">
        <f>IF(RES_hh_tes_in!F29=0,0,1000*11630*RES_hh_tes_in!F29/RES_hh_num_in!F29)</f>
        <v>1643.431129917645</v>
      </c>
      <c r="G29" s="72">
        <f>IF(RES_hh_tes_in!G29=0,0,1000*11630*RES_hh_tes_in!G29/RES_hh_num_in!G29)</f>
        <v>1509.918675219938</v>
      </c>
      <c r="H29" s="72">
        <f>IF(RES_hh_tes_in!H29=0,0,1000*11630*RES_hh_tes_in!H29/RES_hh_num_in!H29)</f>
        <v>1481.4475119262959</v>
      </c>
      <c r="I29" s="72">
        <f>IF(RES_hh_tes_in!I29=0,0,1000*11630*RES_hh_tes_in!I29/RES_hh_num_in!I29)</f>
        <v>1485.0595156330353</v>
      </c>
      <c r="J29" s="72">
        <f>IF(RES_hh_tes_in!J29=0,0,1000*11630*RES_hh_tes_in!J29/RES_hh_num_in!J29)</f>
        <v>1338.7738524650738</v>
      </c>
      <c r="K29" s="72">
        <f>IF(RES_hh_tes_in!K29=0,0,1000*11630*RES_hh_tes_in!K29/RES_hh_num_in!K29)</f>
        <v>1330.6780418697142</v>
      </c>
      <c r="L29" s="72">
        <f>IF(RES_hh_tes_in!L29=0,0,1000*11630*RES_hh_tes_in!L29/RES_hh_num_in!L29)</f>
        <v>1355.8163051025263</v>
      </c>
      <c r="M29" s="72">
        <f>IF(RES_hh_tes_in!M29=0,0,1000*11630*RES_hh_tes_in!M29/RES_hh_num_in!M29)</f>
        <v>1229.3353392053593</v>
      </c>
      <c r="N29" s="72">
        <f>IF(RES_hh_tes_in!N29=0,0,1000*11630*RES_hh_tes_in!N29/RES_hh_num_in!N29)</f>
        <v>1053.3327658893561</v>
      </c>
      <c r="O29" s="72">
        <f>IF(RES_hh_tes_in!O29=0,0,1000*11630*RES_hh_tes_in!O29/RES_hh_num_in!O29)</f>
        <v>980.28914567107063</v>
      </c>
      <c r="P29" s="72">
        <f>IF(RES_hh_tes_in!P29=0,0,1000*11630*RES_hh_tes_in!P29/RES_hh_num_in!P29)</f>
        <v>884.30566591806803</v>
      </c>
      <c r="Q29" s="72">
        <f>IF(RES_hh_tes_in!Q29=0,0,1000*11630*RES_hh_tes_in!Q29/RES_hh_num_in!Q29)</f>
        <v>858.81964461944233</v>
      </c>
      <c r="R29" s="72">
        <f>IF(RES_hh_tes_in!R29=0,0,1000*11630*RES_hh_tes_in!R29/RES_hh_num_in!R29)</f>
        <v>926.0741000004474</v>
      </c>
      <c r="S29" s="72">
        <f>IF(RES_hh_tes_in!S29=0,0,1000*11630*RES_hh_tes_in!S29/RES_hh_num_in!S29)</f>
        <v>1002.9244704098378</v>
      </c>
      <c r="T29" s="72">
        <f>IF(RES_hh_tes_in!T29=0,0,1000*11630*RES_hh_tes_in!T29/RES_hh_num_in!T29)</f>
        <v>1044.4694401643353</v>
      </c>
      <c r="U29" s="72">
        <f>IF(RES_hh_tes_in!U29=0,0,1000*11630*RES_hh_tes_in!U29/RES_hh_num_in!U29)</f>
        <v>1100.6580290852146</v>
      </c>
      <c r="V29" s="72">
        <f>IF(RES_hh_tes_in!V29=0,0,1000*11630*RES_hh_tes_in!V29/RES_hh_num_in!V29)</f>
        <v>1300.2218519581736</v>
      </c>
      <c r="W29" s="72">
        <f>IF(RES_hh_tes_in!W29=0,0,1000*11630*RES_hh_tes_in!W29/RES_hh_num_in!W29)</f>
        <v>1249.8724007655767</v>
      </c>
      <c r="X29" s="72">
        <f>IF(RES_hh_tes_in!X29=0,0,1000*11630*RES_hh_tes_in!X29/RES_hh_num_in!X29)</f>
        <v>1263.4408184299509</v>
      </c>
      <c r="Y29" s="72">
        <f>IF(RES_hh_tes_in!Y29=0,0,1000*11630*RES_hh_tes_in!Y29/RES_hh_num_in!Y29)</f>
        <v>1315.1992733302566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1490.000266841351</v>
      </c>
      <c r="D30" s="72">
        <f>IF(RES_hh_tes_in!D30=0,0,1000*11630*RES_hh_tes_in!D30/RES_hh_num_in!D30)</f>
        <v>1615.9393315242153</v>
      </c>
      <c r="E30" s="72">
        <f>IF(RES_hh_tes_in!E30=0,0,1000*11630*RES_hh_tes_in!E30/RES_hh_num_in!E30)</f>
        <v>1508.4216806347958</v>
      </c>
      <c r="F30" s="72">
        <f>IF(RES_hh_tes_in!F30=0,0,1000*11630*RES_hh_tes_in!F30/RES_hh_num_in!F30)</f>
        <v>1543.7831343316775</v>
      </c>
      <c r="G30" s="72">
        <f>IF(RES_hh_tes_in!G30=0,0,1000*11630*RES_hh_tes_in!G30/RES_hh_num_in!G30)</f>
        <v>1567.9886961050697</v>
      </c>
      <c r="H30" s="72">
        <f>IF(RES_hh_tes_in!H30=0,0,1000*11630*RES_hh_tes_in!H30/RES_hh_num_in!H30)</f>
        <v>1466.9494678355395</v>
      </c>
      <c r="I30" s="72">
        <f>IF(RES_hh_tes_in!I30=0,0,1000*11630*RES_hh_tes_in!I30/RES_hh_num_in!I30)</f>
        <v>1465.6895233171922</v>
      </c>
      <c r="J30" s="72">
        <f>IF(RES_hh_tes_in!J30=0,0,1000*11630*RES_hh_tes_in!J30/RES_hh_num_in!J30)</f>
        <v>1354.8661778113619</v>
      </c>
      <c r="K30" s="72">
        <f>IF(RES_hh_tes_in!K30=0,0,1000*11630*RES_hh_tes_in!K30/RES_hh_num_in!K30)</f>
        <v>1314.063669342577</v>
      </c>
      <c r="L30" s="72">
        <f>IF(RES_hh_tes_in!L30=0,0,1000*11630*RES_hh_tes_in!L30/RES_hh_num_in!L30)</f>
        <v>1578.0776458317441</v>
      </c>
      <c r="M30" s="72">
        <f>IF(RES_hh_tes_in!M30=0,0,1000*11630*RES_hh_tes_in!M30/RES_hh_num_in!M30)</f>
        <v>1235.729289911068</v>
      </c>
      <c r="N30" s="72">
        <f>IF(RES_hh_tes_in!N30=0,0,1000*11630*RES_hh_tes_in!N30/RES_hh_num_in!N30)</f>
        <v>1053.5593873434675</v>
      </c>
      <c r="O30" s="72">
        <f>IF(RES_hh_tes_in!O30=0,0,1000*11630*RES_hh_tes_in!O30/RES_hh_num_in!O30)</f>
        <v>873.1712080150661</v>
      </c>
      <c r="P30" s="72">
        <f>IF(RES_hh_tes_in!P30=0,0,1000*11630*RES_hh_tes_in!P30/RES_hh_num_in!P30)</f>
        <v>861.30185069815627</v>
      </c>
      <c r="Q30" s="72">
        <f>IF(RES_hh_tes_in!Q30=0,0,1000*11630*RES_hh_tes_in!Q30/RES_hh_num_in!Q30)</f>
        <v>881.42134871529709</v>
      </c>
      <c r="R30" s="72">
        <f>IF(RES_hh_tes_in!R30=0,0,1000*11630*RES_hh_tes_in!R30/RES_hh_num_in!R30)</f>
        <v>932.77095664714273</v>
      </c>
      <c r="S30" s="72">
        <f>IF(RES_hh_tes_in!S30=0,0,1000*11630*RES_hh_tes_in!S30/RES_hh_num_in!S30)</f>
        <v>940.44317873099396</v>
      </c>
      <c r="T30" s="72">
        <f>IF(RES_hh_tes_in!T30=0,0,1000*11630*RES_hh_tes_in!T30/RES_hh_num_in!T30)</f>
        <v>1096.5868733820678</v>
      </c>
      <c r="U30" s="72">
        <f>IF(RES_hh_tes_in!U30=0,0,1000*11630*RES_hh_tes_in!U30/RES_hh_num_in!U30)</f>
        <v>1146.6959053042206</v>
      </c>
      <c r="V30" s="72">
        <f>IF(RES_hh_tes_in!V30=0,0,1000*11630*RES_hh_tes_in!V30/RES_hh_num_in!V30)</f>
        <v>1247.4638117623874</v>
      </c>
      <c r="W30" s="72">
        <f>IF(RES_hh_tes_in!W30=0,0,1000*11630*RES_hh_tes_in!W30/RES_hh_num_in!W30)</f>
        <v>1311.7065685149378</v>
      </c>
      <c r="X30" s="72">
        <f>IF(RES_hh_tes_in!X30=0,0,1000*11630*RES_hh_tes_in!X30/RES_hh_num_in!X30)</f>
        <v>1241.1408181236977</v>
      </c>
      <c r="Y30" s="72">
        <f>IF(RES_hh_tes_in!Y30=0,0,1000*11630*RES_hh_tes_in!Y30/RES_hh_num_in!Y30)</f>
        <v>1347.1245120964579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1576.1810677989938</v>
      </c>
      <c r="D31" s="72">
        <f>IF(RES_hh_tes_in!D31=0,0,1000*11630*RES_hh_tes_in!D31/RES_hh_num_in!D31)</f>
        <v>1607.8270612826361</v>
      </c>
      <c r="E31" s="72">
        <f>IF(RES_hh_tes_in!E31=0,0,1000*11630*RES_hh_tes_in!E31/RES_hh_num_in!E31)</f>
        <v>1551.8667380017757</v>
      </c>
      <c r="F31" s="72">
        <f>IF(RES_hh_tes_in!F31=0,0,1000*11630*RES_hh_tes_in!F31/RES_hh_num_in!F31)</f>
        <v>1479.3809336234215</v>
      </c>
      <c r="G31" s="72">
        <f>IF(RES_hh_tes_in!G31=0,0,1000*11630*RES_hh_tes_in!G31/RES_hh_num_in!G31)</f>
        <v>1501.2670626215438</v>
      </c>
      <c r="H31" s="72">
        <f>IF(RES_hh_tes_in!H31=0,0,1000*11630*RES_hh_tes_in!H31/RES_hh_num_in!H31)</f>
        <v>1452.5858351841016</v>
      </c>
      <c r="I31" s="72">
        <f>IF(RES_hh_tes_in!I31=0,0,1000*11630*RES_hh_tes_in!I31/RES_hh_num_in!I31)</f>
        <v>1369.1914978001523</v>
      </c>
      <c r="J31" s="72">
        <f>IF(RES_hh_tes_in!J31=0,0,1000*11630*RES_hh_tes_in!J31/RES_hh_num_in!J31)</f>
        <v>1620.7984571623435</v>
      </c>
      <c r="K31" s="72">
        <f>IF(RES_hh_tes_in!K31=0,0,1000*11630*RES_hh_tes_in!K31/RES_hh_num_in!K31)</f>
        <v>1658.9977057437059</v>
      </c>
      <c r="L31" s="72">
        <f>IF(RES_hh_tes_in!L31=0,0,1000*11630*RES_hh_tes_in!L31/RES_hh_num_in!L31)</f>
        <v>1150.0962016506226</v>
      </c>
      <c r="M31" s="72">
        <f>IF(RES_hh_tes_in!M31=0,0,1000*11630*RES_hh_tes_in!M31/RES_hh_num_in!M31)</f>
        <v>1117.9415648560509</v>
      </c>
      <c r="N31" s="72">
        <f>IF(RES_hh_tes_in!N31=0,0,1000*11630*RES_hh_tes_in!N31/RES_hh_num_in!N31)</f>
        <v>1053.7389239608997</v>
      </c>
      <c r="O31" s="72">
        <f>IF(RES_hh_tes_in!O31=0,0,1000*11630*RES_hh_tes_in!O31/RES_hh_num_in!O31)</f>
        <v>993.02723628183367</v>
      </c>
      <c r="P31" s="72">
        <f>IF(RES_hh_tes_in!P31=0,0,1000*11630*RES_hh_tes_in!P31/RES_hh_num_in!P31)</f>
        <v>956.47152488912673</v>
      </c>
      <c r="Q31" s="72">
        <f>IF(RES_hh_tes_in!Q31=0,0,1000*11630*RES_hh_tes_in!Q31/RES_hh_num_in!Q31)</f>
        <v>948.62607444058449</v>
      </c>
      <c r="R31" s="72">
        <f>IF(RES_hh_tes_in!R31=0,0,1000*11630*RES_hh_tes_in!R31/RES_hh_num_in!R31)</f>
        <v>979.30288508125648</v>
      </c>
      <c r="S31" s="72">
        <f>IF(RES_hh_tes_in!S31=0,0,1000*11630*RES_hh_tes_in!S31/RES_hh_num_in!S31)</f>
        <v>1003.684460058407</v>
      </c>
      <c r="T31" s="72">
        <f>IF(RES_hh_tes_in!T31=0,0,1000*11630*RES_hh_tes_in!T31/RES_hh_num_in!T31)</f>
        <v>1065.1260772663807</v>
      </c>
      <c r="U31" s="72">
        <f>IF(RES_hh_tes_in!U31=0,0,1000*11630*RES_hh_tes_in!U31/RES_hh_num_in!U31)</f>
        <v>1120.7022558144834</v>
      </c>
      <c r="V31" s="72">
        <f>IF(RES_hh_tes_in!V31=0,0,1000*11630*RES_hh_tes_in!V31/RES_hh_num_in!V31)</f>
        <v>1204.4791083232658</v>
      </c>
      <c r="W31" s="72">
        <f>IF(RES_hh_tes_in!W31=0,0,1000*11630*RES_hh_tes_in!W31/RES_hh_num_in!W31)</f>
        <v>1255.8973250411643</v>
      </c>
      <c r="X31" s="72">
        <f>IF(RES_hh_tes_in!X31=0,0,1000*11630*RES_hh_tes_in!X31/RES_hh_num_in!X31)</f>
        <v>1275.3402123505716</v>
      </c>
      <c r="Y31" s="72">
        <f>IF(RES_hh_tes_in!Y31=0,0,1000*11630*RES_hh_tes_in!Y31/RES_hh_num_in!Y31)</f>
        <v>1348.3638183660785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1498.7351780280301</v>
      </c>
      <c r="D32" s="77">
        <f>IF(RES_hh_tes_in!D32=0,0,1000*11630*RES_hh_tes_in!D32/RES_hh_num_in!D32)</f>
        <v>1614.9453762213857</v>
      </c>
      <c r="E32" s="77">
        <f>IF(RES_hh_tes_in!E32=0,0,1000*11630*RES_hh_tes_in!E32/RES_hh_num_in!E32)</f>
        <v>1446.9897762546254</v>
      </c>
      <c r="F32" s="77">
        <f>IF(RES_hh_tes_in!F32=0,0,1000*11630*RES_hh_tes_in!F32/RES_hh_num_in!F32)</f>
        <v>1487.7279177597229</v>
      </c>
      <c r="G32" s="77">
        <f>IF(RES_hh_tes_in!G32=0,0,1000*11630*RES_hh_tes_in!G32/RES_hh_num_in!G32)</f>
        <v>1580.8214194285083</v>
      </c>
      <c r="H32" s="77">
        <f>IF(RES_hh_tes_in!H32=0,0,1000*11630*RES_hh_tes_in!H32/RES_hh_num_in!H32)</f>
        <v>1484.4122867598307</v>
      </c>
      <c r="I32" s="77">
        <f>IF(RES_hh_tes_in!I32=0,0,1000*11630*RES_hh_tes_in!I32/RES_hh_num_in!I32)</f>
        <v>1565.3081689028609</v>
      </c>
      <c r="J32" s="77">
        <f>IF(RES_hh_tes_in!J32=0,0,1000*11630*RES_hh_tes_in!J32/RES_hh_num_in!J32)</f>
        <v>1299.9975851024228</v>
      </c>
      <c r="K32" s="77">
        <f>IF(RES_hh_tes_in!K32=0,0,1000*11630*RES_hh_tes_in!K32/RES_hh_num_in!K32)</f>
        <v>1271.6499113495167</v>
      </c>
      <c r="L32" s="77">
        <f>IF(RES_hh_tes_in!L32=0,0,1000*11630*RES_hh_tes_in!L32/RES_hh_num_in!L32)</f>
        <v>1600.1681417482491</v>
      </c>
      <c r="M32" s="77">
        <f>IF(RES_hh_tes_in!M32=0,0,1000*11630*RES_hh_tes_in!M32/RES_hh_num_in!M32)</f>
        <v>1282.3587440349438</v>
      </c>
      <c r="N32" s="77">
        <f>IF(RES_hh_tes_in!N32=0,0,1000*11630*RES_hh_tes_in!N32/RES_hh_num_in!N32)</f>
        <v>1009.5309930049723</v>
      </c>
      <c r="O32" s="77">
        <f>IF(RES_hh_tes_in!O32=0,0,1000*11630*RES_hh_tes_in!O32/RES_hh_num_in!O32)</f>
        <v>806.46365763601943</v>
      </c>
      <c r="P32" s="77">
        <f>IF(RES_hh_tes_in!P32=0,0,1000*11630*RES_hh_tes_in!P32/RES_hh_num_in!P32)</f>
        <v>720.77264269730961</v>
      </c>
      <c r="Q32" s="77">
        <f>IF(RES_hh_tes_in!Q32=0,0,1000*11630*RES_hh_tes_in!Q32/RES_hh_num_in!Q32)</f>
        <v>720.19269627767608</v>
      </c>
      <c r="R32" s="77">
        <f>IF(RES_hh_tes_in!R32=0,0,1000*11630*RES_hh_tes_in!R32/RES_hh_num_in!R32)</f>
        <v>1029.984430276781</v>
      </c>
      <c r="S32" s="77">
        <f>IF(RES_hh_tes_in!S32=0,0,1000*11630*RES_hh_tes_in!S32/RES_hh_num_in!S32)</f>
        <v>906.53535983713459</v>
      </c>
      <c r="T32" s="77">
        <f>IF(RES_hh_tes_in!T32=0,0,1000*11630*RES_hh_tes_in!T32/RES_hh_num_in!T32)</f>
        <v>1110.0540652105212</v>
      </c>
      <c r="U32" s="77">
        <f>IF(RES_hh_tes_in!U32=0,0,1000*11630*RES_hh_tes_in!U32/RES_hh_num_in!U32)</f>
        <v>1123.8463733142546</v>
      </c>
      <c r="V32" s="77">
        <f>IF(RES_hh_tes_in!V32=0,0,1000*11630*RES_hh_tes_in!V32/RES_hh_num_in!V32)</f>
        <v>1206.5208393742541</v>
      </c>
      <c r="W32" s="77">
        <f>IF(RES_hh_tes_in!W32=0,0,1000*11630*RES_hh_tes_in!W32/RES_hh_num_in!W32)</f>
        <v>1306.8191542472666</v>
      </c>
      <c r="X32" s="77">
        <f>IF(RES_hh_tes_in!X32=0,0,1000*11630*RES_hh_tes_in!X32/RES_hh_num_in!X32)</f>
        <v>1202.1086533425557</v>
      </c>
      <c r="Y32" s="77">
        <f>IF(RES_hh_tes_in!Y32=0,0,1000*11630*RES_hh_tes_in!Y32/RES_hh_num_in!Y32)</f>
        <v>1440.8921170790868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697.6564512940131</v>
      </c>
      <c r="D3" s="65">
        <f>IF(RES_hh_emi_in!D3=0,0,1000000*RES_hh_emi_in!D3/RES_hh_num_in!D3)</f>
        <v>728.91135929834661</v>
      </c>
      <c r="E3" s="65">
        <f>IF(RES_hh_emi_in!E3=0,0,1000000*RES_hh_emi_in!E3/RES_hh_num_in!E3)</f>
        <v>816.2932023365405</v>
      </c>
      <c r="F3" s="65">
        <f>IF(RES_hh_emi_in!F3=0,0,1000000*RES_hh_emi_in!F3/RES_hh_num_in!F3)</f>
        <v>734.82868626185132</v>
      </c>
      <c r="G3" s="65">
        <f>IF(RES_hh_emi_in!G3=0,0,1000000*RES_hh_emi_in!G3/RES_hh_num_in!G3)</f>
        <v>601.33721303263212</v>
      </c>
      <c r="H3" s="65">
        <f>IF(RES_hh_emi_in!H3=0,0,1000000*RES_hh_emi_in!H3/RES_hh_num_in!H3)</f>
        <v>569.69582989157527</v>
      </c>
      <c r="I3" s="65">
        <f>IF(RES_hh_emi_in!I3=0,0,1000000*RES_hh_emi_in!I3/RES_hh_num_in!I3)</f>
        <v>570.87075870604235</v>
      </c>
      <c r="J3" s="65">
        <f>IF(RES_hh_emi_in!J3=0,0,1000000*RES_hh_emi_in!J3/RES_hh_num_in!J3)</f>
        <v>602.76394295920204</v>
      </c>
      <c r="K3" s="65">
        <f>IF(RES_hh_emi_in!K3=0,0,1000000*RES_hh_emi_in!K3/RES_hh_num_in!K3)</f>
        <v>721.40465959230551</v>
      </c>
      <c r="L3" s="65">
        <f>IF(RES_hh_emi_in!L3=0,0,1000000*RES_hh_emi_in!L3/RES_hh_num_in!L3)</f>
        <v>833.40807783624427</v>
      </c>
      <c r="M3" s="65">
        <f>IF(RES_hh_emi_in!M3=0,0,1000000*RES_hh_emi_in!M3/RES_hh_num_in!M3)</f>
        <v>519.94576913983781</v>
      </c>
      <c r="N3" s="65">
        <f>IF(RES_hh_emi_in!N3=0,0,1000000*RES_hh_emi_in!N3/RES_hh_num_in!N3)</f>
        <v>432.35300020647236</v>
      </c>
      <c r="O3" s="65">
        <f>IF(RES_hh_emi_in!O3=0,0,1000000*RES_hh_emi_in!O3/RES_hh_num_in!O3)</f>
        <v>373.72845378927866</v>
      </c>
      <c r="P3" s="65">
        <f>IF(RES_hh_emi_in!P3=0,0,1000000*RES_hh_emi_in!P3/RES_hh_num_in!P3)</f>
        <v>331.46912141889311</v>
      </c>
      <c r="Q3" s="65">
        <f>IF(RES_hh_emi_in!Q3=0,0,1000000*RES_hh_emi_in!Q3/RES_hh_num_in!Q3)</f>
        <v>298.4869970938534</v>
      </c>
      <c r="R3" s="65">
        <f>IF(RES_hh_emi_in!R3=0,0,1000000*RES_hh_emi_in!R3/RES_hh_num_in!R3)</f>
        <v>289.20672711695545</v>
      </c>
      <c r="S3" s="65">
        <f>IF(RES_hh_emi_in!S3=0,0,1000000*RES_hh_emi_in!S3/RES_hh_num_in!S3)</f>
        <v>368.12582824316212</v>
      </c>
      <c r="T3" s="65">
        <f>IF(RES_hh_emi_in!T3=0,0,1000000*RES_hh_emi_in!T3/RES_hh_num_in!T3)</f>
        <v>389.13138210710025</v>
      </c>
      <c r="U3" s="65">
        <f>IF(RES_hh_emi_in!U3=0,0,1000000*RES_hh_emi_in!U3/RES_hh_num_in!U3)</f>
        <v>402.73471427485708</v>
      </c>
      <c r="V3" s="65">
        <f>IF(RES_hh_emi_in!V3=0,0,1000000*RES_hh_emi_in!V3/RES_hh_num_in!V3)</f>
        <v>383.69432312590573</v>
      </c>
      <c r="W3" s="65">
        <f>IF(RES_hh_emi_in!W3=0,0,1000000*RES_hh_emi_in!W3/RES_hh_num_in!W3)</f>
        <v>277.78262607365332</v>
      </c>
      <c r="X3" s="65">
        <f>IF(RES_hh_emi_in!X3=0,0,1000000*RES_hh_emi_in!X3/RES_hh_num_in!X3)</f>
        <v>182.03544625766582</v>
      </c>
      <c r="Y3" s="65">
        <f>IF(RES_hh_emi_in!Y3=0,0,1000000*RES_hh_emi_in!Y3/RES_hh_num_in!Y3)</f>
        <v>216.91634078610929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113.00852165914408</v>
      </c>
      <c r="D4" s="69">
        <f>IF(RES_hh_emi_in!D4=0,0,1000000*RES_hh_emi_in!D4/RES_hh_num_in!D4)</f>
        <v>135.97873925592347</v>
      </c>
      <c r="E4" s="69">
        <f>IF(RES_hh_emi_in!E4=0,0,1000000*RES_hh_emi_in!E4/RES_hh_num_in!E4)</f>
        <v>163.74539929527117</v>
      </c>
      <c r="F4" s="69">
        <f>IF(RES_hh_emi_in!F4=0,0,1000000*RES_hh_emi_in!F4/RES_hh_num_in!F4)</f>
        <v>147.32791336412302</v>
      </c>
      <c r="G4" s="69">
        <f>IF(RES_hh_emi_in!G4=0,0,1000000*RES_hh_emi_in!G4/RES_hh_num_in!G4)</f>
        <v>112.48751221346642</v>
      </c>
      <c r="H4" s="69">
        <f>IF(RES_hh_emi_in!H4=0,0,1000000*RES_hh_emi_in!H4/RES_hh_num_in!H4)</f>
        <v>107.85462621795904</v>
      </c>
      <c r="I4" s="69">
        <f>IF(RES_hh_emi_in!I4=0,0,1000000*RES_hh_emi_in!I4/RES_hh_num_in!I4)</f>
        <v>142.10518429235808</v>
      </c>
      <c r="J4" s="69">
        <f>IF(RES_hh_emi_in!J4=0,0,1000000*RES_hh_emi_in!J4/RES_hh_num_in!J4)</f>
        <v>188.39822961878824</v>
      </c>
      <c r="K4" s="69">
        <f>IF(RES_hh_emi_in!K4=0,0,1000000*RES_hh_emi_in!K4/RES_hh_num_in!K4)</f>
        <v>230.23947566930028</v>
      </c>
      <c r="L4" s="69">
        <f>IF(RES_hh_emi_in!L4=0,0,1000000*RES_hh_emi_in!L4/RES_hh_num_in!L4)</f>
        <v>256.80430713921686</v>
      </c>
      <c r="M4" s="69">
        <f>IF(RES_hh_emi_in!M4=0,0,1000000*RES_hh_emi_in!M4/RES_hh_num_in!M4)</f>
        <v>94.726565162953037</v>
      </c>
      <c r="N4" s="69">
        <f>IF(RES_hh_emi_in!N4=0,0,1000000*RES_hh_emi_in!N4/RES_hh_num_in!N4)</f>
        <v>76.345954373628047</v>
      </c>
      <c r="O4" s="69">
        <f>IF(RES_hh_emi_in!O4=0,0,1000000*RES_hh_emi_in!O4/RES_hh_num_in!O4)</f>
        <v>53.673346836523301</v>
      </c>
      <c r="P4" s="69">
        <f>IF(RES_hh_emi_in!P4=0,0,1000000*RES_hh_emi_in!P4/RES_hh_num_in!P4)</f>
        <v>54.77136970240015</v>
      </c>
      <c r="Q4" s="69">
        <f>IF(RES_hh_emi_in!Q4=0,0,1000000*RES_hh_emi_in!Q4/RES_hh_num_in!Q4)</f>
        <v>70.422555485615518</v>
      </c>
      <c r="R4" s="69">
        <f>IF(RES_hh_emi_in!R4=0,0,1000000*RES_hh_emi_in!R4/RES_hh_num_in!R4)</f>
        <v>62.03361674742213</v>
      </c>
      <c r="S4" s="69">
        <f>IF(RES_hh_emi_in!S4=0,0,1000000*RES_hh_emi_in!S4/RES_hh_num_in!S4)</f>
        <v>85.365366872569595</v>
      </c>
      <c r="T4" s="69">
        <f>IF(RES_hh_emi_in!T4=0,0,1000000*RES_hh_emi_in!T4/RES_hh_num_in!T4)</f>
        <v>108.50325377904248</v>
      </c>
      <c r="U4" s="69">
        <f>IF(RES_hh_emi_in!U4=0,0,1000000*RES_hh_emi_in!U4/RES_hh_num_in!U4)</f>
        <v>95.816382933987029</v>
      </c>
      <c r="V4" s="69">
        <f>IF(RES_hh_emi_in!V4=0,0,1000000*RES_hh_emi_in!V4/RES_hh_num_in!V4)</f>
        <v>92.179353451223093</v>
      </c>
      <c r="W4" s="69">
        <f>IF(RES_hh_emi_in!W4=0,0,1000000*RES_hh_emi_in!W4/RES_hh_num_in!W4)</f>
        <v>58.619245162617403</v>
      </c>
      <c r="X4" s="69">
        <f>IF(RES_hh_emi_in!X4=0,0,1000000*RES_hh_emi_in!X4/RES_hh_num_in!X4)</f>
        <v>41.419260647052596</v>
      </c>
      <c r="Y4" s="69">
        <f>IF(RES_hh_emi_in!Y4=0,0,1000000*RES_hh_emi_in!Y4/RES_hh_num_in!Y4)</f>
        <v>41.561118849513299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646.94274864151589</v>
      </c>
      <c r="D6" s="72">
        <f>IF(RES_hh_emi_in!D6=0,0,1000000*RES_hh_emi_in!D6/RES_hh_num_in!D6)</f>
        <v>627.62534294436171</v>
      </c>
      <c r="E6" s="72">
        <f>IF(RES_hh_emi_in!E6=0,0,1000000*RES_hh_emi_in!E6/RES_hh_num_in!E6)</f>
        <v>999.25374990710964</v>
      </c>
      <c r="F6" s="72">
        <f>IF(RES_hh_emi_in!F6=0,0,1000000*RES_hh_emi_in!F6/RES_hh_num_in!F6)</f>
        <v>992.53758310961484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983.58065891691285</v>
      </c>
      <c r="M6" s="72">
        <f>IF(RES_hh_emi_in!M6=0,0,1000000*RES_hh_emi_in!M6/RES_hh_num_in!M6)</f>
        <v>783.17565972158866</v>
      </c>
      <c r="N6" s="72">
        <f>IF(RES_hh_emi_in!N6=0,0,1000000*RES_hh_emi_in!N6/RES_hh_num_in!N6)</f>
        <v>756.42267446044559</v>
      </c>
      <c r="O6" s="72">
        <f>IF(RES_hh_emi_in!O6=0,0,1000000*RES_hh_emi_in!O6/RES_hh_num_in!O6)</f>
        <v>777.53913235855032</v>
      </c>
      <c r="P6" s="72">
        <f>IF(RES_hh_emi_in!P6=0,0,1000000*RES_hh_emi_in!P6/RES_hh_num_in!P6)</f>
        <v>725.96381754487686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670.14782627199781</v>
      </c>
      <c r="T6" s="72">
        <f>IF(RES_hh_emi_in!T6=0,0,1000000*RES_hh_emi_in!T6/RES_hh_num_in!T6)</f>
        <v>642.01654849343061</v>
      </c>
      <c r="U6" s="72">
        <f>IF(RES_hh_emi_in!U6=0,0,1000000*RES_hh_emi_in!U6/RES_hh_num_in!U6)</f>
        <v>653.35337428133892</v>
      </c>
      <c r="V6" s="72">
        <f>IF(RES_hh_emi_in!V6=0,0,1000000*RES_hh_emi_in!V6/RES_hh_num_in!V6)</f>
        <v>712.92037315652021</v>
      </c>
      <c r="W6" s="72">
        <f>IF(RES_hh_emi_in!W6=0,0,1000000*RES_hh_emi_in!W6/RES_hh_num_in!W6)</f>
        <v>0</v>
      </c>
      <c r="X6" s="72">
        <f>IF(RES_hh_emi_in!X6=0,0,1000000*RES_hh_emi_in!X6/RES_hh_num_in!X6)</f>
        <v>638.49807198011206</v>
      </c>
      <c r="Y6" s="72">
        <f>IF(RES_hh_emi_in!Y6=0,0,1000000*RES_hh_emi_in!Y6/RES_hh_num_in!Y6)</f>
        <v>0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968.09837672911647</v>
      </c>
      <c r="D7" s="72">
        <f>IF(RES_hh_emi_in!D7=0,0,1000000*RES_hh_emi_in!D7/RES_hh_num_in!D7)</f>
        <v>1005.1460083320546</v>
      </c>
      <c r="E7" s="72">
        <f>IF(RES_hh_emi_in!E7=0,0,1000000*RES_hh_emi_in!E7/RES_hh_num_in!E7)</f>
        <v>898.87544349833877</v>
      </c>
      <c r="F7" s="72">
        <f>IF(RES_hh_emi_in!F7=0,0,1000000*RES_hh_emi_in!F7/RES_hh_num_in!F7)</f>
        <v>935.09376610767265</v>
      </c>
      <c r="G7" s="72">
        <f>IF(RES_hh_emi_in!G7=0,0,1000000*RES_hh_emi_in!G7/RES_hh_num_in!G7)</f>
        <v>1026.5686858478045</v>
      </c>
      <c r="H7" s="72">
        <f>IF(RES_hh_emi_in!H7=0,0,1000000*RES_hh_emi_in!H7/RES_hh_num_in!H7)</f>
        <v>971.27275318410022</v>
      </c>
      <c r="I7" s="72">
        <f>IF(RES_hh_emi_in!I7=0,0,1000000*RES_hh_emi_in!I7/RES_hh_num_in!I7)</f>
        <v>1065.2081952661347</v>
      </c>
      <c r="J7" s="72">
        <f>IF(RES_hh_emi_in!J7=0,0,1000000*RES_hh_emi_in!J7/RES_hh_num_in!J7)</f>
        <v>1071.2607778958914</v>
      </c>
      <c r="K7" s="72">
        <f>IF(RES_hh_emi_in!K7=0,0,1000000*RES_hh_emi_in!K7/RES_hh_num_in!K7)</f>
        <v>1071.5382163682077</v>
      </c>
      <c r="L7" s="72">
        <f>IF(RES_hh_emi_in!L7=0,0,1000000*RES_hh_emi_in!L7/RES_hh_num_in!L7)</f>
        <v>923.93618545635366</v>
      </c>
      <c r="M7" s="72">
        <f>IF(RES_hh_emi_in!M7=0,0,1000000*RES_hh_emi_in!M7/RES_hh_num_in!M7)</f>
        <v>1061.9063595376554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846.17480195225073</v>
      </c>
      <c r="U7" s="72">
        <f>IF(RES_hh_emi_in!U7=0,0,1000000*RES_hh_emi_in!U7/RES_hh_num_in!U7)</f>
        <v>739.41792183147697</v>
      </c>
      <c r="V7" s="72">
        <f>IF(RES_hh_emi_in!V7=0,0,1000000*RES_hh_emi_in!V7/RES_hh_num_in!V7)</f>
        <v>810.75952646392057</v>
      </c>
      <c r="W7" s="72">
        <f>IF(RES_hh_emi_in!W7=0,0,1000000*RES_hh_emi_in!W7/RES_hh_num_in!W7)</f>
        <v>824.41392240976802</v>
      </c>
      <c r="X7" s="72">
        <f>IF(RES_hh_emi_in!X7=0,0,1000000*RES_hh_emi_in!X7/RES_hh_num_in!X7)</f>
        <v>787.15326914817717</v>
      </c>
      <c r="Y7" s="72">
        <f>IF(RES_hh_emi_in!Y7=0,0,1000000*RES_hh_emi_in!Y7/RES_hh_num_in!Y7)</f>
        <v>744.84469481253632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588.0993881096532</v>
      </c>
      <c r="D8" s="72">
        <f>IF(RES_hh_emi_in!D8=0,0,1000000*RES_hh_emi_in!D8/RES_hh_num_in!D8)</f>
        <v>641.7502507049287</v>
      </c>
      <c r="E8" s="72">
        <f>IF(RES_hh_emi_in!E8=0,0,1000000*RES_hh_emi_in!E8/RES_hh_num_in!E8)</f>
        <v>672.3370095751385</v>
      </c>
      <c r="F8" s="72">
        <f>IF(RES_hh_emi_in!F8=0,0,1000000*RES_hh_emi_in!F8/RES_hh_num_in!F8)</f>
        <v>732.95455150728299</v>
      </c>
      <c r="G8" s="72">
        <f>IF(RES_hh_emi_in!G8=0,0,1000000*RES_hh_emi_in!G8/RES_hh_num_in!G8)</f>
        <v>756.1153347356269</v>
      </c>
      <c r="H8" s="72">
        <f>IF(RES_hh_emi_in!H8=0,0,1000000*RES_hh_emi_in!H8/RES_hh_num_in!H8)</f>
        <v>720.04719796093207</v>
      </c>
      <c r="I8" s="72">
        <f>IF(RES_hh_emi_in!I8=0,0,1000000*RES_hh_emi_in!I8/RES_hh_num_in!I8)</f>
        <v>749.20398020615551</v>
      </c>
      <c r="J8" s="72">
        <f>IF(RES_hh_emi_in!J8=0,0,1000000*RES_hh_emi_in!J8/RES_hh_num_in!J8)</f>
        <v>715.56285516237631</v>
      </c>
      <c r="K8" s="72">
        <f>IF(RES_hh_emi_in!K8=0,0,1000000*RES_hh_emi_in!K8/RES_hh_num_in!K8)</f>
        <v>786.46275266327018</v>
      </c>
      <c r="L8" s="72">
        <f>IF(RES_hh_emi_in!L8=0,0,1000000*RES_hh_emi_in!L8/RES_hh_num_in!L8)</f>
        <v>657.17295314176056</v>
      </c>
      <c r="M8" s="72">
        <f>IF(RES_hh_emi_in!M8=0,0,1000000*RES_hh_emi_in!M8/RES_hh_num_in!M8)</f>
        <v>584.41540991782517</v>
      </c>
      <c r="N8" s="72">
        <f>IF(RES_hh_emi_in!N8=0,0,1000000*RES_hh_emi_in!N8/RES_hh_num_in!N8)</f>
        <v>624.07119374056174</v>
      </c>
      <c r="O8" s="72">
        <f>IF(RES_hh_emi_in!O8=0,0,1000000*RES_hh_emi_in!O8/RES_hh_num_in!O8)</f>
        <v>626.84347014572302</v>
      </c>
      <c r="P8" s="72">
        <f>IF(RES_hh_emi_in!P8=0,0,1000000*RES_hh_emi_in!P8/RES_hh_num_in!P8)</f>
        <v>637.6588210252304</v>
      </c>
      <c r="Q8" s="72">
        <f>IF(RES_hh_emi_in!Q8=0,0,1000000*RES_hh_emi_in!Q8/RES_hh_num_in!Q8)</f>
        <v>615.49737562931614</v>
      </c>
      <c r="R8" s="72">
        <f>IF(RES_hh_emi_in!R8=0,0,1000000*RES_hh_emi_in!R8/RES_hh_num_in!R8)</f>
        <v>537.65521622511892</v>
      </c>
      <c r="S8" s="72">
        <f>IF(RES_hh_emi_in!S8=0,0,1000000*RES_hh_emi_in!S8/RES_hh_num_in!S8)</f>
        <v>534.04463844963345</v>
      </c>
      <c r="T8" s="72">
        <f>IF(RES_hh_emi_in!T8=0,0,1000000*RES_hh_emi_in!T8/RES_hh_num_in!T8)</f>
        <v>542.94804220138633</v>
      </c>
      <c r="U8" s="72">
        <f>IF(RES_hh_emi_in!U8=0,0,1000000*RES_hh_emi_in!U8/RES_hh_num_in!U8)</f>
        <v>541.05685858689299</v>
      </c>
      <c r="V8" s="72">
        <f>IF(RES_hh_emi_in!V8=0,0,1000000*RES_hh_emi_in!V8/RES_hh_num_in!V8)</f>
        <v>537.07292627506411</v>
      </c>
      <c r="W8" s="72">
        <f>IF(RES_hh_emi_in!W8=0,0,1000000*RES_hh_emi_in!W8/RES_hh_num_in!W8)</f>
        <v>529.22461610027517</v>
      </c>
      <c r="X8" s="72">
        <f>IF(RES_hh_emi_in!X8=0,0,1000000*RES_hh_emi_in!X8/RES_hh_num_in!X8)</f>
        <v>526.13732717726282</v>
      </c>
      <c r="Y8" s="72">
        <f>IF(RES_hh_emi_in!Y8=0,0,1000000*RES_hh_emi_in!Y8/RES_hh_num_in!Y8)</f>
        <v>496.47812542796311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291.28763929674938</v>
      </c>
      <c r="D17" s="69">
        <f>IF(RES_hh_emi_in!D17=0,0,1000000*RES_hh_emi_in!D17/RES_hh_num_in!D17)</f>
        <v>289.59163375999532</v>
      </c>
      <c r="E17" s="69">
        <f>IF(RES_hh_emi_in!E17=0,0,1000000*RES_hh_emi_in!E17/RES_hh_num_in!E17)</f>
        <v>295.53694937165869</v>
      </c>
      <c r="F17" s="69">
        <f>IF(RES_hh_emi_in!F17=0,0,1000000*RES_hh_emi_in!F17/RES_hh_num_in!F17)</f>
        <v>285.35984949212485</v>
      </c>
      <c r="G17" s="69">
        <f>IF(RES_hh_emi_in!G17=0,0,1000000*RES_hh_emi_in!G17/RES_hh_num_in!G17)</f>
        <v>276.24807096349025</v>
      </c>
      <c r="H17" s="69">
        <f>IF(RES_hh_emi_in!H17=0,0,1000000*RES_hh_emi_in!H17/RES_hh_num_in!H17)</f>
        <v>275.15495797630786</v>
      </c>
      <c r="I17" s="69">
        <f>IF(RES_hh_emi_in!I17=0,0,1000000*RES_hh_emi_in!I17/RES_hh_num_in!I17)</f>
        <v>270.38943659308842</v>
      </c>
      <c r="J17" s="69">
        <f>IF(RES_hh_emi_in!J17=0,0,1000000*RES_hh_emi_in!J17/RES_hh_num_in!J17)</f>
        <v>252.69788561092525</v>
      </c>
      <c r="K17" s="69">
        <f>IF(RES_hh_emi_in!K17=0,0,1000000*RES_hh_emi_in!K17/RES_hh_num_in!K17)</f>
        <v>258.45234428381707</v>
      </c>
      <c r="L17" s="69">
        <f>IF(RES_hh_emi_in!L17=0,0,1000000*RES_hh_emi_in!L17/RES_hh_num_in!L17)</f>
        <v>260.95005653326751</v>
      </c>
      <c r="M17" s="69">
        <f>IF(RES_hh_emi_in!M17=0,0,1000000*RES_hh_emi_in!M17/RES_hh_num_in!M17)</f>
        <v>186.15056167797954</v>
      </c>
      <c r="N17" s="69">
        <f>IF(RES_hh_emi_in!N17=0,0,1000000*RES_hh_emi_in!N17/RES_hh_num_in!N17)</f>
        <v>169.08885298076547</v>
      </c>
      <c r="O17" s="69">
        <f>IF(RES_hh_emi_in!O17=0,0,1000000*RES_hh_emi_in!O17/RES_hh_num_in!O17)</f>
        <v>172.74601702556328</v>
      </c>
      <c r="P17" s="69">
        <f>IF(RES_hh_emi_in!P17=0,0,1000000*RES_hh_emi_in!P17/RES_hh_num_in!P17)</f>
        <v>155.3426836721969</v>
      </c>
      <c r="Q17" s="69">
        <f>IF(RES_hh_emi_in!Q17=0,0,1000000*RES_hh_emi_in!Q17/RES_hh_num_in!Q17)</f>
        <v>144.60434820973208</v>
      </c>
      <c r="R17" s="69">
        <f>IF(RES_hh_emi_in!R17=0,0,1000000*RES_hh_emi_in!R17/RES_hh_num_in!R17)</f>
        <v>148.20390974936134</v>
      </c>
      <c r="S17" s="69">
        <f>IF(RES_hh_emi_in!S17=0,0,1000000*RES_hh_emi_in!S17/RES_hh_num_in!S17)</f>
        <v>156.78305144596325</v>
      </c>
      <c r="T17" s="69">
        <f>IF(RES_hh_emi_in!T17=0,0,1000000*RES_hh_emi_in!T17/RES_hh_num_in!T17)</f>
        <v>137.56285098311781</v>
      </c>
      <c r="U17" s="69">
        <f>IF(RES_hh_emi_in!U17=0,0,1000000*RES_hh_emi_in!U17/RES_hh_num_in!U17)</f>
        <v>151.20551537094212</v>
      </c>
      <c r="V17" s="69">
        <f>IF(RES_hh_emi_in!V17=0,0,1000000*RES_hh_emi_in!V17/RES_hh_num_in!V17)</f>
        <v>137.69149469530626</v>
      </c>
      <c r="W17" s="69">
        <f>IF(RES_hh_emi_in!W17=0,0,1000000*RES_hh_emi_in!W17/RES_hh_num_in!W17)</f>
        <v>136.52549511962258</v>
      </c>
      <c r="X17" s="69">
        <f>IF(RES_hh_emi_in!X17=0,0,1000000*RES_hh_emi_in!X17/RES_hh_num_in!X17)</f>
        <v>90.019434601987584</v>
      </c>
      <c r="Y17" s="69">
        <f>IF(RES_hh_emi_in!Y17=0,0,1000000*RES_hh_emi_in!Y17/RES_hh_num_in!Y17)</f>
        <v>111.66025486876198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322.87771579412504</v>
      </c>
      <c r="D19" s="72">
        <f>IF(RES_hh_emi_in!D19=0,0,1000000*RES_hh_emi_in!D19/RES_hh_num_in!D19)</f>
        <v>318.18439549902627</v>
      </c>
      <c r="E19" s="72">
        <f>IF(RES_hh_emi_in!E19=0,0,1000000*RES_hh_emi_in!E19/RES_hh_num_in!E19)</f>
        <v>319.2793673932382</v>
      </c>
      <c r="F19" s="72">
        <f>IF(RES_hh_emi_in!F19=0,0,1000000*RES_hh_emi_in!F19/RES_hh_num_in!F19)</f>
        <v>319.42913210728403</v>
      </c>
      <c r="G19" s="72">
        <f>IF(RES_hh_emi_in!G19=0,0,1000000*RES_hh_emi_in!G19/RES_hh_num_in!G19)</f>
        <v>314.11816120326301</v>
      </c>
      <c r="H19" s="72">
        <f>IF(RES_hh_emi_in!H19=0,0,1000000*RES_hh_emi_in!H19/RES_hh_num_in!H19)</f>
        <v>312.79026741508915</v>
      </c>
      <c r="I19" s="72">
        <f>IF(RES_hh_emi_in!I19=0,0,1000000*RES_hh_emi_in!I19/RES_hh_num_in!I19)</f>
        <v>319.9544497654831</v>
      </c>
      <c r="J19" s="72">
        <f>IF(RES_hh_emi_in!J19=0,0,1000000*RES_hh_emi_in!J19/RES_hh_num_in!J19)</f>
        <v>313.17177856153359</v>
      </c>
      <c r="K19" s="72">
        <f>IF(RES_hh_emi_in!K19=0,0,1000000*RES_hh_emi_in!K19/RES_hh_num_in!K19)</f>
        <v>316.63899560505735</v>
      </c>
      <c r="L19" s="72">
        <f>IF(RES_hh_emi_in!L19=0,0,1000000*RES_hh_emi_in!L19/RES_hh_num_in!L19)</f>
        <v>312.41035365924864</v>
      </c>
      <c r="M19" s="72">
        <f>IF(RES_hh_emi_in!M19=0,0,1000000*RES_hh_emi_in!M19/RES_hh_num_in!M19)</f>
        <v>276.10203398243374</v>
      </c>
      <c r="N19" s="72">
        <f>IF(RES_hh_emi_in!N19=0,0,1000000*RES_hh_emi_in!N19/RES_hh_num_in!N19)</f>
        <v>262.5397941987269</v>
      </c>
      <c r="O19" s="72">
        <f>IF(RES_hh_emi_in!O19=0,0,1000000*RES_hh_emi_in!O19/RES_hh_num_in!O19)</f>
        <v>259.34721687022807</v>
      </c>
      <c r="P19" s="72">
        <f>IF(RES_hh_emi_in!P19=0,0,1000000*RES_hh_emi_in!P19/RES_hh_num_in!P19)</f>
        <v>231.69840568315942</v>
      </c>
      <c r="Q19" s="72">
        <f>IF(RES_hh_emi_in!Q19=0,0,1000000*RES_hh_emi_in!Q19/RES_hh_num_in!Q19)</f>
        <v>217.38206105208255</v>
      </c>
      <c r="R19" s="72">
        <f>IF(RES_hh_emi_in!R19=0,0,1000000*RES_hh_emi_in!R19/RES_hh_num_in!R19)</f>
        <v>218.91160049252636</v>
      </c>
      <c r="S19" s="72">
        <f>IF(RES_hh_emi_in!S19=0,0,1000000*RES_hh_emi_in!S19/RES_hh_num_in!S19)</f>
        <v>216.70008175115493</v>
      </c>
      <c r="T19" s="72">
        <f>IF(RES_hh_emi_in!T19=0,0,1000000*RES_hh_emi_in!T19/RES_hh_num_in!T19)</f>
        <v>214.30855603535738</v>
      </c>
      <c r="U19" s="72">
        <f>IF(RES_hh_emi_in!U19=0,0,1000000*RES_hh_emi_in!U19/RES_hh_num_in!U19)</f>
        <v>211.87492070264952</v>
      </c>
      <c r="V19" s="72">
        <f>IF(RES_hh_emi_in!V19=0,0,1000000*RES_hh_emi_in!V19/RES_hh_num_in!V19)</f>
        <v>234.54039150667427</v>
      </c>
      <c r="W19" s="72">
        <f>IF(RES_hh_emi_in!W19=0,0,1000000*RES_hh_emi_in!W19/RES_hh_num_in!W19)</f>
        <v>224.66977624093917</v>
      </c>
      <c r="X19" s="72">
        <f>IF(RES_hh_emi_in!X19=0,0,1000000*RES_hh_emi_in!X19/RES_hh_num_in!X19)</f>
        <v>215.00899911633496</v>
      </c>
      <c r="Y19" s="72">
        <f>IF(RES_hh_emi_in!Y19=0,0,1000000*RES_hh_emi_in!Y19/RES_hh_num_in!Y19)</f>
        <v>211.6191610129938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93.465470263708738</v>
      </c>
      <c r="D20" s="72">
        <f>IF(RES_hh_emi_in!D20=0,0,1000000*RES_hh_emi_in!D20/RES_hh_num_in!D20)</f>
        <v>477.57855544338042</v>
      </c>
      <c r="E20" s="72">
        <f>IF(RES_hh_emi_in!E20=0,0,1000000*RES_hh_emi_in!E20/RES_hh_num_in!E20)</f>
        <v>380.73288411277775</v>
      </c>
      <c r="F20" s="72">
        <f>IF(RES_hh_emi_in!F20=0,0,1000000*RES_hh_emi_in!F20/RES_hh_num_in!F20)</f>
        <v>367.0469218328368</v>
      </c>
      <c r="G20" s="72">
        <f>IF(RES_hh_emi_in!G20=0,0,1000000*RES_hh_emi_in!G20/RES_hh_num_in!G20)</f>
        <v>391.12047069124742</v>
      </c>
      <c r="H20" s="72">
        <f>IF(RES_hh_emi_in!H20=0,0,1000000*RES_hh_emi_in!H20/RES_hh_num_in!H20)</f>
        <v>377.8227727108877</v>
      </c>
      <c r="I20" s="72">
        <f>IF(RES_hh_emi_in!I20=0,0,1000000*RES_hh_emi_in!I20/RES_hh_num_in!I20)</f>
        <v>400.69683414897571</v>
      </c>
      <c r="J20" s="72">
        <f>IF(RES_hh_emi_in!J20=0,0,1000000*RES_hh_emi_in!J20/RES_hh_num_in!J20)</f>
        <v>410.66962273986132</v>
      </c>
      <c r="K20" s="72">
        <f>IF(RES_hh_emi_in!K20=0,0,1000000*RES_hh_emi_in!K20/RES_hh_num_in!K20)</f>
        <v>361.68545229338588</v>
      </c>
      <c r="L20" s="72">
        <f>IF(RES_hh_emi_in!L20=0,0,1000000*RES_hh_emi_in!L20/RES_hh_num_in!L20)</f>
        <v>439.44098909305529</v>
      </c>
      <c r="M20" s="72">
        <f>IF(RES_hh_emi_in!M20=0,0,1000000*RES_hh_emi_in!M20/RES_hh_num_in!M20)</f>
        <v>377.12588344700083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250.79884119160846</v>
      </c>
      <c r="U20" s="72">
        <f>IF(RES_hh_emi_in!U20=0,0,1000000*RES_hh_emi_in!U20/RES_hh_num_in!U20)</f>
        <v>256.20021588630595</v>
      </c>
      <c r="V20" s="72">
        <f>IF(RES_hh_emi_in!V20=0,0,1000000*RES_hh_emi_in!V20/RES_hh_num_in!V20)</f>
        <v>289.78930192104559</v>
      </c>
      <c r="W20" s="72">
        <f>IF(RES_hh_emi_in!W20=0,0,1000000*RES_hh_emi_in!W20/RES_hh_num_in!W20)</f>
        <v>282.61626098962785</v>
      </c>
      <c r="X20" s="72">
        <f>IF(RES_hh_emi_in!X20=0,0,1000000*RES_hh_emi_in!X20/RES_hh_num_in!X20)</f>
        <v>264.37621044416471</v>
      </c>
      <c r="Y20" s="72">
        <f>IF(RES_hh_emi_in!Y20=0,0,1000000*RES_hh_emi_in!Y20/RES_hh_num_in!Y20)</f>
        <v>248.36139701446859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286.74524366705873</v>
      </c>
      <c r="D21" s="72">
        <f>IF(RES_hh_emi_in!D21=0,0,1000000*RES_hh_emi_in!D21/RES_hh_num_in!D21)</f>
        <v>298.4852367970712</v>
      </c>
      <c r="E21" s="72">
        <f>IF(RES_hh_emi_in!E21=0,0,1000000*RES_hh_emi_in!E21/RES_hh_num_in!E21)</f>
        <v>275.1727268713131</v>
      </c>
      <c r="F21" s="72">
        <f>IF(RES_hh_emi_in!F21=0,0,1000000*RES_hh_emi_in!F21/RES_hh_num_in!F21)</f>
        <v>279.10025509297225</v>
      </c>
      <c r="G21" s="72">
        <f>IF(RES_hh_emi_in!G21=0,0,1000000*RES_hh_emi_in!G21/RES_hh_num_in!G21)</f>
        <v>281.12838605414555</v>
      </c>
      <c r="H21" s="72">
        <f>IF(RES_hh_emi_in!H21=0,0,1000000*RES_hh_emi_in!H21/RES_hh_num_in!H21)</f>
        <v>271.969908714317</v>
      </c>
      <c r="I21" s="72">
        <f>IF(RES_hh_emi_in!I21=0,0,1000000*RES_hh_emi_in!I21/RES_hh_num_in!I21)</f>
        <v>273.40080654818047</v>
      </c>
      <c r="J21" s="72">
        <f>IF(RES_hh_emi_in!J21=0,0,1000000*RES_hh_emi_in!J21/RES_hh_num_in!J21)</f>
        <v>262.11782588515888</v>
      </c>
      <c r="K21" s="72">
        <f>IF(RES_hh_emi_in!K21=0,0,1000000*RES_hh_emi_in!K21/RES_hh_num_in!K21)</f>
        <v>252.93603389340356</v>
      </c>
      <c r="L21" s="72">
        <f>IF(RES_hh_emi_in!L21=0,0,1000000*RES_hh_emi_in!L21/RES_hh_num_in!L21)</f>
        <v>290.91098981190345</v>
      </c>
      <c r="M21" s="72">
        <f>IF(RES_hh_emi_in!M21=0,0,1000000*RES_hh_emi_in!M21/RES_hh_num_in!M21)</f>
        <v>237.04891040363722</v>
      </c>
      <c r="N21" s="72">
        <f>IF(RES_hh_emi_in!N21=0,0,1000000*RES_hh_emi_in!N21/RES_hh_num_in!N21)</f>
        <v>210.47142549539205</v>
      </c>
      <c r="O21" s="72">
        <f>IF(RES_hh_emi_in!O21=0,0,1000000*RES_hh_emi_in!O21/RES_hh_num_in!O21)</f>
        <v>203.43359805010996</v>
      </c>
      <c r="P21" s="72">
        <f>IF(RES_hh_emi_in!P21=0,0,1000000*RES_hh_emi_in!P21/RES_hh_num_in!P21)</f>
        <v>178.56475591706555</v>
      </c>
      <c r="Q21" s="72">
        <f>IF(RES_hh_emi_in!Q21=0,0,1000000*RES_hh_emi_in!Q21/RES_hh_num_in!Q21)</f>
        <v>185.56979810014906</v>
      </c>
      <c r="R21" s="72">
        <f>IF(RES_hh_emi_in!R21=0,0,1000000*RES_hh_emi_in!R21/RES_hh_num_in!R21)</f>
        <v>179.90026275917674</v>
      </c>
      <c r="S21" s="72">
        <f>IF(RES_hh_emi_in!S21=0,0,1000000*RES_hh_emi_in!S21/RES_hh_num_in!S21)</f>
        <v>181.61082704500009</v>
      </c>
      <c r="T21" s="72">
        <f>IF(RES_hh_emi_in!T21=0,0,1000000*RES_hh_emi_in!T21/RES_hh_num_in!T21)</f>
        <v>185.27703316884819</v>
      </c>
      <c r="U21" s="72">
        <f>IF(RES_hh_emi_in!U21=0,0,1000000*RES_hh_emi_in!U21/RES_hh_num_in!U21)</f>
        <v>186.49773374626528</v>
      </c>
      <c r="V21" s="72">
        <f>IF(RES_hh_emi_in!V21=0,0,1000000*RES_hh_emi_in!V21/RES_hh_num_in!V21)</f>
        <v>194.8273065040494</v>
      </c>
      <c r="W21" s="72">
        <f>IF(RES_hh_emi_in!W21=0,0,1000000*RES_hh_emi_in!W21/RES_hh_num_in!W21)</f>
        <v>193.56031775291149</v>
      </c>
      <c r="X21" s="72">
        <f>IF(RES_hh_emi_in!X21=0,0,1000000*RES_hh_emi_in!X21/RES_hh_num_in!X21)</f>
        <v>186.66006415722535</v>
      </c>
      <c r="Y21" s="72">
        <f>IF(RES_hh_emi_in!Y21=0,0,1000000*RES_hh_emi_in!Y21/RES_hh_num_in!Y21)</f>
        <v>178.00707089899902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293.36029033811968</v>
      </c>
      <c r="D27" s="69">
        <f>IF(RES_hh_emi_in!D27=0,0,1000000*RES_hh_emi_in!D27/RES_hh_num_in!D27)</f>
        <v>303.34098628242771</v>
      </c>
      <c r="E27" s="69">
        <f>IF(RES_hh_emi_in!E27=0,0,1000000*RES_hh_emi_in!E27/RES_hh_num_in!E27)</f>
        <v>357.01085366961058</v>
      </c>
      <c r="F27" s="69">
        <f>IF(RES_hh_emi_in!F27=0,0,1000000*RES_hh_emi_in!F27/RES_hh_num_in!F27)</f>
        <v>302.14092340560325</v>
      </c>
      <c r="G27" s="69">
        <f>IF(RES_hh_emi_in!G27=0,0,1000000*RES_hh_emi_in!G27/RES_hh_num_in!G27)</f>
        <v>212.60162985567553</v>
      </c>
      <c r="H27" s="69">
        <f>IF(RES_hh_emi_in!H27=0,0,1000000*RES_hh_emi_in!H27/RES_hh_num_in!H27)</f>
        <v>186.68624569730824</v>
      </c>
      <c r="I27" s="69">
        <f>IF(RES_hh_emi_in!I27=0,0,1000000*RES_hh_emi_in!I27/RES_hh_num_in!I27)</f>
        <v>158.37613782059586</v>
      </c>
      <c r="J27" s="69">
        <f>IF(RES_hh_emi_in!J27=0,0,1000000*RES_hh_emi_in!J27/RES_hh_num_in!J27)</f>
        <v>161.66782772948861</v>
      </c>
      <c r="K27" s="69">
        <f>IF(RES_hh_emi_in!K27=0,0,1000000*RES_hh_emi_in!K27/RES_hh_num_in!K27)</f>
        <v>232.71283963918819</v>
      </c>
      <c r="L27" s="69">
        <f>IF(RES_hh_emi_in!L27=0,0,1000000*RES_hh_emi_in!L27/RES_hh_num_in!L27)</f>
        <v>315.65371416376001</v>
      </c>
      <c r="M27" s="69">
        <f>IF(RES_hh_emi_in!M27=0,0,1000000*RES_hh_emi_in!M27/RES_hh_num_in!M27)</f>
        <v>239.06864229890519</v>
      </c>
      <c r="N27" s="69">
        <f>IF(RES_hh_emi_in!N27=0,0,1000000*RES_hh_emi_in!N27/RES_hh_num_in!N27)</f>
        <v>186.91819285207887</v>
      </c>
      <c r="O27" s="69">
        <f>IF(RES_hh_emi_in!O27=0,0,1000000*RES_hh_emi_in!O27/RES_hh_num_in!O27)</f>
        <v>147.30908992719213</v>
      </c>
      <c r="P27" s="69">
        <f>IF(RES_hh_emi_in!P27=0,0,1000000*RES_hh_emi_in!P27/RES_hh_num_in!P27)</f>
        <v>121.35506804429603</v>
      </c>
      <c r="Q27" s="69">
        <f>IF(RES_hh_emi_in!Q27=0,0,1000000*RES_hh_emi_in!Q27/RES_hh_num_in!Q27)</f>
        <v>83.460093398505776</v>
      </c>
      <c r="R27" s="69">
        <f>IF(RES_hh_emi_in!R27=0,0,1000000*RES_hh_emi_in!R27/RES_hh_num_in!R27)</f>
        <v>78.969200620171947</v>
      </c>
      <c r="S27" s="69">
        <f>IF(RES_hh_emi_in!S27=0,0,1000000*RES_hh_emi_in!S27/RES_hh_num_in!S27)</f>
        <v>125.97740992462924</v>
      </c>
      <c r="T27" s="69">
        <f>IF(RES_hh_emi_in!T27=0,0,1000000*RES_hh_emi_in!T27/RES_hh_num_in!T27)</f>
        <v>143.06527734493994</v>
      </c>
      <c r="U27" s="69">
        <f>IF(RES_hh_emi_in!U27=0,0,1000000*RES_hh_emi_in!U27/RES_hh_num_in!U27)</f>
        <v>155.7128159699279</v>
      </c>
      <c r="V27" s="69">
        <f>IF(RES_hh_emi_in!V27=0,0,1000000*RES_hh_emi_in!V27/RES_hh_num_in!V27)</f>
        <v>153.82347497937641</v>
      </c>
      <c r="W27" s="69">
        <f>IF(RES_hh_emi_in!W27=0,0,1000000*RES_hh_emi_in!W27/RES_hh_num_in!W27)</f>
        <v>82.637885791413296</v>
      </c>
      <c r="X27" s="69">
        <f>IF(RES_hh_emi_in!X27=0,0,1000000*RES_hh_emi_in!X27/RES_hh_num_in!X27)</f>
        <v>50.596751008625652</v>
      </c>
      <c r="Y27" s="69">
        <f>IF(RES_hh_emi_in!Y27=0,0,1000000*RES_hh_emi_in!Y27/RES_hh_num_in!Y27)</f>
        <v>63.694967067834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574.56210742641736</v>
      </c>
      <c r="D29" s="72">
        <f>IF(RES_hh_emi_in!D29=0,0,1000000*RES_hh_emi_in!D29/RES_hh_num_in!D29)</f>
        <v>572.66190577117425</v>
      </c>
      <c r="E29" s="72">
        <f>IF(RES_hh_emi_in!E29=0,0,1000000*RES_hh_emi_in!E29/RES_hh_num_in!E29)</f>
        <v>667.56610862397372</v>
      </c>
      <c r="F29" s="72">
        <f>IF(RES_hh_emi_in!F29=0,0,1000000*RES_hh_emi_in!F29/RES_hh_num_in!F29)</f>
        <v>664.81446683789898</v>
      </c>
      <c r="G29" s="72">
        <f>IF(RES_hh_emi_in!G29=0,0,1000000*RES_hh_emi_in!G29/RES_hh_num_in!G29)</f>
        <v>610.14389523306068</v>
      </c>
      <c r="H29" s="72">
        <f>IF(RES_hh_emi_in!H29=0,0,1000000*RES_hh_emi_in!H29/RES_hh_num_in!H29)</f>
        <v>597.99178473773736</v>
      </c>
      <c r="I29" s="72">
        <f>IF(RES_hh_emi_in!I29=0,0,1000000*RES_hh_emi_in!I29/RES_hh_num_in!I29)</f>
        <v>598.8023654795561</v>
      </c>
      <c r="J29" s="72">
        <f>IF(RES_hh_emi_in!J29=0,0,1000000*RES_hh_emi_in!J29/RES_hh_num_in!J29)</f>
        <v>539.23490903850382</v>
      </c>
      <c r="K29" s="72">
        <f>IF(RES_hh_emi_in!K29=0,0,1000000*RES_hh_emi_in!K29/RES_hh_num_in!K29)</f>
        <v>535.39621862165279</v>
      </c>
      <c r="L29" s="72">
        <f>IF(RES_hh_emi_in!L29=0,0,1000000*RES_hh_emi_in!L29/RES_hh_num_in!L29)</f>
        <v>544.92293240597371</v>
      </c>
      <c r="M29" s="72">
        <f>IF(RES_hh_emi_in!M29=0,0,1000000*RES_hh_emi_in!M29/RES_hh_num_in!M29)</f>
        <v>493.68446151508709</v>
      </c>
      <c r="N29" s="72">
        <f>IF(RES_hh_emi_in!N29=0,0,1000000*RES_hh_emi_in!N29/RES_hh_num_in!N29)</f>
        <v>422.81102713146788</v>
      </c>
      <c r="O29" s="72">
        <f>IF(RES_hh_emi_in!O29=0,0,1000000*RES_hh_emi_in!O29/RES_hh_num_in!O29)</f>
        <v>393.38371905041015</v>
      </c>
      <c r="P29" s="72">
        <f>IF(RES_hh_emi_in!P29=0,0,1000000*RES_hh_emi_in!P29/RES_hh_num_in!P29)</f>
        <v>354.59617465277353</v>
      </c>
      <c r="Q29" s="72">
        <f>IF(RES_hh_emi_in!Q29=0,0,1000000*RES_hh_emi_in!Q29/RES_hh_num_in!Q29)</f>
        <v>343.31342396450208</v>
      </c>
      <c r="R29" s="72">
        <f>IF(RES_hh_emi_in!R29=0,0,1000000*RES_hh_emi_in!R29/RES_hh_num_in!R29)</f>
        <v>367.22052029044306</v>
      </c>
      <c r="S29" s="72">
        <f>IF(RES_hh_emi_in!S29=0,0,1000000*RES_hh_emi_in!S29/RES_hh_num_in!S29)</f>
        <v>393.2323333154514</v>
      </c>
      <c r="T29" s="72">
        <f>IF(RES_hh_emi_in!T29=0,0,1000000*RES_hh_emi_in!T29/RES_hh_num_in!T29)</f>
        <v>404.54151392040114</v>
      </c>
      <c r="U29" s="72">
        <f>IF(RES_hh_emi_in!U29=0,0,1000000*RES_hh_emi_in!U29/RES_hh_num_in!U29)</f>
        <v>421.62897691681314</v>
      </c>
      <c r="V29" s="72">
        <f>IF(RES_hh_emi_in!V29=0,0,1000000*RES_hh_emi_in!V29/RES_hh_num_in!V29)</f>
        <v>494.22985230106792</v>
      </c>
      <c r="W29" s="72">
        <f>IF(RES_hh_emi_in!W29=0,0,1000000*RES_hh_emi_in!W29/RES_hh_num_in!W29)</f>
        <v>473.33481511433945</v>
      </c>
      <c r="X29" s="72">
        <f>IF(RES_hh_emi_in!X29=0,0,1000000*RES_hh_emi_in!X29/RES_hh_num_in!X29)</f>
        <v>478.15712300868012</v>
      </c>
      <c r="Y29" s="72">
        <f>IF(RES_hh_emi_in!Y29=0,0,1000000*RES_hh_emi_in!Y29/RES_hh_num_in!Y29)</f>
        <v>497.7125505413847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535.43912268308793</v>
      </c>
      <c r="D30" s="72">
        <f>IF(RES_hh_emi_in!D30=0,0,1000000*RES_hh_emi_in!D30/RES_hh_num_in!D30)</f>
        <v>583.30531326746313</v>
      </c>
      <c r="E30" s="72">
        <f>IF(RES_hh_emi_in!E30=0,0,1000000*RES_hh_emi_in!E30/RES_hh_num_in!E30)</f>
        <v>543.88551199623225</v>
      </c>
      <c r="F30" s="72">
        <f>IF(RES_hh_emi_in!F30=0,0,1000000*RES_hh_emi_in!F30/RES_hh_num_in!F30)</f>
        <v>556.01357837681769</v>
      </c>
      <c r="G30" s="72">
        <f>IF(RES_hh_emi_in!G30=0,0,1000000*RES_hh_emi_in!G30/RES_hh_num_in!G30)</f>
        <v>564.10106090805311</v>
      </c>
      <c r="H30" s="72">
        <f>IF(RES_hh_emi_in!H30=0,0,1000000*RES_hh_emi_in!H30/RES_hh_num_in!H30)</f>
        <v>527.16252769084861</v>
      </c>
      <c r="I30" s="72">
        <f>IF(RES_hh_emi_in!I30=0,0,1000000*RES_hh_emi_in!I30/RES_hh_num_in!I30)</f>
        <v>526.1229491904694</v>
      </c>
      <c r="J30" s="72">
        <f>IF(RES_hh_emi_in!J30=0,0,1000000*RES_hh_emi_in!J30/RES_hh_num_in!J30)</f>
        <v>485.80055717293106</v>
      </c>
      <c r="K30" s="72">
        <f>IF(RES_hh_emi_in!K30=0,0,1000000*RES_hh_emi_in!K30/RES_hh_num_in!K30)</f>
        <v>470.64645334732802</v>
      </c>
      <c r="L30" s="72">
        <f>IF(RES_hh_emi_in!L30=0,0,1000000*RES_hh_emi_in!L30/RES_hh_num_in!L30)</f>
        <v>564.57799389591696</v>
      </c>
      <c r="M30" s="72">
        <f>IF(RES_hh_emi_in!M30=0,0,1000000*RES_hh_emi_in!M30/RES_hh_num_in!M30)</f>
        <v>441.72564684970229</v>
      </c>
      <c r="N30" s="72">
        <f>IF(RES_hh_emi_in!N30=0,0,1000000*RES_hh_emi_in!N30/RES_hh_num_in!N30)</f>
        <v>376.42952857675226</v>
      </c>
      <c r="O30" s="72">
        <f>IF(RES_hh_emi_in!O30=0,0,1000000*RES_hh_emi_in!O30/RES_hh_num_in!O30)</f>
        <v>311.89026859838634</v>
      </c>
      <c r="P30" s="72">
        <f>IF(RES_hh_emi_in!P30=0,0,1000000*RES_hh_emi_in!P30/RES_hh_num_in!P30)</f>
        <v>307.40920998423132</v>
      </c>
      <c r="Q30" s="72">
        <f>IF(RES_hh_emi_in!Q30=0,0,1000000*RES_hh_emi_in!Q30/RES_hh_num_in!Q30)</f>
        <v>313.58853616723655</v>
      </c>
      <c r="R30" s="72">
        <f>IF(RES_hh_emi_in!R30=0,0,1000000*RES_hh_emi_in!R30/RES_hh_num_in!R30)</f>
        <v>329.1052303305076</v>
      </c>
      <c r="S30" s="72">
        <f>IF(RES_hh_emi_in!S30=0,0,1000000*RES_hh_emi_in!S30/RES_hh_num_in!S30)</f>
        <v>327.97522244890723</v>
      </c>
      <c r="T30" s="72">
        <f>IF(RES_hh_emi_in!T30=0,0,1000000*RES_hh_emi_in!T30/RES_hh_num_in!T30)</f>
        <v>377.63829283434342</v>
      </c>
      <c r="U30" s="72">
        <f>IF(RES_hh_emi_in!U30=0,0,1000000*RES_hh_emi_in!U30/RES_hh_num_in!U30)</f>
        <v>390.43413776179432</v>
      </c>
      <c r="V30" s="72">
        <f>IF(RES_hh_emi_in!V30=0,0,1000000*RES_hh_emi_in!V30/RES_hh_num_in!V30)</f>
        <v>421.36707399656086</v>
      </c>
      <c r="W30" s="72">
        <f>IF(RES_hh_emi_in!W30=0,0,1000000*RES_hh_emi_in!W30/RES_hh_num_in!W30)</f>
        <v>441.3802743041183</v>
      </c>
      <c r="X30" s="72">
        <f>IF(RES_hh_emi_in!X30=0,0,1000000*RES_hh_emi_in!X30/RES_hh_num_in!X30)</f>
        <v>417.35943973882564</v>
      </c>
      <c r="Y30" s="72">
        <f>IF(RES_hh_emi_in!Y30=0,0,1000000*RES_hh_emi_in!Y30/RES_hh_num_in!Y30)</f>
        <v>452.96873447246293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58.092191431156742</v>
      </c>
      <c r="D3" s="65">
        <f>IF(RES_hh_fech_in!D3=0,0,RES_hh_fech_in!D3/RES_summary!D$21)</f>
        <v>55.281451781222884</v>
      </c>
      <c r="E3" s="65">
        <f>IF(RES_hh_fech_in!E3=0,0,RES_hh_fech_in!E3/RES_summary!E$21)</f>
        <v>58.961151269749827</v>
      </c>
      <c r="F3" s="65">
        <f>IF(RES_hh_fech_in!F3=0,0,RES_hh_fech_in!F3/RES_summary!F$21)</f>
        <v>59.213717962128996</v>
      </c>
      <c r="G3" s="65">
        <f>IF(RES_hh_fech_in!G3=0,0,RES_hh_fech_in!G3/RES_summary!G$21)</f>
        <v>59.24346178935965</v>
      </c>
      <c r="H3" s="65">
        <f>IF(RES_hh_fech_in!H3=0,0,RES_hh_fech_in!H3/RES_summary!H$21)</f>
        <v>58.796806409768699</v>
      </c>
      <c r="I3" s="65">
        <f>IF(RES_hh_fech_in!I3=0,0,RES_hh_fech_in!I3/RES_summary!I$21)</f>
        <v>55.919287899443169</v>
      </c>
      <c r="J3" s="65">
        <f>IF(RES_hh_fech_in!J3=0,0,RES_hh_fech_in!J3/RES_summary!J$21)</f>
        <v>51.8484704677848</v>
      </c>
      <c r="K3" s="65">
        <f>IF(RES_hh_fech_in!K3=0,0,RES_hh_fech_in!K3/RES_summary!K$21)</f>
        <v>49.93714710263469</v>
      </c>
      <c r="L3" s="65">
        <f>IF(RES_hh_fech_in!L3=0,0,RES_hh_fech_in!L3/RES_summary!L$21)</f>
        <v>50.018021429906234</v>
      </c>
      <c r="M3" s="65">
        <f>IF(RES_hh_fech_in!M3=0,0,RES_hh_fech_in!M3/RES_summary!M$21)</f>
        <v>44.395967309923883</v>
      </c>
      <c r="N3" s="65">
        <f>IF(RES_hh_fech_in!N3=0,0,RES_hh_fech_in!N3/RES_summary!N$21)</f>
        <v>41.572147031181132</v>
      </c>
      <c r="O3" s="65">
        <f>IF(RES_hh_fech_in!O3=0,0,RES_hh_fech_in!O3/RES_summary!O$21)</f>
        <v>38.352836734934776</v>
      </c>
      <c r="P3" s="65">
        <f>IF(RES_hh_fech_in!P3=0,0,RES_hh_fech_in!P3/RES_summary!P$21)</f>
        <v>31.473414795978186</v>
      </c>
      <c r="Q3" s="65">
        <f>IF(RES_hh_fech_in!Q3=0,0,RES_hh_fech_in!Q3/RES_summary!Q$21)</f>
        <v>32.594226033307976</v>
      </c>
      <c r="R3" s="65">
        <f>IF(RES_hh_fech_in!R3=0,0,RES_hh_fech_in!R3/RES_summary!R$21)</f>
        <v>34.554772642697081</v>
      </c>
      <c r="S3" s="65">
        <f>IF(RES_hh_fech_in!S3=0,0,RES_hh_fech_in!S3/RES_summary!S$21)</f>
        <v>35.472982677561092</v>
      </c>
      <c r="T3" s="65">
        <f>IF(RES_hh_fech_in!T3=0,0,RES_hh_fech_in!T3/RES_summary!T$21)</f>
        <v>34.95795257700523</v>
      </c>
      <c r="U3" s="65">
        <f>IF(RES_hh_fech_in!U3=0,0,RES_hh_fech_in!U3/RES_summary!U$21)</f>
        <v>34.826217485709634</v>
      </c>
      <c r="V3" s="65">
        <f>IF(RES_hh_fech_in!V3=0,0,RES_hh_fech_in!V3/RES_summary!V$21)</f>
        <v>35.423237143388242</v>
      </c>
      <c r="W3" s="65">
        <f>IF(RES_hh_fech_in!W3=0,0,RES_hh_fech_in!W3/RES_summary!W$21)</f>
        <v>33.636078076793844</v>
      </c>
      <c r="X3" s="65">
        <f>IF(RES_hh_fech_in!X3=0,0,RES_hh_fech_in!X3/RES_summary!X$21)</f>
        <v>30.301645069331801</v>
      </c>
      <c r="Y3" s="65">
        <f>IF(RES_hh_fech_in!Y3=0,0,RES_hh_fech_in!Y3/RES_summary!Y$21)</f>
        <v>32.623489508631629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23.433262711903325</v>
      </c>
      <c r="D4" s="69">
        <f>IF(RES_hh_fech_in!D4=0,0,RES_hh_fech_in!D4/RES_summary!D$21)</f>
        <v>19.778200128963633</v>
      </c>
      <c r="E4" s="69">
        <f>IF(RES_hh_fech_in!E4=0,0,RES_hh_fech_in!E4/RES_summary!E$21)</f>
        <v>22.209716095238402</v>
      </c>
      <c r="F4" s="69">
        <f>IF(RES_hh_fech_in!F4=0,0,RES_hh_fech_in!F4/RES_summary!F$21)</f>
        <v>24.058985029034826</v>
      </c>
      <c r="G4" s="69">
        <f>IF(RES_hh_fech_in!G4=0,0,RES_hh_fech_in!G4/RES_summary!G$21)</f>
        <v>24.918069579026056</v>
      </c>
      <c r="H4" s="69">
        <f>IF(RES_hh_fech_in!H4=0,0,RES_hh_fech_in!H4/RES_summary!H$21)</f>
        <v>25.70953456238891</v>
      </c>
      <c r="I4" s="69">
        <f>IF(RES_hh_fech_in!I4=0,0,RES_hh_fech_in!I4/RES_summary!I$21)</f>
        <v>22.88183445381398</v>
      </c>
      <c r="J4" s="69">
        <f>IF(RES_hh_fech_in!J4=0,0,RES_hh_fech_in!J4/RES_summary!J$21)</f>
        <v>20.72032796653783</v>
      </c>
      <c r="K4" s="69">
        <f>IF(RES_hh_fech_in!K4=0,0,RES_hh_fech_in!K4/RES_summary!K$21)</f>
        <v>19.671107760913749</v>
      </c>
      <c r="L4" s="69">
        <f>IF(RES_hh_fech_in!L4=0,0,RES_hh_fech_in!L4/RES_summary!L$21)</f>
        <v>16.717017718527725</v>
      </c>
      <c r="M4" s="69">
        <f>IF(RES_hh_fech_in!M4=0,0,RES_hh_fech_in!M4/RES_summary!M$21)</f>
        <v>17.103382169548659</v>
      </c>
      <c r="N4" s="69">
        <f>IF(RES_hh_fech_in!N4=0,0,RES_hh_fech_in!N4/RES_summary!N$21)</f>
        <v>17.073869866340207</v>
      </c>
      <c r="O4" s="69">
        <f>IF(RES_hh_fech_in!O4=0,0,RES_hh_fech_in!O4/RES_summary!O$21)</f>
        <v>15.588386944751672</v>
      </c>
      <c r="P4" s="69">
        <f>IF(RES_hh_fech_in!P4=0,0,RES_hh_fech_in!P4/RES_summary!P$21)</f>
        <v>12.719150666907018</v>
      </c>
      <c r="Q4" s="69">
        <f>IF(RES_hh_fech_in!Q4=0,0,RES_hh_fech_in!Q4/RES_summary!Q$21)</f>
        <v>14.730138608979894</v>
      </c>
      <c r="R4" s="69">
        <f>IF(RES_hh_fech_in!R4=0,0,RES_hh_fech_in!R4/RES_summary!R$21)</f>
        <v>15.344208705542608</v>
      </c>
      <c r="S4" s="69">
        <f>IF(RES_hh_fech_in!S4=0,0,RES_hh_fech_in!S4/RES_summary!S$21)</f>
        <v>16.413018167156572</v>
      </c>
      <c r="T4" s="69">
        <f>IF(RES_hh_fech_in!T4=0,0,RES_hh_fech_in!T4/RES_summary!T$21)</f>
        <v>15.127182234565884</v>
      </c>
      <c r="U4" s="69">
        <f>IF(RES_hh_fech_in!U4=0,0,RES_hh_fech_in!U4/RES_summary!U$21)</f>
        <v>14.754092320339005</v>
      </c>
      <c r="V4" s="69">
        <f>IF(RES_hh_fech_in!V4=0,0,RES_hh_fech_in!V4/RES_summary!V$21)</f>
        <v>13.912423159776427</v>
      </c>
      <c r="W4" s="69">
        <f>IF(RES_hh_fech_in!W4=0,0,RES_hh_fech_in!W4/RES_summary!W$21)</f>
        <v>12.852056006209244</v>
      </c>
      <c r="X4" s="69">
        <f>IF(RES_hh_fech_in!X4=0,0,RES_hh_fech_in!X4/RES_summary!X$21)</f>
        <v>11.246933817753556</v>
      </c>
      <c r="Y4" s="69">
        <f>IF(RES_hh_fech_in!Y4=0,0,RES_hh_fech_in!Y4/RES_summary!Y$21)</f>
        <v>12.067510998172201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26.115230242658424</v>
      </c>
      <c r="D6" s="72">
        <f>IF(RES_hh_fech_in!D6=0,0,RES_hh_fech_in!D6/RES_summary!D$21)</f>
        <v>25.308587242759849</v>
      </c>
      <c r="E6" s="72">
        <f>IF(RES_hh_fech_in!E6=0,0,RES_hh_fech_in!E6/RES_summary!E$21)</f>
        <v>40.131909332651958</v>
      </c>
      <c r="F6" s="72">
        <f>IF(RES_hh_fech_in!F6=0,0,RES_hh_fech_in!F6/RES_summary!F$21)</f>
        <v>39.255779617830967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36.962645843424731</v>
      </c>
      <c r="M6" s="72">
        <f>IF(RES_hh_fech_in!M6=0,0,RES_hh_fech_in!M6/RES_summary!M$21)</f>
        <v>28.72961755582881</v>
      </c>
      <c r="N6" s="72">
        <f>IF(RES_hh_fech_in!N6=0,0,RES_hh_fech_in!N6/RES_summary!N$21)</f>
        <v>27.306165162106783</v>
      </c>
      <c r="O6" s="72">
        <f>IF(RES_hh_fech_in!O6=0,0,RES_hh_fech_in!O6/RES_summary!O$21)</f>
        <v>27.735968213263618</v>
      </c>
      <c r="P6" s="72">
        <f>IF(RES_hh_fech_in!P6=0,0,RES_hh_fech_in!P6/RES_summary!P$21)</f>
        <v>25.721153082421306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23.219282554646316</v>
      </c>
      <c r="T6" s="72">
        <f>IF(RES_hh_fech_in!T6=0,0,RES_hh_fech_in!T6/RES_summary!T$21)</f>
        <v>22.081306786461283</v>
      </c>
      <c r="U6" s="72">
        <f>IF(RES_hh_fech_in!U6=0,0,RES_hh_fech_in!U6/RES_summary!U$21)</f>
        <v>22.293214900945706</v>
      </c>
      <c r="V6" s="72">
        <f>IF(RES_hh_fech_in!V6=0,0,RES_hh_fech_in!V6/RES_summary!V$21)</f>
        <v>24.214744543486372</v>
      </c>
      <c r="W6" s="72">
        <f>IF(RES_hh_fech_in!W6=0,0,RES_hh_fech_in!W6/RES_summary!W$21)</f>
        <v>0</v>
      </c>
      <c r="X6" s="72">
        <f>IF(RES_hh_fech_in!X6=0,0,RES_hh_fech_in!X6/RES_summary!X$21)</f>
        <v>21.256852731032865</v>
      </c>
      <c r="Y6" s="72">
        <f>IF(RES_hh_fech_in!Y6=0,0,RES_hh_fech_in!Y6/RES_summary!Y$21)</f>
        <v>0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33.278109996884204</v>
      </c>
      <c r="D7" s="72">
        <f>IF(RES_hh_fech_in!D7=0,0,RES_hh_fech_in!D7/RES_summary!D$21)</f>
        <v>34.514988645833142</v>
      </c>
      <c r="E7" s="72">
        <f>IF(RES_hh_fech_in!E7=0,0,RES_hh_fech_in!E7/RES_summary!E$21)</f>
        <v>30.74147510893658</v>
      </c>
      <c r="F7" s="72">
        <f>IF(RES_hh_fech_in!F7=0,0,RES_hh_fech_in!F7/RES_summary!F$21)</f>
        <v>31.49364728350179</v>
      </c>
      <c r="G7" s="72">
        <f>IF(RES_hh_fech_in!G7=0,0,RES_hh_fech_in!G7/RES_summary!G$21)</f>
        <v>34.486749052572378</v>
      </c>
      <c r="H7" s="72">
        <f>IF(RES_hh_fech_in!H7=0,0,RES_hh_fech_in!H7/RES_summary!H$21)</f>
        <v>32.376986339696494</v>
      </c>
      <c r="I7" s="72">
        <f>IF(RES_hh_fech_in!I7=0,0,RES_hh_fech_in!I7/RES_summary!I$21)</f>
        <v>35.22978314886624</v>
      </c>
      <c r="J7" s="72">
        <f>IF(RES_hh_fech_in!J7=0,0,RES_hh_fech_in!J7/RES_summary!J$21)</f>
        <v>35.13386909603765</v>
      </c>
      <c r="K7" s="72">
        <f>IF(RES_hh_fech_in!K7=0,0,RES_hh_fech_in!K7/RES_summary!K$21)</f>
        <v>34.79149719356483</v>
      </c>
      <c r="L7" s="72">
        <f>IF(RES_hh_fech_in!L7=0,0,RES_hh_fech_in!L7/RES_summary!L$21)</f>
        <v>29.578620146748356</v>
      </c>
      <c r="M7" s="72">
        <f>IF(RES_hh_fech_in!M7=0,0,RES_hh_fech_in!M7/RES_summary!M$21)</f>
        <v>33.183242982256857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24.784393157032696</v>
      </c>
      <c r="U7" s="72">
        <f>IF(RES_hh_fech_in!U7=0,0,RES_hh_fech_in!U7/RES_summary!U$21)</f>
        <v>21.485888167878677</v>
      </c>
      <c r="V7" s="72">
        <f>IF(RES_hh_fech_in!V7=0,0,RES_hh_fech_in!V7/RES_summary!V$21)</f>
        <v>23.450559938735349</v>
      </c>
      <c r="W7" s="72">
        <f>IF(RES_hh_fech_in!W7=0,0,RES_hh_fech_in!W7/RES_summary!W$21)</f>
        <v>23.616764526210602</v>
      </c>
      <c r="X7" s="72">
        <f>IF(RES_hh_fech_in!X7=0,0,RES_hh_fech_in!X7/RES_summary!X$21)</f>
        <v>22.315938970790192</v>
      </c>
      <c r="Y7" s="72">
        <f>IF(RES_hh_fech_in!Y7=0,0,RES_hh_fech_in!Y7/RES_summary!Y$21)</f>
        <v>20.972570491278891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26.852147189084825</v>
      </c>
      <c r="D8" s="72">
        <f>IF(RES_hh_fech_in!D8=0,0,RES_hh_fech_in!D8/RES_summary!D$21)</f>
        <v>29.107169590495637</v>
      </c>
      <c r="E8" s="72">
        <f>IF(RES_hh_fech_in!E8=0,0,RES_hh_fech_in!E8/RES_summary!E$21)</f>
        <v>30.371591631490521</v>
      </c>
      <c r="F8" s="72">
        <f>IF(RES_hh_fech_in!F8=0,0,RES_hh_fech_in!F8/RES_summary!F$21)</f>
        <v>32.60620016575222</v>
      </c>
      <c r="G8" s="72">
        <f>IF(RES_hh_fech_in!G8=0,0,RES_hh_fech_in!G8/RES_summary!G$21)</f>
        <v>33.551167493736905</v>
      </c>
      <c r="H8" s="72">
        <f>IF(RES_hh_fech_in!H8=0,0,RES_hh_fech_in!H8/RES_summary!H$21)</f>
        <v>31.70381518589636</v>
      </c>
      <c r="I8" s="72">
        <f>IF(RES_hh_fech_in!I8=0,0,RES_hh_fech_in!I8/RES_summary!I$21)</f>
        <v>32.728861143792557</v>
      </c>
      <c r="J8" s="72">
        <f>IF(RES_hh_fech_in!J8=0,0,RES_hh_fech_in!J8/RES_summary!J$21)</f>
        <v>30.981058624655645</v>
      </c>
      <c r="K8" s="72">
        <f>IF(RES_hh_fech_in!K8=0,0,RES_hh_fech_in!K8/RES_summary!K$21)</f>
        <v>33.713169721644832</v>
      </c>
      <c r="L8" s="72">
        <f>IF(RES_hh_fech_in!L8=0,0,RES_hh_fech_in!L8/RES_summary!L$21)</f>
        <v>27.777889762051775</v>
      </c>
      <c r="M8" s="72">
        <f>IF(RES_hh_fech_in!M8=0,0,RES_hh_fech_in!M8/RES_summary!M$21)</f>
        <v>24.11342052646145</v>
      </c>
      <c r="N8" s="72">
        <f>IF(RES_hh_fech_in!N8=0,0,RES_hh_fech_in!N8/RES_summary!N$21)</f>
        <v>25.33942808726518</v>
      </c>
      <c r="O8" s="72">
        <f>IF(RES_hh_fech_in!O8=0,0,RES_hh_fech_in!O8/RES_summary!O$21)</f>
        <v>25.150503246201176</v>
      </c>
      <c r="P8" s="72">
        <f>IF(RES_hh_fech_in!P8=0,0,RES_hh_fech_in!P8/RES_summary!P$21)</f>
        <v>25.411501564883114</v>
      </c>
      <c r="Q8" s="72">
        <f>IF(RES_hh_fech_in!Q8=0,0,RES_hh_fech_in!Q8/RES_summary!Q$21)</f>
        <v>24.344208122741179</v>
      </c>
      <c r="R8" s="72">
        <f>IF(RES_hh_fech_in!R8=0,0,RES_hh_fech_in!R8/RES_summary!R$21)</f>
        <v>21.098516763353715</v>
      </c>
      <c r="S8" s="72">
        <f>IF(RES_hh_fech_in!S8=0,0,RES_hh_fech_in!S8/RES_summary!S$21)</f>
        <v>20.812403661888876</v>
      </c>
      <c r="T8" s="72">
        <f>IF(RES_hh_fech_in!T8=0,0,RES_hh_fech_in!T8/RES_summary!T$21)</f>
        <v>21.004063307090785</v>
      </c>
      <c r="U8" s="72">
        <f>IF(RES_hh_fech_in!U8=0,0,RES_hh_fech_in!U8/RES_summary!U$21)</f>
        <v>20.765097220744153</v>
      </c>
      <c r="V8" s="72">
        <f>IF(RES_hh_fech_in!V8=0,0,RES_hh_fech_in!V8/RES_summary!V$21)</f>
        <v>20.518170022486682</v>
      </c>
      <c r="W8" s="72">
        <f>IF(RES_hh_fech_in!W8=0,0,RES_hh_fech_in!W8/RES_summary!W$21)</f>
        <v>20.024484021063763</v>
      </c>
      <c r="X8" s="72">
        <f>IF(RES_hh_fech_in!X8=0,0,RES_hh_fech_in!X8/RES_summary!X$21)</f>
        <v>19.701758248418816</v>
      </c>
      <c r="Y8" s="72">
        <f>IF(RES_hh_fech_in!Y8=0,0,RES_hh_fech_in!Y8/RES_summary!Y$21)</f>
        <v>18.464441629034454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26.65047776837682</v>
      </c>
      <c r="D9" s="72">
        <f>IF(RES_hh_fech_in!D9=0,0,RES_hh_fech_in!D9/RES_summary!D$21)</f>
        <v>27.150912013942573</v>
      </c>
      <c r="E9" s="72">
        <f>IF(RES_hh_fech_in!E9=0,0,RES_hh_fech_in!E9/RES_summary!E$21)</f>
        <v>28.482601432543635</v>
      </c>
      <c r="F9" s="72">
        <f>IF(RES_hh_fech_in!F9=0,0,RES_hh_fech_in!F9/RES_summary!F$21)</f>
        <v>29.966443352471188</v>
      </c>
      <c r="G9" s="72">
        <f>IF(RES_hh_fech_in!G9=0,0,RES_hh_fech_in!G9/RES_summary!G$21)</f>
        <v>30.449752888366298</v>
      </c>
      <c r="H9" s="72">
        <f>IF(RES_hh_fech_in!H9=0,0,RES_hh_fech_in!H9/RES_summary!H$21)</f>
        <v>29.932440760720613</v>
      </c>
      <c r="I9" s="72">
        <f>IF(RES_hh_fech_in!I9=0,0,RES_hh_fech_in!I9/RES_summary!I$21)</f>
        <v>30.531854320274793</v>
      </c>
      <c r="J9" s="72">
        <f>IF(RES_hh_fech_in!J9=0,0,RES_hh_fech_in!J9/RES_summary!J$21)</f>
        <v>30.245396527466436</v>
      </c>
      <c r="K9" s="72">
        <f>IF(RES_hh_fech_in!K9=0,0,RES_hh_fech_in!K9/RES_summary!K$21)</f>
        <v>32.531280172262441</v>
      </c>
      <c r="L9" s="72">
        <f>IF(RES_hh_fech_in!L9=0,0,RES_hh_fech_in!L9/RES_summary!L$21)</f>
        <v>20.593356583835863</v>
      </c>
      <c r="M9" s="72">
        <f>IF(RES_hh_fech_in!M9=0,0,RES_hh_fech_in!M9/RES_summary!M$21)</f>
        <v>21.11197367052414</v>
      </c>
      <c r="N9" s="72">
        <f>IF(RES_hh_fech_in!N9=0,0,RES_hh_fech_in!N9/RES_summary!N$21)</f>
        <v>23.369296866745508</v>
      </c>
      <c r="O9" s="72">
        <f>IF(RES_hh_fech_in!O9=0,0,RES_hh_fech_in!O9/RES_summary!O$21)</f>
        <v>25.359410018415577</v>
      </c>
      <c r="P9" s="72">
        <f>IF(RES_hh_fech_in!P9=0,0,RES_hh_fech_in!P9/RES_summary!P$21)</f>
        <v>24.623760607230793</v>
      </c>
      <c r="Q9" s="72">
        <f>IF(RES_hh_fech_in!Q9=0,0,RES_hh_fech_in!Q9/RES_summary!Q$21)</f>
        <v>23.917472106090841</v>
      </c>
      <c r="R9" s="72">
        <f>IF(RES_hh_fech_in!R9=0,0,RES_hh_fech_in!R9/RES_summary!R$21)</f>
        <v>23.376116337982058</v>
      </c>
      <c r="S9" s="72">
        <f>IF(RES_hh_fech_in!S9=0,0,RES_hh_fech_in!S9/RES_summary!S$21)</f>
        <v>22.494962629545164</v>
      </c>
      <c r="T9" s="72">
        <f>IF(RES_hh_fech_in!T9=0,0,RES_hh_fech_in!T9/RES_summary!T$21)</f>
        <v>21.393617168773485</v>
      </c>
      <c r="U9" s="72">
        <f>IF(RES_hh_fech_in!U9=0,0,RES_hh_fech_in!U9/RES_summary!U$21)</f>
        <v>20.782731037857381</v>
      </c>
      <c r="V9" s="72">
        <f>IF(RES_hh_fech_in!V9=0,0,RES_hh_fech_in!V9/RES_summary!V$21)</f>
        <v>20.884267300433233</v>
      </c>
      <c r="W9" s="72">
        <f>IF(RES_hh_fech_in!W9=0,0,RES_hh_fech_in!W9/RES_summary!W$21)</f>
        <v>20.426720367402851</v>
      </c>
      <c r="X9" s="72">
        <f>IF(RES_hh_fech_in!X9=0,0,RES_hh_fech_in!X9/RES_summary!X$21)</f>
        <v>19.939222704245868</v>
      </c>
      <c r="Y9" s="72">
        <f>IF(RES_hh_fech_in!Y9=0,0,RES_hh_fech_in!Y9/RES_summary!Y$21)</f>
        <v>19.664912177911628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13.214109633477461</v>
      </c>
      <c r="D11" s="72">
        <f>IF(RES_hh_fech_in!D11=0,0,RES_hh_fech_in!D11/RES_summary!D$21)</f>
        <v>21.320353790035782</v>
      </c>
      <c r="E11" s="72">
        <f>IF(RES_hh_fech_in!E11=0,0,RES_hh_fech_in!E11/RES_summary!E$21)</f>
        <v>22.82584536514236</v>
      </c>
      <c r="F11" s="72">
        <f>IF(RES_hh_fech_in!F11=0,0,RES_hh_fech_in!F11/RES_summary!F$21)</f>
        <v>26.387155578014365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24.495029907596329</v>
      </c>
      <c r="J11" s="72">
        <f>IF(RES_hh_fech_in!J11=0,0,RES_hh_fech_in!J11/RES_summary!J$21)</f>
        <v>18.473091657516822</v>
      </c>
      <c r="K11" s="72">
        <f>IF(RES_hh_fech_in!K11=0,0,RES_hh_fech_in!K11/RES_summary!K$21)</f>
        <v>17.398677766321914</v>
      </c>
      <c r="L11" s="72">
        <f>IF(RES_hh_fech_in!L11=0,0,RES_hh_fech_in!L11/RES_summary!L$21)</f>
        <v>22.701157036611939</v>
      </c>
      <c r="M11" s="72">
        <f>IF(RES_hh_fech_in!M11=0,0,RES_hh_fech_in!M11/RES_summary!M$21)</f>
        <v>19.588652856099074</v>
      </c>
      <c r="N11" s="72">
        <f>IF(RES_hh_fech_in!N11=0,0,RES_hh_fech_in!N11/RES_summary!N$21)</f>
        <v>22.876970499634066</v>
      </c>
      <c r="O11" s="72">
        <f>IF(RES_hh_fech_in!O11=0,0,RES_hh_fech_in!O11/RES_summary!O$21)</f>
        <v>21.249859164742226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19.808781208709771</v>
      </c>
      <c r="S11" s="72">
        <f>IF(RES_hh_fech_in!S11=0,0,RES_hh_fech_in!S11/RES_summary!S$21)</f>
        <v>19.018103995160171</v>
      </c>
      <c r="T11" s="72">
        <f>IF(RES_hh_fech_in!T11=0,0,RES_hh_fech_in!T11/RES_summary!T$21)</f>
        <v>22.550038417100421</v>
      </c>
      <c r="U11" s="72">
        <f>IF(RES_hh_fech_in!U11=0,0,RES_hh_fech_in!U11/RES_summary!U$21)</f>
        <v>18.357870192249148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X11" s="72">
        <f>IF(RES_hh_fech_in!X11=0,0,RES_hh_fech_in!X11/RES_summary!X$21)</f>
        <v>0</v>
      </c>
      <c r="Y11" s="72">
        <f>IF(RES_hh_fech_in!Y11=0,0,RES_hh_fech_in!Y11/RES_summary!Y$21)</f>
        <v>0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7.3739696606691378</v>
      </c>
      <c r="D12" s="72">
        <f>IF(RES_hh_fech_in!D12=0,0,RES_hh_fech_in!D12/RES_summary!D$21)</f>
        <v>7.7785334115118632</v>
      </c>
      <c r="E12" s="72">
        <f>IF(RES_hh_fech_in!E12=0,0,RES_hh_fech_in!E12/RES_summary!E$21)</f>
        <v>9.747010894370252</v>
      </c>
      <c r="F12" s="72">
        <f>IF(RES_hh_fech_in!F12=0,0,RES_hh_fech_in!F12/RES_summary!F$21)</f>
        <v>9.1844678288807398</v>
      </c>
      <c r="G12" s="72">
        <f>IF(RES_hh_fech_in!G12=0,0,RES_hh_fech_in!G12/RES_summary!G$21)</f>
        <v>8.9454512006847207</v>
      </c>
      <c r="H12" s="72">
        <f>IF(RES_hh_fech_in!H12=0,0,RES_hh_fech_in!H12/RES_summary!H$21)</f>
        <v>7.6103581832152436</v>
      </c>
      <c r="I12" s="72">
        <f>IF(RES_hh_fech_in!I12=0,0,RES_hh_fech_in!I12/RES_summary!I$21)</f>
        <v>7.9682230597410815</v>
      </c>
      <c r="J12" s="72">
        <f>IF(RES_hh_fech_in!J12=0,0,RES_hh_fech_in!J12/RES_summary!J$21)</f>
        <v>7.0342055300813273</v>
      </c>
      <c r="K12" s="72">
        <f>IF(RES_hh_fech_in!K12=0,0,RES_hh_fech_in!K12/RES_summary!K$21)</f>
        <v>8.8343152638931137</v>
      </c>
      <c r="L12" s="72">
        <f>IF(RES_hh_fech_in!L12=0,0,RES_hh_fech_in!L12/RES_summary!L$21)</f>
        <v>5.795315152567901</v>
      </c>
      <c r="M12" s="72">
        <f>IF(RES_hh_fech_in!M12=0,0,RES_hh_fech_in!M12/RES_summary!M$21)</f>
        <v>4.8880396322043591</v>
      </c>
      <c r="N12" s="72">
        <f>IF(RES_hh_fech_in!N12=0,0,RES_hh_fech_in!N12/RES_summary!N$21)</f>
        <v>5.1213877796813945</v>
      </c>
      <c r="O12" s="72">
        <f>IF(RES_hh_fech_in!O12=0,0,RES_hh_fech_in!O12/RES_summary!O$21)</f>
        <v>5.5699961044035664</v>
      </c>
      <c r="P12" s="72">
        <f>IF(RES_hh_fech_in!P12=0,0,RES_hh_fech_in!P12/RES_summary!P$21)</f>
        <v>5.390814087139411</v>
      </c>
      <c r="Q12" s="72">
        <f>IF(RES_hh_fech_in!Q12=0,0,RES_hh_fech_in!Q12/RES_summary!Q$21)</f>
        <v>4.7995792189967705</v>
      </c>
      <c r="R12" s="72">
        <f>IF(RES_hh_fech_in!R12=0,0,RES_hh_fech_in!R12/RES_summary!R$21)</f>
        <v>4.5723005733222717</v>
      </c>
      <c r="S12" s="72">
        <f>IF(RES_hh_fech_in!S12=0,0,RES_hh_fech_in!S12/RES_summary!S$21)</f>
        <v>4.4888253315242652</v>
      </c>
      <c r="T12" s="72">
        <f>IF(RES_hh_fech_in!T12=0,0,RES_hh_fech_in!T12/RES_summary!T$21)</f>
        <v>4.4257098463307578</v>
      </c>
      <c r="U12" s="72">
        <f>IF(RES_hh_fech_in!U12=0,0,RES_hh_fech_in!U12/RES_summary!U$21)</f>
        <v>4.3893336528725087</v>
      </c>
      <c r="V12" s="72">
        <f>IF(RES_hh_fech_in!V12=0,0,RES_hh_fech_in!V12/RES_summary!V$21)</f>
        <v>4.3546936613050038</v>
      </c>
      <c r="W12" s="72">
        <f>IF(RES_hh_fech_in!W12=0,0,RES_hh_fech_in!W12/RES_summary!W$21)</f>
        <v>4.2006249592998506</v>
      </c>
      <c r="X12" s="72">
        <f>IF(RES_hh_fech_in!X12=0,0,RES_hh_fech_in!X12/RES_summary!X$21)</f>
        <v>4.2755133268022192</v>
      </c>
      <c r="Y12" s="72">
        <f>IF(RES_hh_fech_in!Y12=0,0,RES_hh_fech_in!Y12/RES_summary!Y$21)</f>
        <v>4.0086886451990118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19.090923885469742</v>
      </c>
      <c r="D13" s="74">
        <f>IF(RES_hh_fech_in!D13=0,0,RES_hh_fech_in!D13/RES_summary!D$21)</f>
        <v>22.401348634516729</v>
      </c>
      <c r="E13" s="74">
        <f>IF(RES_hh_fech_in!E13=0,0,RES_hh_fech_in!E13/RES_summary!E$21)</f>
        <v>24.548180978383293</v>
      </c>
      <c r="F13" s="74">
        <f>IF(RES_hh_fech_in!F13=0,0,RES_hh_fech_in!F13/RES_summary!F$21)</f>
        <v>25.45493689946024</v>
      </c>
      <c r="G13" s="74">
        <f>IF(RES_hh_fech_in!G13=0,0,RES_hh_fech_in!G13/RES_summary!G$21)</f>
        <v>26.170918879765274</v>
      </c>
      <c r="H13" s="74">
        <f>IF(RES_hh_fech_in!H13=0,0,RES_hh_fech_in!H13/RES_summary!H$21)</f>
        <v>24.174944034780754</v>
      </c>
      <c r="I13" s="74">
        <f>IF(RES_hh_fech_in!I13=0,0,RES_hh_fech_in!I13/RES_summary!I$21)</f>
        <v>27.308987827998163</v>
      </c>
      <c r="J13" s="74">
        <f>IF(RES_hh_fech_in!J13=0,0,RES_hh_fech_in!J13/RES_summary!J$21)</f>
        <v>25.216797261861569</v>
      </c>
      <c r="K13" s="74">
        <f>IF(RES_hh_fech_in!K13=0,0,RES_hh_fech_in!K13/RES_summary!K$21)</f>
        <v>28.287649323698147</v>
      </c>
      <c r="L13" s="74">
        <f>IF(RES_hh_fech_in!L13=0,0,RES_hh_fech_in!L13/RES_summary!L$21)</f>
        <v>19.996704611378476</v>
      </c>
      <c r="M13" s="74">
        <f>IF(RES_hh_fech_in!M13=0,0,RES_hh_fech_in!M13/RES_summary!M$21)</f>
        <v>21.494372108351364</v>
      </c>
      <c r="N13" s="74">
        <f>IF(RES_hh_fech_in!N13=0,0,RES_hh_fech_in!N13/RES_summary!N$21)</f>
        <v>0</v>
      </c>
      <c r="O13" s="74">
        <f>IF(RES_hh_fech_in!O13=0,0,RES_hh_fech_in!O13/RES_summary!O$21)</f>
        <v>0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0</v>
      </c>
      <c r="U13" s="74">
        <f>IF(RES_hh_fech_in!U13=0,0,RES_hh_fech_in!U13/RES_summary!U$21)</f>
        <v>0</v>
      </c>
      <c r="V13" s="74">
        <f>IF(RES_hh_fech_in!V13=0,0,RES_hh_fech_in!V13/RES_summary!V$21)</f>
        <v>0</v>
      </c>
      <c r="W13" s="74">
        <f>IF(RES_hh_fech_in!W13=0,0,RES_hh_fech_in!W13/RES_summary!W$21)</f>
        <v>8.7810471853796539</v>
      </c>
      <c r="X13" s="74">
        <f>IF(RES_hh_fech_in!X13=0,0,RES_hh_fech_in!X13/RES_summary!X$21)</f>
        <v>4.6862840789972022</v>
      </c>
      <c r="Y13" s="74">
        <f>IF(RES_hh_fech_in!Y13=0,0,RES_hh_fech_in!Y13/RES_summary!Y$21)</f>
        <v>26.29574599452533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0.1443111184965932</v>
      </c>
      <c r="D14" s="76">
        <f>IF(RES_hh_fech_in!D14=0,0,RES_hh_fech_in!D14/RES_summary!D$21)</f>
        <v>0.16491876647501974</v>
      </c>
      <c r="E14" s="76">
        <f>IF(RES_hh_fech_in!E14=0,0,RES_hh_fech_in!E14/RES_summary!E$21)</f>
        <v>0.1589442077968482</v>
      </c>
      <c r="F14" s="76">
        <f>IF(RES_hh_fech_in!F14=0,0,RES_hh_fech_in!F14/RES_summary!F$21)</f>
        <v>0.142814579330203</v>
      </c>
      <c r="G14" s="76">
        <f>IF(RES_hh_fech_in!G14=0,0,RES_hh_fech_in!G14/RES_summary!G$21)</f>
        <v>0.13308435975214897</v>
      </c>
      <c r="H14" s="76">
        <f>IF(RES_hh_fech_in!H14=0,0,RES_hh_fech_in!H14/RES_summary!H$21)</f>
        <v>0.12839329701630514</v>
      </c>
      <c r="I14" s="76">
        <f>IF(RES_hh_fech_in!I14=0,0,RES_hh_fech_in!I14/RES_summary!I$21)</f>
        <v>0.15407356532649624</v>
      </c>
      <c r="J14" s="76">
        <f>IF(RES_hh_fech_in!J14=0,0,RES_hh_fech_in!J14/RES_summary!J$21)</f>
        <v>0.18261553111988163</v>
      </c>
      <c r="K14" s="76">
        <f>IF(RES_hh_fech_in!K14=0,0,RES_hh_fech_in!K14/RES_summary!K$21)</f>
        <v>0.22061118804935329</v>
      </c>
      <c r="L14" s="76">
        <f>IF(RES_hh_fech_in!L14=0,0,RES_hh_fech_in!L14/RES_summary!L$21)</f>
        <v>0.12184734141164165</v>
      </c>
      <c r="M14" s="76">
        <f>IF(RES_hh_fech_in!M14=0,0,RES_hh_fech_in!M14/RES_summary!M$21)</f>
        <v>8.2891565554485611E-2</v>
      </c>
      <c r="N14" s="76">
        <f>IF(RES_hh_fech_in!N14=0,0,RES_hh_fech_in!N14/RES_summary!N$21)</f>
        <v>8.3633366629981859E-2</v>
      </c>
      <c r="O14" s="76">
        <f>IF(RES_hh_fech_in!O14=0,0,RES_hh_fech_in!O14/RES_summary!O$21)</f>
        <v>8.6988227642898833E-2</v>
      </c>
      <c r="P14" s="76">
        <f>IF(RES_hh_fech_in!P14=0,0,RES_hh_fech_in!P14/RES_summary!P$21)</f>
        <v>9.1051490744041411E-2</v>
      </c>
      <c r="Q14" s="76">
        <f>IF(RES_hh_fech_in!Q14=0,0,RES_hh_fech_in!Q14/RES_summary!Q$21)</f>
        <v>8.7777886933250004E-2</v>
      </c>
      <c r="R14" s="76">
        <f>IF(RES_hh_fech_in!R14=0,0,RES_hh_fech_in!R14/RES_summary!R$21)</f>
        <v>8.3724576529141059E-2</v>
      </c>
      <c r="S14" s="76">
        <f>IF(RES_hh_fech_in!S14=0,0,RES_hh_fech_in!S14/RES_summary!S$21)</f>
        <v>8.4142158009681001E-2</v>
      </c>
      <c r="T14" s="76">
        <f>IF(RES_hh_fech_in!T14=0,0,RES_hh_fech_in!T14/RES_summary!T$21)</f>
        <v>8.8363010995847896E-2</v>
      </c>
      <c r="U14" s="76">
        <f>IF(RES_hh_fech_in!U14=0,0,RES_hh_fech_in!U14/RES_summary!U$21)</f>
        <v>8.3486004059933935E-2</v>
      </c>
      <c r="V14" s="76">
        <f>IF(RES_hh_fech_in!V14=0,0,RES_hh_fech_in!V14/RES_summary!V$21)</f>
        <v>0.11933740708116344</v>
      </c>
      <c r="W14" s="76">
        <f>IF(RES_hh_fech_in!W14=0,0,RES_hh_fech_in!W14/RES_summary!W$21)</f>
        <v>0.10675742168913303</v>
      </c>
      <c r="X14" s="76">
        <f>IF(RES_hh_fech_in!X14=0,0,RES_hh_fech_in!X14/RES_summary!X$21)</f>
        <v>0.10142352876773345</v>
      </c>
      <c r="Y14" s="76">
        <f>IF(RES_hh_fech_in!Y14=0,0,RES_hh_fech_in!Y14/RES_summary!Y$21)</f>
        <v>0.1032471547665982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0.42226053404106162</v>
      </c>
      <c r="D15" s="69">
        <f>IF(RES_hh_fech_in!D15=0,0,RES_hh_fech_in!D15/RES_summary!D$21)</f>
        <v>0.43927512932123547</v>
      </c>
      <c r="E15" s="69">
        <f>IF(RES_hh_fech_in!E15=0,0,RES_hh_fech_in!E15/RES_summary!E$21)</f>
        <v>1.1015538215727563</v>
      </c>
      <c r="F15" s="69">
        <f>IF(RES_hh_fech_in!F15=0,0,RES_hh_fech_in!F15/RES_summary!F$21)</f>
        <v>0.77768509586444756</v>
      </c>
      <c r="G15" s="69">
        <f>IF(RES_hh_fech_in!G15=0,0,RES_hh_fech_in!G15/RES_summary!G$21)</f>
        <v>0.90679744908587345</v>
      </c>
      <c r="H15" s="69">
        <f>IF(RES_hh_fech_in!H15=0,0,RES_hh_fech_in!H15/RES_summary!H$21)</f>
        <v>0.87328990693205588</v>
      </c>
      <c r="I15" s="69">
        <f>IF(RES_hh_fech_in!I15=0,0,RES_hh_fech_in!I15/RES_summary!I$21)</f>
        <v>0.50534375943412024</v>
      </c>
      <c r="J15" s="69">
        <f>IF(RES_hh_fech_in!J15=0,0,RES_hh_fech_in!J15/RES_summary!J$21)</f>
        <v>0.41200512927387523</v>
      </c>
      <c r="K15" s="69">
        <f>IF(RES_hh_fech_in!K15=0,0,RES_hh_fech_in!K15/RES_summary!K$21)</f>
        <v>0.67273419404859958</v>
      </c>
      <c r="L15" s="69">
        <f>IF(RES_hh_fech_in!L15=0,0,RES_hh_fech_in!L15/RES_summary!L$21)</f>
        <v>1.3812153337092752</v>
      </c>
      <c r="M15" s="69">
        <f>IF(RES_hh_fech_in!M15=0,0,RES_hh_fech_in!M15/RES_summary!M$21)</f>
        <v>1.0868123782602488</v>
      </c>
      <c r="N15" s="69">
        <f>IF(RES_hh_fech_in!N15=0,0,RES_hh_fech_in!N15/RES_summary!N$21)</f>
        <v>1.1784922746908668</v>
      </c>
      <c r="O15" s="69">
        <f>IF(RES_hh_fech_in!O15=0,0,RES_hh_fech_in!O15/RES_summary!O$21)</f>
        <v>1.3913881856490651</v>
      </c>
      <c r="P15" s="69">
        <f>IF(RES_hh_fech_in!P15=0,0,RES_hh_fech_in!P15/RES_summary!P$21)</f>
        <v>0.79603989141860898</v>
      </c>
      <c r="Q15" s="69">
        <f>IF(RES_hh_fech_in!Q15=0,0,RES_hh_fech_in!Q15/RES_summary!Q$21)</f>
        <v>0.70513820542631722</v>
      </c>
      <c r="R15" s="69">
        <f>IF(RES_hh_fech_in!R15=0,0,RES_hh_fech_in!R15/RES_summary!R$21)</f>
        <v>0.50430165006159222</v>
      </c>
      <c r="S15" s="69">
        <f>IF(RES_hh_fech_in!S15=0,0,RES_hh_fech_in!S15/RES_summary!S$21)</f>
        <v>0.40094942961782809</v>
      </c>
      <c r="T15" s="69">
        <f>IF(RES_hh_fech_in!T15=0,0,RES_hh_fech_in!T15/RES_summary!T$21)</f>
        <v>0.35094458444839538</v>
      </c>
      <c r="U15" s="69">
        <f>IF(RES_hh_fech_in!U15=0,0,RES_hh_fech_in!U15/RES_summary!U$21)</f>
        <v>0.31587799724758941</v>
      </c>
      <c r="V15" s="69">
        <f>IF(RES_hh_fech_in!V15=0,0,RES_hh_fech_in!V15/RES_summary!V$21)</f>
        <v>0.23981121819105178</v>
      </c>
      <c r="W15" s="69">
        <f>IF(RES_hh_fech_in!W15=0,0,RES_hh_fech_in!W15/RES_summary!W$21)</f>
        <v>0.31000192942046056</v>
      </c>
      <c r="X15" s="69">
        <f>IF(RES_hh_fech_in!X15=0,0,RES_hh_fech_in!X15/RES_summary!X$21)</f>
        <v>0.38603707558143968</v>
      </c>
      <c r="Y15" s="69">
        <f>IF(RES_hh_fech_in!Y15=0,0,RES_hh_fech_in!Y15/RES_summary!Y$21)</f>
        <v>0.48118614739880167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0.42226053404106162</v>
      </c>
      <c r="D16" s="72">
        <f>IF(RES_hh_fech_in!D16=0,0,RES_hh_fech_in!D16/RES_summary!D$21)</f>
        <v>0.43927512932123547</v>
      </c>
      <c r="E16" s="72">
        <f>IF(RES_hh_fech_in!E16=0,0,RES_hh_fech_in!E16/RES_summary!E$21)</f>
        <v>1.1015538215727563</v>
      </c>
      <c r="F16" s="72">
        <f>IF(RES_hh_fech_in!F16=0,0,RES_hh_fech_in!F16/RES_summary!F$21)</f>
        <v>0.77768509586444756</v>
      </c>
      <c r="G16" s="72">
        <f>IF(RES_hh_fech_in!G16=0,0,RES_hh_fech_in!G16/RES_summary!G$21)</f>
        <v>0.90679744908587345</v>
      </c>
      <c r="H16" s="72">
        <f>IF(RES_hh_fech_in!H16=0,0,RES_hh_fech_in!H16/RES_summary!H$21)</f>
        <v>0.87328990693205588</v>
      </c>
      <c r="I16" s="72">
        <f>IF(RES_hh_fech_in!I16=0,0,RES_hh_fech_in!I16/RES_summary!I$21)</f>
        <v>0.50534375943412024</v>
      </c>
      <c r="J16" s="72">
        <f>IF(RES_hh_fech_in!J16=0,0,RES_hh_fech_in!J16/RES_summary!J$21)</f>
        <v>0.41200512927387523</v>
      </c>
      <c r="K16" s="72">
        <f>IF(RES_hh_fech_in!K16=0,0,RES_hh_fech_in!K16/RES_summary!K$21)</f>
        <v>0.67273419404859958</v>
      </c>
      <c r="L16" s="72">
        <f>IF(RES_hh_fech_in!L16=0,0,RES_hh_fech_in!L16/RES_summary!L$21)</f>
        <v>1.3812153337092752</v>
      </c>
      <c r="M16" s="72">
        <f>IF(RES_hh_fech_in!M16=0,0,RES_hh_fech_in!M16/RES_summary!M$21)</f>
        <v>1.0868123782602488</v>
      </c>
      <c r="N16" s="72">
        <f>IF(RES_hh_fech_in!N16=0,0,RES_hh_fech_in!N16/RES_summary!N$21)</f>
        <v>1.1784922746908668</v>
      </c>
      <c r="O16" s="72">
        <f>IF(RES_hh_fech_in!O16=0,0,RES_hh_fech_in!O16/RES_summary!O$21)</f>
        <v>1.3913881856490651</v>
      </c>
      <c r="P16" s="72">
        <f>IF(RES_hh_fech_in!P16=0,0,RES_hh_fech_in!P16/RES_summary!P$21)</f>
        <v>0.79603989141860898</v>
      </c>
      <c r="Q16" s="72">
        <f>IF(RES_hh_fech_in!Q16=0,0,RES_hh_fech_in!Q16/RES_summary!Q$21)</f>
        <v>0.70513820542631722</v>
      </c>
      <c r="R16" s="72">
        <f>IF(RES_hh_fech_in!R16=0,0,RES_hh_fech_in!R16/RES_summary!R$21)</f>
        <v>0.50430165006159222</v>
      </c>
      <c r="S16" s="72">
        <f>IF(RES_hh_fech_in!S16=0,0,RES_hh_fech_in!S16/RES_summary!S$21)</f>
        <v>0.40094942961782809</v>
      </c>
      <c r="T16" s="72">
        <f>IF(RES_hh_fech_in!T16=0,0,RES_hh_fech_in!T16/RES_summary!T$21)</f>
        <v>0.35094458444839538</v>
      </c>
      <c r="U16" s="72">
        <f>IF(RES_hh_fech_in!U16=0,0,RES_hh_fech_in!U16/RES_summary!U$21)</f>
        <v>0.31587799724758941</v>
      </c>
      <c r="V16" s="72">
        <f>IF(RES_hh_fech_in!V16=0,0,RES_hh_fech_in!V16/RES_summary!V$21)</f>
        <v>0.23981121819105178</v>
      </c>
      <c r="W16" s="72">
        <f>IF(RES_hh_fech_in!W16=0,0,RES_hh_fech_in!W16/RES_summary!W$21)</f>
        <v>0.31000192942046056</v>
      </c>
      <c r="X16" s="72">
        <f>IF(RES_hh_fech_in!X16=0,0,RES_hh_fech_in!X16/RES_summary!X$21)</f>
        <v>0.38603707558143968</v>
      </c>
      <c r="Y16" s="72">
        <f>IF(RES_hh_fech_in!Y16=0,0,RES_hh_fech_in!Y16/RES_summary!Y$21)</f>
        <v>0.48118614739880167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12.823080646150263</v>
      </c>
      <c r="D17" s="69">
        <f>IF(RES_hh_fech_in!D17=0,0,RES_hh_fech_in!D17/RES_summary!D$21)</f>
        <v>12.762644989359821</v>
      </c>
      <c r="E17" s="69">
        <f>IF(RES_hh_fech_in!E17=0,0,RES_hh_fech_in!E17/RES_summary!E$21)</f>
        <v>12.755284313292419</v>
      </c>
      <c r="F17" s="69">
        <f>IF(RES_hh_fech_in!F17=0,0,RES_hh_fech_in!F17/RES_summary!F$21)</f>
        <v>12.345192954176287</v>
      </c>
      <c r="G17" s="69">
        <f>IF(RES_hh_fech_in!G17=0,0,RES_hh_fech_in!G17/RES_summary!G$21)</f>
        <v>12.09871968561221</v>
      </c>
      <c r="H17" s="69">
        <f>IF(RES_hh_fech_in!H17=0,0,RES_hh_fech_in!H17/RES_summary!H$21)</f>
        <v>12.000268992570795</v>
      </c>
      <c r="I17" s="69">
        <f>IF(RES_hh_fech_in!I17=0,0,RES_hh_fech_in!I17/RES_summary!I$21)</f>
        <v>12.012899999364832</v>
      </c>
      <c r="J17" s="69">
        <f>IF(RES_hh_fech_in!J17=0,0,RES_hh_fech_in!J17/RES_summary!J$21)</f>
        <v>11.678031883814716</v>
      </c>
      <c r="K17" s="69">
        <f>IF(RES_hh_fech_in!K17=0,0,RES_hh_fech_in!K17/RES_summary!K$21)</f>
        <v>11.408574691746852</v>
      </c>
      <c r="L17" s="69">
        <f>IF(RES_hh_fech_in!L17=0,0,RES_hh_fech_in!L17/RES_summary!L$21)</f>
        <v>11.803629687886128</v>
      </c>
      <c r="M17" s="69">
        <f>IF(RES_hh_fech_in!M17=0,0,RES_hh_fech_in!M17/RES_summary!M$21)</f>
        <v>9.5810942389388369</v>
      </c>
      <c r="N17" s="69">
        <f>IF(RES_hh_fech_in!N17=0,0,RES_hh_fech_in!N17/RES_summary!N$21)</f>
        <v>8.9096770120616924</v>
      </c>
      <c r="O17" s="69">
        <f>IF(RES_hh_fech_in!O17=0,0,RES_hh_fech_in!O17/RES_summary!O$21)</f>
        <v>8.7390229616273398</v>
      </c>
      <c r="P17" s="69">
        <f>IF(RES_hh_fech_in!P17=0,0,RES_hh_fech_in!P17/RES_summary!P$21)</f>
        <v>7.6845306934182229</v>
      </c>
      <c r="Q17" s="69">
        <f>IF(RES_hh_fech_in!Q17=0,0,RES_hh_fech_in!Q17/RES_summary!Q$21)</f>
        <v>7.2210984543870671</v>
      </c>
      <c r="R17" s="69">
        <f>IF(RES_hh_fech_in!R17=0,0,RES_hh_fech_in!R17/RES_summary!R$21)</f>
        <v>7.1997297588876794</v>
      </c>
      <c r="S17" s="69">
        <f>IF(RES_hh_fech_in!S17=0,0,RES_hh_fech_in!S17/RES_summary!S$21)</f>
        <v>7.3254048527718512</v>
      </c>
      <c r="T17" s="69">
        <f>IF(RES_hh_fech_in!T17=0,0,RES_hh_fech_in!T17/RES_summary!T$21)</f>
        <v>7.1315367789554855</v>
      </c>
      <c r="U17" s="69">
        <f>IF(RES_hh_fech_in!U17=0,0,RES_hh_fech_in!U17/RES_summary!U$21)</f>
        <v>7.0802333684576304</v>
      </c>
      <c r="V17" s="69">
        <f>IF(RES_hh_fech_in!V17=0,0,RES_hh_fech_in!V17/RES_summary!V$21)</f>
        <v>7.4596750821929616</v>
      </c>
      <c r="W17" s="69">
        <f>IF(RES_hh_fech_in!W17=0,0,RES_hh_fech_in!W17/RES_summary!W$21)</f>
        <v>6.9771343324526685</v>
      </c>
      <c r="X17" s="69">
        <f>IF(RES_hh_fech_in!X17=0,0,RES_hh_fech_in!X17/RES_summary!X$21)</f>
        <v>6.4819686003423147</v>
      </c>
      <c r="Y17" s="69">
        <f>IF(RES_hh_fech_in!Y17=0,0,RES_hh_fech_in!Y17/RES_summary!Y$21)</f>
        <v>6.5762368653666812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13.033650822879169</v>
      </c>
      <c r="D19" s="72">
        <f>IF(RES_hh_fech_in!D19=0,0,RES_hh_fech_in!D19/RES_summary!D$21)</f>
        <v>12.830580573744902</v>
      </c>
      <c r="E19" s="72">
        <f>IF(RES_hh_fech_in!E19=0,0,RES_hh_fech_in!E19/RES_summary!E$21)</f>
        <v>12.822859684242395</v>
      </c>
      <c r="F19" s="72">
        <f>IF(RES_hh_fech_in!F19=0,0,RES_hh_fech_in!F19/RES_summary!F$21)</f>
        <v>12.633717681735092</v>
      </c>
      <c r="G19" s="72">
        <f>IF(RES_hh_fech_in!G19=0,0,RES_hh_fech_in!G19/RES_summary!G$21)</f>
        <v>12.392135101649473</v>
      </c>
      <c r="H19" s="72">
        <f>IF(RES_hh_fech_in!H19=0,0,RES_hh_fech_in!H19/RES_summary!H$21)</f>
        <v>12.244394013450021</v>
      </c>
      <c r="I19" s="72">
        <f>IF(RES_hh_fech_in!I19=0,0,RES_hh_fech_in!I19/RES_summary!I$21)</f>
        <v>12.426604437434079</v>
      </c>
      <c r="J19" s="72">
        <f>IF(RES_hh_fech_in!J19=0,0,RES_hh_fech_in!J19/RES_summary!J$21)</f>
        <v>12.054927034325168</v>
      </c>
      <c r="K19" s="72">
        <f>IF(RES_hh_fech_in!K19=0,0,RES_hh_fech_in!K19/RES_summary!K$21)</f>
        <v>12.067556176146471</v>
      </c>
      <c r="L19" s="72">
        <f>IF(RES_hh_fech_in!L19=0,0,RES_hh_fech_in!L19/RES_summary!L$21)</f>
        <v>11.74028093724578</v>
      </c>
      <c r="M19" s="72">
        <f>IF(RES_hh_fech_in!M19=0,0,RES_hh_fech_in!M19/RES_summary!M$21)</f>
        <v>10.128386581270453</v>
      </c>
      <c r="N19" s="72">
        <f>IF(RES_hh_fech_in!N19=0,0,RES_hh_fech_in!N19/RES_summary!N$21)</f>
        <v>9.4774459096292389</v>
      </c>
      <c r="O19" s="72">
        <f>IF(RES_hh_fech_in!O19=0,0,RES_hh_fech_in!O19/RES_summary!O$21)</f>
        <v>9.2512979269498388</v>
      </c>
      <c r="P19" s="72">
        <f>IF(RES_hh_fech_in!P19=0,0,RES_hh_fech_in!P19/RES_summary!P$21)</f>
        <v>8.2091559076373617</v>
      </c>
      <c r="Q19" s="72">
        <f>IF(RES_hh_fech_in!Q19=0,0,RES_hh_fech_in!Q19/RES_summary!Q$21)</f>
        <v>7.644105121114122</v>
      </c>
      <c r="R19" s="72">
        <f>IF(RES_hh_fech_in!R19=0,0,RES_hh_fech_in!R19/RES_summary!R$21)</f>
        <v>7.6374844641265254</v>
      </c>
      <c r="S19" s="72">
        <f>IF(RES_hh_fech_in!S19=0,0,RES_hh_fech_in!S19/RES_summary!S$21)</f>
        <v>7.508224649157933</v>
      </c>
      <c r="T19" s="72">
        <f>IF(RES_hh_fech_in!T19=0,0,RES_hh_fech_in!T19/RES_summary!T$21)</f>
        <v>7.3708582495030139</v>
      </c>
      <c r="U19" s="72">
        <f>IF(RES_hh_fech_in!U19=0,0,RES_hh_fech_in!U19/RES_summary!U$21)</f>
        <v>7.2294310020829204</v>
      </c>
      <c r="V19" s="72">
        <f>IF(RES_hh_fech_in!V19=0,0,RES_hh_fech_in!V19/RES_summary!V$21)</f>
        <v>7.9662973303983726</v>
      </c>
      <c r="W19" s="72">
        <f>IF(RES_hh_fech_in!W19=0,0,RES_hh_fech_in!W19/RES_summary!W$21)</f>
        <v>7.5578706087382868</v>
      </c>
      <c r="X19" s="72">
        <f>IF(RES_hh_fech_in!X19=0,0,RES_hh_fech_in!X19/RES_summary!X$21)</f>
        <v>7.1580711526487866</v>
      </c>
      <c r="Y19" s="72">
        <f>IF(RES_hh_fech_in!Y19=0,0,RES_hh_fech_in!Y19/RES_summary!Y$21)</f>
        <v>6.9972042422560845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3.2128493086157888</v>
      </c>
      <c r="D20" s="72">
        <f>IF(RES_hh_fech_in!D20=0,0,RES_hh_fech_in!D20/RES_summary!D$21)</f>
        <v>16.399227855438319</v>
      </c>
      <c r="E20" s="72">
        <f>IF(RES_hh_fech_in!E20=0,0,RES_hh_fech_in!E20/RES_summary!E$21)</f>
        <v>13.021037080014771</v>
      </c>
      <c r="F20" s="72">
        <f>IF(RES_hh_fech_in!F20=0,0,RES_hh_fech_in!F20/RES_summary!F$21)</f>
        <v>12.362018346903794</v>
      </c>
      <c r="G20" s="72">
        <f>IF(RES_hh_fech_in!G20=0,0,RES_hh_fech_in!G20/RES_summary!G$21)</f>
        <v>13.139377528268763</v>
      </c>
      <c r="H20" s="72">
        <f>IF(RES_hh_fech_in!H20=0,0,RES_hh_fech_in!H20/RES_summary!H$21)</f>
        <v>12.594570073940909</v>
      </c>
      <c r="I20" s="72">
        <f>IF(RES_hh_fech_in!I20=0,0,RES_hh_fech_in!I20/RES_summary!I$21)</f>
        <v>13.252303763940477</v>
      </c>
      <c r="J20" s="72">
        <f>IF(RES_hh_fech_in!J20=0,0,RES_hh_fech_in!J20/RES_summary!J$21)</f>
        <v>13.468627867997657</v>
      </c>
      <c r="K20" s="72">
        <f>IF(RES_hh_fech_in!K20=0,0,RES_hh_fech_in!K20/RES_summary!K$21)</f>
        <v>11.743471400458686</v>
      </c>
      <c r="L20" s="72">
        <f>IF(RES_hh_fech_in!L20=0,0,RES_hh_fech_in!L20/RES_summary!L$21)</f>
        <v>14.068134031220813</v>
      </c>
      <c r="M20" s="72">
        <f>IF(RES_hh_fech_in!M20=0,0,RES_hh_fech_in!M20/RES_summary!M$21)</f>
        <v>11.78471125341853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7.3458782618910829</v>
      </c>
      <c r="U20" s="72">
        <f>IF(RES_hh_fech_in!U20=0,0,RES_hh_fech_in!U20/RES_summary!U$21)</f>
        <v>7.4446250551851429</v>
      </c>
      <c r="V20" s="72">
        <f>IF(RES_hh_fech_in!V20=0,0,RES_hh_fech_in!V20/RES_summary!V$21)</f>
        <v>8.3819198818950529</v>
      </c>
      <c r="W20" s="72">
        <f>IF(RES_hh_fech_in!W20=0,0,RES_hh_fech_in!W20/RES_summary!W$21)</f>
        <v>8.0960322304608336</v>
      </c>
      <c r="X20" s="72">
        <f>IF(RES_hh_fech_in!X20=0,0,RES_hh_fech_in!X20/RES_summary!X$21)</f>
        <v>7.4951138600812435</v>
      </c>
      <c r="Y20" s="72">
        <f>IF(RES_hh_fech_in!Y20=0,0,RES_hh_fech_in!Y20/RES_summary!Y$21)</f>
        <v>6.9931046599041666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13.092558238272154</v>
      </c>
      <c r="D21" s="72">
        <f>IF(RES_hh_fech_in!D21=0,0,RES_hh_fech_in!D21/RES_summary!D$21)</f>
        <v>13.538070921153869</v>
      </c>
      <c r="E21" s="72">
        <f>IF(RES_hh_fech_in!E21=0,0,RES_hh_fech_in!E21/RES_summary!E$21)</f>
        <v>12.430423388324865</v>
      </c>
      <c r="F21" s="72">
        <f>IF(RES_hh_fech_in!F21=0,0,RES_hh_fech_in!F21/RES_summary!F$21)</f>
        <v>12.416047850660675</v>
      </c>
      <c r="G21" s="72">
        <f>IF(RES_hh_fech_in!G21=0,0,RES_hh_fech_in!G21/RES_summary!G$21)</f>
        <v>12.47453283174649</v>
      </c>
      <c r="H21" s="72">
        <f>IF(RES_hh_fech_in!H21=0,0,RES_hh_fech_in!H21/RES_summary!H$21)</f>
        <v>11.974886849669602</v>
      </c>
      <c r="I21" s="72">
        <f>IF(RES_hh_fech_in!I21=0,0,RES_hh_fech_in!I21/RES_summary!I$21)</f>
        <v>11.943472366035849</v>
      </c>
      <c r="J21" s="72">
        <f>IF(RES_hh_fech_in!J21=0,0,RES_hh_fech_in!J21/RES_summary!J$21)</f>
        <v>11.348671429391953</v>
      </c>
      <c r="K21" s="72">
        <f>IF(RES_hh_fech_in!K21=0,0,RES_hh_fech_in!K21/RES_summary!K$21)</f>
        <v>10.842567445808893</v>
      </c>
      <c r="L21" s="72">
        <f>IF(RES_hh_fech_in!L21=0,0,RES_hh_fech_in!L21/RES_summary!L$21)</f>
        <v>12.29644854818191</v>
      </c>
      <c r="M21" s="72">
        <f>IF(RES_hh_fech_in!M21=0,0,RES_hh_fech_in!M21/RES_summary!M$21)</f>
        <v>9.780816804105358</v>
      </c>
      <c r="N21" s="72">
        <f>IF(RES_hh_fech_in!N21=0,0,RES_hh_fech_in!N21/RES_summary!N$21)</f>
        <v>8.5458607996282545</v>
      </c>
      <c r="O21" s="72">
        <f>IF(RES_hh_fech_in!O21=0,0,RES_hh_fech_in!O21/RES_summary!O$21)</f>
        <v>8.1622567863014446</v>
      </c>
      <c r="P21" s="72">
        <f>IF(RES_hh_fech_in!P21=0,0,RES_hh_fech_in!P21/RES_summary!P$21)</f>
        <v>7.1160288618354164</v>
      </c>
      <c r="Q21" s="72">
        <f>IF(RES_hh_fech_in!Q21=0,0,RES_hh_fech_in!Q21/RES_summary!Q$21)</f>
        <v>7.3396735146532741</v>
      </c>
      <c r="R21" s="72">
        <f>IF(RES_hh_fech_in!R21=0,0,RES_hh_fech_in!R21/RES_summary!R$21)</f>
        <v>7.0595961780216054</v>
      </c>
      <c r="S21" s="72">
        <f>IF(RES_hh_fech_in!S21=0,0,RES_hh_fech_in!S21/RES_summary!S$21)</f>
        <v>7.0776065701228861</v>
      </c>
      <c r="T21" s="72">
        <f>IF(RES_hh_fech_in!T21=0,0,RES_hh_fech_in!T21/RES_summary!T$21)</f>
        <v>7.1674823952768092</v>
      </c>
      <c r="U21" s="72">
        <f>IF(RES_hh_fech_in!U21=0,0,RES_hh_fech_in!U21/RES_summary!U$21)</f>
        <v>7.1575537972183669</v>
      </c>
      <c r="V21" s="72">
        <f>IF(RES_hh_fech_in!V21=0,0,RES_hh_fech_in!V21/RES_summary!V$21)</f>
        <v>7.4431229062287061</v>
      </c>
      <c r="W21" s="72">
        <f>IF(RES_hh_fech_in!W21=0,0,RES_hh_fech_in!W21/RES_summary!W$21)</f>
        <v>7.3238193614576748</v>
      </c>
      <c r="X21" s="72">
        <f>IF(RES_hh_fech_in!X21=0,0,RES_hh_fech_in!X21/RES_summary!X$21)</f>
        <v>6.9896798206468809</v>
      </c>
      <c r="Y21" s="72">
        <f>IF(RES_hh_fech_in!Y21=0,0,RES_hh_fech_in!Y21/RES_summary!Y$21)</f>
        <v>6.6202336051296307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13.187643821897638</v>
      </c>
      <c r="D22" s="72">
        <f>IF(RES_hh_fech_in!D22=0,0,RES_hh_fech_in!D22/RES_summary!D$21)</f>
        <v>12.958500758506231</v>
      </c>
      <c r="E22" s="72">
        <f>IF(RES_hh_fech_in!E22=0,0,RES_hh_fech_in!E22/RES_summary!E$21)</f>
        <v>11.861062928845815</v>
      </c>
      <c r="F22" s="72">
        <f>IF(RES_hh_fech_in!F22=0,0,RES_hh_fech_in!F22/RES_summary!F$21)</f>
        <v>11.639549654857984</v>
      </c>
      <c r="G22" s="72">
        <f>IF(RES_hh_fech_in!G22=0,0,RES_hh_fech_in!G22/RES_summary!G$21)</f>
        <v>11.441061864832841</v>
      </c>
      <c r="H22" s="72">
        <f>IF(RES_hh_fech_in!H22=0,0,RES_hh_fech_in!H22/RES_summary!H$21)</f>
        <v>11.397638194559724</v>
      </c>
      <c r="I22" s="72">
        <f>IF(RES_hh_fech_in!I22=0,0,RES_hh_fech_in!I22/RES_summary!I$21)</f>
        <v>11.258602278989333</v>
      </c>
      <c r="J22" s="72">
        <f>IF(RES_hh_fech_in!J22=0,0,RES_hh_fech_in!J22/RES_summary!J$21)</f>
        <v>11.093475507101594</v>
      </c>
      <c r="K22" s="72">
        <f>IF(RES_hh_fech_in!K22=0,0,RES_hh_fech_in!K22/RES_summary!K$21)</f>
        <v>10.468113035182441</v>
      </c>
      <c r="L22" s="72">
        <f>IF(RES_hh_fech_in!L22=0,0,RES_hh_fech_in!L22/RES_summary!L$21)</f>
        <v>9.040840679103912</v>
      </c>
      <c r="M22" s="72">
        <f>IF(RES_hh_fech_in!M22=0,0,RES_hh_fech_in!M22/RES_summary!M$21)</f>
        <v>8.5985393671551478</v>
      </c>
      <c r="N22" s="72">
        <f>IF(RES_hh_fech_in!N22=0,0,RES_hh_fech_in!N22/RES_summary!N$21)</f>
        <v>8.4514709812824922</v>
      </c>
      <c r="O22" s="72">
        <f>IF(RES_hh_fech_in!O22=0,0,RES_hh_fech_in!O22/RES_summary!O$21)</f>
        <v>8.1747496798960171</v>
      </c>
      <c r="P22" s="72">
        <f>IF(RES_hh_fech_in!P22=0,0,RES_hh_fech_in!P22/RES_summary!P$21)</f>
        <v>7.2071429573370169</v>
      </c>
      <c r="Q22" s="72">
        <f>IF(RES_hh_fech_in!Q22=0,0,RES_hh_fech_in!Q22/RES_summary!Q$21)</f>
        <v>7.0245263693433655</v>
      </c>
      <c r="R22" s="72">
        <f>IF(RES_hh_fech_in!R22=0,0,RES_hh_fech_in!R22/RES_summary!R$21)</f>
        <v>7.2872645435493704</v>
      </c>
      <c r="S22" s="72">
        <f>IF(RES_hh_fech_in!S22=0,0,RES_hh_fech_in!S22/RES_summary!S$21)</f>
        <v>6.8444052585978623</v>
      </c>
      <c r="T22" s="72">
        <f>IF(RES_hh_fech_in!T22=0,0,RES_hh_fech_in!T22/RES_summary!T$21)</f>
        <v>6.9176833825778941</v>
      </c>
      <c r="U22" s="72">
        <f>IF(RES_hh_fech_in!U22=0,0,RES_hh_fech_in!U22/RES_summary!U$21)</f>
        <v>6.7525641039465132</v>
      </c>
      <c r="V22" s="72">
        <f>IF(RES_hh_fech_in!V22=0,0,RES_hh_fech_in!V22/RES_summary!V$21)</f>
        <v>6.8223366910159431</v>
      </c>
      <c r="W22" s="72">
        <f>IF(RES_hh_fech_in!W22=0,0,RES_hh_fech_in!W22/RES_summary!W$21)</f>
        <v>6.7975539468764907</v>
      </c>
      <c r="X22" s="72">
        <f>IF(RES_hh_fech_in!X22=0,0,RES_hh_fech_in!X22/RES_summary!X$21)</f>
        <v>6.5464356545363076</v>
      </c>
      <c r="Y22" s="72">
        <f>IF(RES_hh_fech_in!Y22=0,0,RES_hh_fech_in!Y22/RES_summary!Y$21)</f>
        <v>6.4175396031829948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X24" s="72">
        <f>IF(RES_hh_fech_in!X24=0,0,RES_hh_fech_in!X24/RES_summary!X$21)</f>
        <v>0</v>
      </c>
      <c r="Y24" s="72">
        <f>IF(RES_hh_fech_in!Y24=0,0,RES_hh_fech_in!Y24/RES_summary!Y$21)</f>
        <v>0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4.9536313093175579</v>
      </c>
      <c r="D25" s="74">
        <f>IF(RES_hh_fech_in!D25=0,0,RES_hh_fech_in!D25/RES_summary!D$21)</f>
        <v>5.5271282656417862</v>
      </c>
      <c r="E25" s="74">
        <f>IF(RES_hh_fech_in!E25=0,0,RES_hh_fech_in!E25/RES_summary!E$21)</f>
        <v>5.147593398724255</v>
      </c>
      <c r="F25" s="74">
        <f>IF(RES_hh_fech_in!F25=0,0,RES_hh_fech_in!F25/RES_summary!F$21)</f>
        <v>4.6671432061627049</v>
      </c>
      <c r="G25" s="74">
        <f>IF(RES_hh_fech_in!G25=0,0,RES_hh_fech_in!G25/RES_summary!G$21)</f>
        <v>4.4394322395369912</v>
      </c>
      <c r="H25" s="74">
        <f>IF(RES_hh_fech_in!H25=0,0,RES_hh_fech_in!H25/RES_summary!H$21)</f>
        <v>5.8550587270019729</v>
      </c>
      <c r="I25" s="74">
        <f>IF(RES_hh_fech_in!I25=0,0,RES_hh_fech_in!I25/RES_summary!I$21)</f>
        <v>5.6537069546693566</v>
      </c>
      <c r="J25" s="74">
        <f>IF(RES_hh_fech_in!J25=0,0,RES_hh_fech_in!J25/RES_summary!J$21)</f>
        <v>3.4608926004240725</v>
      </c>
      <c r="K25" s="74">
        <f>IF(RES_hh_fech_in!K25=0,0,RES_hh_fech_in!K25/RES_summary!K$21)</f>
        <v>3.9956169207519792</v>
      </c>
      <c r="L25" s="74">
        <f>IF(RES_hh_fech_in!L25=0,0,RES_hh_fech_in!L25/RES_summary!L$21)</f>
        <v>1.4300870924365034</v>
      </c>
      <c r="M25" s="74">
        <f>IF(RES_hh_fech_in!M25=0,0,RES_hh_fech_in!M25/RES_summary!M$21)</f>
        <v>1.8320637427543234</v>
      </c>
      <c r="N25" s="74">
        <f>IF(RES_hh_fech_in!N25=0,0,RES_hh_fech_in!N25/RES_summary!N$21)</f>
        <v>1.546090389011491</v>
      </c>
      <c r="O25" s="74">
        <f>IF(RES_hh_fech_in!O25=0,0,RES_hh_fech_in!O25/RES_summary!O$21)</f>
        <v>2.1703082760200294</v>
      </c>
      <c r="P25" s="74">
        <f>IF(RES_hh_fech_in!P25=0,0,RES_hh_fech_in!P25/RES_summary!P$21)</f>
        <v>1.2882269664681636</v>
      </c>
      <c r="Q25" s="74">
        <f>IF(RES_hh_fech_in!Q25=0,0,RES_hh_fech_in!Q25/RES_summary!Q$21)</f>
        <v>1.3803650358262392</v>
      </c>
      <c r="R25" s="74">
        <f>IF(RES_hh_fech_in!R25=0,0,RES_hh_fech_in!R25/RES_summary!R$21)</f>
        <v>1.4039149663205148</v>
      </c>
      <c r="S25" s="74">
        <f>IF(RES_hh_fech_in!S25=0,0,RES_hh_fech_in!S25/RES_summary!S$21)</f>
        <v>1.2593666462026814</v>
      </c>
      <c r="T25" s="74">
        <f>IF(RES_hh_fech_in!T25=0,0,RES_hh_fech_in!T25/RES_summary!T$21)</f>
        <v>1.8849527675578721</v>
      </c>
      <c r="U25" s="74">
        <f>IF(RES_hh_fech_in!U25=0,0,RES_hh_fech_in!U25/RES_summary!U$21)</f>
        <v>1.2269570145860493</v>
      </c>
      <c r="V25" s="74">
        <f>IF(RES_hh_fech_in!V25=0,0,RES_hh_fech_in!V25/RES_summary!V$21)</f>
        <v>2.4312779888541067</v>
      </c>
      <c r="W25" s="74">
        <f>IF(RES_hh_fech_in!W25=0,0,RES_hh_fech_in!W25/RES_summary!W$21)</f>
        <v>0.5257468829809635</v>
      </c>
      <c r="X25" s="74">
        <f>IF(RES_hh_fech_in!X25=0,0,RES_hh_fech_in!X25/RES_summary!X$21)</f>
        <v>1.3372398821734257</v>
      </c>
      <c r="Y25" s="74">
        <f>IF(RES_hh_fech_in!Y25=0,0,RES_hh_fech_in!Y25/RES_summary!Y$21)</f>
        <v>2.0996144434707427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6.291694274986237</v>
      </c>
      <c r="D26" s="77">
        <f>IF(RES_hh_fech_in!D26=0,0,RES_hh_fech_in!D26/RES_summary!D$21)</f>
        <v>6.2628296717238134</v>
      </c>
      <c r="E26" s="77">
        <f>IF(RES_hh_fech_in!E26=0,0,RES_hh_fech_in!E26/RES_summary!E$21)</f>
        <v>6.2947406232900507</v>
      </c>
      <c r="F26" s="77">
        <f>IF(RES_hh_fech_in!F26=0,0,RES_hh_fech_in!F26/RES_summary!F$21)</f>
        <v>6.0772592246790724</v>
      </c>
      <c r="G26" s="77">
        <f>IF(RES_hh_fech_in!G26=0,0,RES_hh_fech_in!G26/RES_summary!G$21)</f>
        <v>6.0450422186524468</v>
      </c>
      <c r="H26" s="77">
        <f>IF(RES_hh_fech_in!H26=0,0,RES_hh_fech_in!H26/RES_summary!H$21)</f>
        <v>6.0073444415915942</v>
      </c>
      <c r="I26" s="77">
        <f>IF(RES_hh_fech_in!I26=0,0,RES_hh_fech_in!I26/RES_summary!I$21)</f>
        <v>6.0777078533071665</v>
      </c>
      <c r="J26" s="77">
        <f>IF(RES_hh_fech_in!J26=0,0,RES_hh_fech_in!J26/RES_summary!J$21)</f>
        <v>6.0704347335640723</v>
      </c>
      <c r="K26" s="77">
        <f>IF(RES_hh_fech_in!K26=0,0,RES_hh_fech_in!K26/RES_summary!K$21)</f>
        <v>5.9807432019937341</v>
      </c>
      <c r="L26" s="77">
        <f>IF(RES_hh_fech_in!L26=0,0,RES_hh_fech_in!L26/RES_summary!L$21)</f>
        <v>6.3477701987120261</v>
      </c>
      <c r="M26" s="77">
        <f>IF(RES_hh_fech_in!M26=0,0,RES_hh_fech_in!M26/RES_summary!M$21)</f>
        <v>5.9509956672323696</v>
      </c>
      <c r="N26" s="77">
        <f>IF(RES_hh_fech_in!N26=0,0,RES_hh_fech_in!N26/RES_summary!N$21)</f>
        <v>5.5468639003466524</v>
      </c>
      <c r="O26" s="77">
        <f>IF(RES_hh_fech_in!O26=0,0,RES_hh_fech_in!O26/RES_summary!O$21)</f>
        <v>5.4885370697304223</v>
      </c>
      <c r="P26" s="77">
        <f>IF(RES_hh_fech_in!P26=0,0,RES_hh_fech_in!P26/RES_summary!P$21)</f>
        <v>5.1037179830928778</v>
      </c>
      <c r="Q26" s="77">
        <f>IF(RES_hh_fech_in!Q26=0,0,RES_hh_fech_in!Q26/RES_summary!Q$21)</f>
        <v>4.9071423640411709</v>
      </c>
      <c r="R26" s="77">
        <f>IF(RES_hh_fech_in!R26=0,0,RES_hh_fech_in!R26/RES_summary!R$21)</f>
        <v>4.9251713476399903</v>
      </c>
      <c r="S26" s="77">
        <f>IF(RES_hh_fech_in!S26=0,0,RES_hh_fech_in!S26/RES_summary!S$21)</f>
        <v>5.0254421166166416</v>
      </c>
      <c r="T26" s="77">
        <f>IF(RES_hh_fech_in!T26=0,0,RES_hh_fech_in!T26/RES_summary!T$21)</f>
        <v>5.2298757104119513</v>
      </c>
      <c r="U26" s="77">
        <f>IF(RES_hh_fech_in!U26=0,0,RES_hh_fech_in!U26/RES_summary!U$21)</f>
        <v>5.1727386228389074</v>
      </c>
      <c r="V26" s="77">
        <f>IF(RES_hh_fech_in!V26=0,0,RES_hh_fech_in!V26/RES_summary!V$21)</f>
        <v>5.2457629048731942</v>
      </c>
      <c r="W26" s="77">
        <f>IF(RES_hh_fech_in!W26=0,0,RES_hh_fech_in!W26/RES_summary!W$21)</f>
        <v>5.2551855443296969</v>
      </c>
      <c r="X26" s="77">
        <f>IF(RES_hh_fech_in!X26=0,0,RES_hh_fech_in!X26/RES_summary!X$21)</f>
        <v>4.8104673160191531</v>
      </c>
      <c r="Y26" s="77">
        <f>IF(RES_hh_fech_in!Y26=0,0,RES_hh_fech_in!Y26/RES_summary!Y$21)</f>
        <v>4.8780354584629979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21.413587539062082</v>
      </c>
      <c r="D27" s="69">
        <f>IF(RES_hh_fech_in!D27=0,0,RES_hh_fech_in!D27/RES_summary!D$21)</f>
        <v>22.301331533578203</v>
      </c>
      <c r="E27" s="69">
        <f>IF(RES_hh_fech_in!E27=0,0,RES_hh_fech_in!E27/RES_summary!E$21)</f>
        <v>22.89459703964625</v>
      </c>
      <c r="F27" s="69">
        <f>IF(RES_hh_fech_in!F27=0,0,RES_hh_fech_in!F27/RES_summary!F$21)</f>
        <v>22.031854883053445</v>
      </c>
      <c r="G27" s="69">
        <f>IF(RES_hh_fech_in!G27=0,0,RES_hh_fech_in!G27/RES_summary!G$21)</f>
        <v>21.319875075635512</v>
      </c>
      <c r="H27" s="69">
        <f>IF(RES_hh_fech_in!H27=0,0,RES_hh_fech_in!H27/RES_summary!H$21)</f>
        <v>20.213712947876939</v>
      </c>
      <c r="I27" s="69">
        <f>IF(RES_hh_fech_in!I27=0,0,RES_hh_fech_in!I27/RES_summary!I$21)</f>
        <v>20.519209686830237</v>
      </c>
      <c r="J27" s="69">
        <f>IF(RES_hh_fech_in!J27=0,0,RES_hh_fech_in!J27/RES_summary!J$21)</f>
        <v>19.038105488158376</v>
      </c>
      <c r="K27" s="69">
        <f>IF(RES_hh_fech_in!K27=0,0,RES_hh_fech_in!K27/RES_summary!K$21)</f>
        <v>18.184730455925479</v>
      </c>
      <c r="L27" s="69">
        <f>IF(RES_hh_fech_in!L27=0,0,RES_hh_fech_in!L27/RES_summary!L$21)</f>
        <v>20.116158689783113</v>
      </c>
      <c r="M27" s="69">
        <f>IF(RES_hh_fech_in!M27=0,0,RES_hh_fech_in!M27/RES_summary!M$21)</f>
        <v>16.624678523176133</v>
      </c>
      <c r="N27" s="69">
        <f>IF(RES_hh_fech_in!N27=0,0,RES_hh_fech_in!N27/RES_summary!N$21)</f>
        <v>14.410107878088363</v>
      </c>
      <c r="O27" s="69">
        <f>IF(RES_hh_fech_in!O27=0,0,RES_hh_fech_in!O27/RES_summary!O$21)</f>
        <v>12.634038642906695</v>
      </c>
      <c r="P27" s="69">
        <f>IF(RES_hh_fech_in!P27=0,0,RES_hh_fech_in!P27/RES_summary!P$21)</f>
        <v>10.273693544234328</v>
      </c>
      <c r="Q27" s="69">
        <f>IF(RES_hh_fech_in!Q27=0,0,RES_hh_fech_in!Q27/RES_summary!Q$21)</f>
        <v>9.9378507645146925</v>
      </c>
      <c r="R27" s="69">
        <f>IF(RES_hh_fech_in!R27=0,0,RES_hh_fech_in!R27/RES_summary!R$21)</f>
        <v>11.506532528205195</v>
      </c>
      <c r="S27" s="69">
        <f>IF(RES_hh_fech_in!S27=0,0,RES_hh_fech_in!S27/RES_summary!S$21)</f>
        <v>11.333610228014837</v>
      </c>
      <c r="T27" s="69">
        <f>IF(RES_hh_fech_in!T27=0,0,RES_hh_fech_in!T27/RES_summary!T$21)</f>
        <v>12.348288979035461</v>
      </c>
      <c r="U27" s="69">
        <f>IF(RES_hh_fech_in!U27=0,0,RES_hh_fech_in!U27/RES_summary!U$21)</f>
        <v>12.676013799665409</v>
      </c>
      <c r="V27" s="69">
        <f>IF(RES_hh_fech_in!V27=0,0,RES_hh_fech_in!V27/RES_summary!V$21)</f>
        <v>13.811327683227807</v>
      </c>
      <c r="W27" s="69">
        <f>IF(RES_hh_fech_in!W27=0,0,RES_hh_fech_in!W27/RES_summary!W$21)</f>
        <v>13.496885808711472</v>
      </c>
      <c r="X27" s="69">
        <f>IF(RES_hh_fech_in!X27=0,0,RES_hh_fech_in!X27/RES_summary!X$21)</f>
        <v>12.186705575654489</v>
      </c>
      <c r="Y27" s="69">
        <f>IF(RES_hh_fech_in!Y27=0,0,RES_hh_fech_in!Y27/RES_summary!Y$21)</f>
        <v>13.498555497693946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23.193430571183985</v>
      </c>
      <c r="D29" s="72">
        <f>IF(RES_hh_fech_in!D29=0,0,RES_hh_fech_in!D29/RES_summary!D$21)</f>
        <v>23.092222080808643</v>
      </c>
      <c r="E29" s="72">
        <f>IF(RES_hh_fech_in!E29=0,0,RES_hh_fech_in!E29/RES_summary!E$21)</f>
        <v>26.810710039706187</v>
      </c>
      <c r="F29" s="72">
        <f>IF(RES_hh_fech_in!F29=0,0,RES_hh_fech_in!F29/RES_summary!F$21)</f>
        <v>26.294027189549904</v>
      </c>
      <c r="G29" s="72">
        <f>IF(RES_hh_fech_in!G29=0,0,RES_hh_fech_in!G29/RES_summary!G$21)</f>
        <v>24.070513949946694</v>
      </c>
      <c r="H29" s="72">
        <f>IF(RES_hh_fech_in!H29=0,0,RES_hh_fech_in!H29/RES_summary!H$21)</f>
        <v>23.408807088675509</v>
      </c>
      <c r="I29" s="72">
        <f>IF(RES_hh_fech_in!I29=0,0,RES_hh_fech_in!I29/RES_summary!I$21)</f>
        <v>23.256685873468431</v>
      </c>
      <c r="J29" s="72">
        <f>IF(RES_hh_fech_in!J29=0,0,RES_hh_fech_in!J29/RES_summary!J$21)</f>
        <v>20.756779275189043</v>
      </c>
      <c r="K29" s="72">
        <f>IF(RES_hh_fech_in!K29=0,0,RES_hh_fech_in!K29/RES_summary!K$21)</f>
        <v>20.404700729823816</v>
      </c>
      <c r="L29" s="72">
        <f>IF(RES_hh_fech_in!L29=0,0,RES_hh_fech_in!L29/RES_summary!L$21)</f>
        <v>20.478029107101364</v>
      </c>
      <c r="M29" s="72">
        <f>IF(RES_hh_fech_in!M29=0,0,RES_hh_fech_in!M29/RES_summary!M$21)</f>
        <v>18.110069684272094</v>
      </c>
      <c r="N29" s="72">
        <f>IF(RES_hh_fech_in!N29=0,0,RES_hh_fech_in!N29/RES_summary!N$21)</f>
        <v>15.263090503529845</v>
      </c>
      <c r="O29" s="72">
        <f>IF(RES_hh_fech_in!O29=0,0,RES_hh_fech_in!O29/RES_summary!O$21)</f>
        <v>14.032577748339254</v>
      </c>
      <c r="P29" s="72">
        <f>IF(RES_hh_fech_in!P29=0,0,RES_hh_fech_in!P29/RES_summary!P$21)</f>
        <v>12.563467035491998</v>
      </c>
      <c r="Q29" s="72">
        <f>IF(RES_hh_fech_in!Q29=0,0,RES_hh_fech_in!Q29/RES_summary!Q$21)</f>
        <v>12.072403258912484</v>
      </c>
      <c r="R29" s="72">
        <f>IF(RES_hh_fech_in!R29=0,0,RES_hh_fech_in!R29/RES_summary!R$21)</f>
        <v>12.811751466421114</v>
      </c>
      <c r="S29" s="72">
        <f>IF(RES_hh_fech_in!S29=0,0,RES_hh_fech_in!S29/RES_summary!S$21)</f>
        <v>13.624714277844175</v>
      </c>
      <c r="T29" s="72">
        <f>IF(RES_hh_fech_in!T29=0,0,RES_hh_fech_in!T29/RES_summary!T$21)</f>
        <v>13.913668265557614</v>
      </c>
      <c r="U29" s="72">
        <f>IF(RES_hh_fech_in!U29=0,0,RES_hh_fech_in!U29/RES_summary!U$21)</f>
        <v>14.386495518158773</v>
      </c>
      <c r="V29" s="72">
        <f>IF(RES_hh_fech_in!V29=0,0,RES_hh_fech_in!V29/RES_summary!V$21)</f>
        <v>16.786797053151247</v>
      </c>
      <c r="W29" s="72">
        <f>IF(RES_hh_fech_in!W29=0,0,RES_hh_fech_in!W29/RES_summary!W$21)</f>
        <v>15.922939645467833</v>
      </c>
      <c r="X29" s="72">
        <f>IF(RES_hh_fech_in!X29=0,0,RES_hh_fech_in!X29/RES_summary!X$21)</f>
        <v>15.918788156350882</v>
      </c>
      <c r="Y29" s="72">
        <f>IF(RES_hh_fech_in!Y29=0,0,RES_hh_fech_in!Y29/RES_summary!Y$21)</f>
        <v>16.456904721677986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24.447721633065107</v>
      </c>
      <c r="D30" s="72">
        <f>IF(RES_hh_fech_in!D30=0,0,RES_hh_fech_in!D30/RES_summary!D$21)</f>
        <v>26.456345997003353</v>
      </c>
      <c r="E30" s="72">
        <f>IF(RES_hh_fech_in!E30=0,0,RES_hh_fech_in!E30/RES_summary!E$21)</f>
        <v>24.56903075300308</v>
      </c>
      <c r="F30" s="72">
        <f>IF(RES_hh_fech_in!F30=0,0,RES_hh_fech_in!F30/RES_summary!F$21)</f>
        <v>24.734807900637659</v>
      </c>
      <c r="G30" s="72">
        <f>IF(RES_hh_fech_in!G30=0,0,RES_hh_fech_in!G30/RES_summary!G$21)</f>
        <v>25.030902441012213</v>
      </c>
      <c r="H30" s="72">
        <f>IF(RES_hh_fech_in!H30=0,0,RES_hh_fech_in!H30/RES_summary!H$21)</f>
        <v>23.211066438657873</v>
      </c>
      <c r="I30" s="72">
        <f>IF(RES_hh_fech_in!I30=0,0,RES_hh_fech_in!I30/RES_summary!I$21)</f>
        <v>22.983600466029696</v>
      </c>
      <c r="J30" s="72">
        <f>IF(RES_hh_fech_in!J30=0,0,RES_hh_fech_in!J30/RES_summary!J$21)</f>
        <v>21.03325435785743</v>
      </c>
      <c r="K30" s="72">
        <f>IF(RES_hh_fech_in!K30=0,0,RES_hh_fech_in!K30/RES_summary!K$21)</f>
        <v>20.175124259676451</v>
      </c>
      <c r="L30" s="72">
        <f>IF(RES_hh_fech_in!L30=0,0,RES_hh_fech_in!L30/RES_summary!L$21)</f>
        <v>23.864015099139575</v>
      </c>
      <c r="M30" s="72">
        <f>IF(RES_hh_fech_in!M30=0,0,RES_hh_fech_in!M30/RES_summary!M$21)</f>
        <v>18.225933298555191</v>
      </c>
      <c r="N30" s="72">
        <f>IF(RES_hh_fech_in!N30=0,0,RES_hh_fech_in!N30/RES_summary!N$21)</f>
        <v>15.284328238452691</v>
      </c>
      <c r="O30" s="72">
        <f>IF(RES_hh_fech_in!O30=0,0,RES_hh_fech_in!O30/RES_summary!O$21)</f>
        <v>12.513805417832179</v>
      </c>
      <c r="P30" s="72">
        <f>IF(RES_hh_fech_in!P30=0,0,RES_hh_fech_in!P30/RES_summary!P$21)</f>
        <v>12.250641507654588</v>
      </c>
      <c r="Q30" s="72">
        <f>IF(RES_hh_fech_in!Q30=0,0,RES_hh_fech_in!Q30/RES_summary!Q$21)</f>
        <v>12.403082273999129</v>
      </c>
      <c r="R30" s="72">
        <f>IF(RES_hh_fech_in!R30=0,0,RES_hh_fech_in!R30/RES_summary!R$21)</f>
        <v>12.914656102077632</v>
      </c>
      <c r="S30" s="72">
        <f>IF(RES_hh_fech_in!S30=0,0,RES_hh_fech_in!S30/RES_summary!S$21)</f>
        <v>12.781614549152001</v>
      </c>
      <c r="T30" s="72">
        <f>IF(RES_hh_fech_in!T30=0,0,RES_hh_fech_in!T30/RES_summary!T$21)</f>
        <v>14.609019636048675</v>
      </c>
      <c r="U30" s="72">
        <f>IF(RES_hh_fech_in!U30=0,0,RES_hh_fech_in!U30/RES_summary!U$21)</f>
        <v>14.98438232553897</v>
      </c>
      <c r="V30" s="72">
        <f>IF(RES_hh_fech_in!V30=0,0,RES_hh_fech_in!V30/RES_summary!V$21)</f>
        <v>16.097778985253193</v>
      </c>
      <c r="W30" s="72">
        <f>IF(RES_hh_fech_in!W30=0,0,RES_hh_fech_in!W30/RES_summary!W$21)</f>
        <v>16.700682434508856</v>
      </c>
      <c r="X30" s="72">
        <f>IF(RES_hh_fech_in!X30=0,0,RES_hh_fech_in!X30/RES_summary!X$21)</f>
        <v>15.628457362158453</v>
      </c>
      <c r="Y30" s="72">
        <f>IF(RES_hh_fech_in!Y30=0,0,RES_hh_fech_in!Y30/RES_summary!Y$21)</f>
        <v>16.846290559598788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25.678060838626394</v>
      </c>
      <c r="D31" s="72">
        <f>IF(RES_hh_fech_in!D31=0,0,RES_hh_fech_in!D31/RES_summary!D$21)</f>
        <v>26.152408807892296</v>
      </c>
      <c r="E31" s="72">
        <f>IF(RES_hh_fech_in!E31=0,0,RES_hh_fech_in!E31/RES_summary!E$21)</f>
        <v>25.127559510682268</v>
      </c>
      <c r="F31" s="72">
        <f>IF(RES_hh_fech_in!F31=0,0,RES_hh_fech_in!F31/RES_summary!F$21)</f>
        <v>23.577380026309697</v>
      </c>
      <c r="G31" s="72">
        <f>IF(RES_hh_fech_in!G31=0,0,RES_hh_fech_in!G31/RES_summary!G$21)</f>
        <v>23.853222321965259</v>
      </c>
      <c r="H31" s="72">
        <f>IF(RES_hh_fech_in!H31=0,0,RES_hh_fech_in!H31/RES_summary!H$21)</f>
        <v>22.889647284286095</v>
      </c>
      <c r="I31" s="72">
        <f>IF(RES_hh_fech_in!I31=0,0,RES_hh_fech_in!I31/RES_summary!I$21)</f>
        <v>21.395333571914172</v>
      </c>
      <c r="J31" s="72">
        <f>IF(RES_hh_fech_in!J31=0,0,RES_hh_fech_in!J31/RES_summary!J$21)</f>
        <v>25.088744358478621</v>
      </c>
      <c r="K31" s="72">
        <f>IF(RES_hh_fech_in!K31=0,0,RES_hh_fech_in!K31/RES_summary!K$21)</f>
        <v>25.412425581340649</v>
      </c>
      <c r="L31" s="72">
        <f>IF(RES_hh_fech_in!L31=0,0,RES_hh_fech_in!L31/RES_summary!L$21)</f>
        <v>17.362416306443873</v>
      </c>
      <c r="M31" s="72">
        <f>IF(RES_hh_fech_in!M31=0,0,RES_hh_fech_in!M31/RES_summary!M$21)</f>
        <v>16.468111836005885</v>
      </c>
      <c r="N31" s="72">
        <f>IF(RES_hh_fech_in!N31=0,0,RES_hh_fech_in!N31/RES_summary!N$21)</f>
        <v>15.271752181284768</v>
      </c>
      <c r="O31" s="72">
        <f>IF(RES_hh_fech_in!O31=0,0,RES_hh_fech_in!O31/RES_summary!O$21)</f>
        <v>14.219538924071443</v>
      </c>
      <c r="P31" s="72">
        <f>IF(RES_hh_fech_in!P31=0,0,RES_hh_fech_in!P31/RES_summary!P$21)</f>
        <v>13.598577075301055</v>
      </c>
      <c r="Q31" s="72">
        <f>IF(RES_hh_fech_in!Q31=0,0,RES_hh_fech_in!Q31/RES_summary!Q$21)</f>
        <v>13.366085888089485</v>
      </c>
      <c r="R31" s="72">
        <f>IF(RES_hh_fech_in!R31=0,0,RES_hh_fech_in!R31/RES_summary!R$21)</f>
        <v>13.637316558388175</v>
      </c>
      <c r="S31" s="72">
        <f>IF(RES_hh_fech_in!S31=0,0,RES_hh_fech_in!S31/RES_summary!S$21)</f>
        <v>13.805513887074401</v>
      </c>
      <c r="T31" s="72">
        <f>IF(RES_hh_fech_in!T31=0,0,RES_hh_fech_in!T31/RES_summary!T$21)</f>
        <v>14.4573768016014</v>
      </c>
      <c r="U31" s="72">
        <f>IF(RES_hh_fech_in!U31=0,0,RES_hh_fech_in!U31/RES_summary!U$21)</f>
        <v>15.010559961612332</v>
      </c>
      <c r="V31" s="72">
        <f>IF(RES_hh_fech_in!V31=0,0,RES_hh_fech_in!V31/RES_summary!V$21)</f>
        <v>15.998380362915213</v>
      </c>
      <c r="W31" s="72">
        <f>IF(RES_hh_fech_in!W31=0,0,RES_hh_fech_in!W31/RES_summary!W$21)</f>
        <v>16.491448707808278</v>
      </c>
      <c r="X31" s="72">
        <f>IF(RES_hh_fech_in!X31=0,0,RES_hh_fech_in!X31/RES_summary!X$21)</f>
        <v>16.562590156027518</v>
      </c>
      <c r="Y31" s="72">
        <f>IF(RES_hh_fech_in!Y31=0,0,RES_hh_fech_in!Y31/RES_summary!Y$21)</f>
        <v>17.390448675688258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18.729791346843509</v>
      </c>
      <c r="D32" s="77">
        <f>IF(RES_hh_fech_in!D32=0,0,RES_hh_fech_in!D32/RES_summary!D$21)</f>
        <v>20.124391396494079</v>
      </c>
      <c r="E32" s="77">
        <f>IF(RES_hh_fech_in!E32=0,0,RES_hh_fech_in!E32/RES_summary!E$21)</f>
        <v>17.924995469800102</v>
      </c>
      <c r="F32" s="77">
        <f>IF(RES_hh_fech_in!F32=0,0,RES_hh_fech_in!F32/RES_summary!F$21)</f>
        <v>18.114999007057524</v>
      </c>
      <c r="G32" s="77">
        <f>IF(RES_hh_fech_in!G32=0,0,RES_hh_fech_in!G32/RES_summary!G$21)</f>
        <v>19.161983146216066</v>
      </c>
      <c r="H32" s="77">
        <f>IF(RES_hh_fech_in!H32=0,0,RES_hh_fech_in!H32/RES_summary!H$21)</f>
        <v>17.818085850335461</v>
      </c>
      <c r="I32" s="77">
        <f>IF(RES_hh_fech_in!I32=0,0,RES_hh_fech_in!I32/RES_summary!I$21)</f>
        <v>18.602406278116078</v>
      </c>
      <c r="J32" s="77">
        <f>IF(RES_hh_fech_in!J32=0,0,RES_hh_fech_in!J32/RES_summary!J$21)</f>
        <v>15.277348388985201</v>
      </c>
      <c r="K32" s="77">
        <f>IF(RES_hh_fech_in!K32=0,0,RES_hh_fech_in!K32/RES_summary!K$21)</f>
        <v>14.75966355442929</v>
      </c>
      <c r="L32" s="77">
        <f>IF(RES_hh_fech_in!L32=0,0,RES_hh_fech_in!L32/RES_summary!L$21)</f>
        <v>18.264561502376974</v>
      </c>
      <c r="M32" s="77">
        <f>IF(RES_hh_fech_in!M32=0,0,RES_hh_fech_in!M32/RES_summary!M$21)</f>
        <v>14.233534086441358</v>
      </c>
      <c r="N32" s="77">
        <f>IF(RES_hh_fech_in!N32=0,0,RES_hh_fech_in!N32/RES_summary!N$21)</f>
        <v>10.969522876334409</v>
      </c>
      <c r="O32" s="77">
        <f>IF(RES_hh_fech_in!O32=0,0,RES_hh_fech_in!O32/RES_summary!O$21)</f>
        <v>8.5971847635378893</v>
      </c>
      <c r="P32" s="77">
        <f>IF(RES_hh_fech_in!P32=0,0,RES_hh_fech_in!P32/RES_summary!P$21)</f>
        <v>7.5601464395598468</v>
      </c>
      <c r="Q32" s="77">
        <f>IF(RES_hh_fech_in!Q32=0,0,RES_hh_fech_in!Q32/RES_summary!Q$21)</f>
        <v>7.4074234860584713</v>
      </c>
      <c r="R32" s="77">
        <f>IF(RES_hh_fech_in!R32=0,0,RES_hh_fech_in!R32/RES_summary!R$21)</f>
        <v>10.341800544929191</v>
      </c>
      <c r="S32" s="77">
        <f>IF(RES_hh_fech_in!S32=0,0,RES_hh_fech_in!S32/RES_summary!S$21)</f>
        <v>8.8614635908219768</v>
      </c>
      <c r="T32" s="77">
        <f>IF(RES_hh_fech_in!T32=0,0,RES_hh_fech_in!T32/RES_summary!T$21)</f>
        <v>10.547523870753659</v>
      </c>
      <c r="U32" s="77">
        <f>IF(RES_hh_fech_in!U32=0,0,RES_hh_fech_in!U32/RES_summary!U$21)</f>
        <v>10.387810808919372</v>
      </c>
      <c r="V32" s="77">
        <f>IF(RES_hh_fech_in!V32=0,0,RES_hh_fech_in!V32/RES_summary!V$21)</f>
        <v>10.924056371848332</v>
      </c>
      <c r="W32" s="77">
        <f>IF(RES_hh_fech_in!W32=0,0,RES_hh_fech_in!W32/RES_summary!W$21)</f>
        <v>11.580429424591696</v>
      </c>
      <c r="X32" s="77">
        <f>IF(RES_hh_fech_in!X32=0,0,RES_hh_fech_in!X32/RES_summary!X$21)</f>
        <v>10.450658633830839</v>
      </c>
      <c r="Y32" s="77">
        <f>IF(RES_hh_fech_in!Y32=0,0,RES_hh_fech_in!Y32/RES_summary!Y$21)</f>
        <v>12.345957101728553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36.666966592538181</v>
      </c>
      <c r="D3" s="65">
        <f>IF(RES_hh_tesh_in!D3=0,0,RES_hh_tesh_in!D3/RES_summary!D$21)</f>
        <v>37.804939511165543</v>
      </c>
      <c r="E3" s="65">
        <f>IF(RES_hh_tesh_in!E3=0,0,RES_hh_tesh_in!E3/RES_summary!E$21)</f>
        <v>42.626512218934813</v>
      </c>
      <c r="F3" s="65">
        <f>IF(RES_hh_tesh_in!F3=0,0,RES_hh_tesh_in!F3/RES_summary!F$21)</f>
        <v>41.868979696502002</v>
      </c>
      <c r="G3" s="65">
        <f>IF(RES_hh_tesh_in!G3=0,0,RES_hh_tesh_in!G3/RES_summary!G$21)</f>
        <v>42.582397567851821</v>
      </c>
      <c r="H3" s="65">
        <f>IF(RES_hh_tesh_in!H3=0,0,RES_hh_tesh_in!H3/RES_summary!H$21)</f>
        <v>41.126238893262865</v>
      </c>
      <c r="I3" s="65">
        <f>IF(RES_hh_tesh_in!I3=0,0,RES_hh_tesh_in!I3/RES_summary!I$21)</f>
        <v>41.19188408116387</v>
      </c>
      <c r="J3" s="65">
        <f>IF(RES_hh_tesh_in!J3=0,0,RES_hh_tesh_in!J3/RES_summary!J$21)</f>
        <v>39.042720803828729</v>
      </c>
      <c r="K3" s="65">
        <f>IF(RES_hh_tesh_in!K3=0,0,RES_hh_tesh_in!K3/RES_summary!K$21)</f>
        <v>42.512115094816693</v>
      </c>
      <c r="L3" s="65">
        <f>IF(RES_hh_tesh_in!L3=0,0,RES_hh_tesh_in!L3/RES_summary!L$21)</f>
        <v>40.357990791152545</v>
      </c>
      <c r="M3" s="65">
        <f>IF(RES_hh_tesh_in!M3=0,0,RES_hh_tesh_in!M3/RES_summary!M$21)</f>
        <v>34.84600287991892</v>
      </c>
      <c r="N3" s="65">
        <f>IF(RES_hh_tesh_in!N3=0,0,RES_hh_tesh_in!N3/RES_summary!N$21)</f>
        <v>34.808426104276627</v>
      </c>
      <c r="O3" s="65">
        <f>IF(RES_hh_tesh_in!O3=0,0,RES_hh_tesh_in!O3/RES_summary!O$21)</f>
        <v>36.615241832509355</v>
      </c>
      <c r="P3" s="65">
        <f>IF(RES_hh_tesh_in!P3=0,0,RES_hh_tesh_in!P3/RES_summary!P$21)</f>
        <v>33.535468424860333</v>
      </c>
      <c r="Q3" s="65">
        <f>IF(RES_hh_tesh_in!Q3=0,0,RES_hh_tesh_in!Q3/RES_summary!Q$21)</f>
        <v>32.097242874628733</v>
      </c>
      <c r="R3" s="65">
        <f>IF(RES_hh_tesh_in!R3=0,0,RES_hh_tesh_in!R3/RES_summary!R$21)</f>
        <v>32.155158292434059</v>
      </c>
      <c r="S3" s="65">
        <f>IF(RES_hh_tesh_in!S3=0,0,RES_hh_tesh_in!S3/RES_summary!S$21)</f>
        <v>31.186750070703397</v>
      </c>
      <c r="T3" s="65">
        <f>IF(RES_hh_tesh_in!T3=0,0,RES_hh_tesh_in!T3/RES_summary!T$21)</f>
        <v>31.737931415960404</v>
      </c>
      <c r="U3" s="65">
        <f>IF(RES_hh_tesh_in!U3=0,0,RES_hh_tesh_in!U3/RES_summary!U$21)</f>
        <v>31.589934436436934</v>
      </c>
      <c r="V3" s="65">
        <f>IF(RES_hh_tesh_in!V3=0,0,RES_hh_tesh_in!V3/RES_summary!V$21)</f>
        <v>32.613756459740635</v>
      </c>
      <c r="W3" s="65">
        <f>IF(RES_hh_tesh_in!W3=0,0,RES_hh_tesh_in!W3/RES_summary!W$21)</f>
        <v>32.554100355760788</v>
      </c>
      <c r="X3" s="65">
        <f>IF(RES_hh_tesh_in!X3=0,0,RES_hh_tesh_in!X3/RES_summary!X$21)</f>
        <v>32.080986056665012</v>
      </c>
      <c r="Y3" s="65">
        <f>IF(RES_hh_tesh_in!Y3=0,0,RES_hh_tesh_in!Y3/RES_summary!Y$21)</f>
        <v>34.044078138160181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14.530558286531985</v>
      </c>
      <c r="D4" s="69">
        <f>IF(RES_hh_tesh_in!D4=0,0,RES_hh_tesh_in!D4/RES_summary!D$21)</f>
        <v>15.025963454699342</v>
      </c>
      <c r="E4" s="69">
        <f>IF(RES_hh_tesh_in!E4=0,0,RES_hh_tesh_in!E4/RES_summary!E$21)</f>
        <v>18.045038086195788</v>
      </c>
      <c r="F4" s="69">
        <f>IF(RES_hh_tesh_in!F4=0,0,RES_hh_tesh_in!F4/RES_summary!F$21)</f>
        <v>18.410517039703965</v>
      </c>
      <c r="G4" s="69">
        <f>IF(RES_hh_tesh_in!G4=0,0,RES_hh_tesh_in!G4/RES_summary!G$21)</f>
        <v>18.778524890899881</v>
      </c>
      <c r="H4" s="69">
        <f>IF(RES_hh_tesh_in!H4=0,0,RES_hh_tesh_in!H4/RES_summary!H$21)</f>
        <v>18.181552104671688</v>
      </c>
      <c r="I4" s="69">
        <f>IF(RES_hh_tesh_in!I4=0,0,RES_hh_tesh_in!I4/RES_summary!I$21)</f>
        <v>19.073669898116179</v>
      </c>
      <c r="J4" s="69">
        <f>IF(RES_hh_tesh_in!J4=0,0,RES_hh_tesh_in!J4/RES_summary!J$21)</f>
        <v>18.306277016986069</v>
      </c>
      <c r="K4" s="69">
        <f>IF(RES_hh_tesh_in!K4=0,0,RES_hh_tesh_in!K4/RES_summary!K$21)</f>
        <v>21.658049312329954</v>
      </c>
      <c r="L4" s="69">
        <f>IF(RES_hh_tesh_in!L4=0,0,RES_hh_tesh_in!L4/RES_summary!L$21)</f>
        <v>15.602309153139284</v>
      </c>
      <c r="M4" s="69">
        <f>IF(RES_hh_tesh_in!M4=0,0,RES_hh_tesh_in!M4/RES_summary!M$21)</f>
        <v>14.436362392408739</v>
      </c>
      <c r="N4" s="69">
        <f>IF(RES_hh_tesh_in!N4=0,0,RES_hh_tesh_in!N4/RES_summary!N$21)</f>
        <v>15.875589762203731</v>
      </c>
      <c r="O4" s="69">
        <f>IF(RES_hh_tesh_in!O4=0,0,RES_hh_tesh_in!O4/RES_summary!O$21)</f>
        <v>17.779023513985099</v>
      </c>
      <c r="P4" s="69">
        <f>IF(RES_hh_tesh_in!P4=0,0,RES_hh_tesh_in!P4/RES_summary!P$21)</f>
        <v>18.191708395938928</v>
      </c>
      <c r="Q4" s="69">
        <f>IF(RES_hh_tesh_in!Q4=0,0,RES_hh_tesh_in!Q4/RES_summary!Q$21)</f>
        <v>17.325136183392623</v>
      </c>
      <c r="R4" s="69">
        <f>IF(RES_hh_tesh_in!R4=0,0,RES_hh_tesh_in!R4/RES_summary!R$21)</f>
        <v>16.6629504088516</v>
      </c>
      <c r="S4" s="69">
        <f>IF(RES_hh_tesh_in!S4=0,0,RES_hh_tesh_in!S4/RES_summary!S$21)</f>
        <v>16.383663929331462</v>
      </c>
      <c r="T4" s="69">
        <f>IF(RES_hh_tesh_in!T4=0,0,RES_hh_tesh_in!T4/RES_summary!T$21)</f>
        <v>16.10194640599525</v>
      </c>
      <c r="U4" s="69">
        <f>IF(RES_hh_tesh_in!U4=0,0,RES_hh_tesh_in!U4/RES_summary!U$21)</f>
        <v>15.935742414191767</v>
      </c>
      <c r="V4" s="69">
        <f>IF(RES_hh_tesh_in!V4=0,0,RES_hh_tesh_in!V4/RES_summary!V$21)</f>
        <v>16.06315160528014</v>
      </c>
      <c r="W4" s="69">
        <f>IF(RES_hh_tesh_in!W4=0,0,RES_hh_tesh_in!W4/RES_summary!W$21)</f>
        <v>15.674100676055088</v>
      </c>
      <c r="X4" s="69">
        <f>IF(RES_hh_tesh_in!X4=0,0,RES_hh_tesh_in!X4/RES_summary!X$21)</f>
        <v>15.716040795588381</v>
      </c>
      <c r="Y4" s="69">
        <f>IF(RES_hh_tesh_in!Y4=0,0,RES_hh_tesh_in!Y4/RES_summary!Y$21)</f>
        <v>15.936059491560217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13.577008388367274</v>
      </c>
      <c r="D6" s="72">
        <f>IF(RES_hh_tesh_in!D6=0,0,RES_hh_tesh_in!D6/RES_summary!D$21)</f>
        <v>13.271140378749392</v>
      </c>
      <c r="E6" s="72">
        <f>IF(RES_hh_tesh_in!E6=0,0,RES_hh_tesh_in!E6/RES_summary!E$21)</f>
        <v>21.233643088597141</v>
      </c>
      <c r="F6" s="72">
        <f>IF(RES_hh_tesh_in!F6=0,0,RES_hh_tesh_in!F6/RES_summary!F$21)</f>
        <v>20.954487460260534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21.012337105428049</v>
      </c>
      <c r="M6" s="72">
        <f>IF(RES_hh_tesh_in!M6=0,0,RES_hh_tesh_in!M6/RES_summary!M$21)</f>
        <v>16.703421337795298</v>
      </c>
      <c r="N6" s="72">
        <f>IF(RES_hh_tesh_in!N6=0,0,RES_hh_tesh_in!N6/RES_summary!N$21)</f>
        <v>16.428181192120341</v>
      </c>
      <c r="O6" s="72">
        <f>IF(RES_hh_tesh_in!O6=0,0,RES_hh_tesh_in!O6/RES_summary!O$21)</f>
        <v>17.471816639848452</v>
      </c>
      <c r="P6" s="72">
        <f>IF(RES_hh_tesh_in!P6=0,0,RES_hh_tesh_in!P6/RES_summary!P$21)</f>
        <v>17.041632519195094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16.322798180902513</v>
      </c>
      <c r="T6" s="72">
        <f>IF(RES_hh_tesh_in!T6=0,0,RES_hh_tesh_in!T6/RES_summary!T$21)</f>
        <v>15.554534178098599</v>
      </c>
      <c r="U6" s="72">
        <f>IF(RES_hh_tesh_in!U6=0,0,RES_hh_tesh_in!U6/RES_summary!U$21)</f>
        <v>15.714563185566307</v>
      </c>
      <c r="V6" s="72">
        <f>IF(RES_hh_tesh_in!V6=0,0,RES_hh_tesh_in!V6/RES_summary!V$21)</f>
        <v>17.107826857769137</v>
      </c>
      <c r="W6" s="72">
        <f>IF(RES_hh_tesh_in!W6=0,0,RES_hh_tesh_in!W6/RES_summary!W$21)</f>
        <v>0</v>
      </c>
      <c r="X6" s="72">
        <f>IF(RES_hh_tesh_in!X6=0,0,RES_hh_tesh_in!X6/RES_summary!X$21)</f>
        <v>15.114218426780482</v>
      </c>
      <c r="Y6" s="72">
        <f>IF(RES_hh_tesh_in!Y6=0,0,RES_hh_tesh_in!Y6/RES_summary!Y$21)</f>
        <v>0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16.457336716275645</v>
      </c>
      <c r="D7" s="72">
        <f>IF(RES_hh_tesh_in!D7=0,0,RES_hh_tesh_in!D7/RES_summary!D$21)</f>
        <v>17.229070018355749</v>
      </c>
      <c r="E7" s="72">
        <f>IF(RES_hh_tesh_in!E7=0,0,RES_hh_tesh_in!E7/RES_summary!E$21)</f>
        <v>15.495559637004996</v>
      </c>
      <c r="F7" s="72">
        <f>IF(RES_hh_tesh_in!F7=0,0,RES_hh_tesh_in!F7/RES_summary!F$21)</f>
        <v>16.027671785795494</v>
      </c>
      <c r="G7" s="72">
        <f>IF(RES_hh_tesh_in!G7=0,0,RES_hh_tesh_in!G7/RES_summary!G$21)</f>
        <v>17.725915921262818</v>
      </c>
      <c r="H7" s="72">
        <f>IF(RES_hh_tesh_in!H7=0,0,RES_hh_tesh_in!H7/RES_summary!H$21)</f>
        <v>16.811773140839733</v>
      </c>
      <c r="I7" s="72">
        <f>IF(RES_hh_tesh_in!I7=0,0,RES_hh_tesh_in!I7/RES_summary!I$21)</f>
        <v>18.48683815264415</v>
      </c>
      <c r="J7" s="72">
        <f>IF(RES_hh_tesh_in!J7=0,0,RES_hh_tesh_in!J7/RES_summary!J$21)</f>
        <v>18.646626315493648</v>
      </c>
      <c r="K7" s="72">
        <f>IF(RES_hh_tesh_in!K7=0,0,RES_hh_tesh_in!K7/RES_summary!K$21)</f>
        <v>18.69666701521874</v>
      </c>
      <c r="L7" s="72">
        <f>IF(RES_hh_tesh_in!L7=0,0,RES_hh_tesh_in!L7/RES_summary!L$21)</f>
        <v>16.113800894752472</v>
      </c>
      <c r="M7" s="72">
        <f>IF(RES_hh_tesh_in!M7=0,0,RES_hh_tesh_in!M7/RES_summary!M$21)</f>
        <v>18.521035004302366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16.994275959842934</v>
      </c>
      <c r="U7" s="72">
        <f>IF(RES_hh_tesh_in!U7=0,0,RES_hh_tesh_in!U7/RES_summary!U$21)</f>
        <v>14.742637949606538</v>
      </c>
      <c r="V7" s="72">
        <f>IF(RES_hh_tesh_in!V7=0,0,RES_hh_tesh_in!V7/RES_summary!V$21)</f>
        <v>16.122350749012174</v>
      </c>
      <c r="W7" s="72">
        <f>IF(RES_hh_tesh_in!W7=0,0,RES_hh_tesh_in!W7/RES_summary!W$21)</f>
        <v>16.280714378314649</v>
      </c>
      <c r="X7" s="72">
        <f>IF(RES_hh_tesh_in!X7=0,0,RES_hh_tesh_in!X7/RES_summary!X$21)</f>
        <v>15.408717324244495</v>
      </c>
      <c r="Y7" s="72">
        <f>IF(RES_hh_tesh_in!Y7=0,0,RES_hh_tesh_in!Y7/RES_summary!Y$21)</f>
        <v>14.496057019832495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14.483808633810135</v>
      </c>
      <c r="D8" s="72">
        <f>IF(RES_hh_tesh_in!D8=0,0,RES_hh_tesh_in!D8/RES_summary!D$21)</f>
        <v>15.832992188211666</v>
      </c>
      <c r="E8" s="72">
        <f>IF(RES_hh_tesh_in!E8=0,0,RES_hh_tesh_in!E8/RES_summary!E$21)</f>
        <v>16.668137868782111</v>
      </c>
      <c r="F8" s="72">
        <f>IF(RES_hh_tesh_in!F8=0,0,RES_hh_tesh_in!F8/RES_summary!F$21)</f>
        <v>18.052129646101072</v>
      </c>
      <c r="G8" s="72">
        <f>IF(RES_hh_tesh_in!G8=0,0,RES_hh_tesh_in!G8/RES_summary!G$21)</f>
        <v>18.746142571350994</v>
      </c>
      <c r="H8" s="72">
        <f>IF(RES_hh_tesh_in!H8=0,0,RES_hh_tesh_in!H8/RES_summary!H$21)</f>
        <v>17.882456624974541</v>
      </c>
      <c r="I8" s="72">
        <f>IF(RES_hh_tesh_in!I8=0,0,RES_hh_tesh_in!I8/RES_summary!I$21)</f>
        <v>18.644024970763571</v>
      </c>
      <c r="J8" s="72">
        <f>IF(RES_hh_tesh_in!J8=0,0,RES_hh_tesh_in!J8/RES_summary!J$21)</f>
        <v>17.8394611775235</v>
      </c>
      <c r="K8" s="72">
        <f>IF(RES_hh_tesh_in!K8=0,0,RES_hh_tesh_in!K8/RES_summary!K$21)</f>
        <v>19.647408901743489</v>
      </c>
      <c r="L8" s="72">
        <f>IF(RES_hh_tesh_in!L8=0,0,RES_hh_tesh_in!L8/RES_summary!L$21)</f>
        <v>16.405568472736444</v>
      </c>
      <c r="M8" s="72">
        <f>IF(RES_hh_tesh_in!M8=0,0,RES_hh_tesh_in!M8/RES_summary!M$21)</f>
        <v>14.590104484823305</v>
      </c>
      <c r="N8" s="72">
        <f>IF(RES_hh_tesh_in!N8=0,0,RES_hh_tesh_in!N8/RES_summary!N$21)</f>
        <v>15.912522132738806</v>
      </c>
      <c r="O8" s="72">
        <f>IF(RES_hh_tesh_in!O8=0,0,RES_hh_tesh_in!O8/RES_summary!O$21)</f>
        <v>16.61293433043004</v>
      </c>
      <c r="P8" s="72">
        <f>IF(RES_hh_tesh_in!P8=0,0,RES_hh_tesh_in!P8/RES_summary!P$21)</f>
        <v>17.760236897418057</v>
      </c>
      <c r="Q8" s="72">
        <f>IF(RES_hh_tesh_in!Q8=0,0,RES_hh_tesh_in!Q8/RES_summary!Q$21)</f>
        <v>17.802202154737369</v>
      </c>
      <c r="R8" s="72">
        <f>IF(RES_hh_tesh_in!R8=0,0,RES_hh_tesh_in!R8/RES_summary!R$21)</f>
        <v>15.775880238156835</v>
      </c>
      <c r="S8" s="72">
        <f>IF(RES_hh_tesh_in!S8=0,0,RES_hh_tesh_in!S8/RES_summary!S$21)</f>
        <v>15.824336364912192</v>
      </c>
      <c r="T8" s="72">
        <f>IF(RES_hh_tesh_in!T8=0,0,RES_hh_tesh_in!T8/RES_summary!T$21)</f>
        <v>16.18561076498812</v>
      </c>
      <c r="U8" s="72">
        <f>IF(RES_hh_tesh_in!U8=0,0,RES_hh_tesh_in!U8/RES_summary!U$21)</f>
        <v>16.187435622964458</v>
      </c>
      <c r="V8" s="72">
        <f>IF(RES_hh_tesh_in!V8=0,0,RES_hh_tesh_in!V8/RES_summary!V$21)</f>
        <v>16.162484209339407</v>
      </c>
      <c r="W8" s="72">
        <f>IF(RES_hh_tesh_in!W8=0,0,RES_hh_tesh_in!W8/RES_summary!W$21)</f>
        <v>15.896921403672945</v>
      </c>
      <c r="X8" s="72">
        <f>IF(RES_hh_tesh_in!X8=0,0,RES_hh_tesh_in!X8/RES_summary!X$21)</f>
        <v>15.718568662381587</v>
      </c>
      <c r="Y8" s="72">
        <f>IF(RES_hh_tesh_in!Y8=0,0,RES_hh_tesh_in!Y8/RES_summary!Y$21)</f>
        <v>14.782925106382534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14.975679975280254</v>
      </c>
      <c r="D9" s="72">
        <f>IF(RES_hh_tesh_in!D9=0,0,RES_hh_tesh_in!D9/RES_summary!D$21)</f>
        <v>15.562115489681458</v>
      </c>
      <c r="E9" s="72">
        <f>IF(RES_hh_tesh_in!E9=0,0,RES_hh_tesh_in!E9/RES_summary!E$21)</f>
        <v>16.648647099301435</v>
      </c>
      <c r="F9" s="72">
        <f>IF(RES_hh_tesh_in!F9=0,0,RES_hh_tesh_in!F9/RES_summary!F$21)</f>
        <v>17.858942447161606</v>
      </c>
      <c r="G9" s="72">
        <f>IF(RES_hh_tesh_in!G9=0,0,RES_hh_tesh_in!G9/RES_summary!G$21)</f>
        <v>18.498046430501475</v>
      </c>
      <c r="H9" s="72">
        <f>IF(RES_hh_tesh_in!H9=0,0,RES_hh_tesh_in!H9/RES_summary!H$21)</f>
        <v>18.531021708391524</v>
      </c>
      <c r="I9" s="72">
        <f>IF(RES_hh_tesh_in!I9=0,0,RES_hh_tesh_in!I9/RES_summary!I$21)</f>
        <v>19.25795091509217</v>
      </c>
      <c r="J9" s="72">
        <f>IF(RES_hh_tesh_in!J9=0,0,RES_hh_tesh_in!J9/RES_summary!J$21)</f>
        <v>19.430245425467632</v>
      </c>
      <c r="K9" s="72">
        <f>IF(RES_hh_tesh_in!K9=0,0,RES_hh_tesh_in!K9/RES_summary!K$21)</f>
        <v>21.277284745307522</v>
      </c>
      <c r="L9" s="72">
        <f>IF(RES_hh_tesh_in!L9=0,0,RES_hh_tesh_in!L9/RES_summary!L$21)</f>
        <v>13.707221290923014</v>
      </c>
      <c r="M9" s="72">
        <f>IF(RES_hh_tesh_in!M9=0,0,RES_hh_tesh_in!M9/RES_summary!M$21)</f>
        <v>14.276556931986665</v>
      </c>
      <c r="N9" s="72">
        <f>IF(RES_hh_tesh_in!N9=0,0,RES_hh_tesh_in!N9/RES_summary!N$21)</f>
        <v>16.018112461629638</v>
      </c>
      <c r="O9" s="72">
        <f>IF(RES_hh_tesh_in!O9=0,0,RES_hh_tesh_in!O9/RES_summary!O$21)</f>
        <v>17.572866042939612</v>
      </c>
      <c r="P9" s="72">
        <f>IF(RES_hh_tesh_in!P9=0,0,RES_hh_tesh_in!P9/RES_summary!P$21)</f>
        <v>17.222765616920956</v>
      </c>
      <c r="Q9" s="72">
        <f>IF(RES_hh_tesh_in!Q9=0,0,RES_hh_tesh_in!Q9/RES_summary!Q$21)</f>
        <v>16.913812560950944</v>
      </c>
      <c r="R9" s="72">
        <f>IF(RES_hh_tesh_in!R9=0,0,RES_hh_tesh_in!R9/RES_summary!R$21)</f>
        <v>16.801888727734134</v>
      </c>
      <c r="S9" s="72">
        <f>IF(RES_hh_tesh_in!S9=0,0,RES_hh_tesh_in!S9/RES_summary!S$21)</f>
        <v>16.461959407540014</v>
      </c>
      <c r="T9" s="72">
        <f>IF(RES_hh_tesh_in!T9=0,0,RES_hh_tesh_in!T9/RES_summary!T$21)</f>
        <v>15.937455998881513</v>
      </c>
      <c r="U9" s="72">
        <f>IF(RES_hh_tesh_in!U9=0,0,RES_hh_tesh_in!U9/RES_summary!U$21)</f>
        <v>15.734950068941593</v>
      </c>
      <c r="V9" s="72">
        <f>IF(RES_hh_tesh_in!V9=0,0,RES_hh_tesh_in!V9/RES_summary!V$21)</f>
        <v>16.024731168735237</v>
      </c>
      <c r="W9" s="72">
        <f>IF(RES_hh_tesh_in!W9=0,0,RES_hh_tesh_in!W9/RES_summary!W$21)</f>
        <v>15.840936398120322</v>
      </c>
      <c r="X9" s="72">
        <f>IF(RES_hh_tesh_in!X9=0,0,RES_hh_tesh_in!X9/RES_summary!X$21)</f>
        <v>15.611578812991558</v>
      </c>
      <c r="Y9" s="72">
        <f>IF(RES_hh_tesh_in!Y9=0,0,RES_hh_tesh_in!Y9/RES_summary!Y$21)</f>
        <v>15.535010037803692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10.311932132813135</v>
      </c>
      <c r="D11" s="72">
        <f>IF(RES_hh_tesh_in!D11=0,0,RES_hh_tesh_in!D11/RES_summary!D$21)</f>
        <v>16.668603728895341</v>
      </c>
      <c r="E11" s="72">
        <f>IF(RES_hh_tesh_in!E11=0,0,RES_hh_tesh_in!E11/RES_summary!E$21)</f>
        <v>17.879463751323613</v>
      </c>
      <c r="F11" s="72">
        <f>IF(RES_hh_tesh_in!F11=0,0,RES_hh_tesh_in!F11/RES_summary!F$21)</f>
        <v>20.708296978645642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19.337906669893897</v>
      </c>
      <c r="J11" s="72">
        <f>IF(RES_hh_tesh_in!J11=0,0,RES_hh_tesh_in!J11/RES_summary!J$21)</f>
        <v>14.614592503331245</v>
      </c>
      <c r="K11" s="72">
        <f>IF(RES_hh_tesh_in!K11=0,0,RES_hh_tesh_in!K11/RES_summary!K$21)</f>
        <v>13.79526683796445</v>
      </c>
      <c r="L11" s="72">
        <f>IF(RES_hh_tesh_in!L11=0,0,RES_hh_tesh_in!L11/RES_summary!L$21)</f>
        <v>18.041937589745746</v>
      </c>
      <c r="M11" s="72">
        <f>IF(RES_hh_tesh_in!M11=0,0,RES_hh_tesh_in!M11/RES_summary!M$21)</f>
        <v>15.618882162833554</v>
      </c>
      <c r="N11" s="72">
        <f>IF(RES_hh_tesh_in!N11=0,0,RES_hh_tesh_in!N11/RES_summary!N$21)</f>
        <v>18.320802853738215</v>
      </c>
      <c r="O11" s="72">
        <f>IF(RES_hh_tesh_in!O11=0,0,RES_hh_tesh_in!O11/RES_summary!O$21)</f>
        <v>17.115060821692008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16.23634019747437</v>
      </c>
      <c r="S11" s="72">
        <f>IF(RES_hh_tesh_in!S11=0,0,RES_hh_tesh_in!S11/RES_summary!S$21)</f>
        <v>15.659659687698984</v>
      </c>
      <c r="T11" s="72">
        <f>IF(RES_hh_tesh_in!T11=0,0,RES_hh_tesh_in!T11/RES_summary!T$21)</f>
        <v>18.649614128310422</v>
      </c>
      <c r="U11" s="72">
        <f>IF(RES_hh_tesh_in!U11=0,0,RES_hh_tesh_in!U11/RES_summary!U$21)</f>
        <v>15.24624611950763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X11" s="72">
        <f>IF(RES_hh_tesh_in!X11=0,0,RES_hh_tesh_in!X11/RES_summary!X$21)</f>
        <v>0</v>
      </c>
      <c r="Y11" s="72">
        <f>IF(RES_hh_tesh_in!Y11=0,0,RES_hh_tesh_in!Y11/RES_summary!Y$21)</f>
        <v>0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12.714285399334027</v>
      </c>
      <c r="D12" s="72">
        <f>IF(RES_hh_tesh_in!D12=0,0,RES_hh_tesh_in!D12/RES_summary!D$21)</f>
        <v>14.195992448393778</v>
      </c>
      <c r="E12" s="72">
        <f>IF(RES_hh_tesh_in!E12=0,0,RES_hh_tesh_in!E12/RES_summary!E$21)</f>
        <v>18.78764545885819</v>
      </c>
      <c r="F12" s="72">
        <f>IF(RES_hh_tesh_in!F12=0,0,RES_hh_tesh_in!F12/RES_summary!F$21)</f>
        <v>18.651313549094549</v>
      </c>
      <c r="G12" s="72">
        <f>IF(RES_hh_tesh_in!G12=0,0,RES_hh_tesh_in!G12/RES_summary!G$21)</f>
        <v>19.103644590847384</v>
      </c>
      <c r="H12" s="72">
        <f>IF(RES_hh_tesh_in!H12=0,0,RES_hh_tesh_in!H12/RES_summary!H$21)</f>
        <v>17.061643853259625</v>
      </c>
      <c r="I12" s="72">
        <f>IF(RES_hh_tesh_in!I12=0,0,RES_hh_tesh_in!I12/RES_summary!I$21)</f>
        <v>18.724920666954702</v>
      </c>
      <c r="J12" s="72">
        <f>IF(RES_hh_tesh_in!J12=0,0,RES_hh_tesh_in!J12/RES_summary!J$21)</f>
        <v>17.308638032887586</v>
      </c>
      <c r="K12" s="72">
        <f>IF(RES_hh_tesh_in!K12=0,0,RES_hh_tesh_in!K12/RES_summary!K$21)</f>
        <v>22.746102636578627</v>
      </c>
      <c r="L12" s="72">
        <f>IF(RES_hh_tesh_in!L12=0,0,RES_hh_tesh_in!L12/RES_summary!L$21)</f>
        <v>15.603768438167888</v>
      </c>
      <c r="M12" s="72">
        <f>IF(RES_hh_tesh_in!M12=0,0,RES_hh_tesh_in!M12/RES_summary!M$21)</f>
        <v>13.864659346546235</v>
      </c>
      <c r="N12" s="72">
        <f>IF(RES_hh_tesh_in!N12=0,0,RES_hh_tesh_in!N12/RES_summary!N$21)</f>
        <v>15.438096316179903</v>
      </c>
      <c r="O12" s="72">
        <f>IF(RES_hh_tesh_in!O12=0,0,RES_hh_tesh_in!O12/RES_summary!O$21)</f>
        <v>17.986232020651741</v>
      </c>
      <c r="P12" s="72">
        <f>IF(RES_hh_tesh_in!P12=0,0,RES_hh_tesh_in!P12/RES_summary!P$21)</f>
        <v>18.64614962194705</v>
      </c>
      <c r="Q12" s="72">
        <f>IF(RES_hh_tesh_in!Q12=0,0,RES_hh_tesh_in!Q12/RES_summary!Q$21)</f>
        <v>17.458665506718521</v>
      </c>
      <c r="R12" s="72">
        <f>IF(RES_hh_tesh_in!R12=0,0,RES_hh_tesh_in!R12/RES_summary!R$21)</f>
        <v>16.635893140904805</v>
      </c>
      <c r="S12" s="72">
        <f>IF(RES_hh_tesh_in!S12=0,0,RES_hh_tesh_in!S12/RES_summary!S$21)</f>
        <v>16.33260848061343</v>
      </c>
      <c r="T12" s="72">
        <f>IF(RES_hh_tesh_in!T12=0,0,RES_hh_tesh_in!T12/RES_summary!T$21)</f>
        <v>16.103436114080949</v>
      </c>
      <c r="U12" s="72">
        <f>IF(RES_hh_tesh_in!U12=0,0,RES_hh_tesh_in!U12/RES_summary!U$21)</f>
        <v>15.971599166664397</v>
      </c>
      <c r="V12" s="72">
        <f>IF(RES_hh_tesh_in!V12=0,0,RES_hh_tesh_in!V12/RES_summary!V$21)</f>
        <v>15.892150946296216</v>
      </c>
      <c r="W12" s="72">
        <f>IF(RES_hh_tesh_in!W12=0,0,RES_hh_tesh_in!W12/RES_summary!W$21)</f>
        <v>15.569302752716677</v>
      </c>
      <c r="X12" s="72">
        <f>IF(RES_hh_tesh_in!X12=0,0,RES_hh_tesh_in!X12/RES_summary!X$21)</f>
        <v>16.17323356253813</v>
      </c>
      <c r="Y12" s="72">
        <f>IF(RES_hh_tesh_in!Y12=0,0,RES_hh_tesh_in!Y12/RES_summary!Y$21)</f>
        <v>15.51504289698053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13.629063287100969</v>
      </c>
      <c r="D13" s="74">
        <f>IF(RES_hh_tesh_in!D13=0,0,RES_hh_tesh_in!D13/RES_summary!D$21)</f>
        <v>16.063947314230845</v>
      </c>
      <c r="E13" s="74">
        <f>IF(RES_hh_tesh_in!E13=0,0,RES_hh_tesh_in!E13/RES_summary!E$21)</f>
        <v>17.681637490612808</v>
      </c>
      <c r="F13" s="74">
        <f>IF(RES_hh_tesh_in!F13=0,0,RES_hh_tesh_in!F13/RES_summary!F$21)</f>
        <v>18.415810645369564</v>
      </c>
      <c r="G13" s="74">
        <f>IF(RES_hh_tesh_in!G13=0,0,RES_hh_tesh_in!G13/RES_summary!G$21)</f>
        <v>19.016917855439239</v>
      </c>
      <c r="H13" s="74">
        <f>IF(RES_hh_tesh_in!H13=0,0,RES_hh_tesh_in!H13/RES_summary!H$21)</f>
        <v>17.643157493688552</v>
      </c>
      <c r="I13" s="74">
        <f>IF(RES_hh_tesh_in!I13=0,0,RES_hh_tesh_in!I13/RES_summary!I$21)</f>
        <v>20.016706198922073</v>
      </c>
      <c r="J13" s="74">
        <f>IF(RES_hh_tesh_in!J13=0,0,RES_hh_tesh_in!J13/RES_summary!J$21)</f>
        <v>18.562472321405622</v>
      </c>
      <c r="K13" s="74">
        <f>IF(RES_hh_tesh_in!K13=0,0,RES_hh_tesh_in!K13/RES_summary!K$21)</f>
        <v>20.911308824191156</v>
      </c>
      <c r="L13" s="74">
        <f>IF(RES_hh_tesh_in!L13=0,0,RES_hh_tesh_in!L13/RES_summary!L$21)</f>
        <v>14.844317199417809</v>
      </c>
      <c r="M13" s="74">
        <f>IF(RES_hh_tesh_in!M13=0,0,RES_hh_tesh_in!M13/RES_summary!M$21)</f>
        <v>16.009979672698073</v>
      </c>
      <c r="N13" s="74">
        <f>IF(RES_hh_tesh_in!N13=0,0,RES_hh_tesh_in!N13/RES_summary!N$21)</f>
        <v>0</v>
      </c>
      <c r="O13" s="74">
        <f>IF(RES_hh_tesh_in!O13=0,0,RES_hh_tesh_in!O13/RES_summary!O$21)</f>
        <v>0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0</v>
      </c>
      <c r="U13" s="74">
        <f>IF(RES_hh_tesh_in!U13=0,0,RES_hh_tesh_in!U13/RES_summary!U$21)</f>
        <v>0</v>
      </c>
      <c r="V13" s="74">
        <f>IF(RES_hh_tesh_in!V13=0,0,RES_hh_tesh_in!V13/RES_summary!V$21)</f>
        <v>0</v>
      </c>
      <c r="W13" s="74">
        <f>IF(RES_hh_tesh_in!W13=0,0,RES_hh_tesh_in!W13/RES_summary!W$21)</f>
        <v>7.5421482575974235</v>
      </c>
      <c r="X13" s="74">
        <f>IF(RES_hh_tesh_in!X13=0,0,RES_hh_tesh_in!X13/RES_summary!X$21)</f>
        <v>4.091802102222581</v>
      </c>
      <c r="Y13" s="74">
        <f>IF(RES_hh_tesh_in!Y13=0,0,RES_hh_tesh_in!Y13/RES_summary!Y$21)</f>
        <v>23.312977191854046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0.1443111184965932</v>
      </c>
      <c r="D14" s="76">
        <f>IF(RES_hh_tesh_in!D14=0,0,RES_hh_tesh_in!D14/RES_summary!D$21)</f>
        <v>0.16491876647501974</v>
      </c>
      <c r="E14" s="76">
        <f>IF(RES_hh_tesh_in!E14=0,0,RES_hh_tesh_in!E14/RES_summary!E$21)</f>
        <v>0.1589442077968482</v>
      </c>
      <c r="F14" s="76">
        <f>IF(RES_hh_tesh_in!F14=0,0,RES_hh_tesh_in!F14/RES_summary!F$21)</f>
        <v>0.142814579330203</v>
      </c>
      <c r="G14" s="76">
        <f>IF(RES_hh_tesh_in!G14=0,0,RES_hh_tesh_in!G14/RES_summary!G$21)</f>
        <v>0.13308435975214897</v>
      </c>
      <c r="H14" s="76">
        <f>IF(RES_hh_tesh_in!H14=0,0,RES_hh_tesh_in!H14/RES_summary!H$21)</f>
        <v>0.12839329701630514</v>
      </c>
      <c r="I14" s="76">
        <f>IF(RES_hh_tesh_in!I14=0,0,RES_hh_tesh_in!I14/RES_summary!I$21)</f>
        <v>0.15407356532649624</v>
      </c>
      <c r="J14" s="76">
        <f>IF(RES_hh_tesh_in!J14=0,0,RES_hh_tesh_in!J14/RES_summary!J$21)</f>
        <v>0.18261553111988163</v>
      </c>
      <c r="K14" s="76">
        <f>IF(RES_hh_tesh_in!K14=0,0,RES_hh_tesh_in!K14/RES_summary!K$21)</f>
        <v>0.22061118804935329</v>
      </c>
      <c r="L14" s="76">
        <f>IF(RES_hh_tesh_in!L14=0,0,RES_hh_tesh_in!L14/RES_summary!L$21)</f>
        <v>0.12184734141164165</v>
      </c>
      <c r="M14" s="76">
        <f>IF(RES_hh_tesh_in!M14=0,0,RES_hh_tesh_in!M14/RES_summary!M$21)</f>
        <v>8.2891565554485611E-2</v>
      </c>
      <c r="N14" s="76">
        <f>IF(RES_hh_tesh_in!N14=0,0,RES_hh_tesh_in!N14/RES_summary!N$21)</f>
        <v>8.3633366629981859E-2</v>
      </c>
      <c r="O14" s="76">
        <f>IF(RES_hh_tesh_in!O14=0,0,RES_hh_tesh_in!O14/RES_summary!O$21)</f>
        <v>8.6988227642898833E-2</v>
      </c>
      <c r="P14" s="76">
        <f>IF(RES_hh_tesh_in!P14=0,0,RES_hh_tesh_in!P14/RES_summary!P$21)</f>
        <v>9.1051490744041411E-2</v>
      </c>
      <c r="Q14" s="76">
        <f>IF(RES_hh_tesh_in!Q14=0,0,RES_hh_tesh_in!Q14/RES_summary!Q$21)</f>
        <v>8.7777886933250004E-2</v>
      </c>
      <c r="R14" s="76">
        <f>IF(RES_hh_tesh_in!R14=0,0,RES_hh_tesh_in!R14/RES_summary!R$21)</f>
        <v>8.3724576529141059E-2</v>
      </c>
      <c r="S14" s="76">
        <f>IF(RES_hh_tesh_in!S14=0,0,RES_hh_tesh_in!S14/RES_summary!S$21)</f>
        <v>8.4142158009681001E-2</v>
      </c>
      <c r="T14" s="76">
        <f>IF(RES_hh_tesh_in!T14=0,0,RES_hh_tesh_in!T14/RES_summary!T$21)</f>
        <v>8.8363010995847896E-2</v>
      </c>
      <c r="U14" s="76">
        <f>IF(RES_hh_tesh_in!U14=0,0,RES_hh_tesh_in!U14/RES_summary!U$21)</f>
        <v>8.3486004059933935E-2</v>
      </c>
      <c r="V14" s="76">
        <f>IF(RES_hh_tesh_in!V14=0,0,RES_hh_tesh_in!V14/RES_summary!V$21)</f>
        <v>0.11933740708116344</v>
      </c>
      <c r="W14" s="76">
        <f>IF(RES_hh_tesh_in!W14=0,0,RES_hh_tesh_in!W14/RES_summary!W$21)</f>
        <v>0.10675742168913303</v>
      </c>
      <c r="X14" s="76">
        <f>IF(RES_hh_tesh_in!X14=0,0,RES_hh_tesh_in!X14/RES_summary!X$21)</f>
        <v>0.10142352876773345</v>
      </c>
      <c r="Y14" s="76">
        <f>IF(RES_hh_tesh_in!Y14=0,0,RES_hh_tesh_in!Y14/RES_summary!Y$21)</f>
        <v>0.1032471547665982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0.96191821314636927</v>
      </c>
      <c r="D15" s="69">
        <f>IF(RES_hh_tesh_in!D15=0,0,RES_hh_tesh_in!D15/RES_summary!D$21)</f>
        <v>1.0425533894402725</v>
      </c>
      <c r="E15" s="69">
        <f>IF(RES_hh_tesh_in!E15=0,0,RES_hh_tesh_in!E15/RES_summary!E$21)</f>
        <v>2.7209562820456572</v>
      </c>
      <c r="F15" s="69">
        <f>IF(RES_hh_tesh_in!F15=0,0,RES_hh_tesh_in!F15/RES_summary!F$21)</f>
        <v>1.9968173239792655</v>
      </c>
      <c r="G15" s="69">
        <f>IF(RES_hh_tesh_in!G15=0,0,RES_hh_tesh_in!G15/RES_summary!G$21)</f>
        <v>2.4179933428508491</v>
      </c>
      <c r="H15" s="69">
        <f>IF(RES_hh_tesh_in!H15=0,0,RES_hh_tesh_in!H15/RES_summary!H$21)</f>
        <v>2.4160878859031434</v>
      </c>
      <c r="I15" s="69">
        <f>IF(RES_hh_tesh_in!I15=0,0,RES_hh_tesh_in!I15/RES_summary!I$21)</f>
        <v>1.4494031475976594</v>
      </c>
      <c r="J15" s="69">
        <f>IF(RES_hh_tesh_in!J15=0,0,RES_hh_tesh_in!J15/RES_summary!J$21)</f>
        <v>1.2242971267700604</v>
      </c>
      <c r="K15" s="69">
        <f>IF(RES_hh_tesh_in!K15=0,0,RES_hh_tesh_in!K15/RES_summary!K$21)</f>
        <v>2.0701956876347918</v>
      </c>
      <c r="L15" s="69">
        <f>IF(RES_hh_tesh_in!L15=0,0,RES_hh_tesh_in!L15/RES_summary!L$21)</f>
        <v>4.3997142918752496</v>
      </c>
      <c r="M15" s="69">
        <f>IF(RES_hh_tesh_in!M15=0,0,RES_hh_tesh_in!M15/RES_summary!M$21)</f>
        <v>3.5965625020322118</v>
      </c>
      <c r="N15" s="69">
        <f>IF(RES_hh_tesh_in!N15=0,0,RES_hh_tesh_in!N15/RES_summary!N$21)</f>
        <v>4.0692298913197051</v>
      </c>
      <c r="O15" s="69">
        <f>IF(RES_hh_tesh_in!O15=0,0,RES_hh_tesh_in!O15/RES_summary!O$21)</f>
        <v>5.0313203430510356</v>
      </c>
      <c r="P15" s="69">
        <f>IF(RES_hh_tesh_in!P15=0,0,RES_hh_tesh_in!P15/RES_summary!P$21)</f>
        <v>3.0112563089271918</v>
      </c>
      <c r="Q15" s="69">
        <f>IF(RES_hh_tesh_in!Q15=0,0,RES_hh_tesh_in!Q15/RES_summary!Q$21)</f>
        <v>2.7576371816066181</v>
      </c>
      <c r="R15" s="69">
        <f>IF(RES_hh_tesh_in!R15=0,0,RES_hh_tesh_in!R15/RES_summary!R$21)</f>
        <v>1.986194999623716</v>
      </c>
      <c r="S15" s="69">
        <f>IF(RES_hh_tesh_in!S15=0,0,RES_hh_tesh_in!S15/RES_summary!S$21)</f>
        <v>1.5803770623425784</v>
      </c>
      <c r="T15" s="69">
        <f>IF(RES_hh_tesh_in!T15=0,0,RES_hh_tesh_in!T15/RES_summary!T$21)</f>
        <v>1.3844800753975941</v>
      </c>
      <c r="U15" s="69">
        <f>IF(RES_hh_tesh_in!U15=0,0,RES_hh_tesh_in!U15/RES_summary!U$21)</f>
        <v>1.2473435873018783</v>
      </c>
      <c r="V15" s="69">
        <f>IF(RES_hh_tesh_in!V15=0,0,RES_hh_tesh_in!V15/RES_summary!V$21)</f>
        <v>0.94957668731056522</v>
      </c>
      <c r="W15" s="69">
        <f>IF(RES_hh_tesh_in!W15=0,0,RES_hh_tesh_in!W15/RES_summary!W$21)</f>
        <v>1.2385695819484368</v>
      </c>
      <c r="X15" s="69">
        <f>IF(RES_hh_tesh_in!X15=0,0,RES_hh_tesh_in!X15/RES_summary!X$21)</f>
        <v>1.5591203898301444</v>
      </c>
      <c r="Y15" s="69">
        <f>IF(RES_hh_tesh_in!Y15=0,0,RES_hh_tesh_in!Y15/RES_summary!Y$21)</f>
        <v>1.9669589128424032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0.96191821314636927</v>
      </c>
      <c r="D16" s="72">
        <f>IF(RES_hh_tesh_in!D16=0,0,RES_hh_tesh_in!D16/RES_summary!D$21)</f>
        <v>1.0425533894402725</v>
      </c>
      <c r="E16" s="72">
        <f>IF(RES_hh_tesh_in!E16=0,0,RES_hh_tesh_in!E16/RES_summary!E$21)</f>
        <v>2.7209562820456572</v>
      </c>
      <c r="F16" s="72">
        <f>IF(RES_hh_tesh_in!F16=0,0,RES_hh_tesh_in!F16/RES_summary!F$21)</f>
        <v>1.9968173239792655</v>
      </c>
      <c r="G16" s="72">
        <f>IF(RES_hh_tesh_in!G16=0,0,RES_hh_tesh_in!G16/RES_summary!G$21)</f>
        <v>2.4179933428508491</v>
      </c>
      <c r="H16" s="72">
        <f>IF(RES_hh_tesh_in!H16=0,0,RES_hh_tesh_in!H16/RES_summary!H$21)</f>
        <v>2.4160878859031434</v>
      </c>
      <c r="I16" s="72">
        <f>IF(RES_hh_tesh_in!I16=0,0,RES_hh_tesh_in!I16/RES_summary!I$21)</f>
        <v>1.4494031475976594</v>
      </c>
      <c r="J16" s="72">
        <f>IF(RES_hh_tesh_in!J16=0,0,RES_hh_tesh_in!J16/RES_summary!J$21)</f>
        <v>1.2242971267700604</v>
      </c>
      <c r="K16" s="72">
        <f>IF(RES_hh_tesh_in!K16=0,0,RES_hh_tesh_in!K16/RES_summary!K$21)</f>
        <v>2.0701956876347918</v>
      </c>
      <c r="L16" s="72">
        <f>IF(RES_hh_tesh_in!L16=0,0,RES_hh_tesh_in!L16/RES_summary!L$21)</f>
        <v>4.3997142918752496</v>
      </c>
      <c r="M16" s="72">
        <f>IF(RES_hh_tesh_in!M16=0,0,RES_hh_tesh_in!M16/RES_summary!M$21)</f>
        <v>3.5965625020322118</v>
      </c>
      <c r="N16" s="72">
        <f>IF(RES_hh_tesh_in!N16=0,0,RES_hh_tesh_in!N16/RES_summary!N$21)</f>
        <v>4.0692298913197051</v>
      </c>
      <c r="O16" s="72">
        <f>IF(RES_hh_tesh_in!O16=0,0,RES_hh_tesh_in!O16/RES_summary!O$21)</f>
        <v>5.0313203430510356</v>
      </c>
      <c r="P16" s="72">
        <f>IF(RES_hh_tesh_in!P16=0,0,RES_hh_tesh_in!P16/RES_summary!P$21)</f>
        <v>3.0112563089271918</v>
      </c>
      <c r="Q16" s="72">
        <f>IF(RES_hh_tesh_in!Q16=0,0,RES_hh_tesh_in!Q16/RES_summary!Q$21)</f>
        <v>2.7576371816066181</v>
      </c>
      <c r="R16" s="72">
        <f>IF(RES_hh_tesh_in!R16=0,0,RES_hh_tesh_in!R16/RES_summary!R$21)</f>
        <v>1.986194999623716</v>
      </c>
      <c r="S16" s="72">
        <f>IF(RES_hh_tesh_in!S16=0,0,RES_hh_tesh_in!S16/RES_summary!S$21)</f>
        <v>1.5803770623425784</v>
      </c>
      <c r="T16" s="72">
        <f>IF(RES_hh_tesh_in!T16=0,0,RES_hh_tesh_in!T16/RES_summary!T$21)</f>
        <v>1.3844800753975941</v>
      </c>
      <c r="U16" s="72">
        <f>IF(RES_hh_tesh_in!U16=0,0,RES_hh_tesh_in!U16/RES_summary!U$21)</f>
        <v>1.2473435873018783</v>
      </c>
      <c r="V16" s="72">
        <f>IF(RES_hh_tesh_in!V16=0,0,RES_hh_tesh_in!V16/RES_summary!V$21)</f>
        <v>0.94957668731056522</v>
      </c>
      <c r="W16" s="72">
        <f>IF(RES_hh_tesh_in!W16=0,0,RES_hh_tesh_in!W16/RES_summary!W$21)</f>
        <v>1.2385695819484368</v>
      </c>
      <c r="X16" s="72">
        <f>IF(RES_hh_tesh_in!X16=0,0,RES_hh_tesh_in!X16/RES_summary!X$21)</f>
        <v>1.5591203898301444</v>
      </c>
      <c r="Y16" s="72">
        <f>IF(RES_hh_tesh_in!Y16=0,0,RES_hh_tesh_in!Y16/RES_summary!Y$21)</f>
        <v>1.9669589128424032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7.7308455847729114</v>
      </c>
      <c r="D17" s="69">
        <f>IF(RES_hh_tesh_in!D17=0,0,RES_hh_tesh_in!D17/RES_summary!D$21)</f>
        <v>7.7150356443414241</v>
      </c>
      <c r="E17" s="69">
        <f>IF(RES_hh_tesh_in!E17=0,0,RES_hh_tesh_in!E17/RES_summary!E$21)</f>
        <v>7.7329697351512774</v>
      </c>
      <c r="F17" s="69">
        <f>IF(RES_hh_tesh_in!F17=0,0,RES_hh_tesh_in!F17/RES_summary!F$21)</f>
        <v>7.5327476591088915</v>
      </c>
      <c r="G17" s="69">
        <f>IF(RES_hh_tesh_in!G17=0,0,RES_hh_tesh_in!G17/RES_summary!G$21)</f>
        <v>7.4446015732175681</v>
      </c>
      <c r="H17" s="69">
        <f>IF(RES_hh_tesh_in!H17=0,0,RES_hh_tesh_in!H17/RES_summary!H$21)</f>
        <v>7.3814500346642244</v>
      </c>
      <c r="I17" s="69">
        <f>IF(RES_hh_tesh_in!I17=0,0,RES_hh_tesh_in!I17/RES_summary!I$21)</f>
        <v>7.477586339711463</v>
      </c>
      <c r="J17" s="69">
        <f>IF(RES_hh_tesh_in!J17=0,0,RES_hh_tesh_in!J17/RES_summary!J$21)</f>
        <v>7.4451626111912139</v>
      </c>
      <c r="K17" s="69">
        <f>IF(RES_hh_tesh_in!K17=0,0,RES_hh_tesh_in!K17/RES_summary!K$21)</f>
        <v>7.2794632327540469</v>
      </c>
      <c r="L17" s="69">
        <f>IF(RES_hh_tesh_in!L17=0,0,RES_hh_tesh_in!L17/RES_summary!L$21)</f>
        <v>7.8274965838016959</v>
      </c>
      <c r="M17" s="69">
        <f>IF(RES_hh_tesh_in!M17=0,0,RES_hh_tesh_in!M17/RES_summary!M$21)</f>
        <v>6.6323330102044942</v>
      </c>
      <c r="N17" s="69">
        <f>IF(RES_hh_tesh_in!N17=0,0,RES_hh_tesh_in!N17/RES_summary!N$21)</f>
        <v>6.2964318650676656</v>
      </c>
      <c r="O17" s="69">
        <f>IF(RES_hh_tesh_in!O17=0,0,RES_hh_tesh_in!O17/RES_summary!O$21)</f>
        <v>6.223067315835574</v>
      </c>
      <c r="P17" s="69">
        <f>IF(RES_hh_tesh_in!P17=0,0,RES_hh_tesh_in!P17/RES_summary!P$21)</f>
        <v>5.7760010176843197</v>
      </c>
      <c r="Q17" s="69">
        <f>IF(RES_hh_tesh_in!Q17=0,0,RES_hh_tesh_in!Q17/RES_summary!Q$21)</f>
        <v>5.5594415216378072</v>
      </c>
      <c r="R17" s="69">
        <f>IF(RES_hh_tesh_in!R17=0,0,RES_hh_tesh_in!R17/RES_summary!R$21)</f>
        <v>5.596262644300344</v>
      </c>
      <c r="S17" s="69">
        <f>IF(RES_hh_tesh_in!S17=0,0,RES_hh_tesh_in!S17/RES_summary!S$21)</f>
        <v>5.7444125621337179</v>
      </c>
      <c r="T17" s="69">
        <f>IF(RES_hh_tesh_in!T17=0,0,RES_hh_tesh_in!T17/RES_summary!T$21)</f>
        <v>5.7471899125036581</v>
      </c>
      <c r="U17" s="69">
        <f>IF(RES_hh_tesh_in!U17=0,0,RES_hh_tesh_in!U17/RES_summary!U$21)</f>
        <v>5.7171950858523228</v>
      </c>
      <c r="V17" s="69">
        <f>IF(RES_hh_tesh_in!V17=0,0,RES_hh_tesh_in!V17/RES_summary!V$21)</f>
        <v>6.1054472552370029</v>
      </c>
      <c r="W17" s="69">
        <f>IF(RES_hh_tesh_in!W17=0,0,RES_hh_tesh_in!W17/RES_summary!W$21)</f>
        <v>5.7862967889313524</v>
      </c>
      <c r="X17" s="69">
        <f>IF(RES_hh_tesh_in!X17=0,0,RES_hh_tesh_in!X17/RES_summary!X$21)</f>
        <v>5.5663358110678995</v>
      </c>
      <c r="Y17" s="69">
        <f>IF(RES_hh_tesh_in!Y17=0,0,RES_hh_tesh_in!Y17/RES_summary!Y$21)</f>
        <v>5.5146889669811614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7.6644339820184673</v>
      </c>
      <c r="D19" s="72">
        <f>IF(RES_hh_tesh_in!D19=0,0,RES_hh_tesh_in!D19/RES_summary!D$21)</f>
        <v>7.5671959497753427</v>
      </c>
      <c r="E19" s="72">
        <f>IF(RES_hh_tesh_in!E19=0,0,RES_hh_tesh_in!E19/RES_summary!E$21)</f>
        <v>7.587887248050694</v>
      </c>
      <c r="F19" s="72">
        <f>IF(RES_hh_tesh_in!F19=0,0,RES_hh_tesh_in!F19/RES_summary!F$21)</f>
        <v>7.5012495210797248</v>
      </c>
      <c r="G19" s="72">
        <f>IF(RES_hh_tesh_in!G19=0,0,RES_hh_tesh_in!G19/RES_summary!G$21)</f>
        <v>7.385355205048338</v>
      </c>
      <c r="H19" s="72">
        <f>IF(RES_hh_tesh_in!H19=0,0,RES_hh_tesh_in!H19/RES_summary!H$21)</f>
        <v>7.326949170178481</v>
      </c>
      <c r="I19" s="72">
        <f>IF(RES_hh_tesh_in!I19=0,0,RES_hh_tesh_in!I19/RES_summary!I$21)</f>
        <v>7.469107121987097</v>
      </c>
      <c r="J19" s="72">
        <f>IF(RES_hh_tesh_in!J19=0,0,RES_hh_tesh_in!J19/RES_summary!J$21)</f>
        <v>7.283084493376748</v>
      </c>
      <c r="K19" s="72">
        <f>IF(RES_hh_tesh_in!K19=0,0,RES_hh_tesh_in!K19/RES_summary!K$21)</f>
        <v>7.3353315597520705</v>
      </c>
      <c r="L19" s="72">
        <f>IF(RES_hh_tesh_in!L19=0,0,RES_hh_tesh_in!L19/RES_summary!L$21)</f>
        <v>7.1873163500627584</v>
      </c>
      <c r="M19" s="72">
        <f>IF(RES_hh_tesh_in!M19=0,0,RES_hh_tesh_in!M19/RES_summary!M$21)</f>
        <v>6.2900794656229451</v>
      </c>
      <c r="N19" s="72">
        <f>IF(RES_hh_tesh_in!N19=0,0,RES_hh_tesh_in!N19/RES_summary!N$21)</f>
        <v>6.0239540797223201</v>
      </c>
      <c r="O19" s="72">
        <f>IF(RES_hh_tesh_in!O19=0,0,RES_hh_tesh_in!O19/RES_summary!O$21)</f>
        <v>6.0773335437629861</v>
      </c>
      <c r="P19" s="72">
        <f>IF(RES_hh_tesh_in!P19=0,0,RES_hh_tesh_in!P19/RES_summary!P$21)</f>
        <v>5.6048372867933587</v>
      </c>
      <c r="Q19" s="72">
        <f>IF(RES_hh_tesh_in!Q19=0,0,RES_hh_tesh_in!Q19/RES_summary!Q$21)</f>
        <v>5.3968721829280568</v>
      </c>
      <c r="R19" s="72">
        <f>IF(RES_hh_tesh_in!R19=0,0,RES_hh_tesh_in!R19/RES_summary!R$21)</f>
        <v>5.5074674182111121</v>
      </c>
      <c r="S19" s="72">
        <f>IF(RES_hh_tesh_in!S19=0,0,RES_hh_tesh_in!S19/RES_summary!S$21)</f>
        <v>5.5197673357763213</v>
      </c>
      <c r="T19" s="72">
        <f>IF(RES_hh_tesh_in!T19=0,0,RES_hh_tesh_in!T19/RES_summary!T$21)</f>
        <v>5.511641314730344</v>
      </c>
      <c r="U19" s="72">
        <f>IF(RES_hh_tesh_in!U19=0,0,RES_hh_tesh_in!U19/RES_summary!U$21)</f>
        <v>5.4834570760892793</v>
      </c>
      <c r="V19" s="72">
        <f>IF(RES_hh_tesh_in!V19=0,0,RES_hh_tesh_in!V19/RES_summary!V$21)</f>
        <v>6.1096521858096171</v>
      </c>
      <c r="W19" s="72">
        <f>IF(RES_hh_tesh_in!W19=0,0,RES_hh_tesh_in!W19/RES_summary!W$21)</f>
        <v>5.8356531940214147</v>
      </c>
      <c r="X19" s="72">
        <f>IF(RES_hh_tesh_in!X19=0,0,RES_hh_tesh_in!X19/RES_summary!X$21)</f>
        <v>5.550999711465729</v>
      </c>
      <c r="Y19" s="72">
        <f>IF(RES_hh_tesh_in!Y19=0,0,RES_hh_tesh_in!Y19/RES_summary!Y$21)</f>
        <v>5.43815068735897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1.7040257540908226</v>
      </c>
      <c r="D20" s="72">
        <f>IF(RES_hh_tesh_in!D20=0,0,RES_hh_tesh_in!D20/RES_summary!D$21)</f>
        <v>8.7304246476678173</v>
      </c>
      <c r="E20" s="72">
        <f>IF(RES_hh_tesh_in!E20=0,0,RES_hh_tesh_in!E20/RES_summary!E$21)</f>
        <v>6.9614926957209153</v>
      </c>
      <c r="F20" s="72">
        <f>IF(RES_hh_tesh_in!F20=0,0,RES_hh_tesh_in!F20/RES_summary!F$21)</f>
        <v>6.6376402458494299</v>
      </c>
      <c r="G20" s="72">
        <f>IF(RES_hh_tesh_in!G20=0,0,RES_hh_tesh_in!G20/RES_summary!G$21)</f>
        <v>7.0886533570050414</v>
      </c>
      <c r="H20" s="72">
        <f>IF(RES_hh_tesh_in!H20=0,0,RES_hh_tesh_in!H20/RES_summary!H$21)</f>
        <v>6.8298301502663454</v>
      </c>
      <c r="I20" s="72">
        <f>IF(RES_hh_tesh_in!I20=0,0,RES_hh_tesh_in!I20/RES_summary!I$21)</f>
        <v>7.227172194062927</v>
      </c>
      <c r="J20" s="72">
        <f>IF(RES_hh_tesh_in!J20=0,0,RES_hh_tesh_in!J20/RES_summary!J$21)</f>
        <v>7.3932156680150136</v>
      </c>
      <c r="K20" s="72">
        <f>IF(RES_hh_tesh_in!K20=0,0,RES_hh_tesh_in!K20/RES_summary!K$21)</f>
        <v>6.4962205852227379</v>
      </c>
      <c r="L20" s="72">
        <f>IF(RES_hh_tesh_in!L20=0,0,RES_hh_tesh_in!L20/RES_summary!L$21)</f>
        <v>7.8524087916905607</v>
      </c>
      <c r="M20" s="72">
        <f>IF(RES_hh_tesh_in!M20=0,0,RES_hh_tesh_in!M20/RES_summary!M$21)</f>
        <v>6.6978147777393735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5.2466028970225311</v>
      </c>
      <c r="U20" s="72">
        <f>IF(RES_hh_tesh_in!U20=0,0,RES_hh_tesh_in!U20/RES_summary!U$21)</f>
        <v>5.4090793086317648</v>
      </c>
      <c r="V20" s="72">
        <f>IF(RES_hh_tesh_in!V20=0,0,RES_hh_tesh_in!V20/RES_summary!V$21)</f>
        <v>6.1715923888157649</v>
      </c>
      <c r="W20" s="72">
        <f>IF(RES_hh_tesh_in!W20=0,0,RES_hh_tesh_in!W20/RES_summary!W$21)</f>
        <v>6.0094782557414392</v>
      </c>
      <c r="X20" s="72">
        <f>IF(RES_hh_tesh_in!X20=0,0,RES_hh_tesh_in!X20/RES_summary!X$21)</f>
        <v>5.5876339341181493</v>
      </c>
      <c r="Y20" s="72">
        <f>IF(RES_hh_tesh_in!Y20=0,0,RES_hh_tesh_in!Y20/RES_summary!Y$21)</f>
        <v>5.2248187878076751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7.622878318234573</v>
      </c>
      <c r="D21" s="72">
        <f>IF(RES_hh_tesh_in!D21=0,0,RES_hh_tesh_in!D21/RES_summary!D$21)</f>
        <v>7.955643735011515</v>
      </c>
      <c r="E21" s="72">
        <f>IF(RES_hh_tesh_in!E21=0,0,RES_hh_tesh_in!E21/RES_summary!E$21)</f>
        <v>7.3751578060408729</v>
      </c>
      <c r="F21" s="72">
        <f>IF(RES_hh_tesh_in!F21=0,0,RES_hh_tesh_in!F21/RES_summary!F$21)</f>
        <v>7.4375119095953224</v>
      </c>
      <c r="G21" s="72">
        <f>IF(RES_hh_tesh_in!G21=0,0,RES_hh_tesh_in!G21/RES_summary!G$21)</f>
        <v>7.546561393994998</v>
      </c>
      <c r="H21" s="72">
        <f>IF(RES_hh_tesh_in!H21=0,0,RES_hh_tesh_in!H21/RES_summary!H$21)</f>
        <v>7.3177468654851321</v>
      </c>
      <c r="I21" s="72">
        <f>IF(RES_hh_tesh_in!I21=0,0,RES_hh_tesh_in!I21/RES_summary!I$21)</f>
        <v>7.3747086008274039</v>
      </c>
      <c r="J21" s="72">
        <f>IF(RES_hh_tesh_in!J21=0,0,RES_hh_tesh_in!J21/RES_summary!J$21)</f>
        <v>7.0845910803818617</v>
      </c>
      <c r="K21" s="72">
        <f>IF(RES_hh_tesh_in!K21=0,0,RES_hh_tesh_in!K21/RES_summary!K$21)</f>
        <v>6.8485546137484263</v>
      </c>
      <c r="L21" s="72">
        <f>IF(RES_hh_tesh_in!L21=0,0,RES_hh_tesh_in!L21/RES_summary!L$21)</f>
        <v>7.8649625160946757</v>
      </c>
      <c r="M21" s="72">
        <f>IF(RES_hh_tesh_in!M21=0,0,RES_hh_tesh_in!M21/RES_summary!M$21)</f>
        <v>6.3763010931045523</v>
      </c>
      <c r="N21" s="72">
        <f>IF(RES_hh_tesh_in!N21=0,0,RES_hh_tesh_in!N21/RES_summary!N$21)</f>
        <v>5.7232063675208291</v>
      </c>
      <c r="O21" s="72">
        <f>IF(RES_hh_tesh_in!O21=0,0,RES_hh_tesh_in!O21/RES_summary!O$21)</f>
        <v>5.6629001957433109</v>
      </c>
      <c r="P21" s="72">
        <f>IF(RES_hh_tesh_in!P21=0,0,RES_hh_tesh_in!P21/RES_summary!P$21)</f>
        <v>5.1363247359791835</v>
      </c>
      <c r="Q21" s="72">
        <f>IF(RES_hh_tesh_in!Q21=0,0,RES_hh_tesh_in!Q21/RES_summary!Q$21)</f>
        <v>5.4777159086440426</v>
      </c>
      <c r="R21" s="72">
        <f>IF(RES_hh_tesh_in!R21=0,0,RES_hh_tesh_in!R21/RES_summary!R$21)</f>
        <v>5.3744998016717176</v>
      </c>
      <c r="S21" s="72">
        <f>IF(RES_hh_tesh_in!S21=0,0,RES_hh_tesh_in!S21/RES_summary!S$21)</f>
        <v>5.4785503326884335</v>
      </c>
      <c r="T21" s="72">
        <f>IF(RES_hh_tesh_in!T21=0,0,RES_hh_tesh_in!T21/RES_summary!T$21)</f>
        <v>5.6251019011639416</v>
      </c>
      <c r="U21" s="72">
        <f>IF(RES_hh_tesh_in!U21=0,0,RES_hh_tesh_in!U21/RES_summary!U$21)</f>
        <v>5.6810656487007796</v>
      </c>
      <c r="V21" s="72">
        <f>IF(RES_hh_tesh_in!V21=0,0,RES_hh_tesh_in!V21/RES_summary!V$21)</f>
        <v>5.9616288921294158</v>
      </c>
      <c r="W21" s="72">
        <f>IF(RES_hh_tesh_in!W21=0,0,RES_hh_tesh_in!W21/RES_summary!W$21)</f>
        <v>5.9011729233514405</v>
      </c>
      <c r="X21" s="72">
        <f>IF(RES_hh_tesh_in!X21=0,0,RES_hh_tesh_in!X21/RES_summary!X$21)</f>
        <v>5.6502707968358727</v>
      </c>
      <c r="Y21" s="72">
        <f>IF(RES_hh_tesh_in!Y21=0,0,RES_hh_tesh_in!Y21/RES_summary!Y$21)</f>
        <v>5.36180024576925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7.7368991858613709</v>
      </c>
      <c r="D22" s="72">
        <f>IF(RES_hh_tesh_in!D22=0,0,RES_hh_tesh_in!D22/RES_summary!D$21)</f>
        <v>7.7755886834697101</v>
      </c>
      <c r="E22" s="72">
        <f>IF(RES_hh_tesh_in!E22=0,0,RES_hh_tesh_in!E22/RES_summary!E$21)</f>
        <v>7.2770543149368176</v>
      </c>
      <c r="F22" s="72">
        <f>IF(RES_hh_tesh_in!F22=0,0,RES_hh_tesh_in!F22/RES_summary!F$21)</f>
        <v>7.2994594225318039</v>
      </c>
      <c r="G22" s="72">
        <f>IF(RES_hh_tesh_in!G22=0,0,RES_hh_tesh_in!G22/RES_summary!G$21)</f>
        <v>7.3317426497864995</v>
      </c>
      <c r="H22" s="72">
        <f>IF(RES_hh_tesh_in!H22=0,0,RES_hh_tesh_in!H22/RES_summary!H$21)</f>
        <v>7.4610467890935954</v>
      </c>
      <c r="I22" s="72">
        <f>IF(RES_hh_tesh_in!I22=0,0,RES_hh_tesh_in!I22/RES_summary!I$21)</f>
        <v>7.5259661175949377</v>
      </c>
      <c r="J22" s="72">
        <f>IF(RES_hh_tesh_in!J22=0,0,RES_hh_tesh_in!J22/RES_summary!J$21)</f>
        <v>7.5694415220540785</v>
      </c>
      <c r="K22" s="72">
        <f>IF(RES_hh_tesh_in!K22=0,0,RES_hh_tesh_in!K22/RES_summary!K$21)</f>
        <v>7.2874941119689627</v>
      </c>
      <c r="L22" s="72">
        <f>IF(RES_hh_tesh_in!L22=0,0,RES_hh_tesh_in!L22/RES_summary!L$21)</f>
        <v>6.4180580573600841</v>
      </c>
      <c r="M22" s="72">
        <f>IF(RES_hh_tesh_in!M22=0,0,RES_hh_tesh_in!M22/RES_summary!M$21)</f>
        <v>6.2125551603135962</v>
      </c>
      <c r="N22" s="72">
        <f>IF(RES_hh_tesh_in!N22=0,0,RES_hh_tesh_in!N22/RES_summary!N$21)</f>
        <v>6.1987359020826176</v>
      </c>
      <c r="O22" s="72">
        <f>IF(RES_hh_tesh_in!O22=0,0,RES_hh_tesh_in!O22/RES_summary!O$21)</f>
        <v>6.0688145028134297</v>
      </c>
      <c r="P22" s="72">
        <f>IF(RES_hh_tesh_in!P22=0,0,RES_hh_tesh_in!P22/RES_summary!P$21)</f>
        <v>5.4060156486151909</v>
      </c>
      <c r="Q22" s="72">
        <f>IF(RES_hh_tesh_in!Q22=0,0,RES_hh_tesh_in!Q22/RES_summary!Q$21)</f>
        <v>5.333624892417606</v>
      </c>
      <c r="R22" s="72">
        <f>IF(RES_hh_tesh_in!R22=0,0,RES_hh_tesh_in!R22/RES_summary!R$21)</f>
        <v>5.6334818975780196</v>
      </c>
      <c r="S22" s="72">
        <f>IF(RES_hh_tesh_in!S22=0,0,RES_hh_tesh_in!S22/RES_summary!S$21)</f>
        <v>5.3972191135358658</v>
      </c>
      <c r="T22" s="72">
        <f>IF(RES_hh_tesh_in!T22=0,0,RES_hh_tesh_in!T22/RES_summary!T$21)</f>
        <v>5.5631632764301919</v>
      </c>
      <c r="U22" s="72">
        <f>IF(RES_hh_tesh_in!U22=0,0,RES_hh_tesh_in!U22/RES_summary!U$21)</f>
        <v>5.5279031265131637</v>
      </c>
      <c r="V22" s="72">
        <f>IF(RES_hh_tesh_in!V22=0,0,RES_hh_tesh_in!V22/RES_summary!V$21)</f>
        <v>5.6676754632039259</v>
      </c>
      <c r="W22" s="72">
        <f>IF(RES_hh_tesh_in!W22=0,0,RES_hh_tesh_in!W22/RES_summary!W$21)</f>
        <v>5.7132439468732636</v>
      </c>
      <c r="X22" s="72">
        <f>IF(RES_hh_tesh_in!X22=0,0,RES_hh_tesh_in!X22/RES_summary!X$21)</f>
        <v>5.5425455260194223</v>
      </c>
      <c r="Y22" s="72">
        <f>IF(RES_hh_tesh_in!Y22=0,0,RES_hh_tesh_in!Y22/RES_summary!Y$21)</f>
        <v>5.4707046681546547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X24" s="72">
        <f>IF(RES_hh_tesh_in!X24=0,0,RES_hh_tesh_in!X24/RES_summary!X$21)</f>
        <v>0</v>
      </c>
      <c r="Y24" s="72">
        <f>IF(RES_hh_tesh_in!Y24=0,0,RES_hh_tesh_in!Y24/RES_summary!Y$21)</f>
        <v>0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3.2619011762878611</v>
      </c>
      <c r="D25" s="74">
        <f>IF(RES_hh_tesh_in!D25=0,0,RES_hh_tesh_in!D25/RES_summary!D$21)</f>
        <v>3.6451608546448755</v>
      </c>
      <c r="E25" s="74">
        <f>IF(RES_hh_tesh_in!E25=0,0,RES_hh_tesh_in!E25/RES_summary!E$21)</f>
        <v>3.400585734757319</v>
      </c>
      <c r="F25" s="74">
        <f>IF(RES_hh_tesh_in!F25=0,0,RES_hh_tesh_in!F25/RES_summary!F$21)</f>
        <v>3.0884497521351681</v>
      </c>
      <c r="G25" s="74">
        <f>IF(RES_hh_tesh_in!G25=0,0,RES_hh_tesh_in!G25/RES_summary!G$21)</f>
        <v>2.9431616820604383</v>
      </c>
      <c r="H25" s="74">
        <f>IF(RES_hh_tesh_in!H25=0,0,RES_hh_tesh_in!H25/RES_summary!H$21)</f>
        <v>3.8892570484825528</v>
      </c>
      <c r="I25" s="74">
        <f>IF(RES_hh_tesh_in!I25=0,0,RES_hh_tesh_in!I25/RES_summary!I$21)</f>
        <v>3.7634086533190008</v>
      </c>
      <c r="J25" s="74">
        <f>IF(RES_hh_tesh_in!J25=0,0,RES_hh_tesh_in!J25/RES_summary!J$21)</f>
        <v>2.3092128047164557</v>
      </c>
      <c r="K25" s="74">
        <f>IF(RES_hh_tesh_in!K25=0,0,RES_hh_tesh_in!K25/RES_summary!K$21)</f>
        <v>2.6732957791124035</v>
      </c>
      <c r="L25" s="74">
        <f>IF(RES_hh_tesh_in!L25=0,0,RES_hh_tesh_in!L25/RES_summary!L$21)</f>
        <v>0.95981339090061513</v>
      </c>
      <c r="M25" s="74">
        <f>IF(RES_hh_tesh_in!M25=0,0,RES_hh_tesh_in!M25/RES_summary!M$21)</f>
        <v>1.2369179725781847</v>
      </c>
      <c r="N25" s="74">
        <f>IF(RES_hh_tesh_in!N25=0,0,RES_hh_tesh_in!N25/RES_summary!N$21)</f>
        <v>1.0540220779727245</v>
      </c>
      <c r="O25" s="74">
        <f>IF(RES_hh_tesh_in!O25=0,0,RES_hh_tesh_in!O25/RES_summary!O$21)</f>
        <v>1.5013609460634196</v>
      </c>
      <c r="P25" s="74">
        <f>IF(RES_hh_tesh_in!P25=0,0,RES_hh_tesh_in!P25/RES_summary!P$21)</f>
        <v>0.90793217504892609</v>
      </c>
      <c r="Q25" s="74">
        <f>IF(RES_hh_tesh_in!Q25=0,0,RES_hh_tesh_in!Q25/RES_summary!Q$21)</f>
        <v>0.99020846987506861</v>
      </c>
      <c r="R25" s="74">
        <f>IF(RES_hh_tesh_in!R25=0,0,RES_hh_tesh_in!R25/RES_summary!R$21)</f>
        <v>1.0190356363405733</v>
      </c>
      <c r="S25" s="74">
        <f>IF(RES_hh_tesh_in!S25=0,0,RES_hh_tesh_in!S25/RES_summary!S$21)</f>
        <v>0.92448600658664004</v>
      </c>
      <c r="T25" s="74">
        <f>IF(RES_hh_tesh_in!T25=0,0,RES_hh_tesh_in!T25/RES_summary!T$21)</f>
        <v>1.399123858563283</v>
      </c>
      <c r="U25" s="74">
        <f>IF(RES_hh_tesh_in!U25=0,0,RES_hh_tesh_in!U25/RES_summary!U$21)</f>
        <v>0.92076857696253389</v>
      </c>
      <c r="V25" s="74">
        <f>IF(RES_hh_tesh_in!V25=0,0,RES_hh_tesh_in!V25/RES_summary!V$21)</f>
        <v>1.8441102967702436</v>
      </c>
      <c r="W25" s="74">
        <f>IF(RES_hh_tesh_in!W25=0,0,RES_hh_tesh_in!W25/RES_summary!W$21)</f>
        <v>0.40263916853192816</v>
      </c>
      <c r="X25" s="74">
        <f>IF(RES_hh_tesh_in!X25=0,0,RES_hh_tesh_in!X25/RES_summary!X$21)</f>
        <v>1.0397323574523645</v>
      </c>
      <c r="Y25" s="74">
        <f>IF(RES_hh_tesh_in!Y25=0,0,RES_hh_tesh_in!Y25/RES_summary!Y$21)</f>
        <v>1.6553716425190408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6.291694274986237</v>
      </c>
      <c r="D26" s="77">
        <f>IF(RES_hh_tesh_in!D26=0,0,RES_hh_tesh_in!D26/RES_summary!D$21)</f>
        <v>6.2628296717238134</v>
      </c>
      <c r="E26" s="77">
        <f>IF(RES_hh_tesh_in!E26=0,0,RES_hh_tesh_in!E26/RES_summary!E$21)</f>
        <v>6.2947406232900507</v>
      </c>
      <c r="F26" s="77">
        <f>IF(RES_hh_tesh_in!F26=0,0,RES_hh_tesh_in!F26/RES_summary!F$21)</f>
        <v>6.0772592246790724</v>
      </c>
      <c r="G26" s="77">
        <f>IF(RES_hh_tesh_in!G26=0,0,RES_hh_tesh_in!G26/RES_summary!G$21)</f>
        <v>6.0450422186524468</v>
      </c>
      <c r="H26" s="77">
        <f>IF(RES_hh_tesh_in!H26=0,0,RES_hh_tesh_in!H26/RES_summary!H$21)</f>
        <v>6.0073444415915942</v>
      </c>
      <c r="I26" s="77">
        <f>IF(RES_hh_tesh_in!I26=0,0,RES_hh_tesh_in!I26/RES_summary!I$21)</f>
        <v>6.0777078533071665</v>
      </c>
      <c r="J26" s="77">
        <f>IF(RES_hh_tesh_in!J26=0,0,RES_hh_tesh_in!J26/RES_summary!J$21)</f>
        <v>6.0704347335640723</v>
      </c>
      <c r="K26" s="77">
        <f>IF(RES_hh_tesh_in!K26=0,0,RES_hh_tesh_in!K26/RES_summary!K$21)</f>
        <v>5.9807432019937341</v>
      </c>
      <c r="L26" s="77">
        <f>IF(RES_hh_tesh_in!L26=0,0,RES_hh_tesh_in!L26/RES_summary!L$21)</f>
        <v>6.3477701987120261</v>
      </c>
      <c r="M26" s="77">
        <f>IF(RES_hh_tesh_in!M26=0,0,RES_hh_tesh_in!M26/RES_summary!M$21)</f>
        <v>5.9509956672323696</v>
      </c>
      <c r="N26" s="77">
        <f>IF(RES_hh_tesh_in!N26=0,0,RES_hh_tesh_in!N26/RES_summary!N$21)</f>
        <v>5.5468639003466524</v>
      </c>
      <c r="O26" s="77">
        <f>IF(RES_hh_tesh_in!O26=0,0,RES_hh_tesh_in!O26/RES_summary!O$21)</f>
        <v>5.4885370697304223</v>
      </c>
      <c r="P26" s="77">
        <f>IF(RES_hh_tesh_in!P26=0,0,RES_hh_tesh_in!P26/RES_summary!P$21)</f>
        <v>5.1037179830928778</v>
      </c>
      <c r="Q26" s="77">
        <f>IF(RES_hh_tesh_in!Q26=0,0,RES_hh_tesh_in!Q26/RES_summary!Q$21)</f>
        <v>4.9071423640411709</v>
      </c>
      <c r="R26" s="77">
        <f>IF(RES_hh_tesh_in!R26=0,0,RES_hh_tesh_in!R26/RES_summary!R$21)</f>
        <v>4.9251713476399903</v>
      </c>
      <c r="S26" s="77">
        <f>IF(RES_hh_tesh_in!S26=0,0,RES_hh_tesh_in!S26/RES_summary!S$21)</f>
        <v>5.0254421166166416</v>
      </c>
      <c r="T26" s="77">
        <f>IF(RES_hh_tesh_in!T26=0,0,RES_hh_tesh_in!T26/RES_summary!T$21)</f>
        <v>5.2298757104119513</v>
      </c>
      <c r="U26" s="77">
        <f>IF(RES_hh_tesh_in!U26=0,0,RES_hh_tesh_in!U26/RES_summary!U$21)</f>
        <v>5.1727386228389074</v>
      </c>
      <c r="V26" s="77">
        <f>IF(RES_hh_tesh_in!V26=0,0,RES_hh_tesh_in!V26/RES_summary!V$21)</f>
        <v>5.2457629048731942</v>
      </c>
      <c r="W26" s="77">
        <f>IF(RES_hh_tesh_in!W26=0,0,RES_hh_tesh_in!W26/RES_summary!W$21)</f>
        <v>5.2551855443296969</v>
      </c>
      <c r="X26" s="77">
        <f>IF(RES_hh_tesh_in!X26=0,0,RES_hh_tesh_in!X26/RES_summary!X$21)</f>
        <v>4.8104673160191531</v>
      </c>
      <c r="Y26" s="77">
        <f>IF(RES_hh_tesh_in!Y26=0,0,RES_hh_tesh_in!Y26/RES_summary!Y$21)</f>
        <v>4.8780354584629979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13.443644508086917</v>
      </c>
      <c r="D27" s="69">
        <f>IF(RES_hh_tesh_in!D27=0,0,RES_hh_tesh_in!D27/RES_summary!D$21)</f>
        <v>14.0213870226845</v>
      </c>
      <c r="E27" s="69">
        <f>IF(RES_hh_tesh_in!E27=0,0,RES_hh_tesh_in!E27/RES_summary!E$21)</f>
        <v>14.127548115542096</v>
      </c>
      <c r="F27" s="69">
        <f>IF(RES_hh_tesh_in!F27=0,0,RES_hh_tesh_in!F27/RES_summary!F$21)</f>
        <v>13.928897673709884</v>
      </c>
      <c r="G27" s="69">
        <f>IF(RES_hh_tesh_in!G27=0,0,RES_hh_tesh_in!G27/RES_summary!G$21)</f>
        <v>13.941277760883525</v>
      </c>
      <c r="H27" s="69">
        <f>IF(RES_hh_tesh_in!H27=0,0,RES_hh_tesh_in!H27/RES_summary!H$21)</f>
        <v>13.147148868023809</v>
      </c>
      <c r="I27" s="69">
        <f>IF(RES_hh_tesh_in!I27=0,0,RES_hh_tesh_in!I27/RES_summary!I$21)</f>
        <v>13.191224695738574</v>
      </c>
      <c r="J27" s="69">
        <f>IF(RES_hh_tesh_in!J27=0,0,RES_hh_tesh_in!J27/RES_summary!J$21)</f>
        <v>12.066984048881391</v>
      </c>
      <c r="K27" s="69">
        <f>IF(RES_hh_tesh_in!K27=0,0,RES_hh_tesh_in!K27/RES_summary!K$21)</f>
        <v>11.504406862097898</v>
      </c>
      <c r="L27" s="69">
        <f>IF(RES_hh_tesh_in!L27=0,0,RES_hh_tesh_in!L27/RES_summary!L$21)</f>
        <v>12.528470762336323</v>
      </c>
      <c r="M27" s="69">
        <f>IF(RES_hh_tesh_in!M27=0,0,RES_hh_tesh_in!M27/RES_summary!M$21)</f>
        <v>10.180744975273475</v>
      </c>
      <c r="N27" s="69">
        <f>IF(RES_hh_tesh_in!N27=0,0,RES_hh_tesh_in!N27/RES_summary!N$21)</f>
        <v>8.5671745856855264</v>
      </c>
      <c r="O27" s="69">
        <f>IF(RES_hh_tesh_in!O27=0,0,RES_hh_tesh_in!O27/RES_summary!O$21)</f>
        <v>7.5818306596376459</v>
      </c>
      <c r="P27" s="69">
        <f>IF(RES_hh_tesh_in!P27=0,0,RES_hh_tesh_in!P27/RES_summary!P$21)</f>
        <v>6.5565027023098965</v>
      </c>
      <c r="Q27" s="69">
        <f>IF(RES_hh_tesh_in!Q27=0,0,RES_hh_tesh_in!Q27/RES_summary!Q$21)</f>
        <v>6.4550279879916852</v>
      </c>
      <c r="R27" s="69">
        <f>IF(RES_hh_tesh_in!R27=0,0,RES_hh_tesh_in!R27/RES_summary!R$21)</f>
        <v>7.9097502396583952</v>
      </c>
      <c r="S27" s="69">
        <f>IF(RES_hh_tesh_in!S27=0,0,RES_hh_tesh_in!S27/RES_summary!S$21)</f>
        <v>7.4782965168956395</v>
      </c>
      <c r="T27" s="69">
        <f>IF(RES_hh_tesh_in!T27=0,0,RES_hh_tesh_in!T27/RES_summary!T$21)</f>
        <v>8.504315022063901</v>
      </c>
      <c r="U27" s="69">
        <f>IF(RES_hh_tesh_in!U27=0,0,RES_hh_tesh_in!U27/RES_summary!U$21)</f>
        <v>8.6896533490909693</v>
      </c>
      <c r="V27" s="69">
        <f>IF(RES_hh_tesh_in!V27=0,0,RES_hh_tesh_in!V27/RES_summary!V$21)</f>
        <v>9.4955809119129295</v>
      </c>
      <c r="W27" s="69">
        <f>IF(RES_hh_tesh_in!W27=0,0,RES_hh_tesh_in!W27/RES_summary!W$21)</f>
        <v>9.8551333088259145</v>
      </c>
      <c r="X27" s="69">
        <f>IF(RES_hh_tesh_in!X27=0,0,RES_hh_tesh_in!X27/RES_summary!X$21)</f>
        <v>9.2394890601785864</v>
      </c>
      <c r="Y27" s="69">
        <f>IF(RES_hh_tesh_in!Y27=0,0,RES_hh_tesh_in!Y27/RES_summary!Y$21)</f>
        <v>10.6263707667764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12.981781379585712</v>
      </c>
      <c r="D29" s="72">
        <f>IF(RES_hh_tesh_in!D29=0,0,RES_hh_tesh_in!D29/RES_summary!D$21)</f>
        <v>12.939178665605821</v>
      </c>
      <c r="E29" s="72">
        <f>IF(RES_hh_tesh_in!E29=0,0,RES_hh_tesh_in!E29/RES_summary!E$21)</f>
        <v>15.039053841549453</v>
      </c>
      <c r="F29" s="72">
        <f>IF(RES_hh_tesh_in!F29=0,0,RES_hh_tesh_in!F29/RES_summary!F$21)</f>
        <v>14.765223165441109</v>
      </c>
      <c r="G29" s="72">
        <f>IF(RES_hh_tesh_in!G29=0,0,RES_hh_tesh_in!G29/RES_summary!G$21)</f>
        <v>13.531268435120259</v>
      </c>
      <c r="H29" s="72">
        <f>IF(RES_hh_tesh_in!H29=0,0,RES_hh_tesh_in!H29/RES_summary!H$21)</f>
        <v>13.173530883435955</v>
      </c>
      <c r="I29" s="72">
        <f>IF(RES_hh_tesh_in!I29=0,0,RES_hh_tesh_in!I29/RES_summary!I$21)</f>
        <v>13.10207371545326</v>
      </c>
      <c r="J29" s="72">
        <f>IF(RES_hh_tesh_in!J29=0,0,RES_hh_tesh_in!J29/RES_summary!J$21)</f>
        <v>11.706337715004643</v>
      </c>
      <c r="K29" s="72">
        <f>IF(RES_hh_tesh_in!K29=0,0,RES_hh_tesh_in!K29/RES_summary!K$21)</f>
        <v>11.520193674470368</v>
      </c>
      <c r="L29" s="72">
        <f>IF(RES_hh_tesh_in!L29=0,0,RES_hh_tesh_in!L29/RES_summary!L$21)</f>
        <v>11.574061438271567</v>
      </c>
      <c r="M29" s="72">
        <f>IF(RES_hh_tesh_in!M29=0,0,RES_hh_tesh_in!M29/RES_summary!M$21)</f>
        <v>10.244078304003146</v>
      </c>
      <c r="N29" s="72">
        <f>IF(RES_hh_tesh_in!N29=0,0,RES_hh_tesh_in!N29/RES_summary!N$21)</f>
        <v>8.6376107316934085</v>
      </c>
      <c r="O29" s="72">
        <f>IF(RES_hh_tesh_in!O29=0,0,RES_hh_tesh_in!O29/RES_summary!O$21)</f>
        <v>7.9434127422478946</v>
      </c>
      <c r="P29" s="72">
        <f>IF(RES_hh_tesh_in!P29=0,0,RES_hh_tesh_in!P29/RES_summary!P$21)</f>
        <v>7.1172091112920093</v>
      </c>
      <c r="Q29" s="72">
        <f>IF(RES_hh_tesh_in!Q29=0,0,RES_hh_tesh_in!Q29/RES_summary!Q$21)</f>
        <v>6.86020002336471</v>
      </c>
      <c r="R29" s="72">
        <f>IF(RES_hh_tesh_in!R29=0,0,RES_hh_tesh_in!R29/RES_summary!R$21)</f>
        <v>7.339376414029271</v>
      </c>
      <c r="S29" s="72">
        <f>IF(RES_hh_tesh_in!S29=0,0,RES_hh_tesh_in!S29/RES_summary!S$21)</f>
        <v>7.8936573606159319</v>
      </c>
      <c r="T29" s="72">
        <f>IF(RES_hh_tesh_in!T29=0,0,RES_hh_tesh_in!T29/RES_summary!T$21)</f>
        <v>8.1603004057994681</v>
      </c>
      <c r="U29" s="72">
        <f>IF(RES_hh_tesh_in!U29=0,0,RES_hh_tesh_in!U29/RES_summary!U$21)</f>
        <v>8.5311745965611703</v>
      </c>
      <c r="V29" s="72">
        <f>IF(RES_hh_tesh_in!V29=0,0,RES_hh_tesh_in!V29/RES_summary!V$21)</f>
        <v>10.032015319752796</v>
      </c>
      <c r="W29" s="72">
        <f>IF(RES_hh_tesh_in!W29=0,0,RES_hh_tesh_in!W29/RES_summary!W$21)</f>
        <v>9.551076816087372</v>
      </c>
      <c r="X29" s="72">
        <f>IF(RES_hh_tesh_in!X29=0,0,RES_hh_tesh_in!X29/RES_summary!X$21)</f>
        <v>9.5548998035520096</v>
      </c>
      <c r="Y29" s="72">
        <f>IF(RES_hh_tesh_in!Y29=0,0,RES_hh_tesh_in!Y29/RES_summary!Y$21)</f>
        <v>9.8785450053428843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13.663004643637569</v>
      </c>
      <c r="D30" s="72">
        <f>IF(RES_hh_tesh_in!D30=0,0,RES_hh_tesh_in!D30/RES_summary!D$21)</f>
        <v>14.802134392975272</v>
      </c>
      <c r="E30" s="72">
        <f>IF(RES_hh_tesh_in!E30=0,0,RES_hh_tesh_in!E30/RES_summary!E$21)</f>
        <v>13.761591485503763</v>
      </c>
      <c r="F30" s="72">
        <f>IF(RES_hh_tesh_in!F30=0,0,RES_hh_tesh_in!F30/RES_summary!F$21)</f>
        <v>13.869946894941455</v>
      </c>
      <c r="G30" s="72">
        <f>IF(RES_hh_tesh_in!G30=0,0,RES_hh_tesh_in!G30/RES_summary!G$21)</f>
        <v>14.051668012610948</v>
      </c>
      <c r="H30" s="72">
        <f>IF(RES_hh_tesh_in!H30=0,0,RES_hh_tesh_in!H30/RES_summary!H$21)</f>
        <v>13.044609386021136</v>
      </c>
      <c r="I30" s="72">
        <f>IF(RES_hh_tesh_in!I30=0,0,RES_hh_tesh_in!I30/RES_summary!I$21)</f>
        <v>12.931180182555519</v>
      </c>
      <c r="J30" s="72">
        <f>IF(RES_hh_tesh_in!J30=0,0,RES_hh_tesh_in!J30/RES_summary!J$21)</f>
        <v>11.847050199623693</v>
      </c>
      <c r="K30" s="72">
        <f>IF(RES_hh_tesh_in!K30=0,0,RES_hh_tesh_in!K30/RES_summary!K$21)</f>
        <v>11.376356635554865</v>
      </c>
      <c r="L30" s="72">
        <f>IF(RES_hh_tesh_in!L30=0,0,RES_hh_tesh_in!L30/RES_summary!L$21)</f>
        <v>13.471417594316652</v>
      </c>
      <c r="M30" s="72">
        <f>IF(RES_hh_tesh_in!M30=0,0,RES_hh_tesh_in!M30/RES_summary!M$21)</f>
        <v>10.297359235261135</v>
      </c>
      <c r="N30" s="72">
        <f>IF(RES_hh_tesh_in!N30=0,0,RES_hh_tesh_in!N30/RES_summary!N$21)</f>
        <v>8.6394690882996539</v>
      </c>
      <c r="O30" s="72">
        <f>IF(RES_hh_tesh_in!O30=0,0,RES_hh_tesh_in!O30/RES_summary!O$21)</f>
        <v>7.0754219105045326</v>
      </c>
      <c r="P30" s="72">
        <f>IF(RES_hh_tesh_in!P30=0,0,RES_hh_tesh_in!P30/RES_summary!P$21)</f>
        <v>6.9320661572347602</v>
      </c>
      <c r="Q30" s="72">
        <f>IF(RES_hh_tesh_in!Q30=0,0,RES_hh_tesh_in!Q30/RES_summary!Q$21)</f>
        <v>7.0407410856679267</v>
      </c>
      <c r="R30" s="72">
        <f>IF(RES_hh_tesh_in!R30=0,0,RES_hh_tesh_in!R30/RES_summary!R$21)</f>
        <v>7.3924507325107696</v>
      </c>
      <c r="S30" s="72">
        <f>IF(RES_hh_tesh_in!S30=0,0,RES_hh_tesh_in!S30/RES_summary!S$21)</f>
        <v>7.401889612881198</v>
      </c>
      <c r="T30" s="72">
        <f>IF(RES_hh_tesh_in!T30=0,0,RES_hh_tesh_in!T30/RES_summary!T$21)</f>
        <v>8.5674869591647571</v>
      </c>
      <c r="U30" s="72">
        <f>IF(RES_hh_tesh_in!U30=0,0,RES_hh_tesh_in!U30/RES_summary!U$21)</f>
        <v>8.8880130965316315</v>
      </c>
      <c r="V30" s="72">
        <f>IF(RES_hh_tesh_in!V30=0,0,RES_hh_tesh_in!V30/RES_summary!V$21)</f>
        <v>9.6249544272695911</v>
      </c>
      <c r="W30" s="72">
        <f>IF(RES_hh_tesh_in!W30=0,0,RES_hh_tesh_in!W30/RES_summary!W$21)</f>
        <v>10.02359135890889</v>
      </c>
      <c r="X30" s="72">
        <f>IF(RES_hh_tesh_in!X30=0,0,RES_hh_tesh_in!X30/RES_summary!X$21)</f>
        <v>9.3862537811683016</v>
      </c>
      <c r="Y30" s="72">
        <f>IF(RES_hh_tesh_in!Y30=0,0,RES_hh_tesh_in!Y30/RES_summary!Y$21)</f>
        <v>10.118337494856405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14.453265363639206</v>
      </c>
      <c r="D31" s="72">
        <f>IF(RES_hh_tesh_in!D31=0,0,RES_hh_tesh_in!D31/RES_summary!D$21)</f>
        <v>14.7278253443585</v>
      </c>
      <c r="E31" s="72">
        <f>IF(RES_hh_tesh_in!E31=0,0,RES_hh_tesh_in!E31/RES_summary!E$21)</f>
        <v>14.157948246497179</v>
      </c>
      <c r="F31" s="72">
        <f>IF(RES_hh_tesh_in!F31=0,0,RES_hh_tesh_in!F31/RES_summary!F$21)</f>
        <v>13.291332526202693</v>
      </c>
      <c r="G31" s="72">
        <f>IF(RES_hh_tesh_in!G31=0,0,RES_hh_tesh_in!G31/RES_summary!G$21)</f>
        <v>13.453736251177645</v>
      </c>
      <c r="H31" s="72">
        <f>IF(RES_hh_tesh_in!H31=0,0,RES_hh_tesh_in!H31/RES_summary!H$21)</f>
        <v>12.916883120454017</v>
      </c>
      <c r="I31" s="72">
        <f>IF(RES_hh_tesh_in!I31=0,0,RES_hh_tesh_in!I31/RES_summary!I$21)</f>
        <v>12.079817506238129</v>
      </c>
      <c r="J31" s="72">
        <f>IF(RES_hh_tesh_in!J31=0,0,RES_hh_tesh_in!J31/RES_summary!J$21)</f>
        <v>14.172381745105726</v>
      </c>
      <c r="K31" s="72">
        <f>IF(RES_hh_tesh_in!K31=0,0,RES_hh_tesh_in!K31/RES_summary!K$21)</f>
        <v>14.362583791354645</v>
      </c>
      <c r="L31" s="72">
        <f>IF(RES_hh_tesh_in!L31=0,0,RES_hh_tesh_in!L31/RES_summary!L$21)</f>
        <v>9.8179112079792237</v>
      </c>
      <c r="M31" s="72">
        <f>IF(RES_hh_tesh_in!M31=0,0,RES_hh_tesh_in!M31/RES_summary!M$21)</f>
        <v>9.3158315428302387</v>
      </c>
      <c r="N31" s="72">
        <f>IF(RES_hh_tesh_in!N31=0,0,RES_hh_tesh_in!N31/RES_summary!N$21)</f>
        <v>8.6409413366371997</v>
      </c>
      <c r="O31" s="72">
        <f>IF(RES_hh_tesh_in!O31=0,0,RES_hh_tesh_in!O31/RES_summary!O$21)</f>
        <v>8.0466311770497772</v>
      </c>
      <c r="P31" s="72">
        <f>IF(RES_hh_tesh_in!P31=0,0,RES_hh_tesh_in!P31/RES_summary!P$21)</f>
        <v>7.698025822965799</v>
      </c>
      <c r="Q31" s="72">
        <f>IF(RES_hh_tesh_in!Q31=0,0,RES_hh_tesh_in!Q31/RES_summary!Q$21)</f>
        <v>7.5775684205795883</v>
      </c>
      <c r="R31" s="72">
        <f>IF(RES_hh_tesh_in!R31=0,0,RES_hh_tesh_in!R31/RES_summary!R$21)</f>
        <v>7.7612282828692862</v>
      </c>
      <c r="S31" s="72">
        <f>IF(RES_hh_tesh_in!S31=0,0,RES_hh_tesh_in!S31/RES_summary!S$21)</f>
        <v>7.8996389654729446</v>
      </c>
      <c r="T31" s="72">
        <f>IF(RES_hh_tesh_in!T31=0,0,RES_hh_tesh_in!T31/RES_summary!T$21)</f>
        <v>8.3216879559222861</v>
      </c>
      <c r="U31" s="72">
        <f>IF(RES_hh_tesh_in!U31=0,0,RES_hh_tesh_in!U31/RES_summary!U$21)</f>
        <v>8.6865369283315328</v>
      </c>
      <c r="V31" s="72">
        <f>IF(RES_hh_tesh_in!V31=0,0,RES_hh_tesh_in!V31/RES_summary!V$21)</f>
        <v>9.2933008692503467</v>
      </c>
      <c r="W31" s="72">
        <f>IF(RES_hh_tesh_in!W31=0,0,RES_hh_tesh_in!W31/RES_summary!W$21)</f>
        <v>9.5971171275079605</v>
      </c>
      <c r="X31" s="72">
        <f>IF(RES_hh_tesh_in!X31=0,0,RES_hh_tesh_in!X31/RES_summary!X$21)</f>
        <v>9.6448901813963914</v>
      </c>
      <c r="Y31" s="72">
        <f>IF(RES_hh_tesh_in!Y31=0,0,RES_hh_tesh_in!Y31/RES_summary!Y$21)</f>
        <v>10.127646002706209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13.743102033390629</v>
      </c>
      <c r="D32" s="77">
        <f>IF(RES_hh_tesh_in!D32=0,0,RES_hh_tesh_in!D32/RES_summary!D$21)</f>
        <v>14.793029682367594</v>
      </c>
      <c r="E32" s="77">
        <f>IF(RES_hh_tesh_in!E32=0,0,RES_hh_tesh_in!E32/RES_summary!E$21)</f>
        <v>13.201137613015892</v>
      </c>
      <c r="F32" s="77">
        <f>IF(RES_hh_tesh_in!F32=0,0,RES_hh_tesh_in!F32/RES_summary!F$21)</f>
        <v>13.366325071547177</v>
      </c>
      <c r="G32" s="77">
        <f>IF(RES_hh_tesh_in!G32=0,0,RES_hh_tesh_in!G32/RES_summary!G$21)</f>
        <v>14.166669586465767</v>
      </c>
      <c r="H32" s="77">
        <f>IF(RES_hh_tesh_in!H32=0,0,RES_hh_tesh_in!H32/RES_summary!H$21)</f>
        <v>13.199894661104473</v>
      </c>
      <c r="I32" s="77">
        <f>IF(RES_hh_tesh_in!I32=0,0,RES_hh_tesh_in!I32/RES_summary!I$21)</f>
        <v>13.810074815502718</v>
      </c>
      <c r="J32" s="77">
        <f>IF(RES_hh_tesh_in!J32=0,0,RES_hh_tesh_in!J32/RES_summary!J$21)</f>
        <v>11.367275161430944</v>
      </c>
      <c r="K32" s="77">
        <f>IF(RES_hh_tesh_in!K32=0,0,RES_hh_tesh_in!K32/RES_summary!K$21)</f>
        <v>11.0091643537497</v>
      </c>
      <c r="L32" s="77">
        <f>IF(RES_hh_tesh_in!L32=0,0,RES_hh_tesh_in!L32/RES_summary!L$21)</f>
        <v>13.659995321238281</v>
      </c>
      <c r="M32" s="77">
        <f>IF(RES_hh_tesh_in!M32=0,0,RES_hh_tesh_in!M32/RES_summary!M$21)</f>
        <v>10.685923497658957</v>
      </c>
      <c r="N32" s="77">
        <f>IF(RES_hh_tesh_in!N32=0,0,RES_hh_tesh_in!N32/RES_summary!N$21)</f>
        <v>8.2784244652205281</v>
      </c>
      <c r="O32" s="77">
        <f>IF(RES_hh_tesh_in!O32=0,0,RES_hh_tesh_in!O32/RES_summary!O$21)</f>
        <v>6.5348817973909457</v>
      </c>
      <c r="P32" s="77">
        <f>IF(RES_hh_tesh_in!P32=0,0,RES_hh_tesh_in!P32/RES_summary!P$21)</f>
        <v>5.8010366974744709</v>
      </c>
      <c r="Q32" s="77">
        <f>IF(RES_hh_tesh_in!Q32=0,0,RES_hh_tesh_in!Q32/RES_summary!Q$21)</f>
        <v>5.7528562402883789</v>
      </c>
      <c r="R32" s="77">
        <f>IF(RES_hh_tesh_in!R32=0,0,RES_hh_tesh_in!R32/RES_summary!R$21)</f>
        <v>8.162892617758267</v>
      </c>
      <c r="S32" s="77">
        <f>IF(RES_hh_tesh_in!S32=0,0,RES_hh_tesh_in!S32/RES_summary!S$21)</f>
        <v>7.1350133803324312</v>
      </c>
      <c r="T32" s="77">
        <f>IF(RES_hh_tesh_in!T32=0,0,RES_hh_tesh_in!T32/RES_summary!T$21)</f>
        <v>8.6727043324231055</v>
      </c>
      <c r="U32" s="77">
        <f>IF(RES_hh_tesh_in!U32=0,0,RES_hh_tesh_in!U32/RES_summary!U$21)</f>
        <v>8.7109069094099834</v>
      </c>
      <c r="V32" s="77">
        <f>IF(RES_hh_tesh_in!V32=0,0,RES_hh_tesh_in!V32/RES_summary!V$21)</f>
        <v>9.3090540864043909</v>
      </c>
      <c r="W32" s="77">
        <f>IF(RES_hh_tesh_in!W32=0,0,RES_hh_tesh_in!W32/RES_summary!W$21)</f>
        <v>9.9862434911793709</v>
      </c>
      <c r="X32" s="77">
        <f>IF(RES_hh_tesh_in!X32=0,0,RES_hh_tesh_in!X32/RES_summary!X$21)</f>
        <v>9.0910690616631982</v>
      </c>
      <c r="Y32" s="77">
        <f>IF(RES_hh_tesh_in!Y32=0,0,RES_hh_tesh_in!Y32/RES_summary!Y$21)</f>
        <v>10.822631912172067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6.3973702192019433</v>
      </c>
      <c r="D3" s="65">
        <f>IF(RES_hh_emih_in!D3=0,0,RES_hh_emih_in!D3/RES_summary!D$21)</f>
        <v>6.6768867434666621</v>
      </c>
      <c r="E3" s="65">
        <f>IF(RES_hh_emih_in!E3=0,0,RES_hh_emih_in!E3/RES_summary!E$21)</f>
        <v>7.4471838526092347</v>
      </c>
      <c r="F3" s="65">
        <f>IF(RES_hh_emih_in!F3=0,0,RES_hh_emih_in!F3/RES_summary!F$21)</f>
        <v>6.6019861395517374</v>
      </c>
      <c r="G3" s="65">
        <f>IF(RES_hh_emih_in!G3=0,0,RES_hh_emih_in!G3/RES_summary!G$21)</f>
        <v>5.3889360951088374</v>
      </c>
      <c r="H3" s="65">
        <f>IF(RES_hh_emih_in!H3=0,0,RES_hh_emih_in!H3/RES_summary!H$21)</f>
        <v>5.0659274451666993</v>
      </c>
      <c r="I3" s="65">
        <f>IF(RES_hh_emih_in!I3=0,0,RES_hh_emih_in!I3/RES_summary!I$21)</f>
        <v>5.0365596017038943</v>
      </c>
      <c r="J3" s="65">
        <f>IF(RES_hh_emih_in!J3=0,0,RES_hh_emih_in!J3/RES_summary!J$21)</f>
        <v>5.2706125576890868</v>
      </c>
      <c r="K3" s="65">
        <f>IF(RES_hh_emih_in!K3=0,0,RES_hh_emih_in!K3/RES_summary!K$21)</f>
        <v>6.2454787218788601</v>
      </c>
      <c r="L3" s="65">
        <f>IF(RES_hh_emih_in!L3=0,0,RES_hh_emih_in!L3/RES_summary!L$21)</f>
        <v>7.1144713776687345</v>
      </c>
      <c r="M3" s="65">
        <f>IF(RES_hh_emih_in!M3=0,0,RES_hh_emih_in!M3/RES_summary!M$21)</f>
        <v>4.3327194810381</v>
      </c>
      <c r="N3" s="65">
        <f>IF(RES_hh_emih_in!N3=0,0,RES_hh_emih_in!N3/RES_summary!N$21)</f>
        <v>3.5454103730554092</v>
      </c>
      <c r="O3" s="65">
        <f>IF(RES_hh_emih_in!O3=0,0,RES_hh_emih_in!O3/RES_summary!O$21)</f>
        <v>3.0283711444525978</v>
      </c>
      <c r="P3" s="65">
        <f>IF(RES_hh_emih_in!P3=0,0,RES_hh_emih_in!P3/RES_summary!P$21)</f>
        <v>2.667782353995547</v>
      </c>
      <c r="Q3" s="65">
        <f>IF(RES_hh_emih_in!Q3=0,0,RES_hh_emih_in!Q3/RES_summary!Q$21)</f>
        <v>2.3842963039634211</v>
      </c>
      <c r="R3" s="65">
        <f>IF(RES_hh_emih_in!R3=0,0,RES_hh_emih_in!R3/RES_summary!R$21)</f>
        <v>2.2920380040644233</v>
      </c>
      <c r="S3" s="65">
        <f>IF(RES_hh_emih_in!S3=0,0,RES_hh_emih_in!S3/RES_summary!S$21)</f>
        <v>2.8973858346052865</v>
      </c>
      <c r="T3" s="65">
        <f>IF(RES_hh_emih_in!T3=0,0,RES_hh_emih_in!T3/RES_summary!T$21)</f>
        <v>3.0402315790285455</v>
      </c>
      <c r="U3" s="65">
        <f>IF(RES_hh_emih_in!U3=0,0,RES_hh_emih_in!U3/RES_summary!U$21)</f>
        <v>3.1215873348332948</v>
      </c>
      <c r="V3" s="65">
        <f>IF(RES_hh_emih_in!V3=0,0,RES_hh_emih_in!V3/RES_summary!V$21)</f>
        <v>2.9604388834907001</v>
      </c>
      <c r="W3" s="65">
        <f>IF(RES_hh_emih_in!W3=0,0,RES_hh_emih_in!W3/RES_summary!W$21)</f>
        <v>2.1227152453153106</v>
      </c>
      <c r="X3" s="65">
        <f>IF(RES_hh_emih_in!X3=0,0,RES_hh_emih_in!X3/RES_summary!X$21)</f>
        <v>1.3766615929413297</v>
      </c>
      <c r="Y3" s="65">
        <f>IF(RES_hh_emih_in!Y3=0,0,RES_hh_emih_in!Y3/RES_summary!Y$21)</f>
        <v>1.6292723683035346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1.0362655568328867</v>
      </c>
      <c r="D4" s="69">
        <f>IF(RES_hh_emih_in!D4=0,0,RES_hh_emih_in!D4/RES_summary!D$21)</f>
        <v>1.2455762006578524</v>
      </c>
      <c r="E4" s="69">
        <f>IF(RES_hh_emih_in!E4=0,0,RES_hh_emih_in!E4/RES_summary!E$21)</f>
        <v>1.4938775553689405</v>
      </c>
      <c r="F4" s="69">
        <f>IF(RES_hh_emih_in!F4=0,0,RES_hh_emih_in!F4/RES_summary!F$21)</f>
        <v>1.3236511586762136</v>
      </c>
      <c r="G4" s="69">
        <f>IF(RES_hh_emih_in!G4=0,0,RES_hh_emih_in!G4/RES_summary!G$21)</f>
        <v>1.0080666914975209</v>
      </c>
      <c r="H4" s="69">
        <f>IF(RES_hh_emih_in!H4=0,0,RES_hh_emih_in!H4/RES_summary!H$21)</f>
        <v>0.95907970951751997</v>
      </c>
      <c r="I4" s="69">
        <f>IF(RES_hh_emih_in!I4=0,0,RES_hh_emih_in!I4/RES_summary!I$21)</f>
        <v>1.2537360155245274</v>
      </c>
      <c r="J4" s="69">
        <f>IF(RES_hh_emih_in!J4=0,0,RES_hh_emih_in!J4/RES_summary!J$21)</f>
        <v>1.647368072483371</v>
      </c>
      <c r="K4" s="69">
        <f>IF(RES_hh_emih_in!K4=0,0,RES_hh_emih_in!K4/RES_summary!K$21)</f>
        <v>1.9932720521126195</v>
      </c>
      <c r="L4" s="69">
        <f>IF(RES_hh_emih_in!L4=0,0,RES_hh_emih_in!L4/RES_summary!L$21)</f>
        <v>2.1922356422887952</v>
      </c>
      <c r="M4" s="69">
        <f>IF(RES_hh_emih_in!M4=0,0,RES_hh_emih_in!M4/RES_summary!M$21)</f>
        <v>0.78935854201165634</v>
      </c>
      <c r="N4" s="69">
        <f>IF(RES_hh_emih_in!N4=0,0,RES_hh_emih_in!N4/RES_summary!N$21)</f>
        <v>0.62605726905517556</v>
      </c>
      <c r="O4" s="69">
        <f>IF(RES_hh_emih_in!O4=0,0,RES_hh_emih_in!O4/RES_summary!O$21)</f>
        <v>0.43492223601891089</v>
      </c>
      <c r="P4" s="69">
        <f>IF(RES_hh_emih_in!P4=0,0,RES_hh_emih_in!P4/RES_summary!P$21)</f>
        <v>0.44081962437633265</v>
      </c>
      <c r="Q4" s="69">
        <f>IF(RES_hh_emih_in!Q4=0,0,RES_hh_emih_in!Q4/RES_summary!Q$21)</f>
        <v>0.5625311668341002</v>
      </c>
      <c r="R4" s="69">
        <f>IF(RES_hh_emih_in!R4=0,0,RES_hh_emih_in!R4/RES_summary!R$21)</f>
        <v>0.49163243376824944</v>
      </c>
      <c r="S4" s="69">
        <f>IF(RES_hh_emih_in!S4=0,0,RES_hh_emih_in!S4/RES_summary!S$21)</f>
        <v>0.67188006319157467</v>
      </c>
      <c r="T4" s="69">
        <f>IF(RES_hh_emih_in!T4=0,0,RES_hh_emih_in!T4/RES_summary!T$21)</f>
        <v>0.84772144765132862</v>
      </c>
      <c r="U4" s="69">
        <f>IF(RES_hh_emih_in!U4=0,0,RES_hh_emih_in!U4/RES_summary!U$21)</f>
        <v>0.74267053927748261</v>
      </c>
      <c r="V4" s="69">
        <f>IF(RES_hh_emih_in!V4=0,0,RES_hh_emih_in!V4/RES_summary!V$21)</f>
        <v>0.71122069252634412</v>
      </c>
      <c r="W4" s="69">
        <f>IF(RES_hh_emih_in!W4=0,0,RES_hh_emih_in!W4/RES_summary!W$21)</f>
        <v>0.44794725694101167</v>
      </c>
      <c r="X4" s="69">
        <f>IF(RES_hh_emih_in!X4=0,0,RES_hh_emih_in!X4/RES_summary!X$21)</f>
        <v>0.31323737498966542</v>
      </c>
      <c r="Y4" s="69">
        <f>IF(RES_hh_emih_in!Y4=0,0,RES_hh_emih_in!Y4/RES_summary!Y$21)</f>
        <v>0.31216819485287683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5.9323357019222884</v>
      </c>
      <c r="D6" s="72">
        <f>IF(RES_hh_emih_in!D6=0,0,RES_hh_emih_in!D6/RES_summary!D$21)</f>
        <v>5.7490986780653284</v>
      </c>
      <c r="E6" s="72">
        <f>IF(RES_hh_emih_in!E6=0,0,RES_hh_emih_in!E6/RES_summary!E$21)</f>
        <v>9.1163645240052205</v>
      </c>
      <c r="F6" s="72">
        <f>IF(RES_hh_emih_in!F6=0,0,RES_hh_emih_in!F6/RES_summary!F$21)</f>
        <v>8.9173428979864831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8.3964346297923633</v>
      </c>
      <c r="M6" s="72">
        <f>IF(RES_hh_emih_in!M6=0,0,RES_hh_emih_in!M6/RES_summary!M$21)</f>
        <v>6.5262199239820742</v>
      </c>
      <c r="N6" s="72">
        <f>IF(RES_hh_emih_in!N6=0,0,RES_hh_emih_in!N6/RES_summary!N$21)</f>
        <v>6.2028684782241772</v>
      </c>
      <c r="O6" s="72">
        <f>IF(RES_hh_emih_in!O6=0,0,RES_hh_emih_in!O6/RES_summary!O$21)</f>
        <v>6.300502539324965</v>
      </c>
      <c r="P6" s="72">
        <f>IF(RES_hh_emih_in!P6=0,0,RES_hh_emih_in!P6/RES_summary!P$21)</f>
        <v>5.8428171342028259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5.2744922251134581</v>
      </c>
      <c r="T6" s="72">
        <f>IF(RES_hh_emih_in!T6=0,0,RES_hh_emih_in!T6/RES_summary!T$21)</f>
        <v>5.0159896496125453</v>
      </c>
      <c r="U6" s="72">
        <f>IF(RES_hh_emih_in!U6=0,0,RES_hh_emih_in!U6/RES_summary!U$21)</f>
        <v>5.0641266968988274</v>
      </c>
      <c r="V6" s="72">
        <f>IF(RES_hh_emih_in!V6=0,0,RES_hh_emih_in!V6/RES_summary!V$21)</f>
        <v>5.5006213704983651</v>
      </c>
      <c r="W6" s="72">
        <f>IF(RES_hh_emih_in!W6=0,0,RES_hh_emih_in!W6/RES_summary!W$21)</f>
        <v>0</v>
      </c>
      <c r="X6" s="72">
        <f>IF(RES_hh_emih_in!X6=0,0,RES_hh_emih_in!X6/RES_summary!X$21)</f>
        <v>4.8287066663814269</v>
      </c>
      <c r="Y6" s="72">
        <f>IF(RES_hh_emih_in!Y6=0,0,RES_hh_emih_in!Y6/RES_summary!Y$21)</f>
        <v>0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8.8772686227688311</v>
      </c>
      <c r="D7" s="72">
        <f>IF(RES_hh_emih_in!D7=0,0,RES_hh_emih_in!D7/RES_summary!D$21)</f>
        <v>9.2072183711624458</v>
      </c>
      <c r="E7" s="72">
        <f>IF(RES_hh_emih_in!E7=0,0,RES_hh_emih_in!E7/RES_summary!E$21)</f>
        <v>8.2005959000598914</v>
      </c>
      <c r="F7" s="72">
        <f>IF(RES_hh_emih_in!F7=0,0,RES_hh_emih_in!F7/RES_summary!F$21)</f>
        <v>8.4012453493469259</v>
      </c>
      <c r="G7" s="72">
        <f>IF(RES_hh_emih_in!G7=0,0,RES_hh_emih_in!G7/RES_summary!G$21)</f>
        <v>9.1996851772642145</v>
      </c>
      <c r="H7" s="72">
        <f>IF(RES_hh_emih_in!H7=0,0,RES_hh_emih_in!H7/RES_summary!H$21)</f>
        <v>8.6368848759774259</v>
      </c>
      <c r="I7" s="72">
        <f>IF(RES_hh_emih_in!I7=0,0,RES_hh_emih_in!I7/RES_summary!I$21)</f>
        <v>9.3978969527915694</v>
      </c>
      <c r="J7" s="72">
        <f>IF(RES_hh_emih_in!J7=0,0,RES_hh_emih_in!J7/RES_summary!J$21)</f>
        <v>9.3671835790616065</v>
      </c>
      <c r="K7" s="72">
        <f>IF(RES_hh_emih_in!K7=0,0,RES_hh_emih_in!K7/RES_summary!K$21)</f>
        <v>9.2767201334542744</v>
      </c>
      <c r="L7" s="72">
        <f>IF(RES_hh_emih_in!L7=0,0,RES_hh_emih_in!L7/RES_summary!L$21)</f>
        <v>7.8872736190508173</v>
      </c>
      <c r="M7" s="72">
        <f>IF(RES_hh_emih_in!M7=0,0,RES_hh_emih_in!M7/RES_summary!M$21)</f>
        <v>8.8488889497428325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6.6110508495699092</v>
      </c>
      <c r="U7" s="72">
        <f>IF(RES_hh_emih_in!U7=0,0,RES_hh_emih_in!U7/RES_summary!U$21)</f>
        <v>5.7312109885879607</v>
      </c>
      <c r="V7" s="72">
        <f>IF(RES_hh_emih_in!V7=0,0,RES_hh_emih_in!V7/RES_summary!V$21)</f>
        <v>6.2555109175193433</v>
      </c>
      <c r="W7" s="72">
        <f>IF(RES_hh_emih_in!W7=0,0,RES_hh_emih_in!W7/RES_summary!W$21)</f>
        <v>6.2998756483978289</v>
      </c>
      <c r="X7" s="72">
        <f>IF(RES_hh_emih_in!X7=0,0,RES_hh_emih_in!X7/RES_summary!X$21)</f>
        <v>5.9529267275816116</v>
      </c>
      <c r="Y7" s="72">
        <f>IF(RES_hh_emih_in!Y7=0,0,RES_hh_emih_in!Y7/RES_summary!Y$21)</f>
        <v>5.5945756577747741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5.3927538467469009</v>
      </c>
      <c r="D8" s="72">
        <f>IF(RES_hh_emih_in!D8=0,0,RES_hh_emih_in!D8/RES_summary!D$21)</f>
        <v>5.8784839704965002</v>
      </c>
      <c r="E8" s="72">
        <f>IF(RES_hh_emih_in!E8=0,0,RES_hh_emih_in!E8/RES_summary!E$21)</f>
        <v>6.1338466458958258</v>
      </c>
      <c r="F8" s="72">
        <f>IF(RES_hh_emih_in!F8=0,0,RES_hh_emih_in!F8/RES_summary!F$21)</f>
        <v>6.5851481854753189</v>
      </c>
      <c r="G8" s="72">
        <f>IF(RES_hh_emih_in!G8=0,0,RES_hh_emih_in!G8/RES_summary!G$21)</f>
        <v>6.7759937870351052</v>
      </c>
      <c r="H8" s="72">
        <f>IF(RES_hh_emih_in!H8=0,0,RES_hh_emih_in!H8/RES_summary!H$21)</f>
        <v>6.4029025149436283</v>
      </c>
      <c r="I8" s="72">
        <f>IF(RES_hh_emih_in!I8=0,0,RES_hh_emih_in!I8/RES_summary!I$21)</f>
        <v>6.6099207966003446</v>
      </c>
      <c r="J8" s="72">
        <f>IF(RES_hh_emih_in!J8=0,0,RES_hh_emih_in!J8/RES_summary!J$21)</f>
        <v>6.256934599835458</v>
      </c>
      <c r="K8" s="72">
        <f>IF(RES_hh_emih_in!K8=0,0,RES_hh_emih_in!K8/RES_summary!K$21)</f>
        <v>6.8087117569833904</v>
      </c>
      <c r="L8" s="72">
        <f>IF(RES_hh_emih_in!L8=0,0,RES_hh_emih_in!L8/RES_summary!L$21)</f>
        <v>5.6100226163439775</v>
      </c>
      <c r="M8" s="72">
        <f>IF(RES_hh_emih_in!M8=0,0,RES_hh_emih_in!M8/RES_summary!M$21)</f>
        <v>4.8699464095241547</v>
      </c>
      <c r="N8" s="72">
        <f>IF(RES_hh_emih_in!N8=0,0,RES_hh_emih_in!N8/RES_summary!N$21)</f>
        <v>5.1175508965040759</v>
      </c>
      <c r="O8" s="72">
        <f>IF(RES_hh_emih_in!O8=0,0,RES_hh_emih_in!O8/RES_summary!O$21)</f>
        <v>5.0793956356027898</v>
      </c>
      <c r="P8" s="72">
        <f>IF(RES_hh_emih_in!P8=0,0,RES_hh_emih_in!P8/RES_summary!P$21)</f>
        <v>5.1321068560437952</v>
      </c>
      <c r="Q8" s="72">
        <f>IF(RES_hh_emih_in!Q8=0,0,RES_hh_emih_in!Q8/RES_summary!Q$21)</f>
        <v>4.9165562724688083</v>
      </c>
      <c r="R8" s="72">
        <f>IF(RES_hh_emih_in!R8=0,0,RES_hh_emih_in!R8/RES_summary!R$21)</f>
        <v>4.2610564455269175</v>
      </c>
      <c r="S8" s="72">
        <f>IF(RES_hh_emih_in!S8=0,0,RES_hh_emih_in!S8/RES_summary!S$21)</f>
        <v>4.2032730435550771</v>
      </c>
      <c r="T8" s="72">
        <f>IF(RES_hh_emih_in!T8=0,0,RES_hh_emih_in!T8/RES_summary!T$21)</f>
        <v>4.2419806255000552</v>
      </c>
      <c r="U8" s="72">
        <f>IF(RES_hh_emih_in!U8=0,0,RES_hh_emih_in!U8/RES_summary!U$21)</f>
        <v>4.1937190347014903</v>
      </c>
      <c r="V8" s="72">
        <f>IF(RES_hh_emih_in!V8=0,0,RES_hh_emih_in!V8/RES_summary!V$21)</f>
        <v>4.1438496177414113</v>
      </c>
      <c r="W8" s="72">
        <f>IF(RES_hh_emih_in!W8=0,0,RES_hh_emih_in!W8/RES_summary!W$21)</f>
        <v>4.0441447928940386</v>
      </c>
      <c r="X8" s="72">
        <f>IF(RES_hh_emih_in!X8=0,0,RES_hh_emih_in!X8/RES_summary!X$21)</f>
        <v>3.9789670958506642</v>
      </c>
      <c r="Y8" s="72">
        <f>IF(RES_hh_emih_in!Y8=0,0,RES_hh_emih_in!Y8/RES_summary!Y$21)</f>
        <v>3.7290786313997986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2.6710494332881023</v>
      </c>
      <c r="D17" s="69">
        <f>IF(RES_hh_emih_in!D17=0,0,RES_hh_emih_in!D17/RES_summary!D$21)</f>
        <v>2.6526826832994197</v>
      </c>
      <c r="E17" s="69">
        <f>IF(RES_hh_emih_in!E17=0,0,RES_hh_emih_in!E17/RES_summary!E$21)</f>
        <v>2.6962346261247161</v>
      </c>
      <c r="F17" s="69">
        <f>IF(RES_hh_emih_in!F17=0,0,RES_hh_emih_in!F17/RES_summary!F$21)</f>
        <v>2.5637836496495297</v>
      </c>
      <c r="G17" s="69">
        <f>IF(RES_hh_emih_in!G17=0,0,RES_hh_emih_in!G17/RES_summary!G$21)</f>
        <v>2.4756212796339203</v>
      </c>
      <c r="H17" s="69">
        <f>IF(RES_hh_emih_in!H17=0,0,RES_hh_emih_in!H17/RES_summary!H$21)</f>
        <v>2.4467706803315696</v>
      </c>
      <c r="I17" s="69">
        <f>IF(RES_hh_emih_in!I17=0,0,RES_hh_emih_in!I17/RES_summary!I$21)</f>
        <v>2.3855355915566734</v>
      </c>
      <c r="J17" s="69">
        <f>IF(RES_hh_emih_in!J17=0,0,RES_hh_emih_in!J17/RES_summary!J$21)</f>
        <v>2.2096090264851336</v>
      </c>
      <c r="K17" s="69">
        <f>IF(RES_hh_emih_in!K17=0,0,RES_hh_emih_in!K17/RES_summary!K$21)</f>
        <v>2.2375217506309348</v>
      </c>
      <c r="L17" s="69">
        <f>IF(RES_hh_emih_in!L17=0,0,RES_hh_emih_in!L17/RES_summary!L$21)</f>
        <v>2.2276262464686076</v>
      </c>
      <c r="M17" s="69">
        <f>IF(RES_hh_emih_in!M17=0,0,RES_hh_emih_in!M17/RES_summary!M$21)</f>
        <v>1.5511967071539925</v>
      </c>
      <c r="N17" s="69">
        <f>IF(RES_hh_emih_in!N17=0,0,RES_hh_emih_in!N17/RES_summary!N$21)</f>
        <v>1.3865738714424505</v>
      </c>
      <c r="O17" s="69">
        <f>IF(RES_hh_emih_in!O17=0,0,RES_hh_emih_in!O17/RES_summary!O$21)</f>
        <v>1.39978384834005</v>
      </c>
      <c r="P17" s="69">
        <f>IF(RES_hh_emih_in!P17=0,0,RES_hh_emih_in!P17/RES_summary!P$21)</f>
        <v>1.2502536240752165</v>
      </c>
      <c r="Q17" s="69">
        <f>IF(RES_hh_emih_in!Q17=0,0,RES_hh_emih_in!Q17/RES_summary!Q$21)</f>
        <v>1.155090896187664</v>
      </c>
      <c r="R17" s="69">
        <f>IF(RES_hh_emih_in!R17=0,0,RES_hh_emih_in!R17/RES_summary!R$21)</f>
        <v>1.1745542604861317</v>
      </c>
      <c r="S17" s="69">
        <f>IF(RES_hh_emih_in!S17=0,0,RES_hh_emih_in!S17/RES_summary!S$21)</f>
        <v>1.2339829414676873</v>
      </c>
      <c r="T17" s="69">
        <f>IF(RES_hh_emih_in!T17=0,0,RES_hh_emih_in!T17/RES_summary!T$21)</f>
        <v>1.0747602041126709</v>
      </c>
      <c r="U17" s="69">
        <f>IF(RES_hh_emih_in!U17=0,0,RES_hh_emih_in!U17/RES_summary!U$21)</f>
        <v>1.1719904071064113</v>
      </c>
      <c r="V17" s="69">
        <f>IF(RES_hh_emih_in!V17=0,0,RES_hh_emih_in!V17/RES_summary!V$21)</f>
        <v>1.0623749955460744</v>
      </c>
      <c r="W17" s="69">
        <f>IF(RES_hh_emih_in!W17=0,0,RES_hh_emih_in!W17/RES_summary!W$21)</f>
        <v>1.0432788902636516</v>
      </c>
      <c r="X17" s="69">
        <f>IF(RES_hh_emih_in!X17=0,0,RES_hh_emih_in!X17/RES_summary!X$21)</f>
        <v>0.68078113786386441</v>
      </c>
      <c r="Y17" s="69">
        <f>IF(RES_hh_emih_in!Y17=0,0,RES_hh_emih_in!Y17/RES_summary!Y$21)</f>
        <v>0.83868724336813116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2.9607241209252328</v>
      </c>
      <c r="D19" s="72">
        <f>IF(RES_hh_emih_in!D19=0,0,RES_hh_emih_in!D19/RES_summary!D$21)</f>
        <v>2.914594683131893</v>
      </c>
      <c r="E19" s="72">
        <f>IF(RES_hh_emih_in!E19=0,0,RES_hh_emih_in!E19/RES_summary!E$21)</f>
        <v>2.912840805872503</v>
      </c>
      <c r="F19" s="72">
        <f>IF(RES_hh_emih_in!F19=0,0,RES_hh_emih_in!F19/RES_summary!F$21)</f>
        <v>2.8698753085829445</v>
      </c>
      <c r="G19" s="72">
        <f>IF(RES_hh_emih_in!G19=0,0,RES_hh_emih_in!G19/RES_summary!G$21)</f>
        <v>2.8149974096906942</v>
      </c>
      <c r="H19" s="72">
        <f>IF(RES_hh_emih_in!H19=0,0,RES_hh_emih_in!H19/RES_summary!H$21)</f>
        <v>2.7814365440953073</v>
      </c>
      <c r="I19" s="72">
        <f>IF(RES_hh_emih_in!I19=0,0,RES_hh_emih_in!I19/RES_summary!I$21)</f>
        <v>2.8228274640075264</v>
      </c>
      <c r="J19" s="72">
        <f>IF(RES_hh_emih_in!J19=0,0,RES_hh_emih_in!J19/RES_summary!J$21)</f>
        <v>2.7383972251173057</v>
      </c>
      <c r="K19" s="72">
        <f>IF(RES_hh_emih_in!K19=0,0,RES_hh_emih_in!K19/RES_summary!K$21)</f>
        <v>2.7412660609734329</v>
      </c>
      <c r="L19" s="72">
        <f>IF(RES_hh_emih_in!L19=0,0,RES_hh_emih_in!L19/RES_summary!L$21)</f>
        <v>2.666922217704752</v>
      </c>
      <c r="M19" s="72">
        <f>IF(RES_hh_emih_in!M19=0,0,RES_hh_emih_in!M19/RES_summary!M$21)</f>
        <v>2.3007642958013963</v>
      </c>
      <c r="N19" s="72">
        <f>IF(RES_hh_emih_in!N19=0,0,RES_hh_emih_in!N19/RES_summary!N$21)</f>
        <v>2.1528966128313787</v>
      </c>
      <c r="O19" s="72">
        <f>IF(RES_hh_emih_in!O19=0,0,RES_hh_emih_in!O19/RES_summary!O$21)</f>
        <v>2.1015248370859254</v>
      </c>
      <c r="P19" s="72">
        <f>IF(RES_hh_emih_in!P19=0,0,RES_hh_emih_in!P19/RES_summary!P$21)</f>
        <v>1.8647918559789038</v>
      </c>
      <c r="Q19" s="72">
        <f>IF(RES_hh_emih_in!Q19=0,0,RES_hh_emih_in!Q19/RES_summary!Q$21)</f>
        <v>1.7364349193122837</v>
      </c>
      <c r="R19" s="72">
        <f>IF(RES_hh_emih_in!R19=0,0,RES_hh_emih_in!R19/RES_summary!R$21)</f>
        <v>1.7349309708709815</v>
      </c>
      <c r="S19" s="72">
        <f>IF(RES_hh_emih_in!S19=0,0,RES_hh_emih_in!S19/RES_summary!S$21)</f>
        <v>1.7055683113027165</v>
      </c>
      <c r="T19" s="72">
        <f>IF(RES_hh_emih_in!T19=0,0,RES_hh_emih_in!T19/RES_summary!T$21)</f>
        <v>1.6743641599571051</v>
      </c>
      <c r="U19" s="72">
        <f>IF(RES_hh_emih_in!U19=0,0,RES_hh_emih_in!U19/RES_summary!U$21)</f>
        <v>1.642237546433156</v>
      </c>
      <c r="V19" s="72">
        <f>IF(RES_hh_emih_in!V19=0,0,RES_hh_emih_in!V19/RES_summary!V$21)</f>
        <v>1.8096241015732943</v>
      </c>
      <c r="W19" s="72">
        <f>IF(RES_hh_emih_in!W19=0,0,RES_hh_emih_in!W19/RES_summary!W$21)</f>
        <v>1.7168458874809895</v>
      </c>
      <c r="X19" s="72">
        <f>IF(RES_hh_emih_in!X19=0,0,RES_hh_emih_in!X19/RES_summary!X$21)</f>
        <v>1.6260274430356985</v>
      </c>
      <c r="Y19" s="72">
        <f>IF(RES_hh_emih_in!Y19=0,0,RES_hh_emih_in!Y19/RES_summary!Y$21)</f>
        <v>1.5894849156708921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0.85705968156634782</v>
      </c>
      <c r="D20" s="72">
        <f>IF(RES_hh_emih_in!D20=0,0,RES_hh_emih_in!D20/RES_summary!D$21)</f>
        <v>4.3746580227167247</v>
      </c>
      <c r="E20" s="72">
        <f>IF(RES_hh_emih_in!E20=0,0,RES_hh_emih_in!E20/RES_summary!E$21)</f>
        <v>3.4734918514647277</v>
      </c>
      <c r="F20" s="72">
        <f>IF(RES_hh_emih_in!F20=0,0,RES_hh_emih_in!F20/RES_summary!F$21)</f>
        <v>3.2976920142200514</v>
      </c>
      <c r="G20" s="72">
        <f>IF(RES_hh_emih_in!G20=0,0,RES_hh_emih_in!G20/RES_summary!G$21)</f>
        <v>3.5050603494409778</v>
      </c>
      <c r="H20" s="72">
        <f>IF(RES_hh_emih_in!H20=0,0,RES_hh_emih_in!H20/RES_summary!H$21)</f>
        <v>3.359727512924473</v>
      </c>
      <c r="I20" s="72">
        <f>IF(RES_hh_emih_in!I20=0,0,RES_hh_emih_in!I20/RES_summary!I$21)</f>
        <v>3.535184552068765</v>
      </c>
      <c r="J20" s="72">
        <f>IF(RES_hh_emih_in!J20=0,0,RES_hh_emih_in!J20/RES_summary!J$21)</f>
        <v>3.5909255952635095</v>
      </c>
      <c r="K20" s="72">
        <f>IF(RES_hh_emih_in!K20=0,0,RES_hh_emih_in!K20/RES_summary!K$21)</f>
        <v>3.1312506320489621</v>
      </c>
      <c r="L20" s="72">
        <f>IF(RES_hh_emih_in!L20=0,0,RES_hh_emih_in!L20/RES_summary!L$21)</f>
        <v>3.7513319371632998</v>
      </c>
      <c r="M20" s="72">
        <f>IF(RES_hh_emih_in!M20=0,0,RES_hh_emih_in!M20/RES_summary!M$21)</f>
        <v>3.1425982458087285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1.9594578901493862</v>
      </c>
      <c r="U20" s="72">
        <f>IF(RES_hh_emih_in!U20=0,0,RES_hh_emih_in!U20/RES_summary!U$21)</f>
        <v>1.9858018709220007</v>
      </c>
      <c r="V20" s="72">
        <f>IF(RES_hh_emih_in!V20=0,0,RES_hh_emih_in!V20/RES_summary!V$21)</f>
        <v>2.2359035975238459</v>
      </c>
      <c r="W20" s="72">
        <f>IF(RES_hh_emih_in!W20=0,0,RES_hh_emih_in!W20/RES_summary!W$21)</f>
        <v>2.1596521505186872</v>
      </c>
      <c r="X20" s="72">
        <f>IF(RES_hh_emih_in!X20=0,0,RES_hh_emih_in!X20/RES_summary!X$21)</f>
        <v>1.9993720041243297</v>
      </c>
      <c r="Y20" s="72">
        <f>IF(RES_hh_emih_in!Y20=0,0,RES_hh_emih_in!Y20/RES_summary!Y$21)</f>
        <v>1.8654581763756646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2.6293965732431377</v>
      </c>
      <c r="D21" s="72">
        <f>IF(RES_hh_emih_in!D21=0,0,RES_hh_emih_in!D21/RES_summary!D$21)</f>
        <v>2.734148803236236</v>
      </c>
      <c r="E21" s="72">
        <f>IF(RES_hh_emih_in!E21=0,0,RES_hh_emih_in!E21/RES_summary!E$21)</f>
        <v>2.5104483075060897</v>
      </c>
      <c r="F21" s="72">
        <f>IF(RES_hh_emih_in!F21=0,0,RES_hh_emih_in!F21/RES_summary!F$21)</f>
        <v>2.5075450239194295</v>
      </c>
      <c r="G21" s="72">
        <f>IF(RES_hh_emih_in!G21=0,0,RES_hh_emih_in!G21/RES_summary!G$21)</f>
        <v>2.5193566506995215</v>
      </c>
      <c r="H21" s="72">
        <f>IF(RES_hh_emih_in!H21=0,0,RES_hh_emih_in!H21/RES_summary!H$21)</f>
        <v>2.4184481481592726</v>
      </c>
      <c r="I21" s="72">
        <f>IF(RES_hh_emih_in!I21=0,0,RES_hh_emih_in!I21/RES_summary!I$21)</f>
        <v>2.4121036790446007</v>
      </c>
      <c r="J21" s="72">
        <f>IF(RES_hh_emih_in!J21=0,0,RES_hh_emih_in!J21/RES_summary!J$21)</f>
        <v>2.2919776818799988</v>
      </c>
      <c r="K21" s="72">
        <f>IF(RES_hh_emih_in!K21=0,0,RES_hh_emih_in!K21/RES_summary!K$21)</f>
        <v>2.1897649213555637</v>
      </c>
      <c r="L21" s="72">
        <f>IF(RES_hh_emih_in!L21=0,0,RES_hh_emih_in!L21/RES_summary!L$21)</f>
        <v>2.4833907487908191</v>
      </c>
      <c r="M21" s="72">
        <f>IF(RES_hh_emih_in!M21=0,0,RES_hh_emih_in!M21/RES_summary!M$21)</f>
        <v>1.9753337617571185</v>
      </c>
      <c r="N21" s="72">
        <f>IF(RES_hh_emih_in!N21=0,0,RES_hh_emih_in!N21/RES_summary!N$21)</f>
        <v>1.7259220470929229</v>
      </c>
      <c r="O21" s="72">
        <f>IF(RES_hh_emih_in!O21=0,0,RES_hh_emih_in!O21/RES_summary!O$21)</f>
        <v>1.6484493805614404</v>
      </c>
      <c r="P21" s="72">
        <f>IF(RES_hh_emih_in!P21=0,0,RES_hh_emih_in!P21/RES_summary!P$21)</f>
        <v>1.4371531889362807</v>
      </c>
      <c r="Q21" s="72">
        <f>IF(RES_hh_emih_in!Q21=0,0,RES_hh_emih_in!Q21/RES_summary!Q$21)</f>
        <v>1.4823204630193754</v>
      </c>
      <c r="R21" s="72">
        <f>IF(RES_hh_emih_in!R21=0,0,RES_hh_emih_in!R21/RES_summary!R$21)</f>
        <v>1.4257560441132435</v>
      </c>
      <c r="S21" s="72">
        <f>IF(RES_hh_emih_in!S21=0,0,RES_hh_emih_in!S21/RES_summary!S$21)</f>
        <v>1.4293934229020182</v>
      </c>
      <c r="T21" s="72">
        <f>IF(RES_hh_emih_in!T21=0,0,RES_hh_emih_in!T21/RES_summary!T$21)</f>
        <v>1.4475447445501046</v>
      </c>
      <c r="U21" s="72">
        <f>IF(RES_hh_emih_in!U21=0,0,RES_hh_emih_in!U21/RES_summary!U$21)</f>
        <v>1.4455395648862215</v>
      </c>
      <c r="V21" s="72">
        <f>IF(RES_hh_emih_in!V21=0,0,RES_hh_emih_in!V21/RES_summary!V$21)</f>
        <v>1.5032131021419499</v>
      </c>
      <c r="W21" s="72">
        <f>IF(RES_hh_emih_in!W21=0,0,RES_hh_emih_in!W21/RES_summary!W$21)</f>
        <v>1.4791185582399924</v>
      </c>
      <c r="X21" s="72">
        <f>IF(RES_hh_emih_in!X21=0,0,RES_hh_emih_in!X21/RES_summary!X$21)</f>
        <v>1.4116357365778442</v>
      </c>
      <c r="Y21" s="72">
        <f>IF(RES_hh_emih_in!Y21=0,0,RES_hh_emih_in!Y21/RES_summary!Y$21)</f>
        <v>1.3370223788919802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2.6900552290809547</v>
      </c>
      <c r="D27" s="69">
        <f>IF(RES_hh_emih_in!D27=0,0,RES_hh_emih_in!D27/RES_summary!D$21)</f>
        <v>2.7786278595093892</v>
      </c>
      <c r="E27" s="69">
        <f>IF(RES_hh_emih_in!E27=0,0,RES_hh_emih_in!E27/RES_summary!E$21)</f>
        <v>3.2570716711155776</v>
      </c>
      <c r="F27" s="69">
        <f>IF(RES_hh_emih_in!F27=0,0,RES_hh_emih_in!F27/RES_summary!F$21)</f>
        <v>2.7145513312259926</v>
      </c>
      <c r="G27" s="69">
        <f>IF(RES_hh_emih_in!G27=0,0,RES_hh_emih_in!G27/RES_summary!G$21)</f>
        <v>1.9052481239773966</v>
      </c>
      <c r="H27" s="69">
        <f>IF(RES_hh_emih_in!H27=0,0,RES_hh_emih_in!H27/RES_summary!H$21)</f>
        <v>1.6600770553176083</v>
      </c>
      <c r="I27" s="69">
        <f>IF(RES_hh_emih_in!I27=0,0,RES_hh_emih_in!I27/RES_summary!I$21)</f>
        <v>1.3972879946226933</v>
      </c>
      <c r="J27" s="69">
        <f>IF(RES_hh_emih_in!J27=0,0,RES_hh_emih_in!J27/RES_summary!J$21)</f>
        <v>1.4136354587205824</v>
      </c>
      <c r="K27" s="69">
        <f>IF(RES_hh_emih_in!K27=0,0,RES_hh_emih_in!K27/RES_summary!K$21)</f>
        <v>2.0146849191353065</v>
      </c>
      <c r="L27" s="69">
        <f>IF(RES_hh_emih_in!L27=0,0,RES_hh_emih_in!L27/RES_summary!L$21)</f>
        <v>2.694609488911333</v>
      </c>
      <c r="M27" s="69">
        <f>IF(RES_hh_emih_in!M27=0,0,RES_hh_emih_in!M27/RES_summary!M$21)</f>
        <v>1.9921642318724508</v>
      </c>
      <c r="N27" s="69">
        <f>IF(RES_hh_emih_in!N27=0,0,RES_hh_emih_in!N27/RES_summary!N$21)</f>
        <v>1.5327792325577834</v>
      </c>
      <c r="O27" s="69">
        <f>IF(RES_hh_emih_in!O27=0,0,RES_hh_emih_in!O27/RES_summary!O$21)</f>
        <v>1.1936650600936374</v>
      </c>
      <c r="P27" s="69">
        <f>IF(RES_hh_emih_in!P27=0,0,RES_hh_emih_in!P27/RES_summary!P$21)</f>
        <v>0.9767091055439977</v>
      </c>
      <c r="Q27" s="69">
        <f>IF(RES_hh_emih_in!Q27=0,0,RES_hh_emih_in!Q27/RES_summary!Q$21)</f>
        <v>0.66667424094165684</v>
      </c>
      <c r="R27" s="69">
        <f>IF(RES_hh_emih_in!R27=0,0,RES_hh_emih_in!R27/RES_summary!R$21)</f>
        <v>0.62585130981004189</v>
      </c>
      <c r="S27" s="69">
        <f>IF(RES_hh_emih_in!S27=0,0,RES_hh_emih_in!S27/RES_summary!S$21)</f>
        <v>0.99152282994602436</v>
      </c>
      <c r="T27" s="69">
        <f>IF(RES_hh_emih_in!T27=0,0,RES_hh_emih_in!T27/RES_summary!T$21)</f>
        <v>1.1177499272645461</v>
      </c>
      <c r="U27" s="69">
        <f>IF(RES_hh_emih_in!U27=0,0,RES_hh_emih_in!U27/RES_summary!U$21)</f>
        <v>1.2069263884494006</v>
      </c>
      <c r="V27" s="69">
        <f>IF(RES_hh_emih_in!V27=0,0,RES_hh_emih_in!V27/RES_summary!V$21)</f>
        <v>1.1868431954182821</v>
      </c>
      <c r="W27" s="69">
        <f>IF(RES_hh_emih_in!W27=0,0,RES_hh_emih_in!W27/RES_summary!W$21)</f>
        <v>0.63148909811064724</v>
      </c>
      <c r="X27" s="69">
        <f>IF(RES_hh_emih_in!X27=0,0,RES_hh_emih_in!X27/RES_summary!X$21)</f>
        <v>0.3826430800877999</v>
      </c>
      <c r="Y27" s="69">
        <f>IF(RES_hh_emih_in!Y27=0,0,RES_hh_emih_in!Y27/RES_summary!Y$21)</f>
        <v>0.4784169300825265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5.2686196885501557</v>
      </c>
      <c r="D29" s="72">
        <f>IF(RES_hh_emih_in!D29=0,0,RES_hh_emih_in!D29/RES_summary!D$21)</f>
        <v>5.2456291678764915</v>
      </c>
      <c r="E29" s="72">
        <f>IF(RES_hh_emih_in!E29=0,0,RES_hh_emih_in!E29/RES_summary!E$21)</f>
        <v>6.0903208926196593</v>
      </c>
      <c r="F29" s="72">
        <f>IF(RES_hh_emih_in!F29=0,0,RES_hh_emih_in!F29/RES_summary!F$21)</f>
        <v>5.9729512163781564</v>
      </c>
      <c r="G29" s="72">
        <f>IF(RES_hh_emih_in!G29=0,0,RES_hh_emih_in!G29/RES_summary!G$21)</f>
        <v>5.4678579488698924</v>
      </c>
      <c r="H29" s="72">
        <f>IF(RES_hh_emih_in!H29=0,0,RES_hh_emih_in!H29/RES_summary!H$21)</f>
        <v>5.3175446182635282</v>
      </c>
      <c r="I29" s="72">
        <f>IF(RES_hh_emih_in!I29=0,0,RES_hh_emih_in!I29/RES_summary!I$21)</f>
        <v>5.2829887630170909</v>
      </c>
      <c r="J29" s="72">
        <f>IF(RES_hh_emih_in!J29=0,0,RES_hh_emih_in!J29/RES_summary!J$21)</f>
        <v>4.7151099801519436</v>
      </c>
      <c r="K29" s="72">
        <f>IF(RES_hh_emih_in!K29=0,0,RES_hh_emih_in!K29/RES_summary!K$21)</f>
        <v>4.6351318177867782</v>
      </c>
      <c r="L29" s="72">
        <f>IF(RES_hh_emih_in!L29=0,0,RES_hh_emih_in!L29/RES_summary!L$21)</f>
        <v>4.6517890919691469</v>
      </c>
      <c r="M29" s="72">
        <f>IF(RES_hh_emih_in!M29=0,0,RES_hh_emih_in!M29/RES_summary!M$21)</f>
        <v>4.1138834294792499</v>
      </c>
      <c r="N29" s="72">
        <f>IF(RES_hh_emih_in!N29=0,0,RES_hh_emih_in!N29/RES_summary!N$21)</f>
        <v>3.4671636387818396</v>
      </c>
      <c r="O29" s="72">
        <f>IF(RES_hh_emih_in!O29=0,0,RES_hh_emih_in!O29/RES_summary!O$21)</f>
        <v>3.1876403613127451</v>
      </c>
      <c r="P29" s="72">
        <f>IF(RES_hh_emih_in!P29=0,0,RES_hh_emih_in!P29/RES_summary!P$21)</f>
        <v>2.8539171717823635</v>
      </c>
      <c r="Q29" s="72">
        <f>IF(RES_hh_emih_in!Q29=0,0,RES_hh_emih_in!Q29/RES_summary!Q$21)</f>
        <v>2.7423671242945598</v>
      </c>
      <c r="R29" s="72">
        <f>IF(RES_hh_emih_in!R29=0,0,RES_hh_emih_in!R29/RES_summary!R$21)</f>
        <v>2.9103174631122211</v>
      </c>
      <c r="S29" s="72">
        <f>IF(RES_hh_emih_in!S29=0,0,RES_hh_emih_in!S29/RES_summary!S$21)</f>
        <v>3.0949900953550835</v>
      </c>
      <c r="T29" s="72">
        <f>IF(RES_hh_emih_in!T29=0,0,RES_hh_emih_in!T29/RES_summary!T$21)</f>
        <v>3.1606288832040677</v>
      </c>
      <c r="U29" s="72">
        <f>IF(RES_hh_emih_in!U29=0,0,RES_hh_emih_in!U29/RES_summary!U$21)</f>
        <v>3.2680363219049466</v>
      </c>
      <c r="V29" s="72">
        <f>IF(RES_hh_emih_in!V29=0,0,RES_hh_emih_in!V29/RES_summary!V$21)</f>
        <v>3.8132888185938376</v>
      </c>
      <c r="W29" s="72">
        <f>IF(RES_hh_emih_in!W29=0,0,RES_hh_emih_in!W29/RES_summary!W$21)</f>
        <v>3.6170549698644732</v>
      </c>
      <c r="X29" s="72">
        <f>IF(RES_hh_emih_in!X29=0,0,RES_hh_emih_in!X29/RES_summary!X$21)</f>
        <v>3.6161119175966667</v>
      </c>
      <c r="Y29" s="72">
        <f>IF(RES_hh_emih_in!Y29=0,0,RES_hh_emih_in!Y29/RES_summary!Y$21)</f>
        <v>3.7383504765763726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4.9098697378845513</v>
      </c>
      <c r="D30" s="72">
        <f>IF(RES_hh_emih_in!D30=0,0,RES_hh_emih_in!D30/RES_summary!D$21)</f>
        <v>5.3431236375547968</v>
      </c>
      <c r="E30" s="72">
        <f>IF(RES_hh_emih_in!E30=0,0,RES_hh_emih_in!E30/RES_summary!E$21)</f>
        <v>4.9619614508765029</v>
      </c>
      <c r="F30" s="72">
        <f>IF(RES_hh_emih_in!F30=0,0,RES_hh_emih_in!F30/RES_summary!F$21)</f>
        <v>4.995441803612783</v>
      </c>
      <c r="G30" s="72">
        <f>IF(RES_hh_emih_in!G30=0,0,RES_hh_emih_in!G30/RES_summary!G$21)</f>
        <v>5.0552410569868274</v>
      </c>
      <c r="H30" s="72">
        <f>IF(RES_hh_emih_in!H30=0,0,RES_hh_emih_in!H30/RES_summary!H$21)</f>
        <v>4.6877069779513452</v>
      </c>
      <c r="I30" s="72">
        <f>IF(RES_hh_emih_in!I30=0,0,RES_hh_emih_in!I30/RES_summary!I$21)</f>
        <v>4.6417679501193572</v>
      </c>
      <c r="J30" s="72">
        <f>IF(RES_hh_emih_in!J30=0,0,RES_hh_emih_in!J30/RES_summary!J$21)</f>
        <v>4.2478760501128878</v>
      </c>
      <c r="K30" s="72">
        <f>IF(RES_hh_emih_in!K30=0,0,RES_hh_emih_in!K30/RES_summary!K$21)</f>
        <v>4.0745680954842571</v>
      </c>
      <c r="L30" s="72">
        <f>IF(RES_hh_emih_in!L30=0,0,RES_hh_emih_in!L30/RES_summary!L$21)</f>
        <v>4.8195764894222304</v>
      </c>
      <c r="M30" s="72">
        <f>IF(RES_hh_emih_in!M30=0,0,RES_hh_emih_in!M30/RES_summary!M$21)</f>
        <v>3.6809094889762068</v>
      </c>
      <c r="N30" s="72">
        <f>IF(RES_hh_emih_in!N30=0,0,RES_hh_emih_in!N30/RES_summary!N$21)</f>
        <v>3.0868229310379052</v>
      </c>
      <c r="O30" s="72">
        <f>IF(RES_hh_emih_in!O30=0,0,RES_hh_emih_in!O30/RES_summary!O$21)</f>
        <v>2.527288142185387</v>
      </c>
      <c r="P30" s="72">
        <f>IF(RES_hh_emih_in!P30=0,0,RES_hh_emih_in!P30/RES_summary!P$21)</f>
        <v>2.4741395588859212</v>
      </c>
      <c r="Q30" s="72">
        <f>IF(RES_hh_emih_in!Q30=0,0,RES_hh_emih_in!Q30/RES_summary!Q$21)</f>
        <v>2.5049264960568647</v>
      </c>
      <c r="R30" s="72">
        <f>IF(RES_hh_emih_in!R30=0,0,RES_hh_emih_in!R30/RES_summary!R$21)</f>
        <v>2.6082439463755991</v>
      </c>
      <c r="S30" s="72">
        <f>IF(RES_hh_emih_in!S30=0,0,RES_hh_emih_in!S30/RES_summary!S$21)</f>
        <v>2.5813748743467384</v>
      </c>
      <c r="T30" s="72">
        <f>IF(RES_hh_emih_in!T30=0,0,RES_hh_emih_in!T30/RES_summary!T$21)</f>
        <v>2.9504376056963908</v>
      </c>
      <c r="U30" s="72">
        <f>IF(RES_hh_emih_in!U30=0,0,RES_hh_emih_in!U30/RES_summary!U$21)</f>
        <v>3.0262458544658504</v>
      </c>
      <c r="V30" s="72">
        <f>IF(RES_hh_emih_in!V30=0,0,RES_hh_emih_in!V30/RES_summary!V$21)</f>
        <v>3.2511074438617347</v>
      </c>
      <c r="W30" s="72">
        <f>IF(RES_hh_emih_in!W30=0,0,RES_hh_emih_in!W30/RES_summary!W$21)</f>
        <v>3.3728698244734088</v>
      </c>
      <c r="X30" s="72">
        <f>IF(RES_hh_emih_in!X30=0,0,RES_hh_emih_in!X30/RES_summary!X$21)</f>
        <v>3.1563232488615212</v>
      </c>
      <c r="Y30" s="72">
        <f>IF(RES_hh_emih_in!Y30=0,0,RES_hh_emih_in!Y30/RES_summary!Y$21)</f>
        <v>3.4022768414165716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611.87408563160989</v>
      </c>
      <c r="C3" s="19">
        <f t="shared" ref="C3:V3" si="0">SUM(C4,C9,C12)</f>
        <v>634.12892580187258</v>
      </c>
      <c r="D3" s="19">
        <f t="shared" si="0"/>
        <v>664.40884082522825</v>
      </c>
      <c r="E3" s="19">
        <f t="shared" si="0"/>
        <v>697.93070093640074</v>
      </c>
      <c r="F3" s="19">
        <f t="shared" si="0"/>
        <v>725.09428653310272</v>
      </c>
      <c r="G3" s="19">
        <f t="shared" si="0"/>
        <v>747.37672643561211</v>
      </c>
      <c r="H3" s="19">
        <f t="shared" si="0"/>
        <v>761.83889854599499</v>
      </c>
      <c r="I3" s="19">
        <f t="shared" si="0"/>
        <v>769.40899134269148</v>
      </c>
      <c r="J3" s="19">
        <f t="shared" si="0"/>
        <v>772.25085813469309</v>
      </c>
      <c r="K3" s="19">
        <f t="shared" si="0"/>
        <v>783.14840026107436</v>
      </c>
      <c r="L3" s="19">
        <f t="shared" si="0"/>
        <v>791.51784151947936</v>
      </c>
      <c r="M3" s="19">
        <f t="shared" si="0"/>
        <v>798.82890974649627</v>
      </c>
      <c r="N3" s="19">
        <f t="shared" si="0"/>
        <v>783.66271683733521</v>
      </c>
      <c r="O3" s="19">
        <f t="shared" si="0"/>
        <v>756.80059092679119</v>
      </c>
      <c r="P3" s="19">
        <f t="shared" si="0"/>
        <v>743.54250480412384</v>
      </c>
      <c r="Q3" s="19">
        <f t="shared" si="0"/>
        <v>749.33142962569059</v>
      </c>
      <c r="R3" s="19">
        <f t="shared" si="0"/>
        <v>779.86210822078726</v>
      </c>
      <c r="S3" s="19">
        <f t="shared" si="0"/>
        <v>762.0493988987522</v>
      </c>
      <c r="T3" s="19">
        <f t="shared" si="0"/>
        <v>766.74566778814619</v>
      </c>
      <c r="U3" s="19">
        <f t="shared" si="0"/>
        <v>754.64831897799809</v>
      </c>
      <c r="V3" s="19">
        <f t="shared" si="0"/>
        <v>763.88684858432794</v>
      </c>
      <c r="W3" s="19">
        <f t="shared" ref="W3:Y3" si="1">SUM(W4,W9,W12)</f>
        <v>778.69301516553469</v>
      </c>
      <c r="X3" s="19">
        <f t="shared" si="1"/>
        <v>742.15883649800696</v>
      </c>
      <c r="Y3" s="19">
        <f t="shared" si="1"/>
        <v>718.24526898654813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328.20585691039929</v>
      </c>
      <c r="C4" s="22">
        <f t="shared" ref="C4:V4" si="2">SUM(C5:C8)</f>
        <v>336.30077714335442</v>
      </c>
      <c r="D4" s="22">
        <f t="shared" si="2"/>
        <v>346.53035561528316</v>
      </c>
      <c r="E4" s="22">
        <f t="shared" si="2"/>
        <v>356.76446142164843</v>
      </c>
      <c r="F4" s="22">
        <f t="shared" si="2"/>
        <v>363.95419650037786</v>
      </c>
      <c r="G4" s="22">
        <f t="shared" si="2"/>
        <v>366.87503619089358</v>
      </c>
      <c r="H4" s="22">
        <f t="shared" si="2"/>
        <v>366.73700107923736</v>
      </c>
      <c r="I4" s="22">
        <f t="shared" si="2"/>
        <v>361.60834595460938</v>
      </c>
      <c r="J4" s="22">
        <f t="shared" si="2"/>
        <v>354.73846675715595</v>
      </c>
      <c r="K4" s="22">
        <f t="shared" si="2"/>
        <v>349.26667072089572</v>
      </c>
      <c r="L4" s="22">
        <f t="shared" si="2"/>
        <v>342.06856288821035</v>
      </c>
      <c r="M4" s="22">
        <f t="shared" si="2"/>
        <v>338.26360792029595</v>
      </c>
      <c r="N4" s="22">
        <f t="shared" si="2"/>
        <v>333.51093444035979</v>
      </c>
      <c r="O4" s="22">
        <f t="shared" si="2"/>
        <v>325.15103786152588</v>
      </c>
      <c r="P4" s="22">
        <f t="shared" si="2"/>
        <v>318.53727370499297</v>
      </c>
      <c r="Q4" s="22">
        <f t="shared" si="2"/>
        <v>308.89199853972957</v>
      </c>
      <c r="R4" s="22">
        <f t="shared" si="2"/>
        <v>297.33667958979174</v>
      </c>
      <c r="S4" s="22">
        <f t="shared" si="2"/>
        <v>288.36758538170596</v>
      </c>
      <c r="T4" s="22">
        <f t="shared" si="2"/>
        <v>277.36788094656231</v>
      </c>
      <c r="U4" s="22">
        <f t="shared" si="2"/>
        <v>267.65149172030783</v>
      </c>
      <c r="V4" s="22">
        <f t="shared" si="2"/>
        <v>259.58140559492506</v>
      </c>
      <c r="W4" s="22">
        <f t="shared" ref="W4:Y4" si="3">SUM(W5:W8)</f>
        <v>253.59861768650359</v>
      </c>
      <c r="X4" s="22">
        <f t="shared" si="3"/>
        <v>242.79997159871851</v>
      </c>
      <c r="Y4" s="22">
        <f t="shared" si="3"/>
        <v>234.90045617200676</v>
      </c>
      <c r="DA4" s="57"/>
    </row>
    <row r="5" spans="1:105" ht="12" customHeight="1" x14ac:dyDescent="0.25">
      <c r="A5" s="28" t="s">
        <v>32</v>
      </c>
      <c r="B5" s="29">
        <f>B18*B70/11630</f>
        <v>209.13846257273056</v>
      </c>
      <c r="C5" s="29">
        <f t="shared" ref="C5:V5" si="4">C18*C70/11630</f>
        <v>211.39726495169995</v>
      </c>
      <c r="D5" s="29">
        <f t="shared" si="4"/>
        <v>213.60783781049616</v>
      </c>
      <c r="E5" s="29">
        <f t="shared" si="4"/>
        <v>215.39370008790161</v>
      </c>
      <c r="F5" s="29">
        <f t="shared" si="4"/>
        <v>216.03088137778184</v>
      </c>
      <c r="G5" s="29">
        <f t="shared" si="4"/>
        <v>214.7721814548311</v>
      </c>
      <c r="H5" s="29">
        <f t="shared" si="4"/>
        <v>212.41195022617327</v>
      </c>
      <c r="I5" s="29">
        <f t="shared" si="4"/>
        <v>207.37678873783878</v>
      </c>
      <c r="J5" s="29">
        <f t="shared" si="4"/>
        <v>202.06939667379817</v>
      </c>
      <c r="K5" s="29">
        <f t="shared" si="4"/>
        <v>197.22308246310314</v>
      </c>
      <c r="L5" s="29">
        <f t="shared" si="4"/>
        <v>191.55221641964852</v>
      </c>
      <c r="M5" s="29">
        <f t="shared" si="4"/>
        <v>188.67654573437622</v>
      </c>
      <c r="N5" s="29">
        <f t="shared" si="4"/>
        <v>184.95213710371721</v>
      </c>
      <c r="O5" s="29">
        <f t="shared" si="4"/>
        <v>179.38860281651768</v>
      </c>
      <c r="P5" s="29">
        <f t="shared" si="4"/>
        <v>175.51415178735178</v>
      </c>
      <c r="Q5" s="29">
        <f t="shared" si="4"/>
        <v>169.82903388483004</v>
      </c>
      <c r="R5" s="29">
        <f t="shared" si="4"/>
        <v>162.9488472726072</v>
      </c>
      <c r="S5" s="29">
        <f t="shared" si="4"/>
        <v>157.07517834662875</v>
      </c>
      <c r="T5" s="29">
        <f t="shared" si="4"/>
        <v>151.01984051060131</v>
      </c>
      <c r="U5" s="29">
        <f t="shared" si="4"/>
        <v>145.82307083798869</v>
      </c>
      <c r="V5" s="29">
        <f t="shared" si="4"/>
        <v>139.93539586016078</v>
      </c>
      <c r="W5" s="29">
        <f t="shared" ref="W5:Y5" si="5">W18*W70/11630</f>
        <v>134.31051539516361</v>
      </c>
      <c r="X5" s="29">
        <f t="shared" si="5"/>
        <v>128.9307135436666</v>
      </c>
      <c r="Y5" s="29">
        <f t="shared" si="5"/>
        <v>124.62286591344156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85.605908511262541</v>
      </c>
      <c r="C6" s="29">
        <f t="shared" ref="C6:V6" si="6">C19*C71/11630</f>
        <v>85.72919482727508</v>
      </c>
      <c r="D6" s="29">
        <f t="shared" si="6"/>
        <v>87.190666615726386</v>
      </c>
      <c r="E6" s="29">
        <f t="shared" si="6"/>
        <v>88.706936271597215</v>
      </c>
      <c r="F6" s="29">
        <f t="shared" si="6"/>
        <v>89.436338462353447</v>
      </c>
      <c r="G6" s="29">
        <f t="shared" si="6"/>
        <v>89.351620587087311</v>
      </c>
      <c r="H6" s="29">
        <f t="shared" si="6"/>
        <v>88.682477712391758</v>
      </c>
      <c r="I6" s="29">
        <f t="shared" si="6"/>
        <v>87.434656054861421</v>
      </c>
      <c r="J6" s="29">
        <f t="shared" si="6"/>
        <v>84.964015102573057</v>
      </c>
      <c r="K6" s="29">
        <f t="shared" si="6"/>
        <v>83.189926158595213</v>
      </c>
      <c r="L6" s="29">
        <f t="shared" si="6"/>
        <v>81.239687974481413</v>
      </c>
      <c r="M6" s="29">
        <f t="shared" si="6"/>
        <v>79.301196277818974</v>
      </c>
      <c r="N6" s="29">
        <f t="shared" si="6"/>
        <v>76.961594265016487</v>
      </c>
      <c r="O6" s="29">
        <f t="shared" si="6"/>
        <v>74.015557905978739</v>
      </c>
      <c r="P6" s="29">
        <f t="shared" si="6"/>
        <v>70.948377437570102</v>
      </c>
      <c r="Q6" s="29">
        <f t="shared" si="6"/>
        <v>67.803384616684454</v>
      </c>
      <c r="R6" s="29">
        <f t="shared" si="6"/>
        <v>64.831320737458753</v>
      </c>
      <c r="S6" s="29">
        <f t="shared" si="6"/>
        <v>62.536334504583436</v>
      </c>
      <c r="T6" s="29">
        <f t="shared" si="6"/>
        <v>59.427667569505701</v>
      </c>
      <c r="U6" s="29">
        <f t="shared" si="6"/>
        <v>56.450840462166234</v>
      </c>
      <c r="V6" s="29">
        <f t="shared" si="6"/>
        <v>54.17267330666634</v>
      </c>
      <c r="W6" s="29">
        <f t="shared" ref="W6:Y6" si="7">W19*W71/11630</f>
        <v>52.075960527367705</v>
      </c>
      <c r="X6" s="29">
        <f t="shared" si="7"/>
        <v>50.080402990176651</v>
      </c>
      <c r="Y6" s="29">
        <f t="shared" si="7"/>
        <v>48.39608554465633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15.492988192548449</v>
      </c>
      <c r="C7" s="29">
        <f t="shared" ref="C7:V7" si="8">C20*C72/11630</f>
        <v>18.319666735430864</v>
      </c>
      <c r="D7" s="29">
        <f t="shared" si="8"/>
        <v>21.294701659538429</v>
      </c>
      <c r="E7" s="29">
        <f t="shared" si="8"/>
        <v>24.427541601806706</v>
      </c>
      <c r="F7" s="29">
        <f t="shared" si="8"/>
        <v>26.816892532754967</v>
      </c>
      <c r="G7" s="29">
        <f t="shared" si="8"/>
        <v>28.490307623440863</v>
      </c>
      <c r="H7" s="29">
        <f t="shared" si="8"/>
        <v>29.614823896520651</v>
      </c>
      <c r="I7" s="29">
        <f t="shared" si="8"/>
        <v>29.869058835521951</v>
      </c>
      <c r="J7" s="29">
        <f t="shared" si="8"/>
        <v>30.213855605497194</v>
      </c>
      <c r="K7" s="29">
        <f t="shared" si="8"/>
        <v>30.786137196738931</v>
      </c>
      <c r="L7" s="29">
        <f t="shared" si="8"/>
        <v>30.557791146014175</v>
      </c>
      <c r="M7" s="29">
        <f t="shared" si="8"/>
        <v>30.383253030345671</v>
      </c>
      <c r="N7" s="29">
        <f t="shared" si="8"/>
        <v>29.968113898401231</v>
      </c>
      <c r="O7" s="29">
        <f t="shared" si="8"/>
        <v>28.793296178568056</v>
      </c>
      <c r="P7" s="29">
        <f t="shared" si="8"/>
        <v>27.631456267654567</v>
      </c>
      <c r="Q7" s="29">
        <f t="shared" si="8"/>
        <v>26.034798215574504</v>
      </c>
      <c r="R7" s="29">
        <f t="shared" si="8"/>
        <v>24.83040420198218</v>
      </c>
      <c r="S7" s="29">
        <f t="shared" si="8"/>
        <v>23.819809316891511</v>
      </c>
      <c r="T7" s="29">
        <f t="shared" si="8"/>
        <v>22.512326998209502</v>
      </c>
      <c r="U7" s="29">
        <f t="shared" si="8"/>
        <v>21.451845455682118</v>
      </c>
      <c r="V7" s="29">
        <f t="shared" si="8"/>
        <v>20.381206901899361</v>
      </c>
      <c r="W7" s="29">
        <f t="shared" ref="W7:Y7" si="9">W20*W72/11630</f>
        <v>19.628526326623113</v>
      </c>
      <c r="X7" s="29">
        <f t="shared" si="9"/>
        <v>18.479751056373971</v>
      </c>
      <c r="Y7" s="29">
        <f t="shared" si="9"/>
        <v>17.516693456483317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17.968497633857758</v>
      </c>
      <c r="C8" s="29">
        <f t="shared" ref="C8:V8" si="10">C21*C73/11630</f>
        <v>20.854650628948569</v>
      </c>
      <c r="D8" s="29">
        <f t="shared" si="10"/>
        <v>24.437149529522177</v>
      </c>
      <c r="E8" s="29">
        <f t="shared" si="10"/>
        <v>28.236283460342925</v>
      </c>
      <c r="F8" s="29">
        <f t="shared" si="10"/>
        <v>31.670084127487627</v>
      </c>
      <c r="G8" s="29">
        <f t="shared" si="10"/>
        <v>34.260926525534352</v>
      </c>
      <c r="H8" s="29">
        <f t="shared" si="10"/>
        <v>36.027749244151643</v>
      </c>
      <c r="I8" s="29">
        <f t="shared" si="10"/>
        <v>36.927842326387221</v>
      </c>
      <c r="J8" s="29">
        <f t="shared" si="10"/>
        <v>37.491199375287536</v>
      </c>
      <c r="K8" s="29">
        <f t="shared" si="10"/>
        <v>38.067524902458445</v>
      </c>
      <c r="L8" s="29">
        <f t="shared" si="10"/>
        <v>38.71886734806629</v>
      </c>
      <c r="M8" s="29">
        <f t="shared" si="10"/>
        <v>39.902612877755068</v>
      </c>
      <c r="N8" s="29">
        <f t="shared" si="10"/>
        <v>41.62908917322487</v>
      </c>
      <c r="O8" s="29">
        <f t="shared" si="10"/>
        <v>42.95358096046143</v>
      </c>
      <c r="P8" s="29">
        <f t="shared" si="10"/>
        <v>44.443288212416533</v>
      </c>
      <c r="Q8" s="29">
        <f t="shared" si="10"/>
        <v>45.224781822640573</v>
      </c>
      <c r="R8" s="29">
        <f t="shared" si="10"/>
        <v>44.726107377743602</v>
      </c>
      <c r="S8" s="29">
        <f t="shared" si="10"/>
        <v>44.936263213602281</v>
      </c>
      <c r="T8" s="29">
        <f t="shared" si="10"/>
        <v>44.408045868245779</v>
      </c>
      <c r="U8" s="29">
        <f t="shared" si="10"/>
        <v>43.925734964470806</v>
      </c>
      <c r="V8" s="29">
        <f t="shared" si="10"/>
        <v>45.09212952619859</v>
      </c>
      <c r="W8" s="29">
        <f t="shared" ref="W8:Y8" si="11">W21*W73/11630</f>
        <v>47.583615437349181</v>
      </c>
      <c r="X8" s="29">
        <f t="shared" si="11"/>
        <v>45.309104008501308</v>
      </c>
      <c r="Y8" s="29">
        <f t="shared" si="11"/>
        <v>44.364811257425551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123.86141629996933</v>
      </c>
      <c r="C9" s="22">
        <f t="shared" ref="C9:V9" si="12">SUM(C10:C11)</f>
        <v>132.46621156183429</v>
      </c>
      <c r="D9" s="22">
        <f t="shared" si="12"/>
        <v>146.47162215026671</v>
      </c>
      <c r="E9" s="22">
        <f t="shared" si="12"/>
        <v>162.7506938449736</v>
      </c>
      <c r="F9" s="22">
        <f t="shared" si="12"/>
        <v>176.72236232754622</v>
      </c>
      <c r="G9" s="22">
        <f t="shared" si="12"/>
        <v>191.57488433819259</v>
      </c>
      <c r="H9" s="22">
        <f t="shared" si="12"/>
        <v>202.12687557205592</v>
      </c>
      <c r="I9" s="22">
        <f t="shared" si="12"/>
        <v>213.67827881436776</v>
      </c>
      <c r="J9" s="22">
        <f t="shared" si="12"/>
        <v>223.19831692080584</v>
      </c>
      <c r="K9" s="22">
        <f t="shared" si="12"/>
        <v>238.02275589911264</v>
      </c>
      <c r="L9" s="22">
        <f t="shared" si="12"/>
        <v>253.47977549736143</v>
      </c>
      <c r="M9" s="22">
        <f t="shared" si="12"/>
        <v>263.55682154343464</v>
      </c>
      <c r="N9" s="22">
        <f t="shared" si="12"/>
        <v>259.99082677478179</v>
      </c>
      <c r="O9" s="22">
        <f t="shared" si="12"/>
        <v>251.3751411458141</v>
      </c>
      <c r="P9" s="22">
        <f t="shared" si="12"/>
        <v>252.05082956790881</v>
      </c>
      <c r="Q9" s="22">
        <f t="shared" si="12"/>
        <v>269.91586158444898</v>
      </c>
      <c r="R9" s="22">
        <f t="shared" si="12"/>
        <v>302.29633171609612</v>
      </c>
      <c r="S9" s="22">
        <f t="shared" si="12"/>
        <v>302.01404820634957</v>
      </c>
      <c r="T9" s="22">
        <f t="shared" si="12"/>
        <v>317.88650619173666</v>
      </c>
      <c r="U9" s="22">
        <f t="shared" si="12"/>
        <v>321.17300123115422</v>
      </c>
      <c r="V9" s="22">
        <f t="shared" si="12"/>
        <v>337.00897989761035</v>
      </c>
      <c r="W9" s="22">
        <f t="shared" ref="W9:Y9" si="13">SUM(W10:W11)</f>
        <v>353.91203544005742</v>
      </c>
      <c r="X9" s="22">
        <f t="shared" si="13"/>
        <v>338.73030990482835</v>
      </c>
      <c r="Y9" s="22">
        <f t="shared" si="13"/>
        <v>330.31524493693365</v>
      </c>
      <c r="DA9" s="57"/>
    </row>
    <row r="10" spans="1:105" ht="12" customHeight="1" x14ac:dyDescent="0.25">
      <c r="A10" s="28" t="s">
        <v>28</v>
      </c>
      <c r="B10" s="29">
        <f>B23*B75/11630</f>
        <v>103.7755611125551</v>
      </c>
      <c r="C10" s="29">
        <f t="shared" ref="C10:V10" si="14">C23*C75/11630</f>
        <v>110.81526613301186</v>
      </c>
      <c r="D10" s="29">
        <f t="shared" si="14"/>
        <v>123.25616900453106</v>
      </c>
      <c r="E10" s="29">
        <f t="shared" si="14"/>
        <v>137.8420736597208</v>
      </c>
      <c r="F10" s="29">
        <f t="shared" si="14"/>
        <v>149.34618387859476</v>
      </c>
      <c r="G10" s="29">
        <f t="shared" si="14"/>
        <v>162.09265149839769</v>
      </c>
      <c r="H10" s="29">
        <f t="shared" si="14"/>
        <v>171.04816157286825</v>
      </c>
      <c r="I10" s="29">
        <f t="shared" si="14"/>
        <v>180.16200648769521</v>
      </c>
      <c r="J10" s="29">
        <f t="shared" si="14"/>
        <v>188.06223838447929</v>
      </c>
      <c r="K10" s="29">
        <f t="shared" si="14"/>
        <v>199.29727737453044</v>
      </c>
      <c r="L10" s="29">
        <f t="shared" si="14"/>
        <v>210.24928304663698</v>
      </c>
      <c r="M10" s="29">
        <f t="shared" si="14"/>
        <v>217.51014806000703</v>
      </c>
      <c r="N10" s="29">
        <f t="shared" si="14"/>
        <v>214.20856825611199</v>
      </c>
      <c r="O10" s="29">
        <f t="shared" si="14"/>
        <v>206.75790328346829</v>
      </c>
      <c r="P10" s="29">
        <f t="shared" si="14"/>
        <v>206.72680079047024</v>
      </c>
      <c r="Q10" s="29">
        <f t="shared" si="14"/>
        <v>220.34543807730418</v>
      </c>
      <c r="R10" s="29">
        <f t="shared" si="14"/>
        <v>242.27602214095432</v>
      </c>
      <c r="S10" s="29">
        <f t="shared" si="14"/>
        <v>236.76117769150306</v>
      </c>
      <c r="T10" s="29">
        <f t="shared" si="14"/>
        <v>242.81147200471938</v>
      </c>
      <c r="U10" s="29">
        <f t="shared" si="14"/>
        <v>239.43070900285528</v>
      </c>
      <c r="V10" s="29">
        <f t="shared" si="14"/>
        <v>245.37841197014154</v>
      </c>
      <c r="W10" s="29">
        <f t="shared" ref="W10:Y10" si="15">W23*W75/11630</f>
        <v>253.11416267866937</v>
      </c>
      <c r="X10" s="29">
        <f t="shared" si="15"/>
        <v>237.85345041801676</v>
      </c>
      <c r="Y10" s="29">
        <f t="shared" si="15"/>
        <v>228.55289826851839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20.085855187414232</v>
      </c>
      <c r="C11" s="29">
        <f t="shared" ref="C11:V11" si="16">C24*C76/11630</f>
        <v>21.650945428822425</v>
      </c>
      <c r="D11" s="29">
        <f t="shared" si="16"/>
        <v>23.215453145735648</v>
      </c>
      <c r="E11" s="29">
        <f t="shared" si="16"/>
        <v>24.908620185252794</v>
      </c>
      <c r="F11" s="29">
        <f t="shared" si="16"/>
        <v>27.376178448951467</v>
      </c>
      <c r="G11" s="29">
        <f t="shared" si="16"/>
        <v>29.482232839794897</v>
      </c>
      <c r="H11" s="29">
        <f t="shared" si="16"/>
        <v>31.07871399918767</v>
      </c>
      <c r="I11" s="29">
        <f t="shared" si="16"/>
        <v>33.516272326672556</v>
      </c>
      <c r="J11" s="29">
        <f t="shared" si="16"/>
        <v>35.136078536326536</v>
      </c>
      <c r="K11" s="29">
        <f t="shared" si="16"/>
        <v>38.725478524582208</v>
      </c>
      <c r="L11" s="29">
        <f t="shared" si="16"/>
        <v>43.230492450724455</v>
      </c>
      <c r="M11" s="29">
        <f t="shared" si="16"/>
        <v>46.046673483427625</v>
      </c>
      <c r="N11" s="29">
        <f t="shared" si="16"/>
        <v>45.782258518669785</v>
      </c>
      <c r="O11" s="29">
        <f t="shared" si="16"/>
        <v>44.617237862345789</v>
      </c>
      <c r="P11" s="29">
        <f t="shared" si="16"/>
        <v>45.324028777438564</v>
      </c>
      <c r="Q11" s="29">
        <f t="shared" si="16"/>
        <v>49.570423507144767</v>
      </c>
      <c r="R11" s="29">
        <f t="shared" si="16"/>
        <v>60.020309575141788</v>
      </c>
      <c r="S11" s="29">
        <f t="shared" si="16"/>
        <v>65.252870514846535</v>
      </c>
      <c r="T11" s="29">
        <f t="shared" si="16"/>
        <v>75.075034187017252</v>
      </c>
      <c r="U11" s="29">
        <f t="shared" si="16"/>
        <v>81.742292228298908</v>
      </c>
      <c r="V11" s="29">
        <f t="shared" si="16"/>
        <v>91.630567927468803</v>
      </c>
      <c r="W11" s="29">
        <f t="shared" ref="W11:Y11" si="17">W24*W76/11630</f>
        <v>100.79787276138806</v>
      </c>
      <c r="X11" s="29">
        <f t="shared" si="17"/>
        <v>100.87685948681155</v>
      </c>
      <c r="Y11" s="29">
        <f t="shared" si="17"/>
        <v>101.76234666841526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159.80681242124123</v>
      </c>
      <c r="C12" s="22">
        <f t="shared" ref="C12:V12" si="18">SUM(C13:C14)</f>
        <v>165.36193709668379</v>
      </c>
      <c r="D12" s="22">
        <f t="shared" si="18"/>
        <v>171.40686305967836</v>
      </c>
      <c r="E12" s="22">
        <f t="shared" si="18"/>
        <v>178.41554566977865</v>
      </c>
      <c r="F12" s="22">
        <f t="shared" si="18"/>
        <v>184.41772770517866</v>
      </c>
      <c r="G12" s="22">
        <f t="shared" si="18"/>
        <v>188.92680590652597</v>
      </c>
      <c r="H12" s="22">
        <f t="shared" si="18"/>
        <v>192.97502189470177</v>
      </c>
      <c r="I12" s="22">
        <f t="shared" si="18"/>
        <v>194.12236657371434</v>
      </c>
      <c r="J12" s="22">
        <f t="shared" si="18"/>
        <v>194.31407445673133</v>
      </c>
      <c r="K12" s="22">
        <f t="shared" si="18"/>
        <v>195.85897364106592</v>
      </c>
      <c r="L12" s="22">
        <f t="shared" si="18"/>
        <v>195.96950313390761</v>
      </c>
      <c r="M12" s="22">
        <f t="shared" si="18"/>
        <v>197.00848028276576</v>
      </c>
      <c r="N12" s="22">
        <f t="shared" si="18"/>
        <v>190.1609556221936</v>
      </c>
      <c r="O12" s="22">
        <f t="shared" si="18"/>
        <v>180.27441191945118</v>
      </c>
      <c r="P12" s="22">
        <f t="shared" si="18"/>
        <v>172.954401531222</v>
      </c>
      <c r="Q12" s="22">
        <f t="shared" si="18"/>
        <v>170.52356950151204</v>
      </c>
      <c r="R12" s="22">
        <f t="shared" si="18"/>
        <v>180.2290969148994</v>
      </c>
      <c r="S12" s="22">
        <f t="shared" si="18"/>
        <v>171.66776531069661</v>
      </c>
      <c r="T12" s="22">
        <f t="shared" si="18"/>
        <v>171.49128064984723</v>
      </c>
      <c r="U12" s="22">
        <f t="shared" si="18"/>
        <v>165.82382602653604</v>
      </c>
      <c r="V12" s="22">
        <f t="shared" si="18"/>
        <v>167.29646309179242</v>
      </c>
      <c r="W12" s="22">
        <f t="shared" ref="W12:Y12" si="19">SUM(W13:W14)</f>
        <v>171.18236203897374</v>
      </c>
      <c r="X12" s="22">
        <f t="shared" si="19"/>
        <v>160.62855499446016</v>
      </c>
      <c r="Y12" s="22">
        <f t="shared" si="19"/>
        <v>153.02956787760769</v>
      </c>
      <c r="DA12" s="57"/>
    </row>
    <row r="13" spans="1:105" ht="12" customHeight="1" x14ac:dyDescent="0.25">
      <c r="A13" s="30" t="s">
        <v>44</v>
      </c>
      <c r="B13" s="31">
        <f>B26*B78/11630</f>
        <v>111.12110027134044</v>
      </c>
      <c r="C13" s="31">
        <f t="shared" ref="C13:V13" si="20">C26*C78/11630</f>
        <v>115.53180660600145</v>
      </c>
      <c r="D13" s="31">
        <f t="shared" si="20"/>
        <v>120.77661165540843</v>
      </c>
      <c r="E13" s="31">
        <f t="shared" si="20"/>
        <v>127.12305739294145</v>
      </c>
      <c r="F13" s="31">
        <f t="shared" si="20"/>
        <v>132.76877882912888</v>
      </c>
      <c r="G13" s="31">
        <f t="shared" si="20"/>
        <v>137.00411786282351</v>
      </c>
      <c r="H13" s="31">
        <f t="shared" si="20"/>
        <v>140.64280564402441</v>
      </c>
      <c r="I13" s="31">
        <f t="shared" si="20"/>
        <v>141.93523852915689</v>
      </c>
      <c r="J13" s="31">
        <f t="shared" si="20"/>
        <v>142.1902660253009</v>
      </c>
      <c r="K13" s="31">
        <f t="shared" si="20"/>
        <v>143.28867729267904</v>
      </c>
      <c r="L13" s="31">
        <f t="shared" si="20"/>
        <v>141.21032453015746</v>
      </c>
      <c r="M13" s="31">
        <f t="shared" si="20"/>
        <v>139.56747390065274</v>
      </c>
      <c r="N13" s="31">
        <f t="shared" si="20"/>
        <v>133.72725156298904</v>
      </c>
      <c r="O13" s="31">
        <f t="shared" si="20"/>
        <v>125.15503439522708</v>
      </c>
      <c r="P13" s="31">
        <f t="shared" si="20"/>
        <v>119.22464719669654</v>
      </c>
      <c r="Q13" s="31">
        <f t="shared" si="20"/>
        <v>114.67451979421645</v>
      </c>
      <c r="R13" s="31">
        <f t="shared" si="20"/>
        <v>117.33237949909261</v>
      </c>
      <c r="S13" s="31">
        <f t="shared" si="20"/>
        <v>108.5215423674108</v>
      </c>
      <c r="T13" s="31">
        <f t="shared" si="20"/>
        <v>105.14728235622428</v>
      </c>
      <c r="U13" s="31">
        <f t="shared" si="20"/>
        <v>97.824824221952383</v>
      </c>
      <c r="V13" s="31">
        <f t="shared" si="20"/>
        <v>95.401194395116988</v>
      </c>
      <c r="W13" s="31">
        <f t="shared" ref="W13:Y13" si="21">W26*W78/11630</f>
        <v>95.468581579757696</v>
      </c>
      <c r="X13" s="31">
        <f t="shared" si="21"/>
        <v>87.769857455554529</v>
      </c>
      <c r="Y13" s="31">
        <f t="shared" si="21"/>
        <v>81.780189103119184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48.685712149900787</v>
      </c>
      <c r="C14" s="33">
        <f t="shared" ref="C14:V14" si="22">C27*C79/11630</f>
        <v>49.83013049068235</v>
      </c>
      <c r="D14" s="33">
        <f t="shared" si="22"/>
        <v>50.63025140426992</v>
      </c>
      <c r="E14" s="33">
        <f t="shared" si="22"/>
        <v>51.292488276837197</v>
      </c>
      <c r="F14" s="33">
        <f t="shared" si="22"/>
        <v>51.648948876049786</v>
      </c>
      <c r="G14" s="33">
        <f t="shared" si="22"/>
        <v>51.922688043702472</v>
      </c>
      <c r="H14" s="33">
        <f t="shared" si="22"/>
        <v>52.332216250677355</v>
      </c>
      <c r="I14" s="33">
        <f t="shared" si="22"/>
        <v>52.187128044557461</v>
      </c>
      <c r="J14" s="33">
        <f t="shared" si="22"/>
        <v>52.123808431430426</v>
      </c>
      <c r="K14" s="33">
        <f t="shared" si="22"/>
        <v>52.57029634838689</v>
      </c>
      <c r="L14" s="33">
        <f t="shared" si="22"/>
        <v>54.759178603750136</v>
      </c>
      <c r="M14" s="33">
        <f t="shared" si="22"/>
        <v>57.441006382113024</v>
      </c>
      <c r="N14" s="33">
        <f t="shared" si="22"/>
        <v>56.433704059204565</v>
      </c>
      <c r="O14" s="33">
        <f t="shared" si="22"/>
        <v>55.119377524224099</v>
      </c>
      <c r="P14" s="33">
        <f t="shared" si="22"/>
        <v>53.729754334525452</v>
      </c>
      <c r="Q14" s="33">
        <f t="shared" si="22"/>
        <v>55.849049707295599</v>
      </c>
      <c r="R14" s="33">
        <f t="shared" si="22"/>
        <v>62.896717415806791</v>
      </c>
      <c r="S14" s="33">
        <f t="shared" si="22"/>
        <v>63.146222943285807</v>
      </c>
      <c r="T14" s="33">
        <f t="shared" si="22"/>
        <v>66.343998293622946</v>
      </c>
      <c r="U14" s="33">
        <f t="shared" si="22"/>
        <v>67.999001804583656</v>
      </c>
      <c r="V14" s="33">
        <f t="shared" si="22"/>
        <v>71.895268696675416</v>
      </c>
      <c r="W14" s="33">
        <f t="shared" ref="W14:Y14" si="23">W27*W79/11630</f>
        <v>75.713780459216039</v>
      </c>
      <c r="X14" s="33">
        <f t="shared" si="23"/>
        <v>72.858697538905645</v>
      </c>
      <c r="Y14" s="33">
        <f t="shared" si="23"/>
        <v>71.249378774488505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25222.752857508094</v>
      </c>
      <c r="C16" s="19">
        <f t="shared" ref="C16:Q16" si="24">SUM(C17,C22,C25)</f>
        <v>25900.84782557327</v>
      </c>
      <c r="D16" s="19">
        <f t="shared" si="24"/>
        <v>26571.342910349282</v>
      </c>
      <c r="E16" s="19">
        <f t="shared" si="24"/>
        <v>27257.774558816269</v>
      </c>
      <c r="F16" s="19">
        <f t="shared" si="24"/>
        <v>27785.441735904264</v>
      </c>
      <c r="G16" s="19">
        <f t="shared" si="24"/>
        <v>28206.045770673518</v>
      </c>
      <c r="H16" s="19">
        <f t="shared" si="24"/>
        <v>28612.149346696213</v>
      </c>
      <c r="I16" s="19">
        <f t="shared" si="24"/>
        <v>28707.37827544113</v>
      </c>
      <c r="J16" s="19">
        <f t="shared" si="24"/>
        <v>28842.725551419451</v>
      </c>
      <c r="K16" s="19">
        <f t="shared" si="24"/>
        <v>29307.339757630118</v>
      </c>
      <c r="L16" s="19">
        <f t="shared" si="24"/>
        <v>30229.467954218911</v>
      </c>
      <c r="M16" s="19">
        <f t="shared" si="24"/>
        <v>31301.246752112442</v>
      </c>
      <c r="N16" s="19">
        <f t="shared" si="24"/>
        <v>31678.984173188885</v>
      </c>
      <c r="O16" s="19">
        <f t="shared" si="24"/>
        <v>32042.581446999808</v>
      </c>
      <c r="P16" s="19">
        <f t="shared" si="24"/>
        <v>32224.643094770152</v>
      </c>
      <c r="Q16" s="19">
        <f t="shared" si="24"/>
        <v>32871.648925581147</v>
      </c>
      <c r="R16" s="19">
        <f t="shared" ref="R16" si="25">SUM(R17,R22,R25)</f>
        <v>33020.014180144608</v>
      </c>
      <c r="S16" s="19">
        <f t="shared" ref="S16" si="26">SUM(S17,S22,S25)</f>
        <v>33203.781128863411</v>
      </c>
      <c r="T16" s="19">
        <f t="shared" ref="T16" si="27">SUM(T17,T22,T25)</f>
        <v>33142.790476696136</v>
      </c>
      <c r="U16" s="19">
        <f t="shared" ref="U16" si="28">SUM(U17,U22,U25)</f>
        <v>33455.521886720468</v>
      </c>
      <c r="V16" s="19">
        <f t="shared" ref="V16:W16" si="29">SUM(V17,V22,V25)</f>
        <v>33568.086056980661</v>
      </c>
      <c r="W16" s="19">
        <f t="shared" si="29"/>
        <v>33243.996421849428</v>
      </c>
      <c r="X16" s="19">
        <f t="shared" ref="X16:Y16" si="30">SUM(X17,X22,X25)</f>
        <v>32929.040712649396</v>
      </c>
      <c r="Y16" s="19">
        <f t="shared" si="30"/>
        <v>32617.819009228486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3758.5363732064889</v>
      </c>
      <c r="C17" s="22">
        <f t="shared" ref="C17:Q17" si="31">SUM(C18:C21)</f>
        <v>3994.7509106647785</v>
      </c>
      <c r="D17" s="22">
        <f t="shared" si="31"/>
        <v>4245.8323664530863</v>
      </c>
      <c r="E17" s="22">
        <f t="shared" si="31"/>
        <v>4489.3177054024791</v>
      </c>
      <c r="F17" s="22">
        <f t="shared" si="31"/>
        <v>4696.2308779838286</v>
      </c>
      <c r="G17" s="22">
        <f t="shared" si="31"/>
        <v>4838.5485093440857</v>
      </c>
      <c r="H17" s="22">
        <f t="shared" si="31"/>
        <v>4939.4695989045895</v>
      </c>
      <c r="I17" s="22">
        <f t="shared" si="31"/>
        <v>4964.3351171770246</v>
      </c>
      <c r="J17" s="22">
        <f t="shared" si="31"/>
        <v>4971.4721627373865</v>
      </c>
      <c r="K17" s="22">
        <f t="shared" si="31"/>
        <v>4976.7479824383108</v>
      </c>
      <c r="L17" s="22">
        <f t="shared" si="31"/>
        <v>4938.4821027089129</v>
      </c>
      <c r="M17" s="22">
        <f t="shared" si="31"/>
        <v>4954.8154198269804</v>
      </c>
      <c r="N17" s="22">
        <f t="shared" si="31"/>
        <v>4929.8440619608209</v>
      </c>
      <c r="O17" s="22">
        <f t="shared" si="31"/>
        <v>4808.2851644730617</v>
      </c>
      <c r="P17" s="22">
        <f t="shared" si="31"/>
        <v>4715.7362683732435</v>
      </c>
      <c r="Q17" s="22">
        <f t="shared" si="31"/>
        <v>4554.0417332730131</v>
      </c>
      <c r="R17" s="22">
        <f t="shared" ref="R17" si="32">SUM(R18:R21)</f>
        <v>4353.8520080896033</v>
      </c>
      <c r="S17" s="22">
        <f t="shared" ref="S17" si="33">SUM(S18:S21)</f>
        <v>4199.4307180325259</v>
      </c>
      <c r="T17" s="22">
        <f t="shared" ref="T17" si="34">SUM(T18:T21)</f>
        <v>4057.3681168804951</v>
      </c>
      <c r="U17" s="22">
        <f t="shared" ref="U17" si="35">SUM(U18:U21)</f>
        <v>3937.7806325086958</v>
      </c>
      <c r="V17" s="22">
        <f t="shared" ref="V17:W17" si="36">SUM(V18:V21)</f>
        <v>3802.820773030523</v>
      </c>
      <c r="W17" s="22">
        <f t="shared" si="36"/>
        <v>3680.6962637803608</v>
      </c>
      <c r="X17" s="22">
        <f t="shared" ref="X17:Y17" si="37">SUM(X18:X21)</f>
        <v>3580.9807104058918</v>
      </c>
      <c r="Y17" s="22">
        <f t="shared" si="37"/>
        <v>3493.8461326794732</v>
      </c>
      <c r="DA17" s="57"/>
    </row>
    <row r="18" spans="1:105" ht="12" customHeight="1" x14ac:dyDescent="0.25">
      <c r="A18" s="28" t="s">
        <v>32</v>
      </c>
      <c r="B18" s="29">
        <f>B31*B83/1000000</f>
        <v>277.65757074439006</v>
      </c>
      <c r="C18" s="29">
        <f t="shared" ref="C18:Q18" si="38">C31*C83/1000000</f>
        <v>280.65641454204012</v>
      </c>
      <c r="D18" s="29">
        <f t="shared" si="38"/>
        <v>283.59122759544192</v>
      </c>
      <c r="E18" s="29">
        <f t="shared" si="38"/>
        <v>285.96218402081013</v>
      </c>
      <c r="F18" s="29">
        <f t="shared" si="38"/>
        <v>286.80812219447535</v>
      </c>
      <c r="G18" s="29">
        <f t="shared" si="38"/>
        <v>285.13703999083179</v>
      </c>
      <c r="H18" s="29">
        <f t="shared" si="38"/>
        <v>282.00353665872103</v>
      </c>
      <c r="I18" s="29">
        <f t="shared" si="38"/>
        <v>275.31872751382036</v>
      </c>
      <c r="J18" s="29">
        <f t="shared" si="38"/>
        <v>268.27249809546504</v>
      </c>
      <c r="K18" s="29">
        <f t="shared" si="38"/>
        <v>261.83840742532999</v>
      </c>
      <c r="L18" s="29">
        <f t="shared" si="38"/>
        <v>254.309620657593</v>
      </c>
      <c r="M18" s="29">
        <f t="shared" si="38"/>
        <v>250.4918067226937</v>
      </c>
      <c r="N18" s="29">
        <f t="shared" si="38"/>
        <v>245.54718658861088</v>
      </c>
      <c r="O18" s="29">
        <f t="shared" si="38"/>
        <v>238.16089620503442</v>
      </c>
      <c r="P18" s="29">
        <f t="shared" si="38"/>
        <v>233.01707594599341</v>
      </c>
      <c r="Q18" s="29">
        <f t="shared" si="38"/>
        <v>225.46936804572775</v>
      </c>
      <c r="R18" s="29">
        <f t="shared" ref="R18:V18" si="39">R31*R83/1000000</f>
        <v>216.33505636762823</v>
      </c>
      <c r="S18" s="29">
        <f t="shared" si="39"/>
        <v>208.5370233072253</v>
      </c>
      <c r="T18" s="29">
        <f t="shared" si="39"/>
        <v>200.49780195642623</v>
      </c>
      <c r="U18" s="29">
        <f t="shared" si="39"/>
        <v>193.59843765363121</v>
      </c>
      <c r="V18" s="29">
        <f t="shared" si="39"/>
        <v>185.78180980064735</v>
      </c>
      <c r="W18" s="29">
        <f t="shared" ref="W18:Y18" si="40">W31*W83/1000000</f>
        <v>178.31407466275721</v>
      </c>
      <c r="X18" s="29">
        <f t="shared" si="40"/>
        <v>171.17171215900035</v>
      </c>
      <c r="Y18" s="29">
        <f t="shared" si="40"/>
        <v>165.45250349010567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2392.1949811325726</v>
      </c>
      <c r="C19" s="29">
        <f t="shared" ref="C19:Q19" si="41">C32*C84/1000000</f>
        <v>2431.7261241359774</v>
      </c>
      <c r="D19" s="29">
        <f t="shared" si="41"/>
        <v>2456.9380725474912</v>
      </c>
      <c r="E19" s="29">
        <f t="shared" si="41"/>
        <v>2470.1322058538658</v>
      </c>
      <c r="F19" s="29">
        <f t="shared" si="41"/>
        <v>2471.1777752237931</v>
      </c>
      <c r="G19" s="29">
        <f t="shared" si="41"/>
        <v>2458.9713629552625</v>
      </c>
      <c r="H19" s="29">
        <f t="shared" si="41"/>
        <v>2446.9837043908597</v>
      </c>
      <c r="I19" s="29">
        <f t="shared" si="41"/>
        <v>2411.4570062337357</v>
      </c>
      <c r="J19" s="29">
        <f t="shared" si="41"/>
        <v>2373.2563278314328</v>
      </c>
      <c r="K19" s="29">
        <f t="shared" si="41"/>
        <v>2335.3222780161823</v>
      </c>
      <c r="L19" s="29">
        <f t="shared" si="41"/>
        <v>2274.7987455857956</v>
      </c>
      <c r="M19" s="29">
        <f t="shared" si="41"/>
        <v>2231.8143060936568</v>
      </c>
      <c r="N19" s="29">
        <f t="shared" si="41"/>
        <v>2170.191719545282</v>
      </c>
      <c r="O19" s="29">
        <f t="shared" si="41"/>
        <v>2080.1331250847666</v>
      </c>
      <c r="P19" s="29">
        <f t="shared" si="41"/>
        <v>2005.9999327644155</v>
      </c>
      <c r="Q19" s="29">
        <f t="shared" si="41"/>
        <v>1910.5129759953149</v>
      </c>
      <c r="R19" s="29">
        <f t="shared" ref="R19:V19" si="42">R32*R84/1000000</f>
        <v>1812.1602409499203</v>
      </c>
      <c r="S19" s="29">
        <f t="shared" si="42"/>
        <v>1737.1929210234809</v>
      </c>
      <c r="T19" s="29">
        <f t="shared" si="42"/>
        <v>1669.783786050989</v>
      </c>
      <c r="U19" s="29">
        <f t="shared" si="42"/>
        <v>1609.0854556803797</v>
      </c>
      <c r="V19" s="29">
        <f t="shared" si="42"/>
        <v>1542.6840293906366</v>
      </c>
      <c r="W19" s="29">
        <f t="shared" ref="W19:Y19" si="43">W32*W84/1000000</f>
        <v>1478.8621249262212</v>
      </c>
      <c r="X19" s="29">
        <f t="shared" si="43"/>
        <v>1425.3273986586901</v>
      </c>
      <c r="Y19" s="29">
        <f t="shared" si="43"/>
        <v>1378.9104281947293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639.32510860058824</v>
      </c>
      <c r="C20" s="29">
        <f t="shared" ref="C20:Q20" si="45">C33*C85/1000000</f>
        <v>761.28071688659168</v>
      </c>
      <c r="D20" s="29">
        <f t="shared" si="45"/>
        <v>894.43088538250208</v>
      </c>
      <c r="E20" s="29">
        <f t="shared" si="45"/>
        <v>1027.8833157070965</v>
      </c>
      <c r="F20" s="29">
        <f t="shared" si="45"/>
        <v>1147.7060562073307</v>
      </c>
      <c r="G20" s="29">
        <f t="shared" si="45"/>
        <v>1240.5514620987176</v>
      </c>
      <c r="H20" s="29">
        <f t="shared" si="45"/>
        <v>1313.3013969290309</v>
      </c>
      <c r="I20" s="29">
        <f t="shared" si="45"/>
        <v>1358.0810199348412</v>
      </c>
      <c r="J20" s="29">
        <f t="shared" si="45"/>
        <v>1393.5706466636582</v>
      </c>
      <c r="K20" s="29">
        <f t="shared" si="45"/>
        <v>1423.9028983285925</v>
      </c>
      <c r="L20" s="29">
        <f t="shared" si="45"/>
        <v>1435.827196082766</v>
      </c>
      <c r="M20" s="29">
        <f t="shared" si="45"/>
        <v>1458.5208470264192</v>
      </c>
      <c r="N20" s="29">
        <f t="shared" si="45"/>
        <v>1457.5771031370621</v>
      </c>
      <c r="O20" s="29">
        <f t="shared" si="45"/>
        <v>1404.1819286660339</v>
      </c>
      <c r="P20" s="29">
        <f t="shared" si="45"/>
        <v>1354.6284856262491</v>
      </c>
      <c r="Q20" s="29">
        <f t="shared" si="45"/>
        <v>1278.7807172369019</v>
      </c>
      <c r="R20" s="29">
        <f t="shared" ref="R20:V20" si="46">R33*R85/1000000</f>
        <v>1198.8639175317137</v>
      </c>
      <c r="S20" s="29">
        <f t="shared" si="46"/>
        <v>1137.3837638972163</v>
      </c>
      <c r="T20" s="29">
        <f t="shared" si="46"/>
        <v>1083.3641761553288</v>
      </c>
      <c r="U20" s="29">
        <f t="shared" si="46"/>
        <v>1041.214456215575</v>
      </c>
      <c r="V20" s="29">
        <f t="shared" si="46"/>
        <v>994.3571929669921</v>
      </c>
      <c r="W20" s="29">
        <f t="shared" ref="W20:Y20" si="47">W33*W85/1000000</f>
        <v>950.48777736153727</v>
      </c>
      <c r="X20" s="29">
        <f t="shared" si="47"/>
        <v>914.37645948918998</v>
      </c>
      <c r="Y20" s="29">
        <f t="shared" si="47"/>
        <v>876.28021750789503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449.3587127289382</v>
      </c>
      <c r="C21" s="29">
        <f t="shared" ref="C21:Q21" si="49">C34*C86/1000000</f>
        <v>521.08765510016906</v>
      </c>
      <c r="D21" s="29">
        <f t="shared" si="49"/>
        <v>610.87218092765136</v>
      </c>
      <c r="E21" s="29">
        <f t="shared" si="49"/>
        <v>705.33999982070679</v>
      </c>
      <c r="F21" s="29">
        <f t="shared" si="49"/>
        <v>790.53892435822945</v>
      </c>
      <c r="G21" s="29">
        <f t="shared" si="49"/>
        <v>853.88864429927366</v>
      </c>
      <c r="H21" s="29">
        <f t="shared" si="49"/>
        <v>897.18096092597762</v>
      </c>
      <c r="I21" s="29">
        <f t="shared" si="49"/>
        <v>919.47836349462739</v>
      </c>
      <c r="J21" s="29">
        <f t="shared" si="49"/>
        <v>936.37269014683102</v>
      </c>
      <c r="K21" s="29">
        <f t="shared" si="49"/>
        <v>955.68439866820586</v>
      </c>
      <c r="L21" s="29">
        <f t="shared" si="49"/>
        <v>973.54654038275885</v>
      </c>
      <c r="M21" s="29">
        <f t="shared" si="49"/>
        <v>1013.9884599842107</v>
      </c>
      <c r="N21" s="29">
        <f t="shared" si="49"/>
        <v>1056.5280526898662</v>
      </c>
      <c r="O21" s="29">
        <f t="shared" si="49"/>
        <v>1085.809214517227</v>
      </c>
      <c r="P21" s="29">
        <f t="shared" si="49"/>
        <v>1122.0907740365853</v>
      </c>
      <c r="Q21" s="29">
        <f t="shared" si="49"/>
        <v>1139.2786719950682</v>
      </c>
      <c r="R21" s="29">
        <f t="shared" ref="R21:V21" si="50">R34*R86/1000000</f>
        <v>1126.4927932403402</v>
      </c>
      <c r="S21" s="29">
        <f t="shared" si="50"/>
        <v>1116.3170098046028</v>
      </c>
      <c r="T21" s="29">
        <f t="shared" si="50"/>
        <v>1103.7223527177512</v>
      </c>
      <c r="U21" s="29">
        <f t="shared" si="50"/>
        <v>1093.8822829591099</v>
      </c>
      <c r="V21" s="29">
        <f t="shared" si="50"/>
        <v>1079.997740872247</v>
      </c>
      <c r="W21" s="29">
        <f t="shared" ref="W21:Y21" si="51">W34*W86/1000000</f>
        <v>1073.0322868298454</v>
      </c>
      <c r="X21" s="29">
        <f t="shared" si="51"/>
        <v>1070.1051400990116</v>
      </c>
      <c r="Y21" s="29">
        <f t="shared" si="51"/>
        <v>1073.2029834867433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1131.8792216213367</v>
      </c>
      <c r="C22" s="22">
        <f t="shared" ref="C22:Q22" si="52">SUM(C23:C24)</f>
        <v>1203.0943932340665</v>
      </c>
      <c r="D22" s="22">
        <f t="shared" si="52"/>
        <v>1315.2397603540428</v>
      </c>
      <c r="E22" s="22">
        <f t="shared" si="52"/>
        <v>1446.2014489000278</v>
      </c>
      <c r="F22" s="22">
        <f t="shared" si="52"/>
        <v>1568.4949854144556</v>
      </c>
      <c r="G22" s="22">
        <f t="shared" si="52"/>
        <v>1694.5518277900708</v>
      </c>
      <c r="H22" s="22">
        <f t="shared" si="52"/>
        <v>1785.6050308521394</v>
      </c>
      <c r="I22" s="22">
        <f t="shared" si="52"/>
        <v>1892.554281000881</v>
      </c>
      <c r="J22" s="22">
        <f t="shared" si="52"/>
        <v>1982.7154391162562</v>
      </c>
      <c r="K22" s="22">
        <f t="shared" si="52"/>
        <v>2136.5702832243492</v>
      </c>
      <c r="L22" s="22">
        <f t="shared" si="52"/>
        <v>2298.6740446613135</v>
      </c>
      <c r="M22" s="22">
        <f t="shared" si="52"/>
        <v>2397.3329938187567</v>
      </c>
      <c r="N22" s="22">
        <f t="shared" si="52"/>
        <v>2459.9584989639716</v>
      </c>
      <c r="O22" s="22">
        <f t="shared" si="52"/>
        <v>2498.2134345701907</v>
      </c>
      <c r="P22" s="22">
        <f t="shared" si="52"/>
        <v>2606.7581297851975</v>
      </c>
      <c r="Q22" s="22">
        <f t="shared" si="52"/>
        <v>2795.883744984576</v>
      </c>
      <c r="R22" s="22">
        <f t="shared" ref="R22" si="53">SUM(R23:R24)</f>
        <v>2885.400267387658</v>
      </c>
      <c r="S22" s="22">
        <f t="shared" ref="S22" si="54">SUM(S23:S24)</f>
        <v>2980.9526701322538</v>
      </c>
      <c r="T22" s="22">
        <f t="shared" ref="T22" si="55">SUM(T23:T24)</f>
        <v>3061.9739516188511</v>
      </c>
      <c r="U22" s="22">
        <f t="shared" ref="U22" si="56">SUM(U23:U24)</f>
        <v>3131.6217518752401</v>
      </c>
      <c r="V22" s="22">
        <f t="shared" ref="V22:W22" si="57">SUM(V23:V24)</f>
        <v>3192.2457211400369</v>
      </c>
      <c r="W22" s="22">
        <f t="shared" si="57"/>
        <v>3208.3781821446446</v>
      </c>
      <c r="X22" s="22">
        <f t="shared" ref="X22:Y22" si="58">SUM(X23:X24)</f>
        <v>3205.0876982713853</v>
      </c>
      <c r="Y22" s="22">
        <f t="shared" si="58"/>
        <v>3202.3474995262268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766.55877583351378</v>
      </c>
      <c r="C23" s="29">
        <f t="shared" ref="C23:Q23" si="60">C36*C88/1000000</f>
        <v>815.57946410674811</v>
      </c>
      <c r="D23" s="29">
        <f t="shared" si="60"/>
        <v>905.6639892200468</v>
      </c>
      <c r="E23" s="29">
        <f t="shared" si="60"/>
        <v>1012.611735224492</v>
      </c>
      <c r="F23" s="29">
        <f t="shared" si="60"/>
        <v>1097.9467083508735</v>
      </c>
      <c r="G23" s="29">
        <f t="shared" si="60"/>
        <v>1193.7954738074031</v>
      </c>
      <c r="H23" s="29">
        <f t="shared" si="60"/>
        <v>1263.4286077463114</v>
      </c>
      <c r="I23" s="29">
        <f t="shared" si="60"/>
        <v>1335.4547789351966</v>
      </c>
      <c r="J23" s="29">
        <f t="shared" si="60"/>
        <v>1403.2253460761556</v>
      </c>
      <c r="K23" s="29">
        <f t="shared" si="60"/>
        <v>1501.1864115051512</v>
      </c>
      <c r="L23" s="29">
        <f t="shared" si="60"/>
        <v>1594.8881032176732</v>
      </c>
      <c r="M23" s="29">
        <f t="shared" si="60"/>
        <v>1653.6211590042744</v>
      </c>
      <c r="N23" s="29">
        <f t="shared" si="60"/>
        <v>1701.0919402116165</v>
      </c>
      <c r="O23" s="29">
        <f t="shared" si="60"/>
        <v>1729.8695089224018</v>
      </c>
      <c r="P23" s="29">
        <f t="shared" si="60"/>
        <v>1806.0130090764208</v>
      </c>
      <c r="Q23" s="29">
        <f t="shared" si="60"/>
        <v>1932.3181762925926</v>
      </c>
      <c r="R23" s="29">
        <f t="shared" ref="R23:V23" si="61">R36*R88/1000000</f>
        <v>1941.1740649863239</v>
      </c>
      <c r="S23" s="29">
        <f t="shared" si="61"/>
        <v>1942.3595812559829</v>
      </c>
      <c r="T23" s="29">
        <f t="shared" si="61"/>
        <v>1920.9734113659445</v>
      </c>
      <c r="U23" s="29">
        <f t="shared" si="61"/>
        <v>1897.9651278583094</v>
      </c>
      <c r="V23" s="29">
        <f t="shared" si="61"/>
        <v>1870.8437611957945</v>
      </c>
      <c r="W23" s="29">
        <f t="shared" ref="W23:Y23" si="62">W36*W88/1000000</f>
        <v>1826.9740108686631</v>
      </c>
      <c r="X23" s="29">
        <f t="shared" si="62"/>
        <v>1783.3195307992669</v>
      </c>
      <c r="Y23" s="29">
        <f t="shared" si="62"/>
        <v>1747.4294159541341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365.32044578782291</v>
      </c>
      <c r="C24" s="29">
        <f t="shared" ref="C24:Q24" si="64">C37*C89/1000000</f>
        <v>387.51492912731834</v>
      </c>
      <c r="D24" s="29">
        <f t="shared" si="64"/>
        <v>409.57577113399606</v>
      </c>
      <c r="E24" s="29">
        <f t="shared" si="64"/>
        <v>433.58971367553585</v>
      </c>
      <c r="F24" s="29">
        <f t="shared" si="64"/>
        <v>470.54827706358213</v>
      </c>
      <c r="G24" s="29">
        <f t="shared" si="64"/>
        <v>500.75635398266763</v>
      </c>
      <c r="H24" s="29">
        <f t="shared" si="64"/>
        <v>522.17642310582812</v>
      </c>
      <c r="I24" s="29">
        <f t="shared" si="64"/>
        <v>557.09950206568453</v>
      </c>
      <c r="J24" s="29">
        <f t="shared" si="64"/>
        <v>579.49009304010053</v>
      </c>
      <c r="K24" s="29">
        <f t="shared" si="64"/>
        <v>635.38387171919783</v>
      </c>
      <c r="L24" s="29">
        <f t="shared" si="64"/>
        <v>703.78594144364035</v>
      </c>
      <c r="M24" s="29">
        <f t="shared" si="64"/>
        <v>743.71183481448224</v>
      </c>
      <c r="N24" s="29">
        <f t="shared" si="64"/>
        <v>758.86655875235488</v>
      </c>
      <c r="O24" s="29">
        <f t="shared" si="64"/>
        <v>768.34392564778875</v>
      </c>
      <c r="P24" s="29">
        <f t="shared" si="64"/>
        <v>800.74512070877688</v>
      </c>
      <c r="Q24" s="29">
        <f t="shared" si="64"/>
        <v>863.56556869198312</v>
      </c>
      <c r="R24" s="29">
        <f t="shared" ref="R24:V24" si="65">R37*R89/1000000</f>
        <v>944.22620240133415</v>
      </c>
      <c r="S24" s="29">
        <f t="shared" si="65"/>
        <v>1038.5930888762712</v>
      </c>
      <c r="T24" s="29">
        <f t="shared" si="65"/>
        <v>1141.0005402529066</v>
      </c>
      <c r="U24" s="29">
        <f t="shared" si="65"/>
        <v>1233.6566240169309</v>
      </c>
      <c r="V24" s="29">
        <f t="shared" si="65"/>
        <v>1321.4019599442422</v>
      </c>
      <c r="W24" s="29">
        <f t="shared" ref="W24:Y24" si="66">W37*W89/1000000</f>
        <v>1381.4041712759815</v>
      </c>
      <c r="X24" s="29">
        <f t="shared" si="66"/>
        <v>1421.7681674721184</v>
      </c>
      <c r="Y24" s="29">
        <f t="shared" si="66"/>
        <v>1454.9180835720929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20332.337262680267</v>
      </c>
      <c r="C25" s="22">
        <f t="shared" ref="C25:Q25" si="67">SUM(C26:C27)</f>
        <v>20703.002521674425</v>
      </c>
      <c r="D25" s="22">
        <f t="shared" si="67"/>
        <v>21010.270783542153</v>
      </c>
      <c r="E25" s="22">
        <f t="shared" si="67"/>
        <v>21322.255404513762</v>
      </c>
      <c r="F25" s="22">
        <f t="shared" si="67"/>
        <v>21520.715872505978</v>
      </c>
      <c r="G25" s="22">
        <f t="shared" si="67"/>
        <v>21672.94543353936</v>
      </c>
      <c r="H25" s="22">
        <f t="shared" si="67"/>
        <v>21887.074716939482</v>
      </c>
      <c r="I25" s="22">
        <f t="shared" si="67"/>
        <v>21850.488877263222</v>
      </c>
      <c r="J25" s="22">
        <f t="shared" si="67"/>
        <v>21888.537949565809</v>
      </c>
      <c r="K25" s="22">
        <f t="shared" si="67"/>
        <v>22194.021491967458</v>
      </c>
      <c r="L25" s="22">
        <f t="shared" si="67"/>
        <v>22992.311806848684</v>
      </c>
      <c r="M25" s="22">
        <f t="shared" si="67"/>
        <v>23949.098338466705</v>
      </c>
      <c r="N25" s="22">
        <f t="shared" si="67"/>
        <v>24289.181612264092</v>
      </c>
      <c r="O25" s="22">
        <f t="shared" si="67"/>
        <v>24736.082847956557</v>
      </c>
      <c r="P25" s="22">
        <f t="shared" si="67"/>
        <v>24902.148696611712</v>
      </c>
      <c r="Q25" s="22">
        <f t="shared" si="67"/>
        <v>25521.723447323559</v>
      </c>
      <c r="R25" s="22">
        <f t="shared" ref="R25" si="68">SUM(R26:R27)</f>
        <v>25780.761904667346</v>
      </c>
      <c r="S25" s="22">
        <f t="shared" ref="S25" si="69">SUM(S26:S27)</f>
        <v>26023.397740698634</v>
      </c>
      <c r="T25" s="22">
        <f t="shared" ref="T25" si="70">SUM(T26:T27)</f>
        <v>26023.448408196793</v>
      </c>
      <c r="U25" s="22">
        <f t="shared" ref="U25" si="71">SUM(U26:U27)</f>
        <v>26386.119502336533</v>
      </c>
      <c r="V25" s="22">
        <f t="shared" ref="V25:W25" si="72">SUM(V26:V27)</f>
        <v>26573.019562810099</v>
      </c>
      <c r="W25" s="22">
        <f t="shared" si="72"/>
        <v>26354.921975924419</v>
      </c>
      <c r="X25" s="22">
        <f t="shared" ref="X25:Y25" si="73">SUM(X26:X27)</f>
        <v>26142.972303972118</v>
      </c>
      <c r="Y25" s="22">
        <f t="shared" si="73"/>
        <v>25921.625377022785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2683.1663636093922</v>
      </c>
      <c r="C26" s="31">
        <f t="shared" ref="C26:Q26" si="75">C39*C91/1000000</f>
        <v>2781.8549401470214</v>
      </c>
      <c r="D26" s="31">
        <f t="shared" si="75"/>
        <v>2902.3798825457861</v>
      </c>
      <c r="E26" s="31">
        <f t="shared" si="75"/>
        <v>3049.70691717313</v>
      </c>
      <c r="F26" s="31">
        <f t="shared" si="75"/>
        <v>3178.638786277616</v>
      </c>
      <c r="G26" s="31">
        <f t="shared" si="75"/>
        <v>3273.1838233878248</v>
      </c>
      <c r="H26" s="31">
        <f t="shared" si="75"/>
        <v>3354.9085038085368</v>
      </c>
      <c r="I26" s="31">
        <f t="shared" si="75"/>
        <v>3378.4071298098102</v>
      </c>
      <c r="J26" s="31">
        <f t="shared" si="75"/>
        <v>3385.8720742511291</v>
      </c>
      <c r="K26" s="31">
        <f t="shared" si="75"/>
        <v>3421.559450182147</v>
      </c>
      <c r="L26" s="31">
        <f t="shared" si="75"/>
        <v>3370.7095936000264</v>
      </c>
      <c r="M26" s="31">
        <f t="shared" si="75"/>
        <v>3331.5863565462073</v>
      </c>
      <c r="N26" s="31">
        <f t="shared" si="75"/>
        <v>3300.6527348092145</v>
      </c>
      <c r="O26" s="31">
        <f t="shared" si="75"/>
        <v>3232.2298558966063</v>
      </c>
      <c r="P26" s="31">
        <f t="shared" si="75"/>
        <v>3181.3236780715415</v>
      </c>
      <c r="Q26" s="31">
        <f t="shared" si="75"/>
        <v>3037.3415897033842</v>
      </c>
      <c r="R26" s="31">
        <f t="shared" ref="R26:V26" si="76">R39*R91/1000000</f>
        <v>2864.0338667251999</v>
      </c>
      <c r="S26" s="31">
        <f t="shared" si="76"/>
        <v>2693.5146672738115</v>
      </c>
      <c r="T26" s="31">
        <f t="shared" si="76"/>
        <v>2497.0393357283547</v>
      </c>
      <c r="U26" s="31">
        <f t="shared" si="76"/>
        <v>2309.7537055942444</v>
      </c>
      <c r="V26" s="31">
        <f t="shared" si="76"/>
        <v>2152.983717462233</v>
      </c>
      <c r="W26" s="31">
        <f t="shared" ref="W26:Y26" si="77">W39*W91/1000000</f>
        <v>2043.6703555189038</v>
      </c>
      <c r="X26" s="31">
        <f t="shared" si="77"/>
        <v>1945.6458359846308</v>
      </c>
      <c r="Y26" s="31">
        <f t="shared" si="77"/>
        <v>1845.6694067956487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17649.170899070876</v>
      </c>
      <c r="C27" s="33">
        <f t="shared" ref="C27:Q27" si="79">C40*C92/1000000</f>
        <v>17921.147581527403</v>
      </c>
      <c r="D27" s="33">
        <f t="shared" si="79"/>
        <v>18107.890900996368</v>
      </c>
      <c r="E27" s="33">
        <f t="shared" si="79"/>
        <v>18272.548487340631</v>
      </c>
      <c r="F27" s="33">
        <f t="shared" si="79"/>
        <v>18342.077086228361</v>
      </c>
      <c r="G27" s="33">
        <f t="shared" si="79"/>
        <v>18399.761610151534</v>
      </c>
      <c r="H27" s="33">
        <f t="shared" si="79"/>
        <v>18532.166213130946</v>
      </c>
      <c r="I27" s="33">
        <f t="shared" si="79"/>
        <v>18472.081747453412</v>
      </c>
      <c r="J27" s="33">
        <f t="shared" si="79"/>
        <v>18502.66587531468</v>
      </c>
      <c r="K27" s="33">
        <f t="shared" si="79"/>
        <v>18772.462041785311</v>
      </c>
      <c r="L27" s="33">
        <f t="shared" si="79"/>
        <v>19621.602213248658</v>
      </c>
      <c r="M27" s="33">
        <f t="shared" si="79"/>
        <v>20617.511981920499</v>
      </c>
      <c r="N27" s="33">
        <f t="shared" si="79"/>
        <v>20988.528877454879</v>
      </c>
      <c r="O27" s="33">
        <f t="shared" si="79"/>
        <v>21503.85299205995</v>
      </c>
      <c r="P27" s="33">
        <f t="shared" si="79"/>
        <v>21720.82501854017</v>
      </c>
      <c r="Q27" s="33">
        <f t="shared" si="79"/>
        <v>22484.381857620174</v>
      </c>
      <c r="R27" s="33">
        <f t="shared" ref="R27:V27" si="80">R40*R92/1000000</f>
        <v>22916.728037942146</v>
      </c>
      <c r="S27" s="33">
        <f t="shared" si="80"/>
        <v>23329.883073424822</v>
      </c>
      <c r="T27" s="33">
        <f t="shared" si="80"/>
        <v>23526.409072468439</v>
      </c>
      <c r="U27" s="33">
        <f t="shared" si="80"/>
        <v>24076.365796742288</v>
      </c>
      <c r="V27" s="33">
        <f t="shared" si="80"/>
        <v>24420.035845347866</v>
      </c>
      <c r="W27" s="33">
        <f t="shared" ref="W27:Y27" si="81">W40*W92/1000000</f>
        <v>24311.251620405514</v>
      </c>
      <c r="X27" s="33">
        <f t="shared" si="81"/>
        <v>24197.326467987488</v>
      </c>
      <c r="Y27" s="33">
        <f t="shared" si="81"/>
        <v>24075.955970227136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5412206</v>
      </c>
      <c r="C31" s="34">
        <v>5560785</v>
      </c>
      <c r="D31" s="34">
        <v>5733424</v>
      </c>
      <c r="E31" s="34">
        <v>5906661</v>
      </c>
      <c r="F31" s="34">
        <v>6049438</v>
      </c>
      <c r="G31" s="34">
        <v>6132611</v>
      </c>
      <c r="H31" s="34">
        <v>6184969</v>
      </c>
      <c r="I31" s="34">
        <v>6140242</v>
      </c>
      <c r="J31" s="34">
        <v>6093089</v>
      </c>
      <c r="K31" s="34">
        <v>6075997</v>
      </c>
      <c r="L31" s="34">
        <v>6034697</v>
      </c>
      <c r="M31" s="34">
        <v>6128124</v>
      </c>
      <c r="N31" s="34">
        <v>6198607</v>
      </c>
      <c r="O31" s="34">
        <v>6196955</v>
      </c>
      <c r="P31" s="34">
        <v>6298251</v>
      </c>
      <c r="Q31" s="34">
        <v>6329620</v>
      </c>
      <c r="R31" s="34">
        <v>6306457</v>
      </c>
      <c r="S31" s="34">
        <v>6348232</v>
      </c>
      <c r="T31" s="34">
        <v>6390209</v>
      </c>
      <c r="U31" s="34">
        <v>6436998</v>
      </c>
      <c r="V31" s="34">
        <v>6420612</v>
      </c>
      <c r="W31" s="34">
        <v>6412679</v>
      </c>
      <c r="X31" s="34">
        <v>6397247</v>
      </c>
      <c r="Y31" s="34">
        <v>6405915</v>
      </c>
      <c r="DA31" s="58" t="s">
        <v>985</v>
      </c>
    </row>
    <row r="32" spans="1:105" ht="12" customHeight="1" x14ac:dyDescent="0.25">
      <c r="A32" s="28" t="s">
        <v>47</v>
      </c>
      <c r="B32" s="34">
        <v>2954072</v>
      </c>
      <c r="C32" s="34">
        <v>3050088</v>
      </c>
      <c r="D32" s="34">
        <v>3143663</v>
      </c>
      <c r="E32" s="34">
        <v>3232966</v>
      </c>
      <c r="F32" s="34">
        <v>3312560</v>
      </c>
      <c r="G32" s="34">
        <v>3378422</v>
      </c>
      <c r="H32" s="34">
        <v>3455429</v>
      </c>
      <c r="I32" s="34">
        <v>3499152</v>
      </c>
      <c r="J32" s="34">
        <v>3549779</v>
      </c>
      <c r="K32" s="34">
        <v>3613449</v>
      </c>
      <c r="L32" s="34">
        <v>3643591</v>
      </c>
      <c r="M32" s="34">
        <v>3732576</v>
      </c>
      <c r="N32" s="34">
        <v>3792714</v>
      </c>
      <c r="O32" s="34">
        <v>3798721</v>
      </c>
      <c r="P32" s="34">
        <v>3865046</v>
      </c>
      <c r="Q32" s="34">
        <v>3890338</v>
      </c>
      <c r="R32" s="34">
        <v>3882718</v>
      </c>
      <c r="S32" s="34">
        <v>3913756</v>
      </c>
      <c r="T32" s="34">
        <v>3944200</v>
      </c>
      <c r="U32" s="34">
        <v>3977170</v>
      </c>
      <c r="V32" s="34">
        <v>3970789</v>
      </c>
      <c r="W32" s="34">
        <v>3969413</v>
      </c>
      <c r="X32" s="34">
        <v>3963319</v>
      </c>
      <c r="Y32" s="34">
        <v>3972447</v>
      </c>
      <c r="DA32" s="58" t="s">
        <v>986</v>
      </c>
    </row>
    <row r="33" spans="1:105" ht="12" customHeight="1" x14ac:dyDescent="0.25">
      <c r="A33" s="28" t="s">
        <v>46</v>
      </c>
      <c r="B33" s="34">
        <v>341407</v>
      </c>
      <c r="C33" s="34">
        <v>412470</v>
      </c>
      <c r="D33" s="34">
        <v>494647</v>
      </c>
      <c r="E33" s="34">
        <v>579819</v>
      </c>
      <c r="F33" s="34">
        <v>658877</v>
      </c>
      <c r="G33" s="34">
        <v>722596</v>
      </c>
      <c r="H33" s="34">
        <v>774270</v>
      </c>
      <c r="I33" s="34">
        <v>809014</v>
      </c>
      <c r="J33" s="34">
        <v>838178</v>
      </c>
      <c r="K33" s="34">
        <v>865858</v>
      </c>
      <c r="L33" s="34">
        <v>883414</v>
      </c>
      <c r="M33" s="34">
        <v>911629</v>
      </c>
      <c r="N33" s="34">
        <v>926706</v>
      </c>
      <c r="O33" s="34">
        <v>925242</v>
      </c>
      <c r="P33" s="34">
        <v>938380</v>
      </c>
      <c r="Q33" s="34">
        <v>943239</v>
      </c>
      <c r="R33" s="34">
        <v>941392</v>
      </c>
      <c r="S33" s="34">
        <v>948917</v>
      </c>
      <c r="T33" s="34">
        <v>956299</v>
      </c>
      <c r="U33" s="34">
        <v>964292</v>
      </c>
      <c r="V33" s="34">
        <v>962745</v>
      </c>
      <c r="W33" s="34">
        <v>962411</v>
      </c>
      <c r="X33" s="34">
        <v>960934</v>
      </c>
      <c r="Y33" s="34">
        <v>963147</v>
      </c>
      <c r="DA33" s="58" t="s">
        <v>987</v>
      </c>
    </row>
    <row r="34" spans="1:105" ht="12" customHeight="1" x14ac:dyDescent="0.25">
      <c r="A34" s="28" t="s">
        <v>45</v>
      </c>
      <c r="B34" s="34">
        <v>614533</v>
      </c>
      <c r="C34" s="34">
        <v>726625</v>
      </c>
      <c r="D34" s="34">
        <v>874128</v>
      </c>
      <c r="E34" s="34">
        <v>1036322</v>
      </c>
      <c r="F34" s="34">
        <v>1190334</v>
      </c>
      <c r="G34" s="34">
        <v>1312780</v>
      </c>
      <c r="H34" s="34">
        <v>1404089</v>
      </c>
      <c r="I34" s="34">
        <v>1459699</v>
      </c>
      <c r="J34" s="34">
        <v>1508381</v>
      </c>
      <c r="K34" s="34">
        <v>1565957</v>
      </c>
      <c r="L34" s="34">
        <v>1625481</v>
      </c>
      <c r="M34" s="34">
        <v>1738421</v>
      </c>
      <c r="N34" s="34">
        <v>1858724</v>
      </c>
      <c r="O34" s="34">
        <v>1953858</v>
      </c>
      <c r="P34" s="34">
        <v>2066777</v>
      </c>
      <c r="Q34" s="34">
        <v>2140172</v>
      </c>
      <c r="R34" s="34">
        <v>2177770</v>
      </c>
      <c r="S34" s="34">
        <v>2230085</v>
      </c>
      <c r="T34" s="34">
        <v>2278360</v>
      </c>
      <c r="U34" s="34">
        <v>2325847</v>
      </c>
      <c r="V34" s="34">
        <v>2348689</v>
      </c>
      <c r="W34" s="34">
        <v>2373296</v>
      </c>
      <c r="X34" s="34">
        <v>2394660</v>
      </c>
      <c r="Y34" s="34">
        <v>2426744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2029301.898773612</v>
      </c>
      <c r="C36" s="34">
        <v>2182610.9957176936</v>
      </c>
      <c r="D36" s="34">
        <v>2466280.7703729393</v>
      </c>
      <c r="E36" s="34">
        <v>2816494.8045347189</v>
      </c>
      <c r="F36" s="34">
        <v>3126919.340009464</v>
      </c>
      <c r="G36" s="34">
        <v>3495769.2203145395</v>
      </c>
      <c r="H36" s="34">
        <v>3807887.5599707984</v>
      </c>
      <c r="I36" s="34">
        <v>4153774.4683941477</v>
      </c>
      <c r="J36" s="34">
        <v>4511266.2295576762</v>
      </c>
      <c r="K36" s="34">
        <v>4990297.6282694619</v>
      </c>
      <c r="L36" s="34">
        <v>5540569.3114295974</v>
      </c>
      <c r="M36" s="34">
        <v>6029578.2590984944</v>
      </c>
      <c r="N36" s="34">
        <v>6461741.05149143</v>
      </c>
      <c r="O36" s="34">
        <v>6879876.5637402181</v>
      </c>
      <c r="P36" s="34">
        <v>7632589.8992526792</v>
      </c>
      <c r="Q36" s="34">
        <v>8891566.2126655001</v>
      </c>
      <c r="R36" s="34">
        <v>9566203.9563600924</v>
      </c>
      <c r="S36" s="34">
        <v>10281334.425687527</v>
      </c>
      <c r="T36" s="34">
        <v>10969109.765847484</v>
      </c>
      <c r="U36" s="34">
        <v>11590852.032233391</v>
      </c>
      <c r="V36" s="34">
        <v>12092097.898254786</v>
      </c>
      <c r="W36" s="34">
        <v>12422750.093684701</v>
      </c>
      <c r="X36" s="34">
        <v>12711735.463017575</v>
      </c>
      <c r="Y36" s="34">
        <v>13023746.197534127</v>
      </c>
      <c r="DA36" s="58" t="s">
        <v>989</v>
      </c>
    </row>
    <row r="37" spans="1:105" ht="12" customHeight="1" x14ac:dyDescent="0.25">
      <c r="A37" s="28" t="s">
        <v>27</v>
      </c>
      <c r="B37" s="34">
        <v>954329.61043193052</v>
      </c>
      <c r="C37" s="34">
        <v>1035095.3888798975</v>
      </c>
      <c r="D37" s="34">
        <v>1126331.6138552886</v>
      </c>
      <c r="E37" s="34">
        <v>1233531.0752848918</v>
      </c>
      <c r="F37" s="34">
        <v>1395188.801505253</v>
      </c>
      <c r="G37" s="34">
        <v>1550531.8544134924</v>
      </c>
      <c r="H37" s="34">
        <v>1681318.8808446631</v>
      </c>
      <c r="I37" s="34">
        <v>1874635.5670556668</v>
      </c>
      <c r="J37" s="34">
        <v>2045965.9130925587</v>
      </c>
      <c r="K37" s="34">
        <v>2396814.2292778199</v>
      </c>
      <c r="L37" s="34">
        <v>2837699.5143782268</v>
      </c>
      <c r="M37" s="34">
        <v>3172928.5997321503</v>
      </c>
      <c r="N37" s="34">
        <v>3421761.4616683885</v>
      </c>
      <c r="O37" s="34">
        <v>3650821.1842054487</v>
      </c>
      <c r="P37" s="34">
        <v>4095588.5675714975</v>
      </c>
      <c r="Q37" s="34">
        <v>4763502.7065487178</v>
      </c>
      <c r="R37" s="34">
        <v>5467912.17179297</v>
      </c>
      <c r="S37" s="34">
        <v>6218467.8652076386</v>
      </c>
      <c r="T37" s="34">
        <v>6974009.0750149908</v>
      </c>
      <c r="U37" s="34">
        <v>7701934.4046390373</v>
      </c>
      <c r="V37" s="34">
        <v>8373032.2693791036</v>
      </c>
      <c r="W37" s="34">
        <v>8873962.899204649</v>
      </c>
      <c r="X37" s="34">
        <v>9255851.6838926431</v>
      </c>
      <c r="Y37" s="34">
        <v>9583774.3877751548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38710685.38513875</v>
      </c>
      <c r="C39" s="35">
        <v>40541689.386619896</v>
      </c>
      <c r="D39" s="35">
        <v>43069316.535711847</v>
      </c>
      <c r="E39" s="35">
        <v>46451153.272815853</v>
      </c>
      <c r="F39" s="35">
        <v>49887513.214345858</v>
      </c>
      <c r="G39" s="35">
        <v>53036443.99402608</v>
      </c>
      <c r="H39" s="35">
        <v>56151586.433300182</v>
      </c>
      <c r="I39" s="35">
        <v>58489458.288454287</v>
      </c>
      <c r="J39" s="35">
        <v>60690594.190295272</v>
      </c>
      <c r="K39" s="35">
        <v>63633534.959723525</v>
      </c>
      <c r="L39" s="35">
        <v>65508318.884107202</v>
      </c>
      <c r="M39" s="35">
        <v>67808320.339844152</v>
      </c>
      <c r="N39" s="35">
        <v>69822979.887152955</v>
      </c>
      <c r="O39" s="35">
        <v>70642143.165935501</v>
      </c>
      <c r="P39" s="35">
        <v>72730031.529235423</v>
      </c>
      <c r="Q39" s="35">
        <v>74082053.22606419</v>
      </c>
      <c r="R39" s="35">
        <v>74875262.531277463</v>
      </c>
      <c r="S39" s="35">
        <v>75947700.953241959</v>
      </c>
      <c r="T39" s="35">
        <v>77066451.808513448</v>
      </c>
      <c r="U39" s="35">
        <v>78117571.141457886</v>
      </c>
      <c r="V39" s="35">
        <v>79080065.291884959</v>
      </c>
      <c r="W39" s="35">
        <v>81402238.483042791</v>
      </c>
      <c r="X39" s="35">
        <v>83422917.928090736</v>
      </c>
      <c r="Y39" s="35">
        <v>85570211.188768357</v>
      </c>
      <c r="DA39" s="59" t="s">
        <v>991</v>
      </c>
    </row>
    <row r="40" spans="1:105" ht="12" customHeight="1" x14ac:dyDescent="0.25">
      <c r="A40" s="32" t="s">
        <v>25</v>
      </c>
      <c r="B40" s="36">
        <v>1979438.5570608091</v>
      </c>
      <c r="C40" s="36">
        <v>2027510.2533652475</v>
      </c>
      <c r="D40" s="36">
        <v>2066709.3928268135</v>
      </c>
      <c r="E40" s="36">
        <v>2104114.174814417</v>
      </c>
      <c r="F40" s="36">
        <v>2130519.7317636814</v>
      </c>
      <c r="G40" s="36">
        <v>2156061.3142869254</v>
      </c>
      <c r="H40" s="36">
        <v>2191208.5353925629</v>
      </c>
      <c r="I40" s="36">
        <v>2204781.5541855982</v>
      </c>
      <c r="J40" s="36">
        <v>2230088.4560629386</v>
      </c>
      <c r="K40" s="36">
        <v>2270882.3051749649</v>
      </c>
      <c r="L40" s="36">
        <v>2389795.0709546097</v>
      </c>
      <c r="M40" s="36">
        <v>2535405.9990758146</v>
      </c>
      <c r="N40" s="36">
        <v>2608049.5845951806</v>
      </c>
      <c r="O40" s="36">
        <v>2707064.5400641444</v>
      </c>
      <c r="P40" s="36">
        <v>2774842.4738670574</v>
      </c>
      <c r="Q40" s="36">
        <v>2914159.4912368166</v>
      </c>
      <c r="R40" s="36">
        <v>3012040.0859330404</v>
      </c>
      <c r="S40" s="36">
        <v>3115492.6445523757</v>
      </c>
      <c r="T40" s="36">
        <v>3200774.0715771825</v>
      </c>
      <c r="U40" s="36">
        <v>3346325.2057312867</v>
      </c>
      <c r="V40" s="36">
        <v>3452130.6247870657</v>
      </c>
      <c r="W40" s="36">
        <v>3489541.5830439106</v>
      </c>
      <c r="X40" s="36">
        <v>3519038.6166911731</v>
      </c>
      <c r="Y40" s="36">
        <v>3558416.7653232859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433151.47503927071</v>
      </c>
      <c r="D44" s="37">
        <v>459041.91933053453</v>
      </c>
      <c r="E44" s="37">
        <v>461482.1375163151</v>
      </c>
      <c r="F44" s="37">
        <v>432876.20532936882</v>
      </c>
      <c r="G44" s="37">
        <v>375138.19898958504</v>
      </c>
      <c r="H44" s="37">
        <v>346201.19520711899</v>
      </c>
      <c r="I44" s="37">
        <v>251006.27118554711</v>
      </c>
      <c r="J44" s="37">
        <v>250482.50462503824</v>
      </c>
      <c r="K44" s="37">
        <v>282457.97372554801</v>
      </c>
      <c r="L44" s="37">
        <v>260176.75719003659</v>
      </c>
      <c r="M44" s="37">
        <v>396842.93422769941</v>
      </c>
      <c r="N44" s="37">
        <v>375850.58455722965</v>
      </c>
      <c r="O44" s="37">
        <v>305679.78841008898</v>
      </c>
      <c r="P44" s="37">
        <v>410604.62653381005</v>
      </c>
      <c r="Q44" s="37">
        <v>342667.18019531295</v>
      </c>
      <c r="R44" s="37">
        <v>290137.53118425049</v>
      </c>
      <c r="S44" s="37">
        <v>357090.76181636658</v>
      </c>
      <c r="T44" s="37">
        <v>359320.95493688062</v>
      </c>
      <c r="U44" s="37">
        <v>479940.47503927071</v>
      </c>
      <c r="V44" s="37">
        <v>442655.91933053453</v>
      </c>
      <c r="W44" s="37">
        <v>453549.1375163151</v>
      </c>
      <c r="X44" s="37">
        <v>417444.20532936882</v>
      </c>
      <c r="Y44" s="37">
        <v>383806.19898958504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275764.50435861573</v>
      </c>
      <c r="D45" s="37">
        <v>275644.16015165253</v>
      </c>
      <c r="E45" s="37">
        <v>273722.77693562489</v>
      </c>
      <c r="F45" s="37">
        <v>266394.74152402813</v>
      </c>
      <c r="G45" s="37">
        <v>255074.44572433922</v>
      </c>
      <c r="H45" s="37">
        <v>268662.28640249511</v>
      </c>
      <c r="I45" s="37">
        <v>237852.66554819746</v>
      </c>
      <c r="J45" s="37">
        <v>247262.99034106452</v>
      </c>
      <c r="K45" s="37">
        <v>262844.67321763607</v>
      </c>
      <c r="L45" s="37">
        <v>231888.13193924259</v>
      </c>
      <c r="M45" s="37">
        <v>293335.78966075322</v>
      </c>
      <c r="N45" s="37">
        <v>267127.07500020601</v>
      </c>
      <c r="O45" s="37">
        <v>215668.42210934404</v>
      </c>
      <c r="P45" s="37">
        <v>278693.27074505622</v>
      </c>
      <c r="Q45" s="37">
        <v>240402.06634174427</v>
      </c>
      <c r="R45" s="37">
        <v>268144.50435861573</v>
      </c>
      <c r="S45" s="37">
        <v>306682.16015165253</v>
      </c>
      <c r="T45" s="37">
        <v>304166.77693562489</v>
      </c>
      <c r="U45" s="37">
        <v>299364.74152402813</v>
      </c>
      <c r="V45" s="37">
        <v>248693.44572433922</v>
      </c>
      <c r="W45" s="37">
        <v>267286.28640249511</v>
      </c>
      <c r="X45" s="37">
        <v>231758.66554819746</v>
      </c>
      <c r="Y45" s="37">
        <v>256390.99034106452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93059.246976376162</v>
      </c>
      <c r="D46" s="37">
        <v>105177.14584706508</v>
      </c>
      <c r="E46" s="37">
        <v>109221.86221305915</v>
      </c>
      <c r="F46" s="37">
        <v>104205.48716434499</v>
      </c>
      <c r="G46" s="37">
        <v>90014.20722732041</v>
      </c>
      <c r="H46" s="37">
        <v>79169.308720470173</v>
      </c>
      <c r="I46" s="37">
        <v>63494.182308831369</v>
      </c>
      <c r="J46" s="37">
        <v>59226.327766323928</v>
      </c>
      <c r="K46" s="37">
        <v>59114.358955431147</v>
      </c>
      <c r="L46" s="37">
        <v>50425.009034150513</v>
      </c>
      <c r="M46" s="37">
        <v>62584.135900587658</v>
      </c>
      <c r="N46" s="37">
        <v>51014.727886039182</v>
      </c>
      <c r="O46" s="37">
        <v>91595.246976376162</v>
      </c>
      <c r="P46" s="37">
        <v>118315.14584706514</v>
      </c>
      <c r="Q46" s="37">
        <v>114080.8622130591</v>
      </c>
      <c r="R46" s="37">
        <v>102358.48716434499</v>
      </c>
      <c r="S46" s="37">
        <v>97539.20722732041</v>
      </c>
      <c r="T46" s="37">
        <v>86551.308720470173</v>
      </c>
      <c r="U46" s="37">
        <v>71487.182308831369</v>
      </c>
      <c r="V46" s="37">
        <v>57679.327766323928</v>
      </c>
      <c r="W46" s="37">
        <v>58780.358955431147</v>
      </c>
      <c r="X46" s="37">
        <v>48948.009034150513</v>
      </c>
      <c r="Y46" s="37">
        <v>64797.135900587658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140179.18059188698</v>
      </c>
      <c r="D47" s="37">
        <v>177046.16318477434</v>
      </c>
      <c r="E47" s="37">
        <v>193268.62096834008</v>
      </c>
      <c r="F47" s="37">
        <v>186697.46642370569</v>
      </c>
      <c r="G47" s="37">
        <v>156825.81484709517</v>
      </c>
      <c r="H47" s="37">
        <v>127470.99486335926</v>
      </c>
      <c r="I47" s="37">
        <v>93646.559484499507</v>
      </c>
      <c r="J47" s="37">
        <v>88690.297741444781</v>
      </c>
      <c r="K47" s="37">
        <v>99658.246918793768</v>
      </c>
      <c r="L47" s="37">
        <v>103787.70542378351</v>
      </c>
      <c r="M47" s="37">
        <v>159498.24632235756</v>
      </c>
      <c r="N47" s="37">
        <v>169274.73157691862</v>
      </c>
      <c r="O47" s="37">
        <v>146644.32702213549</v>
      </c>
      <c r="P47" s="37">
        <v>167099.51811706601</v>
      </c>
      <c r="Q47" s="37">
        <v>130384.12651383947</v>
      </c>
      <c r="R47" s="37">
        <v>177777.18059188686</v>
      </c>
      <c r="S47" s="37">
        <v>229361.16318477434</v>
      </c>
      <c r="T47" s="37">
        <v>241543.62096833996</v>
      </c>
      <c r="U47" s="37">
        <v>234184.46642370569</v>
      </c>
      <c r="V47" s="37">
        <v>179667.81484709494</v>
      </c>
      <c r="W47" s="37">
        <v>152077.99486335926</v>
      </c>
      <c r="X47" s="37">
        <v>115010.55948449951</v>
      </c>
      <c r="Y47" s="37">
        <v>120774.29774144478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346020.11362603307</v>
      </c>
      <c r="D49" s="37">
        <v>491261.42440070049</v>
      </c>
      <c r="E49" s="37">
        <v>573835.35994805768</v>
      </c>
      <c r="F49" s="37">
        <v>551313.30632718466</v>
      </c>
      <c r="G49" s="37">
        <v>628339.44248689385</v>
      </c>
      <c r="H49" s="37">
        <v>591644.99688910646</v>
      </c>
      <c r="I49" s="37">
        <v>646997.87198889861</v>
      </c>
      <c r="J49" s="37">
        <v>681853.71389080165</v>
      </c>
      <c r="K49" s="37">
        <v>825051.51233781874</v>
      </c>
      <c r="L49" s="37">
        <v>1041533.1075608358</v>
      </c>
      <c r="M49" s="37">
        <v>1062844.3076169547</v>
      </c>
      <c r="N49" s="37">
        <v>983476.09872012027</v>
      </c>
      <c r="O49" s="37">
        <v>1046474.9547356814</v>
      </c>
      <c r="P49" s="37">
        <v>1344358.3324015681</v>
      </c>
      <c r="Q49" s="37">
        <v>1905974.1854017191</v>
      </c>
      <c r="R49" s="37">
        <v>1356491.4575853944</v>
      </c>
      <c r="S49" s="37">
        <v>1540181.9816652536</v>
      </c>
      <c r="T49" s="37">
        <v>1729308.4477207921</v>
      </c>
      <c r="U49" s="37">
        <v>1684586.574002862</v>
      </c>
      <c r="V49" s="37">
        <v>1484721.964741515</v>
      </c>
      <c r="W49" s="37">
        <v>1377127.150165597</v>
      </c>
      <c r="X49" s="37">
        <v>1633343.7017344423</v>
      </c>
      <c r="Y49" s="37">
        <v>2217984.9199182708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258806.28790727421</v>
      </c>
      <c r="D50" s="37">
        <v>275470.21511131991</v>
      </c>
      <c r="E50" s="37">
        <v>297842.38434913848</v>
      </c>
      <c r="F50" s="37">
        <v>358932.52894535544</v>
      </c>
      <c r="G50" s="37">
        <v>359480.43810040434</v>
      </c>
      <c r="H50" s="37">
        <v>389593.31433844496</v>
      </c>
      <c r="I50" s="37">
        <v>468786.9013223236</v>
      </c>
      <c r="J50" s="37">
        <v>469172.73038603039</v>
      </c>
      <c r="K50" s="37">
        <v>709780.84513061657</v>
      </c>
      <c r="L50" s="37">
        <v>800365.72320081131</v>
      </c>
      <c r="M50" s="37">
        <v>724822.39969236869</v>
      </c>
      <c r="N50" s="37">
        <v>717619.76325856196</v>
      </c>
      <c r="O50" s="37">
        <v>698232.45292309066</v>
      </c>
      <c r="P50" s="37">
        <v>1154548.2284966651</v>
      </c>
      <c r="Q50" s="37">
        <v>1468279.8621780314</v>
      </c>
      <c r="R50" s="37">
        <v>1429231.8649366209</v>
      </c>
      <c r="S50" s="37">
        <v>1468175.456673231</v>
      </c>
      <c r="T50" s="37">
        <v>1453773.6627304433</v>
      </c>
      <c r="U50" s="37">
        <v>1882473.5581207117</v>
      </c>
      <c r="V50" s="37">
        <v>2139377.7269180976</v>
      </c>
      <c r="W50" s="37">
        <v>1930162.4947621664</v>
      </c>
      <c r="X50" s="37">
        <v>1850064.241361225</v>
      </c>
      <c r="Y50" s="37">
        <v>1781696.366612955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11149190.886556886</v>
      </c>
      <c r="D52" s="38">
        <v>11935367.97272449</v>
      </c>
      <c r="E52" s="38">
        <v>13013221.118038636</v>
      </c>
      <c r="F52" s="38">
        <v>13246930.333864257</v>
      </c>
      <c r="G52" s="38">
        <v>13674006.718244173</v>
      </c>
      <c r="H52" s="38">
        <v>14469508.486067548</v>
      </c>
      <c r="I52" s="38">
        <v>14975078.330805369</v>
      </c>
      <c r="J52" s="38">
        <v>15425924.34995231</v>
      </c>
      <c r="K52" s="38">
        <v>16632287.056974903</v>
      </c>
      <c r="L52" s="38">
        <v>16142272.22312282</v>
      </c>
      <c r="M52" s="38">
        <v>16841191.807092771</v>
      </c>
      <c r="N52" s="38">
        <v>15228042.225181349</v>
      </c>
      <c r="O52" s="38">
        <v>10986432.971365578</v>
      </c>
      <c r="P52" s="38">
        <v>12463202.186489537</v>
      </c>
      <c r="Q52" s="38">
        <v>13546036.819027379</v>
      </c>
      <c r="R52" s="38">
        <v>10914088.262655802</v>
      </c>
      <c r="S52" s="38">
        <v>9332017.4563364387</v>
      </c>
      <c r="T52" s="38">
        <v>8951713.5889123678</v>
      </c>
      <c r="U52" s="38">
        <v>7709112.6011422426</v>
      </c>
      <c r="V52" s="38">
        <v>6441120.591590181</v>
      </c>
      <c r="W52" s="38">
        <v>6854703.7149940878</v>
      </c>
      <c r="X52" s="38">
        <v>6168168.6571784168</v>
      </c>
      <c r="Y52" s="38">
        <v>6465066.4235531986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280950.35827625007</v>
      </c>
      <c r="D53" s="39">
        <v>276093.73997573531</v>
      </c>
      <c r="E53" s="39">
        <v>278384.5749733632</v>
      </c>
      <c r="F53" s="39">
        <v>271540.99060380296</v>
      </c>
      <c r="G53" s="39">
        <v>274904.31990658003</v>
      </c>
      <c r="H53" s="39">
        <v>288810.16109064757</v>
      </c>
      <c r="I53" s="39">
        <v>271610.31737676007</v>
      </c>
      <c r="J53" s="39">
        <v>287793.99385979935</v>
      </c>
      <c r="K53" s="39">
        <v>321744.20738827647</v>
      </c>
      <c r="L53" s="39">
        <v>395006.50575538003</v>
      </c>
      <c r="M53" s="39">
        <v>423995.50309456838</v>
      </c>
      <c r="N53" s="39">
        <v>344184.57612316916</v>
      </c>
      <c r="O53" s="39">
        <v>373919.27537554363</v>
      </c>
      <c r="P53" s="39">
        <v>356588.09489356028</v>
      </c>
      <c r="Q53" s="39">
        <v>410927.33474651957</v>
      </c>
      <c r="R53" s="39">
        <v>385674.58855602285</v>
      </c>
      <c r="S53" s="39">
        <v>425196.76600761199</v>
      </c>
      <c r="T53" s="39">
        <v>480287.93278018711</v>
      </c>
      <c r="U53" s="39">
        <v>569546.63724867254</v>
      </c>
      <c r="V53" s="39">
        <v>449989.99517894816</v>
      </c>
      <c r="W53" s="39">
        <v>411330.23363238852</v>
      </c>
      <c r="X53" s="39">
        <v>386085.12854082277</v>
      </c>
      <c r="Y53" s="39">
        <v>450305.48337863246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284572.47503927071</v>
      </c>
      <c r="D57" s="37">
        <v>286402.91933053453</v>
      </c>
      <c r="E57" s="37">
        <v>288245.1375163151</v>
      </c>
      <c r="F57" s="37">
        <v>290099.20532936882</v>
      </c>
      <c r="G57" s="37">
        <v>291965.19898958504</v>
      </c>
      <c r="H57" s="37">
        <v>293843.19520711899</v>
      </c>
      <c r="I57" s="37">
        <v>295733.27118554711</v>
      </c>
      <c r="J57" s="37">
        <v>297635.50462503824</v>
      </c>
      <c r="K57" s="37">
        <v>299549.97372554801</v>
      </c>
      <c r="L57" s="37">
        <v>301476.75719003659</v>
      </c>
      <c r="M57" s="37">
        <v>303415.93422769941</v>
      </c>
      <c r="N57" s="37">
        <v>305367.58455722965</v>
      </c>
      <c r="O57" s="37">
        <v>307331.78841008898</v>
      </c>
      <c r="P57" s="37">
        <v>309308.62653381005</v>
      </c>
      <c r="Q57" s="37">
        <v>311298.18019531295</v>
      </c>
      <c r="R57" s="37">
        <v>313300.53118425049</v>
      </c>
      <c r="S57" s="37">
        <v>315315.76181636658</v>
      </c>
      <c r="T57" s="37">
        <v>317343.95493688062</v>
      </c>
      <c r="U57" s="37">
        <v>433151.47503927071</v>
      </c>
      <c r="V57" s="37">
        <v>459041.91933053453</v>
      </c>
      <c r="W57" s="37">
        <v>461482.1375163151</v>
      </c>
      <c r="X57" s="37">
        <v>432876.20532936882</v>
      </c>
      <c r="Y57" s="37">
        <v>375138.19898958504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179748.50435861573</v>
      </c>
      <c r="D58" s="37">
        <v>182069.16015165253</v>
      </c>
      <c r="E58" s="37">
        <v>184419.77693562489</v>
      </c>
      <c r="F58" s="37">
        <v>186800.74152402813</v>
      </c>
      <c r="G58" s="37">
        <v>189212.44572433922</v>
      </c>
      <c r="H58" s="37">
        <v>191655.28640249511</v>
      </c>
      <c r="I58" s="37">
        <v>194129.66554819746</v>
      </c>
      <c r="J58" s="37">
        <v>196635.99034106452</v>
      </c>
      <c r="K58" s="37">
        <v>199174.67321763607</v>
      </c>
      <c r="L58" s="37">
        <v>201746.13193924259</v>
      </c>
      <c r="M58" s="37">
        <v>204350.78966075322</v>
      </c>
      <c r="N58" s="37">
        <v>206989.07500020601</v>
      </c>
      <c r="O58" s="37">
        <v>209661.42210934404</v>
      </c>
      <c r="P58" s="37">
        <v>212368.27074505622</v>
      </c>
      <c r="Q58" s="37">
        <v>215110.06634174427</v>
      </c>
      <c r="R58" s="37">
        <v>275764.50435861573</v>
      </c>
      <c r="S58" s="37">
        <v>275644.16015165253</v>
      </c>
      <c r="T58" s="37">
        <v>273722.77693562489</v>
      </c>
      <c r="U58" s="37">
        <v>266394.74152402766</v>
      </c>
      <c r="V58" s="37">
        <v>255074.44572433922</v>
      </c>
      <c r="W58" s="37">
        <v>268662.28640249558</v>
      </c>
      <c r="X58" s="37">
        <v>237852.66554819793</v>
      </c>
      <c r="Y58" s="37">
        <v>247262.99034106452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21996.246976376162</v>
      </c>
      <c r="D59" s="37">
        <v>23000.145847065083</v>
      </c>
      <c r="E59" s="37">
        <v>24049.862213059096</v>
      </c>
      <c r="F59" s="37">
        <v>25147.487164344988</v>
      </c>
      <c r="G59" s="37">
        <v>26295.20722732041</v>
      </c>
      <c r="H59" s="37">
        <v>27495.308720470173</v>
      </c>
      <c r="I59" s="37">
        <v>28750.182308831369</v>
      </c>
      <c r="J59" s="37">
        <v>30062.327766323928</v>
      </c>
      <c r="K59" s="37">
        <v>31434.358955431147</v>
      </c>
      <c r="L59" s="37">
        <v>32869.009034150513</v>
      </c>
      <c r="M59" s="37">
        <v>34369.135900587658</v>
      </c>
      <c r="N59" s="37">
        <v>35937.727886039182</v>
      </c>
      <c r="O59" s="37">
        <v>93059.246976376162</v>
      </c>
      <c r="P59" s="37">
        <v>105177.14584706514</v>
      </c>
      <c r="Q59" s="37">
        <v>109221.8622130591</v>
      </c>
      <c r="R59" s="37">
        <v>104205.48716434499</v>
      </c>
      <c r="S59" s="37">
        <v>90014.20722732041</v>
      </c>
      <c r="T59" s="37">
        <v>79169.308720470173</v>
      </c>
      <c r="U59" s="37">
        <v>63494.182308831369</v>
      </c>
      <c r="V59" s="37">
        <v>59226.327766323928</v>
      </c>
      <c r="W59" s="37">
        <v>59114.358955431147</v>
      </c>
      <c r="X59" s="37">
        <v>50425.009034150513</v>
      </c>
      <c r="Y59" s="37">
        <v>62584.135900587658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28087.18059188698</v>
      </c>
      <c r="D60" s="37">
        <v>29543.163184774341</v>
      </c>
      <c r="E60" s="37">
        <v>31074.620968339965</v>
      </c>
      <c r="F60" s="37">
        <v>32685.466423705686</v>
      </c>
      <c r="G60" s="37">
        <v>34379.814847095171</v>
      </c>
      <c r="H60" s="37">
        <v>36161.994863359258</v>
      </c>
      <c r="I60" s="37">
        <v>38036.559484499507</v>
      </c>
      <c r="J60" s="37">
        <v>40008.297741444781</v>
      </c>
      <c r="K60" s="37">
        <v>42082.246918793768</v>
      </c>
      <c r="L60" s="37">
        <v>44263.705423783511</v>
      </c>
      <c r="M60" s="37">
        <v>46558.246322357561</v>
      </c>
      <c r="N60" s="37">
        <v>48971.731576918624</v>
      </c>
      <c r="O60" s="37">
        <v>51510.327022135491</v>
      </c>
      <c r="P60" s="37">
        <v>54180.518117066007</v>
      </c>
      <c r="Q60" s="37">
        <v>56989.126513839699</v>
      </c>
      <c r="R60" s="37">
        <v>140179.18059188686</v>
      </c>
      <c r="S60" s="37">
        <v>177046.16318477411</v>
      </c>
      <c r="T60" s="37">
        <v>193268.62096833996</v>
      </c>
      <c r="U60" s="37">
        <v>186697.46642370569</v>
      </c>
      <c r="V60" s="37">
        <v>156825.81484709494</v>
      </c>
      <c r="W60" s="37">
        <v>127470.99486335926</v>
      </c>
      <c r="X60" s="37">
        <v>93646.559484499507</v>
      </c>
      <c r="Y60" s="37">
        <v>88690.297741444781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192711.01668195147</v>
      </c>
      <c r="D62" s="37">
        <v>207591.64974545501</v>
      </c>
      <c r="E62" s="37">
        <v>223621.32578627812</v>
      </c>
      <c r="F62" s="37">
        <v>240888.77085243957</v>
      </c>
      <c r="G62" s="37">
        <v>259489.5621818183</v>
      </c>
      <c r="H62" s="37">
        <v>279526.65723284753</v>
      </c>
      <c r="I62" s="37">
        <v>301110.96356554935</v>
      </c>
      <c r="J62" s="37">
        <v>324361.95272727311</v>
      </c>
      <c r="K62" s="37">
        <v>346020.11362603307</v>
      </c>
      <c r="L62" s="37">
        <v>491261.42440070026</v>
      </c>
      <c r="M62" s="37">
        <v>573835.35994805768</v>
      </c>
      <c r="N62" s="37">
        <v>551313.30632718466</v>
      </c>
      <c r="O62" s="37">
        <v>628339.44248689339</v>
      </c>
      <c r="P62" s="37">
        <v>591644.99688910693</v>
      </c>
      <c r="Q62" s="37">
        <v>646997.87198889814</v>
      </c>
      <c r="R62" s="37">
        <v>681853.71389080212</v>
      </c>
      <c r="S62" s="37">
        <v>825051.51233781874</v>
      </c>
      <c r="T62" s="37">
        <v>1041533.1075608358</v>
      </c>
      <c r="U62" s="37">
        <v>1062844.3076169547</v>
      </c>
      <c r="V62" s="37">
        <v>983476.09872012027</v>
      </c>
      <c r="W62" s="37">
        <v>1046474.9547356814</v>
      </c>
      <c r="X62" s="37">
        <v>1344358.3324015681</v>
      </c>
      <c r="Y62" s="37">
        <v>1905974.1854017191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178040.50945930718</v>
      </c>
      <c r="D63" s="37">
        <v>184233.99013592885</v>
      </c>
      <c r="E63" s="37">
        <v>190642.92291953531</v>
      </c>
      <c r="F63" s="37">
        <v>197274.80272499425</v>
      </c>
      <c r="G63" s="37">
        <v>204137.38519216492</v>
      </c>
      <c r="H63" s="37">
        <v>258806.28790727421</v>
      </c>
      <c r="I63" s="37">
        <v>275470.21511131991</v>
      </c>
      <c r="J63" s="37">
        <v>297842.38434913848</v>
      </c>
      <c r="K63" s="37">
        <v>358932.52894535521</v>
      </c>
      <c r="L63" s="37">
        <v>359480.43810040457</v>
      </c>
      <c r="M63" s="37">
        <v>389593.3143384452</v>
      </c>
      <c r="N63" s="37">
        <v>468786.90132232383</v>
      </c>
      <c r="O63" s="37">
        <v>469172.73038603039</v>
      </c>
      <c r="P63" s="37">
        <v>709780.84513061587</v>
      </c>
      <c r="Q63" s="37">
        <v>800365.72320081107</v>
      </c>
      <c r="R63" s="37">
        <v>724822.39969236869</v>
      </c>
      <c r="S63" s="37">
        <v>717619.76325856242</v>
      </c>
      <c r="T63" s="37">
        <v>698232.45292309113</v>
      </c>
      <c r="U63" s="37">
        <v>1154548.2284966651</v>
      </c>
      <c r="V63" s="37">
        <v>1468279.8621780314</v>
      </c>
      <c r="W63" s="37">
        <v>1429231.86493662</v>
      </c>
      <c r="X63" s="37">
        <v>1468175.456673231</v>
      </c>
      <c r="Y63" s="37">
        <v>1453773.6627304424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9318186.8850757405</v>
      </c>
      <c r="D65" s="38">
        <v>9407740.8236325383</v>
      </c>
      <c r="E65" s="38">
        <v>9631384.3809346259</v>
      </c>
      <c r="F65" s="38">
        <v>9810570.3923342526</v>
      </c>
      <c r="G65" s="38">
        <v>10525075.93856395</v>
      </c>
      <c r="H65" s="38">
        <v>11354366.046793446</v>
      </c>
      <c r="I65" s="38">
        <v>12637206.475651272</v>
      </c>
      <c r="J65" s="38">
        <v>13224788.448111333</v>
      </c>
      <c r="K65" s="38">
        <v>13689346.287546642</v>
      </c>
      <c r="L65" s="38">
        <v>14267488.298739135</v>
      </c>
      <c r="M65" s="38">
        <v>14541190.351355821</v>
      </c>
      <c r="N65" s="38">
        <v>13213382.677872553</v>
      </c>
      <c r="O65" s="38">
        <v>10167269.692583039</v>
      </c>
      <c r="P65" s="38">
        <v>10375313.823189616</v>
      </c>
      <c r="Q65" s="38">
        <v>12194015.122198611</v>
      </c>
      <c r="R65" s="38">
        <v>10120878.957442537</v>
      </c>
      <c r="S65" s="38">
        <v>8259579.0343719423</v>
      </c>
      <c r="T65" s="38">
        <v>7832962.7336408794</v>
      </c>
      <c r="U65" s="38">
        <v>6657993.2681978047</v>
      </c>
      <c r="V65" s="38">
        <v>5478626.4411631078</v>
      </c>
      <c r="W65" s="38">
        <v>4532530.5238362551</v>
      </c>
      <c r="X65" s="38">
        <v>4147489.2121304721</v>
      </c>
      <c r="Y65" s="38">
        <v>4317773.1628755778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232878.66197181167</v>
      </c>
      <c r="D66" s="39">
        <v>236894.60051416955</v>
      </c>
      <c r="E66" s="39">
        <v>240979.79298575968</v>
      </c>
      <c r="F66" s="39">
        <v>245135.43365453836</v>
      </c>
      <c r="G66" s="39">
        <v>249362.73738333629</v>
      </c>
      <c r="H66" s="39">
        <v>253662.93998500984</v>
      </c>
      <c r="I66" s="39">
        <v>258037.29858372454</v>
      </c>
      <c r="J66" s="39">
        <v>262487.09198245918</v>
      </c>
      <c r="K66" s="39">
        <v>280950.35827625031</v>
      </c>
      <c r="L66" s="39">
        <v>276093.73997573555</v>
      </c>
      <c r="M66" s="39">
        <v>278384.57497336343</v>
      </c>
      <c r="N66" s="39">
        <v>271540.99060380319</v>
      </c>
      <c r="O66" s="39">
        <v>274904.3199065798</v>
      </c>
      <c r="P66" s="39">
        <v>288810.16109064734</v>
      </c>
      <c r="Q66" s="39">
        <v>271610.3173767603</v>
      </c>
      <c r="R66" s="39">
        <v>287793.99385979911</v>
      </c>
      <c r="S66" s="39">
        <v>321744.2073882767</v>
      </c>
      <c r="T66" s="39">
        <v>395006.50575538026</v>
      </c>
      <c r="U66" s="39">
        <v>423995.50309456838</v>
      </c>
      <c r="V66" s="39">
        <v>344184.57612316916</v>
      </c>
      <c r="W66" s="39">
        <v>373919.27537554363</v>
      </c>
      <c r="X66" s="39">
        <v>356588.09489356028</v>
      </c>
      <c r="Y66" s="39">
        <v>410927.33474651957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8759.9999999999964</v>
      </c>
      <c r="D70" s="40">
        <v>8759.9999999999964</v>
      </c>
      <c r="E70" s="40">
        <v>8759.9999999999964</v>
      </c>
      <c r="F70" s="40">
        <v>8759.9999999999945</v>
      </c>
      <c r="G70" s="40">
        <v>8759.9999999999964</v>
      </c>
      <c r="H70" s="40">
        <v>8759.9999999999964</v>
      </c>
      <c r="I70" s="40">
        <v>8759.9999999999945</v>
      </c>
      <c r="J70" s="40">
        <v>8759.9999999999964</v>
      </c>
      <c r="K70" s="40">
        <v>8759.9999999999964</v>
      </c>
      <c r="L70" s="40">
        <v>8759.9999999999909</v>
      </c>
      <c r="M70" s="40">
        <v>8759.9999999999945</v>
      </c>
      <c r="N70" s="40">
        <v>8759.9999999999982</v>
      </c>
      <c r="O70" s="40">
        <v>8759.9999999999964</v>
      </c>
      <c r="P70" s="40">
        <v>8759.9999999999964</v>
      </c>
      <c r="Q70" s="40">
        <v>8759.9999999999927</v>
      </c>
      <c r="R70" s="40">
        <v>8759.9999999999927</v>
      </c>
      <c r="S70" s="40">
        <v>8759.9999999999945</v>
      </c>
      <c r="T70" s="40">
        <v>8759.9999999999982</v>
      </c>
      <c r="U70" s="40">
        <v>8759.9999999999945</v>
      </c>
      <c r="V70" s="40">
        <v>8759.9999999999945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416.18543799244287</v>
      </c>
      <c r="C71" s="40">
        <v>410.00938631420365</v>
      </c>
      <c r="D71" s="40">
        <v>412.71998837540798</v>
      </c>
      <c r="E71" s="40">
        <v>417.65443420144987</v>
      </c>
      <c r="F71" s="40">
        <v>420.91047707928414</v>
      </c>
      <c r="G71" s="40">
        <v>422.59920675893267</v>
      </c>
      <c r="H71" s="40">
        <v>421.48920482977314</v>
      </c>
      <c r="I71" s="40">
        <v>421.68077112276598</v>
      </c>
      <c r="J71" s="40">
        <v>416.36104960724219</v>
      </c>
      <c r="K71" s="40">
        <v>414.28921837988742</v>
      </c>
      <c r="L71" s="40">
        <v>415.34116940086221</v>
      </c>
      <c r="M71" s="40">
        <v>413.23908991572347</v>
      </c>
      <c r="N71" s="40">
        <v>412.43514719966004</v>
      </c>
      <c r="O71" s="40">
        <v>413.82011952309762</v>
      </c>
      <c r="P71" s="40">
        <v>411.33083611914731</v>
      </c>
      <c r="Q71" s="40">
        <v>412.74431160627404</v>
      </c>
      <c r="R71" s="40">
        <v>416.07151682205017</v>
      </c>
      <c r="S71" s="40">
        <v>418.66252244443427</v>
      </c>
      <c r="T71" s="40">
        <v>413.91213617416594</v>
      </c>
      <c r="U71" s="40">
        <v>408.01019750526018</v>
      </c>
      <c r="V71" s="40">
        <v>408.39742847755548</v>
      </c>
      <c r="W71" s="40">
        <v>409.53339106138873</v>
      </c>
      <c r="X71" s="40">
        <v>408.63249196209745</v>
      </c>
      <c r="Y71" s="40">
        <v>408.18204241245184</v>
      </c>
      <c r="DA71" s="58" t="s">
        <v>1010</v>
      </c>
    </row>
    <row r="72" spans="1:105" ht="12" customHeight="1" x14ac:dyDescent="0.25">
      <c r="A72" s="28" t="s">
        <v>46</v>
      </c>
      <c r="B72" s="40">
        <v>281.83384361946935</v>
      </c>
      <c r="C72" s="40">
        <v>279.86749093606721</v>
      </c>
      <c r="D72" s="40">
        <v>276.88822506897401</v>
      </c>
      <c r="E72" s="40">
        <v>276.38575749581128</v>
      </c>
      <c r="F72" s="40">
        <v>271.74245397516637</v>
      </c>
      <c r="G72" s="40">
        <v>267.09273076029029</v>
      </c>
      <c r="H72" s="40">
        <v>262.25541427269735</v>
      </c>
      <c r="I72" s="40">
        <v>255.78529495522068</v>
      </c>
      <c r="J72" s="40">
        <v>252.14878164460973</v>
      </c>
      <c r="K72" s="40">
        <v>251.45167975874759</v>
      </c>
      <c r="L72" s="40">
        <v>247.51384567565964</v>
      </c>
      <c r="M72" s="40">
        <v>242.27095105519567</v>
      </c>
      <c r="N72" s="40">
        <v>239.11542235967235</v>
      </c>
      <c r="O72" s="40">
        <v>238.47766996607598</v>
      </c>
      <c r="P72" s="40">
        <v>237.22654573018201</v>
      </c>
      <c r="Q72" s="40">
        <v>236.77609395093717</v>
      </c>
      <c r="R72" s="40">
        <v>240.87604660218969</v>
      </c>
      <c r="S72" s="40">
        <v>243.56280716214141</v>
      </c>
      <c r="T72" s="40">
        <v>241.67160845056222</v>
      </c>
      <c r="U72" s="40">
        <v>239.60958394331897</v>
      </c>
      <c r="V72" s="40">
        <v>238.37856048672234</v>
      </c>
      <c r="W72" s="40">
        <v>240.17116959916041</v>
      </c>
      <c r="X72" s="40">
        <v>235.04487955179047</v>
      </c>
      <c r="Y72" s="40">
        <v>232.48173452810551</v>
      </c>
      <c r="DA72" s="58" t="s">
        <v>1011</v>
      </c>
    </row>
    <row r="73" spans="1:105" ht="12" customHeight="1" x14ac:dyDescent="0.25">
      <c r="A73" s="28" t="s">
        <v>45</v>
      </c>
      <c r="B73" s="40">
        <v>465.04857158032371</v>
      </c>
      <c r="C73" s="40">
        <v>465.44872909731146</v>
      </c>
      <c r="D73" s="40">
        <v>465.24307032079867</v>
      </c>
      <c r="E73" s="40">
        <v>465.57401639955549</v>
      </c>
      <c r="F73" s="40">
        <v>465.91390639201092</v>
      </c>
      <c r="G73" s="40">
        <v>466.63529038841847</v>
      </c>
      <c r="H73" s="40">
        <v>467.02141703612642</v>
      </c>
      <c r="I73" s="40">
        <v>467.08092686771829</v>
      </c>
      <c r="J73" s="40">
        <v>465.65075351164086</v>
      </c>
      <c r="K73" s="40">
        <v>463.2547263851452</v>
      </c>
      <c r="L73" s="40">
        <v>462.53610749925849</v>
      </c>
      <c r="M73" s="40">
        <v>457.66535427387169</v>
      </c>
      <c r="N73" s="40">
        <v>458.24273747582333</v>
      </c>
      <c r="O73" s="40">
        <v>460.07175099566331</v>
      </c>
      <c r="P73" s="40">
        <v>460.63603219105676</v>
      </c>
      <c r="Q73" s="40">
        <v>461.6642315231428</v>
      </c>
      <c r="R73" s="40">
        <v>461.75584249137722</v>
      </c>
      <c r="S73" s="40">
        <v>468.15441902625008</v>
      </c>
      <c r="T73" s="40">
        <v>467.9307003033681</v>
      </c>
      <c r="U73" s="40">
        <v>467.01213247083155</v>
      </c>
      <c r="V73" s="40">
        <v>485.57644756381342</v>
      </c>
      <c r="W73" s="40">
        <v>515.73233567027341</v>
      </c>
      <c r="X73" s="40">
        <v>492.42346370760782</v>
      </c>
      <c r="Y73" s="40">
        <v>480.769027726275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1574.451710407579</v>
      </c>
      <c r="C75" s="40">
        <v>1580.2035262602496</v>
      </c>
      <c r="D75" s="40">
        <v>1582.7826463070401</v>
      </c>
      <c r="E75" s="40">
        <v>1583.1372093541372</v>
      </c>
      <c r="F75" s="40">
        <v>1581.9493836061422</v>
      </c>
      <c r="G75" s="40">
        <v>1579.1126522820921</v>
      </c>
      <c r="H75" s="40">
        <v>1574.5172357945332</v>
      </c>
      <c r="I75" s="40">
        <v>1568.966743390994</v>
      </c>
      <c r="J75" s="40">
        <v>1558.668989644086</v>
      </c>
      <c r="K75" s="40">
        <v>1543.997013363477</v>
      </c>
      <c r="L75" s="40">
        <v>1533.1477844114702</v>
      </c>
      <c r="M75" s="40">
        <v>1529.7597083609539</v>
      </c>
      <c r="N75" s="40">
        <v>1464.4979438963601</v>
      </c>
      <c r="O75" s="40">
        <v>1390.0438170533712</v>
      </c>
      <c r="P75" s="40">
        <v>1331.2377491802633</v>
      </c>
      <c r="Q75" s="40">
        <v>1326.1881383094824</v>
      </c>
      <c r="R75" s="40">
        <v>1451.528839336286</v>
      </c>
      <c r="S75" s="40">
        <v>1417.6224233268235</v>
      </c>
      <c r="T75" s="40">
        <v>1470.034620316218</v>
      </c>
      <c r="U75" s="40">
        <v>1467.1392560543854</v>
      </c>
      <c r="V75" s="40">
        <v>1525.3817504187004</v>
      </c>
      <c r="W75" s="40">
        <v>1611.253194867993</v>
      </c>
      <c r="X75" s="40">
        <v>1551.1721711037026</v>
      </c>
      <c r="Y75" s="40">
        <v>1521.1316592215574</v>
      </c>
      <c r="DA75" s="58" t="s">
        <v>1013</v>
      </c>
    </row>
    <row r="76" spans="1:105" ht="12" customHeight="1" x14ac:dyDescent="0.25">
      <c r="A76" s="28" t="s">
        <v>27</v>
      </c>
      <c r="B76" s="40">
        <v>639.43449791282933</v>
      </c>
      <c r="C76" s="40">
        <v>649.78269586737792</v>
      </c>
      <c r="D76" s="40">
        <v>659.20823230672568</v>
      </c>
      <c r="E76" s="40">
        <v>668.11375735557453</v>
      </c>
      <c r="F76" s="40">
        <v>676.62548325149703</v>
      </c>
      <c r="G76" s="40">
        <v>684.72095301397314</v>
      </c>
      <c r="H76" s="40">
        <v>692.19027864323812</v>
      </c>
      <c r="I76" s="40">
        <v>699.68514729213189</v>
      </c>
      <c r="J76" s="40">
        <v>705.15889449243844</v>
      </c>
      <c r="K76" s="40">
        <v>708.8271126905961</v>
      </c>
      <c r="L76" s="40">
        <v>714.38003744521745</v>
      </c>
      <c r="M76" s="40">
        <v>720.06762235516737</v>
      </c>
      <c r="N76" s="40">
        <v>701.63543304309201</v>
      </c>
      <c r="O76" s="40">
        <v>675.34662410664544</v>
      </c>
      <c r="P76" s="40">
        <v>658.2849411745816</v>
      </c>
      <c r="Q76" s="40">
        <v>667.58570083022994</v>
      </c>
      <c r="R76" s="40">
        <v>739.26798322655054</v>
      </c>
      <c r="S76" s="40">
        <v>730.69125167081938</v>
      </c>
      <c r="T76" s="40">
        <v>765.22544625744013</v>
      </c>
      <c r="U76" s="40">
        <v>770.60572618630817</v>
      </c>
      <c r="V76" s="40">
        <v>806.46429875238641</v>
      </c>
      <c r="W76" s="40">
        <v>848.61424671399902</v>
      </c>
      <c r="X76" s="40">
        <v>825.16819737042363</v>
      </c>
      <c r="Y76" s="40">
        <v>813.44517269863593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481.64676394393871</v>
      </c>
      <c r="C78" s="41">
        <v>482.99963144619818</v>
      </c>
      <c r="D78" s="41">
        <v>483.95869954843562</v>
      </c>
      <c r="E78" s="41">
        <v>484.78138969836584</v>
      </c>
      <c r="F78" s="41">
        <v>485.77425797758139</v>
      </c>
      <c r="G78" s="41">
        <v>486.79144732405319</v>
      </c>
      <c r="H78" s="41">
        <v>487.54707551134788</v>
      </c>
      <c r="I78" s="41">
        <v>488.60506169575314</v>
      </c>
      <c r="J78" s="41">
        <v>488.40380191859458</v>
      </c>
      <c r="K78" s="41">
        <v>487.04321557970991</v>
      </c>
      <c r="L78" s="41">
        <v>487.21968733346955</v>
      </c>
      <c r="M78" s="41">
        <v>487.20625784627737</v>
      </c>
      <c r="N78" s="41">
        <v>471.19405179335223</v>
      </c>
      <c r="O78" s="41">
        <v>450.32473397926924</v>
      </c>
      <c r="P78" s="41">
        <v>435.85085555899832</v>
      </c>
      <c r="Q78" s="41">
        <v>439.089455637085</v>
      </c>
      <c r="R78" s="41">
        <v>476.4523176308432</v>
      </c>
      <c r="S78" s="41">
        <v>468.57199371050882</v>
      </c>
      <c r="T78" s="41">
        <v>489.72512219003346</v>
      </c>
      <c r="U78" s="41">
        <v>492.56451150864268</v>
      </c>
      <c r="V78" s="41">
        <v>515.33872821064347</v>
      </c>
      <c r="W78" s="41">
        <v>543.28703294747766</v>
      </c>
      <c r="X78" s="41">
        <v>524.63990276602556</v>
      </c>
      <c r="Y78" s="41">
        <v>515.31633767529945</v>
      </c>
      <c r="DA78" s="59" t="s">
        <v>1015</v>
      </c>
    </row>
    <row r="79" spans="1:105" ht="12" customHeight="1" x14ac:dyDescent="0.25">
      <c r="A79" s="32" t="s">
        <v>25</v>
      </c>
      <c r="B79" s="42">
        <v>32.081667492559326</v>
      </c>
      <c r="C79" s="42">
        <v>32.337461369047183</v>
      </c>
      <c r="D79" s="42">
        <v>32.517857935584281</v>
      </c>
      <c r="E79" s="42">
        <v>32.646329496561385</v>
      </c>
      <c r="F79" s="42">
        <v>32.748596170684557</v>
      </c>
      <c r="G79" s="42">
        <v>32.818950307220128</v>
      </c>
      <c r="H79" s="42">
        <v>32.841475086929556</v>
      </c>
      <c r="I79" s="42">
        <v>32.856951774906278</v>
      </c>
      <c r="J79" s="42">
        <v>32.762840562683294</v>
      </c>
      <c r="K79" s="42">
        <v>32.568586111446173</v>
      </c>
      <c r="L79" s="42">
        <v>32.456536435725347</v>
      </c>
      <c r="M79" s="42">
        <v>32.401528603925534</v>
      </c>
      <c r="N79" s="42">
        <v>31.27060414956232</v>
      </c>
      <c r="O79" s="42">
        <v>29.810395413483448</v>
      </c>
      <c r="P79" s="42">
        <v>28.768568522473565</v>
      </c>
      <c r="Q79" s="42">
        <v>28.887805420175152</v>
      </c>
      <c r="R79" s="42">
        <v>31.919426819340941</v>
      </c>
      <c r="S79" s="42">
        <v>31.4785363698184</v>
      </c>
      <c r="T79" s="42">
        <v>32.79636504568689</v>
      </c>
      <c r="U79" s="42">
        <v>32.846667876026082</v>
      </c>
      <c r="V79" s="42">
        <v>34.239997854123715</v>
      </c>
      <c r="W79" s="42">
        <v>36.219906753035978</v>
      </c>
      <c r="X79" s="42">
        <v>35.018193166856385</v>
      </c>
      <c r="Y79" s="42">
        <v>34.417336373766588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51.302106894007743</v>
      </c>
      <c r="C83" s="29">
        <v>50.470646597924592</v>
      </c>
      <c r="D83" s="29">
        <v>49.462804006025358</v>
      </c>
      <c r="E83" s="29">
        <v>48.413508752374668</v>
      </c>
      <c r="F83" s="29">
        <v>47.41070529104941</v>
      </c>
      <c r="G83" s="29">
        <v>46.49521060292782</v>
      </c>
      <c r="H83" s="29">
        <v>45.594979806482627</v>
      </c>
      <c r="I83" s="29">
        <v>44.838416387142452</v>
      </c>
      <c r="J83" s="29">
        <v>44.02898071823094</v>
      </c>
      <c r="K83" s="29">
        <v>43.093900050531623</v>
      </c>
      <c r="L83" s="29">
        <v>42.141241003084829</v>
      </c>
      <c r="M83" s="29">
        <v>40.87577319301856</v>
      </c>
      <c r="N83" s="29">
        <v>39.61328514432531</v>
      </c>
      <c r="O83" s="29">
        <v>38.43192280806209</v>
      </c>
      <c r="P83" s="29">
        <v>36.997108553786347</v>
      </c>
      <c r="Q83" s="29">
        <v>35.621311871127773</v>
      </c>
      <c r="R83" s="29">
        <v>34.303739225943858</v>
      </c>
      <c r="S83" s="29">
        <v>32.849622273922137</v>
      </c>
      <c r="T83" s="29">
        <v>31.375781599072305</v>
      </c>
      <c r="U83" s="29">
        <v>30.075889048533369</v>
      </c>
      <c r="V83" s="29">
        <v>28.93521829393325</v>
      </c>
      <c r="W83" s="29">
        <v>27.806486908631669</v>
      </c>
      <c r="X83" s="29">
        <v>26.757089754233398</v>
      </c>
      <c r="Y83" s="29">
        <v>25.828082871862279</v>
      </c>
      <c r="DA83" s="58" t="s">
        <v>1017</v>
      </c>
    </row>
    <row r="84" spans="1:105" ht="12" customHeight="1" x14ac:dyDescent="0.25">
      <c r="A84" s="28" t="s">
        <v>47</v>
      </c>
      <c r="B84" s="29">
        <v>809.79576027008568</v>
      </c>
      <c r="C84" s="29">
        <v>797.2642507809536</v>
      </c>
      <c r="D84" s="29">
        <v>781.55262588499181</v>
      </c>
      <c r="E84" s="29">
        <v>764.04521601955162</v>
      </c>
      <c r="F84" s="29">
        <v>746.00241964637416</v>
      </c>
      <c r="G84" s="29">
        <v>727.8461254855855</v>
      </c>
      <c r="H84" s="29">
        <v>708.15626782980041</v>
      </c>
      <c r="I84" s="29">
        <v>689.15468840271456</v>
      </c>
      <c r="J84" s="29">
        <v>668.56452974436797</v>
      </c>
      <c r="K84" s="29">
        <v>646.2862151966674</v>
      </c>
      <c r="L84" s="29">
        <v>624.32878596576711</v>
      </c>
      <c r="M84" s="29">
        <v>597.92869752515605</v>
      </c>
      <c r="N84" s="29">
        <v>572.20020269002146</v>
      </c>
      <c r="O84" s="29">
        <v>547.58776048169011</v>
      </c>
      <c r="P84" s="29">
        <v>519.01062309851307</v>
      </c>
      <c r="Q84" s="29">
        <v>491.09177043108201</v>
      </c>
      <c r="R84" s="29">
        <v>466.72466065007052</v>
      </c>
      <c r="S84" s="29">
        <v>443.86847852126726</v>
      </c>
      <c r="T84" s="29">
        <v>423.35170276633767</v>
      </c>
      <c r="U84" s="29">
        <v>404.58050716473764</v>
      </c>
      <c r="V84" s="29">
        <v>388.50818549931427</v>
      </c>
      <c r="W84" s="29">
        <v>372.56443835051203</v>
      </c>
      <c r="X84" s="29">
        <v>359.62974432759262</v>
      </c>
      <c r="Y84" s="29">
        <v>347.11864706935785</v>
      </c>
      <c r="DA84" s="58" t="s">
        <v>1018</v>
      </c>
    </row>
    <row r="85" spans="1:105" ht="12" customHeight="1" x14ac:dyDescent="0.25">
      <c r="A85" s="28" t="s">
        <v>46</v>
      </c>
      <c r="B85" s="29">
        <v>1872.6186299653732</v>
      </c>
      <c r="C85" s="29">
        <v>1845.6632406880299</v>
      </c>
      <c r="D85" s="29">
        <v>1808.2205802976709</v>
      </c>
      <c r="E85" s="29">
        <v>1772.7658384894191</v>
      </c>
      <c r="F85" s="29">
        <v>1741.9124604551846</v>
      </c>
      <c r="G85" s="29">
        <v>1716.7981307656253</v>
      </c>
      <c r="H85" s="29">
        <v>1696.1801399111821</v>
      </c>
      <c r="I85" s="29">
        <v>1678.6866728324123</v>
      </c>
      <c r="J85" s="29">
        <v>1662.6189743272409</v>
      </c>
      <c r="K85" s="29">
        <v>1644.4993270589318</v>
      </c>
      <c r="L85" s="29">
        <v>1625.3163251689084</v>
      </c>
      <c r="M85" s="29">
        <v>1599.9061537384387</v>
      </c>
      <c r="N85" s="29">
        <v>1572.8581698371027</v>
      </c>
      <c r="O85" s="29">
        <v>1517.6374707006748</v>
      </c>
      <c r="P85" s="29">
        <v>1443.5820090221969</v>
      </c>
      <c r="Q85" s="29">
        <v>1355.733506817362</v>
      </c>
      <c r="R85" s="29">
        <v>1273.501280584192</v>
      </c>
      <c r="S85" s="29">
        <v>1198.6124854936904</v>
      </c>
      <c r="T85" s="29">
        <v>1132.8718069927174</v>
      </c>
      <c r="U85" s="29">
        <v>1079.7709160872173</v>
      </c>
      <c r="V85" s="29">
        <v>1032.8354787269652</v>
      </c>
      <c r="W85" s="29">
        <v>987.61109064790116</v>
      </c>
      <c r="X85" s="29">
        <v>951.54970007221095</v>
      </c>
      <c r="Y85" s="29">
        <v>909.80942421862392</v>
      </c>
      <c r="DA85" s="58" t="s">
        <v>1019</v>
      </c>
    </row>
    <row r="86" spans="1:105" ht="12" customHeight="1" x14ac:dyDescent="0.25">
      <c r="A86" s="28" t="s">
        <v>45</v>
      </c>
      <c r="B86" s="29">
        <v>731.21982501987395</v>
      </c>
      <c r="C86" s="29">
        <v>717.13422343047523</v>
      </c>
      <c r="D86" s="29">
        <v>698.83607541189781</v>
      </c>
      <c r="E86" s="29">
        <v>680.61857204682212</v>
      </c>
      <c r="F86" s="29">
        <v>664.13202038942802</v>
      </c>
      <c r="G86" s="29">
        <v>650.44306304123586</v>
      </c>
      <c r="H86" s="29">
        <v>638.97727346769159</v>
      </c>
      <c r="I86" s="29">
        <v>629.90956594107922</v>
      </c>
      <c r="J86" s="29">
        <v>620.77995555952441</v>
      </c>
      <c r="K86" s="29">
        <v>610.2877656718581</v>
      </c>
      <c r="L86" s="29">
        <v>598.92828054142672</v>
      </c>
      <c r="M86" s="29">
        <v>583.28129951502581</v>
      </c>
      <c r="N86" s="29">
        <v>568.41578022873011</v>
      </c>
      <c r="O86" s="29">
        <v>555.72575617942903</v>
      </c>
      <c r="P86" s="29">
        <v>542.91816390282327</v>
      </c>
      <c r="Q86" s="29">
        <v>532.33042577655817</v>
      </c>
      <c r="R86" s="29">
        <v>517.26894632598498</v>
      </c>
      <c r="S86" s="29">
        <v>500.5715072764504</v>
      </c>
      <c r="T86" s="29">
        <v>484.4372060243997</v>
      </c>
      <c r="U86" s="29">
        <v>470.31566692009835</v>
      </c>
      <c r="V86" s="29">
        <v>459.830033210973</v>
      </c>
      <c r="W86" s="29">
        <v>452.12745769168504</v>
      </c>
      <c r="X86" s="29">
        <v>446.8714306410979</v>
      </c>
      <c r="Y86" s="29">
        <v>442.23988335265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377.74506410149013</v>
      </c>
      <c r="C88" s="29">
        <v>373.67147224444659</v>
      </c>
      <c r="D88" s="29">
        <v>367.21852600873848</v>
      </c>
      <c r="E88" s="29">
        <v>359.52906200790028</v>
      </c>
      <c r="F88" s="29">
        <v>351.12728822341495</v>
      </c>
      <c r="G88" s="29">
        <v>341.49722094640697</v>
      </c>
      <c r="H88" s="29">
        <v>331.79251956588769</v>
      </c>
      <c r="I88" s="29">
        <v>321.50392109552456</v>
      </c>
      <c r="J88" s="29">
        <v>311.0491100884862</v>
      </c>
      <c r="K88" s="29">
        <v>300.82101776878056</v>
      </c>
      <c r="L88" s="29">
        <v>287.85635799692841</v>
      </c>
      <c r="M88" s="29">
        <v>274.25154595331742</v>
      </c>
      <c r="N88" s="29">
        <v>263.25597492319639</v>
      </c>
      <c r="O88" s="29">
        <v>251.4390327930484</v>
      </c>
      <c r="P88" s="29">
        <v>236.61863573375675</v>
      </c>
      <c r="Q88" s="29">
        <v>217.32033818070451</v>
      </c>
      <c r="R88" s="29">
        <v>202.91999562645054</v>
      </c>
      <c r="S88" s="29">
        <v>188.92096111600753</v>
      </c>
      <c r="T88" s="29">
        <v>175.12573512090552</v>
      </c>
      <c r="U88" s="29">
        <v>163.74681710888848</v>
      </c>
      <c r="V88" s="29">
        <v>154.71622682328825</v>
      </c>
      <c r="W88" s="29">
        <v>147.06679254518963</v>
      </c>
      <c r="X88" s="29">
        <v>140.28922612396258</v>
      </c>
      <c r="Y88" s="29">
        <v>134.17256367334514</v>
      </c>
      <c r="DA88" s="58" t="s">
        <v>1021</v>
      </c>
    </row>
    <row r="89" spans="1:105" ht="12" customHeight="1" x14ac:dyDescent="0.25">
      <c r="A89" s="28" t="s">
        <v>27</v>
      </c>
      <c r="B89" s="29">
        <v>382.80321787613667</v>
      </c>
      <c r="C89" s="29">
        <v>374.3760558596033</v>
      </c>
      <c r="D89" s="29">
        <v>363.6369308076782</v>
      </c>
      <c r="E89" s="29">
        <v>351.50287038808131</v>
      </c>
      <c r="F89" s="29">
        <v>337.26494690604818</v>
      </c>
      <c r="G89" s="29">
        <v>322.95779835628389</v>
      </c>
      <c r="H89" s="29">
        <v>310.57548276832324</v>
      </c>
      <c r="I89" s="29">
        <v>297.17749511211616</v>
      </c>
      <c r="J89" s="29">
        <v>283.23545828981008</v>
      </c>
      <c r="K89" s="29">
        <v>265.0951683938577</v>
      </c>
      <c r="L89" s="29">
        <v>248.0128490975367</v>
      </c>
      <c r="M89" s="29">
        <v>234.39286811473295</v>
      </c>
      <c r="N89" s="29">
        <v>221.77658122969956</v>
      </c>
      <c r="O89" s="29">
        <v>210.45783588960091</v>
      </c>
      <c r="P89" s="29">
        <v>195.51405310802085</v>
      </c>
      <c r="Q89" s="29">
        <v>181.28793492754389</v>
      </c>
      <c r="R89" s="29">
        <v>172.68496141402272</v>
      </c>
      <c r="S89" s="29">
        <v>167.01752125908783</v>
      </c>
      <c r="T89" s="29">
        <v>163.60755025981294</v>
      </c>
      <c r="U89" s="29">
        <v>160.17490661487241</v>
      </c>
      <c r="V89" s="29">
        <v>157.81641792743622</v>
      </c>
      <c r="W89" s="29">
        <v>155.66936519418999</v>
      </c>
      <c r="X89" s="29">
        <v>153.60749243058086</v>
      </c>
      <c r="Y89" s="29">
        <v>151.810552367338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69.313326202162131</v>
      </c>
      <c r="C91" s="31">
        <v>68.61714403704957</v>
      </c>
      <c r="D91" s="31">
        <v>67.388575347816712</v>
      </c>
      <c r="E91" s="31">
        <v>65.654062435471971</v>
      </c>
      <c r="F91" s="31">
        <v>63.716120156567627</v>
      </c>
      <c r="G91" s="31">
        <v>61.71574820809083</v>
      </c>
      <c r="H91" s="31">
        <v>59.747350287131681</v>
      </c>
      <c r="I91" s="31">
        <v>57.760957763506958</v>
      </c>
      <c r="J91" s="31">
        <v>55.789074393220339</v>
      </c>
      <c r="K91" s="31">
        <v>53.769752888124209</v>
      </c>
      <c r="L91" s="31">
        <v>51.454680123348204</v>
      </c>
      <c r="M91" s="31">
        <v>49.132412362507203</v>
      </c>
      <c r="N91" s="31">
        <v>47.271725442593386</v>
      </c>
      <c r="O91" s="31">
        <v>45.754980115824502</v>
      </c>
      <c r="P91" s="31">
        <v>43.741541302546239</v>
      </c>
      <c r="Q91" s="31">
        <v>40.999695033219737</v>
      </c>
      <c r="R91" s="31">
        <v>38.250735555402073</v>
      </c>
      <c r="S91" s="31">
        <v>35.465387805907426</v>
      </c>
      <c r="T91" s="31">
        <v>32.401119775602659</v>
      </c>
      <c r="U91" s="31">
        <v>29.567659002245037</v>
      </c>
      <c r="V91" s="31">
        <v>27.225365956838278</v>
      </c>
      <c r="W91" s="31">
        <v>25.105825019107165</v>
      </c>
      <c r="X91" s="31">
        <v>23.322677800142969</v>
      </c>
      <c r="Y91" s="31">
        <v>21.569064527889172</v>
      </c>
      <c r="DA91" s="59" t="s">
        <v>1023</v>
      </c>
    </row>
    <row r="92" spans="1:105" ht="12" customHeight="1" x14ac:dyDescent="0.25">
      <c r="A92" s="32" t="s">
        <v>25</v>
      </c>
      <c r="B92" s="33">
        <v>8916.2509420233982</v>
      </c>
      <c r="C92" s="33">
        <v>8838.9923314972166</v>
      </c>
      <c r="D92" s="33">
        <v>8761.7015550641463</v>
      </c>
      <c r="E92" s="33">
        <v>8684.2000809924066</v>
      </c>
      <c r="F92" s="33">
        <v>8609.2031032467694</v>
      </c>
      <c r="G92" s="33">
        <v>8533.9695528264201</v>
      </c>
      <c r="H92" s="33">
        <v>8457.5091388145047</v>
      </c>
      <c r="I92" s="33">
        <v>8378.191350696703</v>
      </c>
      <c r="J92" s="33">
        <v>8296.8304799800699</v>
      </c>
      <c r="K92" s="33">
        <v>8266.5940013738182</v>
      </c>
      <c r="L92" s="33">
        <v>8210.5794139958452</v>
      </c>
      <c r="M92" s="33">
        <v>8131.8384469531993</v>
      </c>
      <c r="N92" s="33">
        <v>8047.5957978048573</v>
      </c>
      <c r="O92" s="33">
        <v>7943.6055822852359</v>
      </c>
      <c r="P92" s="33">
        <v>7827.7686834848464</v>
      </c>
      <c r="Q92" s="33">
        <v>7715.5632439587025</v>
      </c>
      <c r="R92" s="33">
        <v>7608.3741863094183</v>
      </c>
      <c r="S92" s="33">
        <v>7488.3447772597101</v>
      </c>
      <c r="T92" s="33">
        <v>7350.2248351055268</v>
      </c>
      <c r="U92" s="33">
        <v>7194.8672996594714</v>
      </c>
      <c r="V92" s="33">
        <v>7073.9026124928696</v>
      </c>
      <c r="W92" s="33">
        <v>6966.8897881993207</v>
      </c>
      <c r="X92" s="33">
        <v>6876.1184811149851</v>
      </c>
      <c r="Y92" s="33">
        <v>6765.9179792673358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40.627845789077746</v>
      </c>
      <c r="D96" s="29">
        <v>38.401473794291483</v>
      </c>
      <c r="E96" s="29">
        <v>37.181372553778537</v>
      </c>
      <c r="F96" s="29">
        <v>36.335188725311156</v>
      </c>
      <c r="G96" s="29">
        <v>35.473187428241062</v>
      </c>
      <c r="H96" s="29">
        <v>34.492289003617188</v>
      </c>
      <c r="I96" s="29">
        <v>33.811628313067949</v>
      </c>
      <c r="J96" s="29">
        <v>32.829035575478628</v>
      </c>
      <c r="K96" s="29">
        <v>31.627551469693941</v>
      </c>
      <c r="L96" s="29">
        <v>30.508513294626489</v>
      </c>
      <c r="M96" s="29">
        <v>29.603809827327215</v>
      </c>
      <c r="N96" s="29">
        <v>28.525644954011383</v>
      </c>
      <c r="O96" s="29">
        <v>27.415871755713049</v>
      </c>
      <c r="P96" s="29">
        <v>26.118468399069954</v>
      </c>
      <c r="Q96" s="29">
        <v>24.579373522797528</v>
      </c>
      <c r="R96" s="29">
        <v>23.91509169579966</v>
      </c>
      <c r="S96" s="29">
        <v>23.462746039827085</v>
      </c>
      <c r="T96" s="29">
        <v>22.935462110712741</v>
      </c>
      <c r="U96" s="29">
        <v>22.291612366172288</v>
      </c>
      <c r="V96" s="29">
        <v>22.164525434353841</v>
      </c>
      <c r="W96" s="29">
        <v>21.366602518717102</v>
      </c>
      <c r="X96" s="29">
        <v>20.568679603080362</v>
      </c>
      <c r="Y96" s="29">
        <v>19.770756687443622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671.19124043318118</v>
      </c>
      <c r="D97" s="29">
        <v>626.3538552141614</v>
      </c>
      <c r="E97" s="29">
        <v>593.79964136862725</v>
      </c>
      <c r="F97" s="29">
        <v>571.76810998596522</v>
      </c>
      <c r="G97" s="29">
        <v>552.84653728806438</v>
      </c>
      <c r="H97" s="29">
        <v>533.06320628542255</v>
      </c>
      <c r="I97" s="29">
        <v>511.57165578116917</v>
      </c>
      <c r="J97" s="29">
        <v>489.49627570810662</v>
      </c>
      <c r="K97" s="29">
        <v>469.31427066597274</v>
      </c>
      <c r="L97" s="29">
        <v>443.53123639742347</v>
      </c>
      <c r="M97" s="29">
        <v>417.60319708908986</v>
      </c>
      <c r="N97" s="29">
        <v>396.80099371782921</v>
      </c>
      <c r="O97" s="29">
        <v>369.66161052269172</v>
      </c>
      <c r="P97" s="29">
        <v>351.07318050168965</v>
      </c>
      <c r="Q97" s="29">
        <v>327.40260574122107</v>
      </c>
      <c r="R97" s="29">
        <v>323.47478054781652</v>
      </c>
      <c r="S97" s="29">
        <v>318.51693754704797</v>
      </c>
      <c r="T97" s="29">
        <v>312.74734461364244</v>
      </c>
      <c r="U97" s="29">
        <v>306.04034073742196</v>
      </c>
      <c r="V97" s="29">
        <v>300.0304152057833</v>
      </c>
      <c r="W97" s="29">
        <v>297.03011105372548</v>
      </c>
      <c r="X97" s="29">
        <v>294.02980690166765</v>
      </c>
      <c r="Y97" s="29">
        <v>291.02950274960978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1753.1432443752828</v>
      </c>
      <c r="D98" s="29">
        <v>1675.4654129641663</v>
      </c>
      <c r="E98" s="29">
        <v>1634.1842808419744</v>
      </c>
      <c r="F98" s="29">
        <v>1601.7812305580142</v>
      </c>
      <c r="G98" s="29">
        <v>1578.4874988149911</v>
      </c>
      <c r="H98" s="29">
        <v>1569.2717820181213</v>
      </c>
      <c r="I98" s="29">
        <v>1553.1777310330383</v>
      </c>
      <c r="J98" s="29">
        <v>1549.731432384187</v>
      </c>
      <c r="K98" s="29">
        <v>1508.8858179641747</v>
      </c>
      <c r="L98" s="29">
        <v>1457.1225236719813</v>
      </c>
      <c r="M98" s="29">
        <v>1390.9904462879713</v>
      </c>
      <c r="N98" s="29">
        <v>1300.6815407678462</v>
      </c>
      <c r="O98" s="29">
        <v>1198.2173673330783</v>
      </c>
      <c r="P98" s="29">
        <v>1070.5918177626329</v>
      </c>
      <c r="Q98" s="29">
        <v>899.72042612921541</v>
      </c>
      <c r="R98" s="29">
        <v>849.93043728882117</v>
      </c>
      <c r="S98" s="29">
        <v>826.39739937308559</v>
      </c>
      <c r="T98" s="29">
        <v>811.2941961606665</v>
      </c>
      <c r="U98" s="29">
        <v>789.90426323599786</v>
      </c>
      <c r="V98" s="29">
        <v>778.92098010560858</v>
      </c>
      <c r="W98" s="29">
        <v>771.13177030455245</v>
      </c>
      <c r="X98" s="29">
        <v>763.34256050349643</v>
      </c>
      <c r="Y98" s="29">
        <v>755.5533507024403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658.20648443904531</v>
      </c>
      <c r="D99" s="29">
        <v>629.14140831020143</v>
      </c>
      <c r="E99" s="29">
        <v>606.35915552624147</v>
      </c>
      <c r="F99" s="29">
        <v>584.36350351407259</v>
      </c>
      <c r="G99" s="29">
        <v>564.24972013714262</v>
      </c>
      <c r="H99" s="29">
        <v>547.06315156487358</v>
      </c>
      <c r="I99" s="29">
        <v>535.1022954298503</v>
      </c>
      <c r="J99" s="29">
        <v>520.3408749464628</v>
      </c>
      <c r="K99" s="29">
        <v>502.5482917694564</v>
      </c>
      <c r="L99" s="29">
        <v>483.95559420232655</v>
      </c>
      <c r="M99" s="29">
        <v>467.00345645165407</v>
      </c>
      <c r="N99" s="29">
        <v>462.84931584516102</v>
      </c>
      <c r="O99" s="29">
        <v>456.5231775321102</v>
      </c>
      <c r="P99" s="29">
        <v>454.21692026204533</v>
      </c>
      <c r="Q99" s="29">
        <v>451.43131031153649</v>
      </c>
      <c r="R99" s="29">
        <v>447.08194060442491</v>
      </c>
      <c r="S99" s="29">
        <v>441.27474591115947</v>
      </c>
      <c r="T99" s="29">
        <v>433.02961301115045</v>
      </c>
      <c r="U99" s="29">
        <v>423.85012692656051</v>
      </c>
      <c r="V99" s="29">
        <v>415.23508322501345</v>
      </c>
      <c r="W99" s="29">
        <v>412.74367272566337</v>
      </c>
      <c r="X99" s="29">
        <v>410.25226222631329</v>
      </c>
      <c r="Y99" s="29">
        <v>407.76085172696321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352.0498341737337</v>
      </c>
      <c r="D101" s="29">
        <v>342.99710456380234</v>
      </c>
      <c r="E101" s="29">
        <v>333.57930062966096</v>
      </c>
      <c r="F101" s="29">
        <v>319.83540990160725</v>
      </c>
      <c r="G101" s="29">
        <v>308.54288883927887</v>
      </c>
      <c r="H101" s="29">
        <v>296.16231002498949</v>
      </c>
      <c r="I101" s="29">
        <v>287.12513512842361</v>
      </c>
      <c r="J101" s="29">
        <v>279.08727325122862</v>
      </c>
      <c r="K101" s="29">
        <v>266.38020264827878</v>
      </c>
      <c r="L101" s="29">
        <v>251.74709854389948</v>
      </c>
      <c r="M101" s="29">
        <v>235.36152194814034</v>
      </c>
      <c r="N101" s="29">
        <v>227.56048551861869</v>
      </c>
      <c r="O101" s="29">
        <v>212.75925855635001</v>
      </c>
      <c r="P101" s="29">
        <v>186.97875639925721</v>
      </c>
      <c r="Q101" s="29">
        <v>163.7349136357854</v>
      </c>
      <c r="R101" s="29">
        <v>146.81447593797429</v>
      </c>
      <c r="S101" s="29">
        <v>143.46545275290774</v>
      </c>
      <c r="T101" s="29">
        <v>139.25611032156041</v>
      </c>
      <c r="U101" s="29">
        <v>134.83686373403498</v>
      </c>
      <c r="V101" s="29">
        <v>132.46852712415688</v>
      </c>
      <c r="W101" s="29">
        <v>129.81915658167375</v>
      </c>
      <c r="X101" s="29">
        <v>127.1697860391906</v>
      </c>
      <c r="Y101" s="29">
        <v>124.52041549670746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349.09879510035483</v>
      </c>
      <c r="D102" s="29">
        <v>336.10242121986505</v>
      </c>
      <c r="E102" s="29">
        <v>325.65098856700286</v>
      </c>
      <c r="F102" s="29">
        <v>313.36249463803171</v>
      </c>
      <c r="G102" s="29">
        <v>301.41424504774665</v>
      </c>
      <c r="H102" s="29">
        <v>286.88642305316984</v>
      </c>
      <c r="I102" s="29">
        <v>271.99839601545608</v>
      </c>
      <c r="J102" s="29">
        <v>254.45480980243434</v>
      </c>
      <c r="K102" s="29">
        <v>237.21374352553502</v>
      </c>
      <c r="L102" s="29">
        <v>220.8422842960272</v>
      </c>
      <c r="M102" s="29">
        <v>209.28564822391036</v>
      </c>
      <c r="N102" s="29">
        <v>198.80167252193962</v>
      </c>
      <c r="O102" s="29">
        <v>184.55261457819091</v>
      </c>
      <c r="P102" s="29">
        <v>173.89569483690005</v>
      </c>
      <c r="Q102" s="29">
        <v>163.16715139832539</v>
      </c>
      <c r="R102" s="29">
        <v>162.57373290965816</v>
      </c>
      <c r="S102" s="29">
        <v>161.44589161204942</v>
      </c>
      <c r="T102" s="29">
        <v>159.08121193540737</v>
      </c>
      <c r="U102" s="29">
        <v>155.87313240887931</v>
      </c>
      <c r="V102" s="29">
        <v>152.99793691222135</v>
      </c>
      <c r="W102" s="29">
        <v>151.46795754309915</v>
      </c>
      <c r="X102" s="29">
        <v>149.93797817397692</v>
      </c>
      <c r="Y102" s="29">
        <v>148.40799880485471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66.781806078264239</v>
      </c>
      <c r="D104" s="31">
        <v>64.73023732996954</v>
      </c>
      <c r="E104" s="31">
        <v>62.553006499997608</v>
      </c>
      <c r="F104" s="31">
        <v>60.551815737791998</v>
      </c>
      <c r="G104" s="31">
        <v>58.475004061004256</v>
      </c>
      <c r="H104" s="31">
        <v>56.476193219999139</v>
      </c>
      <c r="I104" s="31">
        <v>54.624005142907407</v>
      </c>
      <c r="J104" s="31">
        <v>52.638513029559235</v>
      </c>
      <c r="K104" s="31">
        <v>50.533408275271107</v>
      </c>
      <c r="L104" s="31">
        <v>47.047283502210021</v>
      </c>
      <c r="M104" s="31">
        <v>45.129303877491139</v>
      </c>
      <c r="N104" s="31">
        <v>44.234148775104892</v>
      </c>
      <c r="O104" s="31">
        <v>41.385483832995853</v>
      </c>
      <c r="P104" s="31">
        <v>36.974879666695529</v>
      </c>
      <c r="Q104" s="31">
        <v>32.682119778442306</v>
      </c>
      <c r="R104" s="31">
        <v>27.352912205576047</v>
      </c>
      <c r="S104" s="31">
        <v>21.739977318700817</v>
      </c>
      <c r="T104" s="31">
        <v>17.027060528176317</v>
      </c>
      <c r="U104" s="31">
        <v>13.612452133664043</v>
      </c>
      <c r="V104" s="31">
        <v>12.149243349383282</v>
      </c>
      <c r="W104" s="31">
        <v>11.420288748420283</v>
      </c>
      <c r="X104" s="31">
        <v>10.691334147457287</v>
      </c>
      <c r="Y104" s="31">
        <v>9.9623795464942884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8358.7053814351948</v>
      </c>
      <c r="D105" s="33">
        <v>8326.7191232431796</v>
      </c>
      <c r="E105" s="33">
        <v>8309.7057111856411</v>
      </c>
      <c r="F105" s="33">
        <v>8305.2567316580225</v>
      </c>
      <c r="G105" s="33">
        <v>8297.6697739709944</v>
      </c>
      <c r="H105" s="33">
        <v>8289.6218801171199</v>
      </c>
      <c r="I105" s="33">
        <v>8249.4688071392429</v>
      </c>
      <c r="J105" s="33">
        <v>8238.4794665794725</v>
      </c>
      <c r="K105" s="33">
        <v>8137.4501171699003</v>
      </c>
      <c r="L105" s="33">
        <v>7969.7299919322959</v>
      </c>
      <c r="M105" s="33">
        <v>7804.8083932057471</v>
      </c>
      <c r="N105" s="33">
        <v>7630.3086130387392</v>
      </c>
      <c r="O105" s="33">
        <v>7478.5911419501363</v>
      </c>
      <c r="P105" s="33">
        <v>7322.451574937737</v>
      </c>
      <c r="Q105" s="33">
        <v>7310.7759595255848</v>
      </c>
      <c r="R105" s="33">
        <v>7268.6434951200208</v>
      </c>
      <c r="S105" s="33">
        <v>7129.2463064944259</v>
      </c>
      <c r="T105" s="33">
        <v>6963.7835279558767</v>
      </c>
      <c r="U105" s="33">
        <v>6775.8461434350675</v>
      </c>
      <c r="V105" s="33">
        <v>6599.934700975381</v>
      </c>
      <c r="W105" s="33">
        <v>6533.9353539656267</v>
      </c>
      <c r="X105" s="33">
        <v>6467.9360069558734</v>
      </c>
      <c r="Y105" s="33">
        <v>6401.9366599461191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1.5060001190952546</v>
      </c>
      <c r="C109" s="43">
        <f>C31/RES_summary!C$6</f>
        <v>1.5262319770175325</v>
      </c>
      <c r="D109" s="43">
        <f>D31/RES_summary!D$6</f>
        <v>1.5548559417111805</v>
      </c>
      <c r="E109" s="43">
        <f>E31/RES_summary!E$6</f>
        <v>1.5848639090723708</v>
      </c>
      <c r="F109" s="43">
        <f>F31/RES_summary!F$6</f>
        <v>1.609247890026817</v>
      </c>
      <c r="G109" s="43">
        <f>G31/RES_summary!G$6</f>
        <v>1.6210000087227121</v>
      </c>
      <c r="H109" s="43">
        <f>H31/RES_summary!H$6</f>
        <v>1.615672124278593</v>
      </c>
      <c r="I109" s="43">
        <f>I31/RES_summary!I$6</f>
        <v>1.5979360892393917</v>
      </c>
      <c r="J109" s="43">
        <f>J31/RES_summary!J$6</f>
        <v>1.5744639781702323</v>
      </c>
      <c r="K109" s="43">
        <f>K31/RES_summary!K$6</f>
        <v>1.5519280595679119</v>
      </c>
      <c r="L109" s="43">
        <f>L31/RES_summary!L$6</f>
        <v>1.5370000073861207</v>
      </c>
      <c r="M109" s="43">
        <f>M31/RES_summary!M$6</f>
        <v>1.5307673515512945</v>
      </c>
      <c r="N109" s="43">
        <f>N31/RES_summary!N$6</f>
        <v>1.5292590801659867</v>
      </c>
      <c r="O109" s="43">
        <f>O31/RES_summary!O$6</f>
        <v>1.5303760993870055</v>
      </c>
      <c r="P109" s="43">
        <f>P31/RES_summary!P$6</f>
        <v>1.5317328198252513</v>
      </c>
      <c r="Q109" s="43">
        <f>Q31/RES_summary!Q$6</f>
        <v>1.5319999051216404</v>
      </c>
      <c r="R109" s="43">
        <f>R31/RES_summary!R$6</f>
        <v>1.5315209139695378</v>
      </c>
      <c r="S109" s="43">
        <f>S31/RES_summary!S$6</f>
        <v>1.5311396322746071</v>
      </c>
      <c r="T109" s="43">
        <f>T31/RES_summary!T$6</f>
        <v>1.5308155794079219</v>
      </c>
      <c r="U109" s="43">
        <f>U31/RES_summary!U$6</f>
        <v>1.5305279431405245</v>
      </c>
      <c r="V109" s="43">
        <f>V31/RES_summary!V$6</f>
        <v>1.5302645317777286</v>
      </c>
      <c r="W109" s="43">
        <f>W31/RES_summary!W$6</f>
        <v>1.5300162314384089</v>
      </c>
      <c r="X109" s="43">
        <f>X31/RES_summary!X$6</f>
        <v>1.5297724990667958</v>
      </c>
      <c r="Y109" s="43">
        <f>Y31/RES_summary!Y$6</f>
        <v>1.5295077622474464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0.82199989871338164</v>
      </c>
      <c r="C110" s="43">
        <f>C32/RES_summary!C$6</f>
        <v>0.83713753333701113</v>
      </c>
      <c r="D110" s="43">
        <f>D32/RES_summary!D$6</f>
        <v>0.85253473217532749</v>
      </c>
      <c r="E110" s="43">
        <f>E32/RES_summary!E$6</f>
        <v>0.86746321359192036</v>
      </c>
      <c r="F110" s="43">
        <f>F32/RES_summary!F$6</f>
        <v>0.88119428459093774</v>
      </c>
      <c r="G110" s="43">
        <f>G32/RES_summary!G$6</f>
        <v>0.89300007638981216</v>
      </c>
      <c r="H110" s="43">
        <f>H32/RES_summary!H$6</f>
        <v>0.90264645024475532</v>
      </c>
      <c r="I110" s="43">
        <f>I32/RES_summary!I$6</f>
        <v>0.91061903790342391</v>
      </c>
      <c r="J110" s="43">
        <f>J32/RES_summary!J$6</f>
        <v>0.91726859167249142</v>
      </c>
      <c r="K110" s="43">
        <f>K32/RES_summary!K$6</f>
        <v>0.92294530344857184</v>
      </c>
      <c r="L110" s="43">
        <f>L32/RES_summary!L$6</f>
        <v>0.92800009576487485</v>
      </c>
      <c r="M110" s="43">
        <f>M32/RES_summary!M$6</f>
        <v>0.93237432499471684</v>
      </c>
      <c r="N110" s="43">
        <f>N32/RES_summary!N$6</f>
        <v>0.9357009281234735</v>
      </c>
      <c r="O110" s="43">
        <f>O32/RES_summary!O$6</f>
        <v>0.93811748296373054</v>
      </c>
      <c r="P110" s="43">
        <f>P32/RES_summary!P$6</f>
        <v>0.93997806825010755</v>
      </c>
      <c r="Q110" s="43">
        <f>Q32/RES_summary!Q$6</f>
        <v>0.94160430592849365</v>
      </c>
      <c r="R110" s="43">
        <f>R32/RES_summary!R$6</f>
        <v>0.94291673122420028</v>
      </c>
      <c r="S110" s="43">
        <f>S32/RES_summary!S$6</f>
        <v>0.94396470114081166</v>
      </c>
      <c r="T110" s="43">
        <f>T32/RES_summary!T$6</f>
        <v>0.94485842455242475</v>
      </c>
      <c r="U110" s="43">
        <f>U32/RES_summary!U$6</f>
        <v>0.94565352041746786</v>
      </c>
      <c r="V110" s="43">
        <f>V32/RES_summary!V$6</f>
        <v>0.94638292578233274</v>
      </c>
      <c r="W110" s="43">
        <f>W32/RES_summary!W$6</f>
        <v>0.94707162471139272</v>
      </c>
      <c r="X110" s="43">
        <f>X32/RES_summary!X$6</f>
        <v>0.94774774386996696</v>
      </c>
      <c r="Y110" s="43">
        <f>Y32/RES_summary!Y$6</f>
        <v>0.94848097759907546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9.4999891478623241E-2</v>
      </c>
      <c r="C111" s="43">
        <f>C33/RES_summary!C$6</f>
        <v>0.11320792002575565</v>
      </c>
      <c r="D111" s="43">
        <f>D33/RES_summary!D$6</f>
        <v>0.13414406940767162</v>
      </c>
      <c r="E111" s="43">
        <f>E33/RES_summary!E$6</f>
        <v>0.15557591791613451</v>
      </c>
      <c r="F111" s="43">
        <f>F33/RES_summary!F$6</f>
        <v>0.17527188840305483</v>
      </c>
      <c r="G111" s="43">
        <f>G33/RES_summary!G$6</f>
        <v>0.19099990563611435</v>
      </c>
      <c r="H111" s="43">
        <f>H33/RES_summary!H$6</f>
        <v>0.20225913107489887</v>
      </c>
      <c r="I111" s="43">
        <f>I33/RES_summary!I$6</f>
        <v>0.21053773895229491</v>
      </c>
      <c r="J111" s="43">
        <f>J33/RES_summary!J$6</f>
        <v>0.21658654063559044</v>
      </c>
      <c r="K111" s="43">
        <f>K33/RES_summary!K$6</f>
        <v>0.22115700942600089</v>
      </c>
      <c r="L111" s="43">
        <f>L33/RES_summary!L$6</f>
        <v>0.22500008277549019</v>
      </c>
      <c r="M111" s="43">
        <f>M33/RES_summary!M$6</f>
        <v>0.22771926774447693</v>
      </c>
      <c r="N111" s="43">
        <f>N33/RES_summary!N$6</f>
        <v>0.22862774896751814</v>
      </c>
      <c r="O111" s="43">
        <f>O33/RES_summary!O$6</f>
        <v>0.22849419480196834</v>
      </c>
      <c r="P111" s="43">
        <f>P33/RES_summary!P$6</f>
        <v>0.22821374433435873</v>
      </c>
      <c r="Q111" s="43">
        <f>Q33/RES_summary!Q$6</f>
        <v>0.22829839050480613</v>
      </c>
      <c r="R111" s="43">
        <f>R33/RES_summary!R$6</f>
        <v>0.22861672350158119</v>
      </c>
      <c r="S111" s="43">
        <f>S33/RES_summary!S$6</f>
        <v>0.22887071966480169</v>
      </c>
      <c r="T111" s="43">
        <f>T33/RES_summary!T$6</f>
        <v>0.22908756314108292</v>
      </c>
      <c r="U111" s="43">
        <f>U33/RES_summary!U$6</f>
        <v>0.22928014756985518</v>
      </c>
      <c r="V111" s="43">
        <f>V33/RES_summary!V$6</f>
        <v>0.22945702475813043</v>
      </c>
      <c r="W111" s="43">
        <f>W33/RES_summary!W$6</f>
        <v>0.22962391401703883</v>
      </c>
      <c r="X111" s="43">
        <f>X33/RES_summary!X$6</f>
        <v>0.22978797076590171</v>
      </c>
      <c r="Y111" s="43">
        <f>Y33/RES_summary!Y$6</f>
        <v>0.22996571335794203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0.17099991596549799</v>
      </c>
      <c r="C112" s="43">
        <f>C34/RES_summary!C$6</f>
        <v>0.19943197054019612</v>
      </c>
      <c r="D112" s="43">
        <f>D34/RES_summary!D$6</f>
        <v>0.23705609677848888</v>
      </c>
      <c r="E112" s="43">
        <f>E34/RES_summary!E$6</f>
        <v>0.27806392409818292</v>
      </c>
      <c r="F112" s="43">
        <f>F34/RES_summary!F$6</f>
        <v>0.31664800563741313</v>
      </c>
      <c r="G112" s="43">
        <f>G34/RES_summary!G$6</f>
        <v>0.34700006105898484</v>
      </c>
      <c r="H112" s="43">
        <f>H34/RES_summary!H$6</f>
        <v>0.36678396566032995</v>
      </c>
      <c r="I112" s="43">
        <f>I34/RES_summary!I$6</f>
        <v>0.3798719515495726</v>
      </c>
      <c r="J112" s="43">
        <f>J34/RES_summary!J$6</f>
        <v>0.38976807163926103</v>
      </c>
      <c r="K112" s="43">
        <f>K34/RES_summary!K$6</f>
        <v>0.39997593948397092</v>
      </c>
      <c r="L112" s="43">
        <f>L34/RES_summary!L$6</f>
        <v>0.41399995873960183</v>
      </c>
      <c r="M112" s="43">
        <f>M34/RES_summary!M$6</f>
        <v>0.43424677928370131</v>
      </c>
      <c r="N112" s="43">
        <f>N34/RES_summary!N$6</f>
        <v>0.45856602209535841</v>
      </c>
      <c r="O112" s="43">
        <f>O34/RES_summary!O$6</f>
        <v>0.48251723383437439</v>
      </c>
      <c r="P112" s="43">
        <f>P34/RES_summary!P$6</f>
        <v>0.50263956805785814</v>
      </c>
      <c r="Q112" s="43">
        <f>Q34/RES_summary!Q$6</f>
        <v>0.51800002226737007</v>
      </c>
      <c r="R112" s="43">
        <f>R34/RES_summary!R$6</f>
        <v>0.52887069567198197</v>
      </c>
      <c r="S112" s="43">
        <f>S34/RES_summary!S$6</f>
        <v>0.53787755816755234</v>
      </c>
      <c r="T112" s="43">
        <f>T34/RES_summary!T$6</f>
        <v>0.54579576090544657</v>
      </c>
      <c r="U112" s="43">
        <f>U34/RES_summary!U$6</f>
        <v>0.55301769939489798</v>
      </c>
      <c r="V112" s="43">
        <f>V34/RES_summary!V$6</f>
        <v>0.5597777085543405</v>
      </c>
      <c r="W112" s="43">
        <f>W34/RES_summary!W$6</f>
        <v>0.56625029913517422</v>
      </c>
      <c r="X112" s="43">
        <f>X34/RES_summary!X$6</f>
        <v>0.57263460557569423</v>
      </c>
      <c r="Y112" s="43">
        <f>Y34/RES_summary!Y$6</f>
        <v>0.57942132934755097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0.56467342544487142</v>
      </c>
      <c r="C114" s="43">
        <f>C36/RES_summary!C$6</f>
        <v>0.59904684231712257</v>
      </c>
      <c r="D114" s="43">
        <f>D36/RES_summary!D$6</f>
        <v>0.66883441896890794</v>
      </c>
      <c r="E114" s="43">
        <f>E36/RES_summary!E$6</f>
        <v>0.75571646414055549</v>
      </c>
      <c r="F114" s="43">
        <f>F36/RES_summary!F$6</f>
        <v>0.83181088064614883</v>
      </c>
      <c r="G114" s="43">
        <f>G36/RES_summary!G$6</f>
        <v>0.92401783459320297</v>
      </c>
      <c r="H114" s="43">
        <f>H36/RES_summary!H$6</f>
        <v>0.99471764256733508</v>
      </c>
      <c r="I114" s="43">
        <f>I36/RES_summary!I$6</f>
        <v>1.0809779369621226</v>
      </c>
      <c r="J114" s="43">
        <f>J36/RES_summary!J$6</f>
        <v>1.1657184351606227</v>
      </c>
      <c r="K114" s="43">
        <f>K36/RES_summary!K$6</f>
        <v>1.2746192789276525</v>
      </c>
      <c r="L114" s="43">
        <f>L36/RES_summary!L$6</f>
        <v>1.4111487407885772</v>
      </c>
      <c r="M114" s="43">
        <f>M36/RES_summary!M$6</f>
        <v>1.506151236928539</v>
      </c>
      <c r="N114" s="43">
        <f>N36/RES_summary!N$6</f>
        <v>1.5941769137282908</v>
      </c>
      <c r="O114" s="43">
        <f>O36/RES_summary!O$6</f>
        <v>1.6990277741053195</v>
      </c>
      <c r="P114" s="43">
        <f>P36/RES_summary!P$6</f>
        <v>1.856243653825806</v>
      </c>
      <c r="Q114" s="43">
        <f>Q36/RES_summary!Q$6</f>
        <v>2.1520847371858545</v>
      </c>
      <c r="R114" s="43">
        <f>R36/RES_summary!R$6</f>
        <v>2.3231493414548958</v>
      </c>
      <c r="S114" s="43">
        <f>S36/RES_summary!S$6</f>
        <v>2.4797705269497805</v>
      </c>
      <c r="T114" s="43">
        <f>T36/RES_summary!T$6</f>
        <v>2.6277206460375413</v>
      </c>
      <c r="U114" s="43">
        <f>U36/RES_summary!U$6</f>
        <v>2.7559621612652885</v>
      </c>
      <c r="V114" s="43">
        <f>V36/RES_summary!V$6</f>
        <v>2.8819851641063678</v>
      </c>
      <c r="W114" s="43">
        <f>W36/RES_summary!W$6</f>
        <v>2.9639732914185486</v>
      </c>
      <c r="X114" s="43">
        <f>X36/RES_summary!X$6</f>
        <v>3.039754964398969</v>
      </c>
      <c r="Y114" s="43">
        <f>Y36/RES_summary!Y$6</f>
        <v>3.1096136777757919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0.26555170053885885</v>
      </c>
      <c r="C115" s="43">
        <f>C37/RES_summary!C$6</f>
        <v>0.28409580333925832</v>
      </c>
      <c r="D115" s="43">
        <f>D37/RES_summary!D$6</f>
        <v>0.30545157695297581</v>
      </c>
      <c r="E115" s="43">
        <f>E37/RES_summary!E$6</f>
        <v>0.33097868354697491</v>
      </c>
      <c r="F115" s="43">
        <f>F37/RES_summary!F$6</f>
        <v>0.3711426805285668</v>
      </c>
      <c r="G115" s="43">
        <f>G37/RES_summary!G$6</f>
        <v>0.40984372717087619</v>
      </c>
      <c r="H115" s="43">
        <f>H37/RES_summary!H$6</f>
        <v>0.43920350252426543</v>
      </c>
      <c r="I115" s="43">
        <f>I37/RES_summary!I$6</f>
        <v>0.48785501072596182</v>
      </c>
      <c r="J115" s="43">
        <f>J37/RES_summary!J$6</f>
        <v>0.52868087610871961</v>
      </c>
      <c r="K115" s="43">
        <f>K37/RES_summary!K$6</f>
        <v>0.61219306987608579</v>
      </c>
      <c r="L115" s="43">
        <f>L37/RES_summary!L$6</f>
        <v>0.7227445180029628</v>
      </c>
      <c r="M115" s="43">
        <f>M37/RES_summary!M$6</f>
        <v>0.79257787689566017</v>
      </c>
      <c r="N115" s="43">
        <f>N37/RES_summary!N$6</f>
        <v>0.84418318267611114</v>
      </c>
      <c r="O115" s="43">
        <f>O37/RES_summary!O$6</f>
        <v>0.90159271504211069</v>
      </c>
      <c r="P115" s="43">
        <f>P37/RES_summary!P$6</f>
        <v>0.99604595394028461</v>
      </c>
      <c r="Q115" s="43">
        <f>Q37/RES_summary!Q$6</f>
        <v>1.1529421504733794</v>
      </c>
      <c r="R115" s="43">
        <f>R37/RES_summary!R$6</f>
        <v>1.3278805907737943</v>
      </c>
      <c r="S115" s="43">
        <f>S37/RES_summary!S$6</f>
        <v>1.4998416252659772</v>
      </c>
      <c r="T115" s="43">
        <f>T37/RES_summary!T$6</f>
        <v>1.6706686343068244</v>
      </c>
      <c r="U115" s="43">
        <f>U37/RES_summary!U$6</f>
        <v>1.8312924475874353</v>
      </c>
      <c r="V115" s="43">
        <f>V37/RES_summary!V$6</f>
        <v>1.9955970404785752</v>
      </c>
      <c r="W115" s="43">
        <f>W37/RES_summary!W$6</f>
        <v>2.1172597713007861</v>
      </c>
      <c r="X115" s="43">
        <f>X37/RES_summary!X$6</f>
        <v>2.2133501116120824</v>
      </c>
      <c r="Y115" s="43">
        <f>Y37/RES_summary!Y$6</f>
        <v>2.2882690946930091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10.771633008846649</v>
      </c>
      <c r="C117" s="44">
        <f>C39/RES_summary!C$6</f>
        <v>11.127210051129758</v>
      </c>
      <c r="D117" s="44">
        <f>D39/RES_summary!D$6</f>
        <v>11.680033208950038</v>
      </c>
      <c r="E117" s="44">
        <f>E39/RES_summary!E$6</f>
        <v>12.463684026707268</v>
      </c>
      <c r="F117" s="44">
        <f>F39/RES_summary!F$6</f>
        <v>13.270881589144484</v>
      </c>
      <c r="G117" s="44">
        <f>G39/RES_summary!G$6</f>
        <v>14.018837356052407</v>
      </c>
      <c r="H117" s="44">
        <f>H39/RES_summary!H$6</f>
        <v>14.668230824488065</v>
      </c>
      <c r="I117" s="44">
        <f>I39/RES_summary!I$6</f>
        <v>15.221291968489705</v>
      </c>
      <c r="J117" s="44">
        <f>J39/RES_summary!J$6</f>
        <v>15.682546958754006</v>
      </c>
      <c r="K117" s="44">
        <f>K39/RES_summary!K$6</f>
        <v>16.253245094342642</v>
      </c>
      <c r="L117" s="44">
        <f>L39/RES_summary!L$6</f>
        <v>16.684563716906602</v>
      </c>
      <c r="M117" s="44">
        <f>M39/RES_summary!M$6</f>
        <v>16.938097685321804</v>
      </c>
      <c r="N117" s="44">
        <f>N39/RES_summary!N$6</f>
        <v>17.22603578460059</v>
      </c>
      <c r="O117" s="44">
        <f>O39/RES_summary!O$6</f>
        <v>17.445511143879983</v>
      </c>
      <c r="P117" s="44">
        <f>P39/RES_summary!P$6</f>
        <v>17.687922612206979</v>
      </c>
      <c r="Q117" s="44">
        <f>Q39/RES_summary!Q$6</f>
        <v>17.930570636712257</v>
      </c>
      <c r="R117" s="44">
        <f>R39/RES_summary!R$6</f>
        <v>18.183431759799703</v>
      </c>
      <c r="S117" s="44">
        <f>S39/RES_summary!S$6</f>
        <v>18.317940319391088</v>
      </c>
      <c r="T117" s="44">
        <f>T39/RES_summary!T$6</f>
        <v>18.461763156441709</v>
      </c>
      <c r="U117" s="44">
        <f>U39/RES_summary!U$6</f>
        <v>18.574050431935685</v>
      </c>
      <c r="V117" s="44">
        <f>V39/RES_summary!V$6</f>
        <v>18.84764553392084</v>
      </c>
      <c r="W117" s="44">
        <f>W39/RES_summary!W$6</f>
        <v>19.421952378167653</v>
      </c>
      <c r="X117" s="44">
        <f>X39/RES_summary!X$6</f>
        <v>19.948907028023083</v>
      </c>
      <c r="Y117" s="44">
        <f>Y39/RES_summary!Y$6</f>
        <v>20.43116435831173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0.55079845495077562</v>
      </c>
      <c r="C118" s="45">
        <f>C40/RES_summary!C$6</f>
        <v>0.55647736469166853</v>
      </c>
      <c r="D118" s="45">
        <f>D40/RES_summary!D$6</f>
        <v>0.56047405167088238</v>
      </c>
      <c r="E118" s="45">
        <f>E40/RES_summary!E$6</f>
        <v>0.56457186492181666</v>
      </c>
      <c r="F118" s="45">
        <f>F40/RES_summary!F$6</f>
        <v>0.56675254511265416</v>
      </c>
      <c r="G118" s="45">
        <f>G40/RES_summary!G$6</f>
        <v>0.56990006528472259</v>
      </c>
      <c r="H118" s="45">
        <f>H40/RES_summary!H$6</f>
        <v>0.57239972409159789</v>
      </c>
      <c r="I118" s="45">
        <f>I40/RES_summary!I$6</f>
        <v>0.5737721761328759</v>
      </c>
      <c r="J118" s="45">
        <f>J40/RES_summary!J$6</f>
        <v>0.57625843676407251</v>
      </c>
      <c r="K118" s="45">
        <f>K40/RES_summary!K$6</f>
        <v>0.58002760195195791</v>
      </c>
      <c r="L118" s="45">
        <f>L40/RES_summary!L$6</f>
        <v>0.60866602610015874</v>
      </c>
      <c r="M118" s="45">
        <f>M40/RES_summary!M$6</f>
        <v>0.63332868693788646</v>
      </c>
      <c r="N118" s="45">
        <f>N40/RES_summary!N$6</f>
        <v>0.64343222739646333</v>
      </c>
      <c r="O118" s="45">
        <f>O40/RES_summary!O$6</f>
        <v>0.66852621515119015</v>
      </c>
      <c r="P118" s="45">
        <f>P40/RES_summary!P$6</f>
        <v>0.67484088631387729</v>
      </c>
      <c r="Q118" s="45">
        <f>Q40/RES_summary!Q$6</f>
        <v>0.7053333476708129</v>
      </c>
      <c r="R118" s="45">
        <f>R40/RES_summary!R$6</f>
        <v>0.73147289917636094</v>
      </c>
      <c r="S118" s="45">
        <f>S40/RES_summary!S$6</f>
        <v>0.75143036078929815</v>
      </c>
      <c r="T118" s="45">
        <f>T40/RES_summary!T$6</f>
        <v>0.76676597196355833</v>
      </c>
      <c r="U118" s="45">
        <f>U40/RES_summary!U$6</f>
        <v>0.79565726666486436</v>
      </c>
      <c r="V118" s="45">
        <f>V40/RES_summary!V$6</f>
        <v>0.8227678380464879</v>
      </c>
      <c r="W118" s="45">
        <f>W40/RES_summary!W$6</f>
        <v>0.83257796972785691</v>
      </c>
      <c r="X118" s="45">
        <f>X40/RES_summary!X$6</f>
        <v>0.84150705748397958</v>
      </c>
      <c r="Y118" s="45">
        <f>Y40/RES_summary!Y$6</f>
        <v>0.849625083047998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77.260979092213134</v>
      </c>
      <c r="C122" s="29">
        <f t="shared" si="82"/>
        <v>77.029914738503649</v>
      </c>
      <c r="D122" s="29">
        <f t="shared" si="82"/>
        <v>76.907534702464105</v>
      </c>
      <c r="E122" s="29">
        <f t="shared" si="82"/>
        <v>76.728822733197958</v>
      </c>
      <c r="F122" s="29">
        <f t="shared" si="82"/>
        <v>76.295577454304507</v>
      </c>
      <c r="G122" s="29">
        <f t="shared" si="82"/>
        <v>75.368736792910326</v>
      </c>
      <c r="H122" s="29">
        <f t="shared" si="82"/>
        <v>73.666537880379337</v>
      </c>
      <c r="I122" s="29">
        <f t="shared" si="82"/>
        <v>71.648923729357861</v>
      </c>
      <c r="J122" s="29">
        <f t="shared" si="82"/>
        <v>69.322044136406333</v>
      </c>
      <c r="K122" s="29">
        <f t="shared" si="82"/>
        <v>66.878632684635079</v>
      </c>
      <c r="L122" s="29">
        <f t="shared" si="82"/>
        <v>64.771087733001679</v>
      </c>
      <c r="M122" s="29">
        <f t="shared" si="82"/>
        <v>62.571299073288422</v>
      </c>
      <c r="N122" s="29">
        <f t="shared" si="82"/>
        <v>60.57897600216387</v>
      </c>
      <c r="O122" s="29">
        <f t="shared" si="82"/>
        <v>58.815296118944552</v>
      </c>
      <c r="P122" s="29">
        <f t="shared" si="82"/>
        <v>56.669685410472091</v>
      </c>
      <c r="Q122" s="29">
        <f t="shared" si="82"/>
        <v>54.571846406876112</v>
      </c>
      <c r="R122" s="29">
        <f t="shared" ref="R122:V122" si="83">R83*R109</f>
        <v>52.536894051890222</v>
      </c>
      <c r="S122" s="29">
        <f t="shared" si="83"/>
        <v>50.297358568852886</v>
      </c>
      <c r="T122" s="29">
        <f t="shared" si="83"/>
        <v>48.030535287960284</v>
      </c>
      <c r="U122" s="29">
        <f t="shared" si="83"/>
        <v>46.031988603574405</v>
      </c>
      <c r="V122" s="29">
        <f t="shared" si="83"/>
        <v>44.278538274452131</v>
      </c>
      <c r="W122" s="29">
        <f t="shared" ref="W122:Y122" si="84">W83*W109</f>
        <v>42.544376309486083</v>
      </c>
      <c r="X122" s="29">
        <f t="shared" si="84"/>
        <v>40.932260061088179</v>
      </c>
      <c r="Y122" s="29">
        <f t="shared" si="84"/>
        <v>39.50425323648367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665.65203292053627</v>
      </c>
      <c r="C123" s="29">
        <f t="shared" si="85"/>
        <v>667.41982831654775</v>
      </c>
      <c r="D123" s="29">
        <f t="shared" si="85"/>
        <v>666.30075858978546</v>
      </c>
      <c r="E123" s="29">
        <f t="shared" si="85"/>
        <v>662.78111841785324</v>
      </c>
      <c r="F123" s="29">
        <f t="shared" si="85"/>
        <v>657.37306848339517</v>
      </c>
      <c r="G123" s="29">
        <f t="shared" si="85"/>
        <v>649.96664565865672</v>
      </c>
      <c r="H123" s="29">
        <f t="shared" si="85"/>
        <v>639.2147413751436</v>
      </c>
      <c r="I123" s="29">
        <f t="shared" si="85"/>
        <v>627.55737931991382</v>
      </c>
      <c r="J123" s="29">
        <f t="shared" si="85"/>
        <v>613.2532446407979</v>
      </c>
      <c r="K123" s="29">
        <f t="shared" si="85"/>
        <v>596.48682699931715</v>
      </c>
      <c r="L123" s="29">
        <f t="shared" si="85"/>
        <v>579.37717316499993</v>
      </c>
      <c r="M123" s="29">
        <f t="shared" si="85"/>
        <v>557.49336574998756</v>
      </c>
      <c r="N123" s="29">
        <f t="shared" si="85"/>
        <v>535.40826072949278</v>
      </c>
      <c r="O123" s="29">
        <f t="shared" si="85"/>
        <v>513.70165156482926</v>
      </c>
      <c r="P123" s="29">
        <f t="shared" si="85"/>
        <v>487.85860290142494</v>
      </c>
      <c r="Q123" s="29">
        <f t="shared" si="85"/>
        <v>462.41412564395409</v>
      </c>
      <c r="R123" s="29">
        <f t="shared" ref="R123:V123" si="86">R84*R110</f>
        <v>440.0824914018886</v>
      </c>
      <c r="S123" s="29">
        <f t="shared" si="86"/>
        <v>418.99617567315482</v>
      </c>
      <c r="T123" s="29">
        <f t="shared" si="86"/>
        <v>400.00742290738822</v>
      </c>
      <c r="U123" s="29">
        <f t="shared" si="86"/>
        <v>382.59298089261875</v>
      </c>
      <c r="V123" s="29">
        <f t="shared" si="86"/>
        <v>367.67751328322629</v>
      </c>
      <c r="W123" s="29">
        <f t="shared" ref="W123:Y123" si="87">W84*W110</f>
        <v>352.84520793830694</v>
      </c>
      <c r="X123" s="29">
        <f t="shared" si="87"/>
        <v>340.83827881500895</v>
      </c>
      <c r="Y123" s="29">
        <f t="shared" si="87"/>
        <v>329.23543371521299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177.89856662755858</v>
      </c>
      <c r="C124" s="29">
        <f t="shared" si="88"/>
        <v>208.9436965462875</v>
      </c>
      <c r="D124" s="29">
        <f t="shared" si="88"/>
        <v>242.56206702783103</v>
      </c>
      <c r="E124" s="29">
        <f t="shared" si="88"/>
        <v>275.79967257335721</v>
      </c>
      <c r="F124" s="29">
        <f t="shared" si="88"/>
        <v>305.30828637679178</v>
      </c>
      <c r="G124" s="29">
        <f t="shared" si="88"/>
        <v>327.90828097249192</v>
      </c>
      <c r="H124" s="29">
        <f t="shared" si="88"/>
        <v>343.06792124493609</v>
      </c>
      <c r="I124" s="29">
        <f t="shared" si="88"/>
        <v>353.4268965074869</v>
      </c>
      <c r="J124" s="29">
        <f t="shared" si="88"/>
        <v>360.10089204463065</v>
      </c>
      <c r="K124" s="29">
        <f t="shared" si="88"/>
        <v>363.69255317542428</v>
      </c>
      <c r="L124" s="29">
        <f t="shared" si="88"/>
        <v>365.69630769935992</v>
      </c>
      <c r="M124" s="29">
        <f t="shared" si="88"/>
        <v>364.32945778919981</v>
      </c>
      <c r="N124" s="29">
        <f t="shared" si="88"/>
        <v>359.59902281502713</v>
      </c>
      <c r="O124" s="29">
        <f t="shared" si="88"/>
        <v>346.7713518690465</v>
      </c>
      <c r="P124" s="29">
        <f t="shared" si="88"/>
        <v>329.44525553267158</v>
      </c>
      <c r="Q124" s="29">
        <f t="shared" si="88"/>
        <v>309.51177755984037</v>
      </c>
      <c r="R124" s="29">
        <f t="shared" ref="R124:V124" si="89">R85*R111</f>
        <v>291.14369014222581</v>
      </c>
      <c r="S124" s="29">
        <f t="shared" si="89"/>
        <v>274.32730215415762</v>
      </c>
      <c r="T124" s="29">
        <f t="shared" si="89"/>
        <v>259.52684161519687</v>
      </c>
      <c r="U124" s="29">
        <f t="shared" si="89"/>
        <v>247.57003498211489</v>
      </c>
      <c r="V124" s="29">
        <f t="shared" si="89"/>
        <v>236.99135601332875</v>
      </c>
      <c r="W124" s="29">
        <f t="shared" ref="W124:Y124" si="90">W85*W111</f>
        <v>226.77912416120759</v>
      </c>
      <c r="X124" s="29">
        <f t="shared" si="90"/>
        <v>218.65467466249575</v>
      </c>
      <c r="Y124" s="29">
        <f t="shared" si="90"/>
        <v>209.22497326021434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125.03852863070459</v>
      </c>
      <c r="C125" s="29">
        <f t="shared" si="91"/>
        <v>143.01949132055296</v>
      </c>
      <c r="D125" s="29">
        <f t="shared" si="91"/>
        <v>165.6633523251422</v>
      </c>
      <c r="E125" s="29">
        <f t="shared" si="91"/>
        <v>189.25547095744119</v>
      </c>
      <c r="F125" s="29">
        <f t="shared" si="91"/>
        <v>210.29607973625818</v>
      </c>
      <c r="G125" s="29">
        <f t="shared" si="91"/>
        <v>225.70378259070196</v>
      </c>
      <c r="H125" s="29">
        <f t="shared" si="91"/>
        <v>234.36661832930506</v>
      </c>
      <c r="I125" s="29">
        <f t="shared" si="91"/>
        <v>239.28497611378194</v>
      </c>
      <c r="J125" s="29">
        <f t="shared" si="91"/>
        <v>241.96020619074199</v>
      </c>
      <c r="K125" s="29">
        <f t="shared" si="91"/>
        <v>244.10042243017494</v>
      </c>
      <c r="L125" s="29">
        <f t="shared" si="91"/>
        <v>247.95628343213133</v>
      </c>
      <c r="M125" s="29">
        <f t="shared" si="91"/>
        <v>253.28802573081188</v>
      </c>
      <c r="N125" s="29">
        <f t="shared" si="91"/>
        <v>260.65616323571822</v>
      </c>
      <c r="O125" s="29">
        <f t="shared" si="91"/>
        <v>268.14725464221408</v>
      </c>
      <c r="P125" s="29">
        <f t="shared" si="91"/>
        <v>272.8921513948805</v>
      </c>
      <c r="Q125" s="29">
        <f t="shared" si="91"/>
        <v>275.74717240585574</v>
      </c>
      <c r="R125" s="29">
        <f t="shared" ref="R125:V125" si="92">R86*R112</f>
        <v>273.56838749293678</v>
      </c>
      <c r="S125" s="29">
        <f t="shared" si="92"/>
        <v>269.24618002210832</v>
      </c>
      <c r="T125" s="29">
        <f t="shared" si="92"/>
        <v>264.40377347299579</v>
      </c>
      <c r="U125" s="29">
        <f t="shared" si="92"/>
        <v>260.09288810952989</v>
      </c>
      <c r="V125" s="29">
        <f t="shared" si="92"/>
        <v>257.40260231530476</v>
      </c>
      <c r="W125" s="29">
        <f t="shared" ref="W125:Y125" si="93">W86*W112</f>
        <v>256.01730816514248</v>
      </c>
      <c r="X125" s="29">
        <f t="shared" si="93"/>
        <v>255.89404542821131</v>
      </c>
      <c r="Y125" s="29">
        <f t="shared" si="93"/>
        <v>256.24322110269833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213.30259929108095</v>
      </c>
      <c r="C127" s="29">
        <f t="shared" si="94"/>
        <v>223.84671551202604</v>
      </c>
      <c r="D127" s="29">
        <f t="shared" si="94"/>
        <v>245.6083894776734</v>
      </c>
      <c r="E127" s="29">
        <f t="shared" si="94"/>
        <v>271.70203149638093</v>
      </c>
      <c r="F127" s="29">
        <f t="shared" si="94"/>
        <v>292.07149883601289</v>
      </c>
      <c r="G127" s="29">
        <f t="shared" si="94"/>
        <v>315.54952261849559</v>
      </c>
      <c r="H127" s="29">
        <f t="shared" si="94"/>
        <v>330.03987288405619</v>
      </c>
      <c r="I127" s="29">
        <f t="shared" si="94"/>
        <v>347.53864535107317</v>
      </c>
      <c r="J127" s="29">
        <f t="shared" si="94"/>
        <v>362.59568187045437</v>
      </c>
      <c r="K127" s="29">
        <f t="shared" si="94"/>
        <v>383.43226875472561</v>
      </c>
      <c r="L127" s="29">
        <f t="shared" si="94"/>
        <v>406.20813711535141</v>
      </c>
      <c r="M127" s="29">
        <f t="shared" si="94"/>
        <v>413.06430516715307</v>
      </c>
      <c r="N127" s="29">
        <f t="shared" si="94"/>
        <v>419.67659762359352</v>
      </c>
      <c r="O127" s="29">
        <f t="shared" si="94"/>
        <v>427.20190020956744</v>
      </c>
      <c r="P127" s="29">
        <f t="shared" si="94"/>
        <v>439.22184095770604</v>
      </c>
      <c r="Q127" s="29">
        <f t="shared" si="94"/>
        <v>467.69178287876247</v>
      </c>
      <c r="R127" s="29">
        <f t="shared" ref="R127:V127" si="95">R88*R114</f>
        <v>471.41345420761894</v>
      </c>
      <c r="S127" s="29">
        <f t="shared" si="95"/>
        <v>468.48063129850101</v>
      </c>
      <c r="T127" s="29">
        <f t="shared" si="95"/>
        <v>460.18150982970519</v>
      </c>
      <c r="U127" s="29">
        <f t="shared" si="95"/>
        <v>451.28003197972419</v>
      </c>
      <c r="V127" s="29">
        <f t="shared" si="95"/>
        <v>445.88987035123245</v>
      </c>
      <c r="W127" s="29">
        <f t="shared" ref="W127:Y127" si="96">W88*W114</f>
        <v>435.90204515853458</v>
      </c>
      <c r="X127" s="29">
        <f t="shared" si="96"/>
        <v>426.44487156200478</v>
      </c>
      <c r="Y127" s="29">
        <f t="shared" si="96"/>
        <v>417.22483918087738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101.65404547875538</v>
      </c>
      <c r="C128" s="29">
        <f t="shared" si="97"/>
        <v>106.35866634041705</v>
      </c>
      <c r="D128" s="29">
        <f t="shared" si="97"/>
        <v>111.07347395354546</v>
      </c>
      <c r="E128" s="29">
        <f t="shared" si="97"/>
        <v>116.33995730403009</v>
      </c>
      <c r="F128" s="29">
        <f t="shared" si="97"/>
        <v>125.17341644303548</v>
      </c>
      <c r="G128" s="29">
        <f t="shared" si="97"/>
        <v>132.36222779723965</v>
      </c>
      <c r="H128" s="29">
        <f t="shared" si="97"/>
        <v>136.40583983001221</v>
      </c>
      <c r="I128" s="29">
        <f t="shared" si="97"/>
        <v>144.97953006543591</v>
      </c>
      <c r="J128" s="29">
        <f t="shared" si="97"/>
        <v>149.7411702337115</v>
      </c>
      <c r="K128" s="29">
        <f t="shared" si="97"/>
        <v>162.28942494835366</v>
      </c>
      <c r="L128" s="29">
        <f t="shared" si="97"/>
        <v>179.2499270795407</v>
      </c>
      <c r="M128" s="29">
        <f t="shared" si="97"/>
        <v>185.77460176985952</v>
      </c>
      <c r="N128" s="29">
        <f t="shared" si="97"/>
        <v>187.22006018551485</v>
      </c>
      <c r="O128" s="29">
        <f t="shared" si="97"/>
        <v>189.74725166159226</v>
      </c>
      <c r="P128" s="29">
        <f t="shared" si="97"/>
        <v>194.74098153671008</v>
      </c>
      <c r="Q128" s="29">
        <f t="shared" si="97"/>
        <v>209.01450155024054</v>
      </c>
      <c r="R128" s="29">
        <f t="shared" ref="R128:V128" si="98">R89*R115</f>
        <v>229.30500858020235</v>
      </c>
      <c r="S128" s="29">
        <f t="shared" si="98"/>
        <v>250.49983053312519</v>
      </c>
      <c r="T128" s="29">
        <f t="shared" si="98"/>
        <v>273.33400255484685</v>
      </c>
      <c r="U128" s="29">
        <f t="shared" si="98"/>
        <v>293.32709677683857</v>
      </c>
      <c r="V128" s="29">
        <f t="shared" si="98"/>
        <v>314.9379765549217</v>
      </c>
      <c r="W128" s="29">
        <f t="shared" ref="W128:Y128" si="99">W89*W115</f>
        <v>329.59248454958924</v>
      </c>
      <c r="X128" s="29">
        <f t="shared" si="99"/>
        <v>339.98716051567823</v>
      </c>
      <c r="Y128" s="29">
        <f t="shared" si="99"/>
        <v>347.3833952304542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746.61771247216495</v>
      </c>
      <c r="C130" s="31">
        <f t="shared" si="100"/>
        <v>763.5173748088763</v>
      </c>
      <c r="D130" s="31">
        <f t="shared" si="100"/>
        <v>787.10079796633102</v>
      </c>
      <c r="E130" s="31">
        <f t="shared" si="100"/>
        <v>818.29148926543371</v>
      </c>
      <c r="F130" s="31">
        <f t="shared" si="100"/>
        <v>845.56908591751107</v>
      </c>
      <c r="G130" s="31">
        <f t="shared" si="100"/>
        <v>865.18303643630804</v>
      </c>
      <c r="H130" s="31">
        <f t="shared" si="100"/>
        <v>876.38792516319074</v>
      </c>
      <c r="I130" s="31">
        <f t="shared" si="100"/>
        <v>879.19640249794156</v>
      </c>
      <c r="J130" s="31">
        <f t="shared" si="100"/>
        <v>874.91477895709863</v>
      </c>
      <c r="K130" s="31">
        <f t="shared" si="100"/>
        <v>873.93297235292096</v>
      </c>
      <c r="L130" s="31">
        <f t="shared" si="100"/>
        <v>858.49888905105081</v>
      </c>
      <c r="M130" s="31">
        <f t="shared" si="100"/>
        <v>832.2096001116596</v>
      </c>
      <c r="N130" s="31">
        <f t="shared" si="100"/>
        <v>814.30443407392784</v>
      </c>
      <c r="O130" s="31">
        <f t="shared" si="100"/>
        <v>798.21901549862343</v>
      </c>
      <c r="P130" s="31">
        <f t="shared" si="100"/>
        <v>773.69699749809308</v>
      </c>
      <c r="Q130" s="31">
        <f t="shared" si="100"/>
        <v>735.14792787680722</v>
      </c>
      <c r="R130" s="31">
        <f t="shared" ref="R130:V130" si="101">R91*R117</f>
        <v>695.52963973379781</v>
      </c>
      <c r="S130" s="31">
        <f t="shared" si="101"/>
        <v>649.65285723267266</v>
      </c>
      <c r="T130" s="31">
        <f t="shared" si="101"/>
        <v>598.18179930067606</v>
      </c>
      <c r="U130" s="31">
        <f t="shared" si="101"/>
        <v>549.19118946197648</v>
      </c>
      <c r="V130" s="31">
        <f t="shared" si="101"/>
        <v>513.13404708576343</v>
      </c>
      <c r="W130" s="31">
        <f t="shared" ref="W130:Y130" si="102">W91*W117</f>
        <v>487.60413793570939</v>
      </c>
      <c r="X130" s="31">
        <f t="shared" si="102"/>
        <v>465.26193107959</v>
      </c>
      <c r="Y130" s="31">
        <f t="shared" si="102"/>
        <v>440.68110242433505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4911.0572428198857</v>
      </c>
      <c r="C131" s="33">
        <f t="shared" si="103"/>
        <v>4918.6991591614378</v>
      </c>
      <c r="D131" s="33">
        <f t="shared" si="103"/>
        <v>4910.7063700978724</v>
      </c>
      <c r="E131" s="33">
        <f t="shared" si="103"/>
        <v>4902.8550350800742</v>
      </c>
      <c r="F131" s="33">
        <f t="shared" si="103"/>
        <v>4879.2877701568668</v>
      </c>
      <c r="G131" s="33">
        <f t="shared" si="103"/>
        <v>4863.5098052936119</v>
      </c>
      <c r="H131" s="33">
        <f t="shared" si="103"/>
        <v>4841.07589755959</v>
      </c>
      <c r="I131" s="33">
        <f t="shared" si="103"/>
        <v>4807.1730833468864</v>
      </c>
      <c r="J131" s="33">
        <f t="shared" si="103"/>
        <v>4781.1185624898244</v>
      </c>
      <c r="K131" s="33">
        <f t="shared" si="103"/>
        <v>4794.8526949272964</v>
      </c>
      <c r="L131" s="33">
        <f t="shared" si="103"/>
        <v>4997.5007438966213</v>
      </c>
      <c r="M131" s="33">
        <f t="shared" si="103"/>
        <v>5150.1265659998917</v>
      </c>
      <c r="N131" s="33">
        <f t="shared" si="103"/>
        <v>5178.0824893679974</v>
      </c>
      <c r="O131" s="33">
        <f t="shared" si="103"/>
        <v>5310.5085745790147</v>
      </c>
      <c r="P131" s="33">
        <f t="shared" si="103"/>
        <v>5282.4983562229263</v>
      </c>
      <c r="Q131" s="33">
        <f t="shared" si="103"/>
        <v>5442.0440520272687</v>
      </c>
      <c r="R131" s="33">
        <f t="shared" ref="R131:V131" si="104">R92*R118</f>
        <v>5565.3195240783361</v>
      </c>
      <c r="S131" s="33">
        <f t="shared" si="104"/>
        <v>5626.9696176909201</v>
      </c>
      <c r="T131" s="33">
        <f t="shared" si="104"/>
        <v>5635.9022898403746</v>
      </c>
      <c r="U131" s="33">
        <f t="shared" si="104"/>
        <v>5724.6484496634685</v>
      </c>
      <c r="V131" s="33">
        <f t="shared" si="104"/>
        <v>5820.1795590321608</v>
      </c>
      <c r="W131" s="33">
        <f t="shared" ref="W131:Y131" si="105">W92*W118</f>
        <v>5800.4789551767299</v>
      </c>
      <c r="X131" s="33">
        <f t="shared" si="105"/>
        <v>5786.3022299542818</v>
      </c>
      <c r="Y131" s="33">
        <f t="shared" si="105"/>
        <v>5748.4936250309529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1980.1243420948917</v>
      </c>
      <c r="C133" s="19">
        <f t="shared" ref="C133:Q133" si="107">SUM(C134,C139,C142)</f>
        <v>2024.1454807201201</v>
      </c>
      <c r="D133" s="19">
        <f t="shared" si="107"/>
        <v>2095.5171279943693</v>
      </c>
      <c r="E133" s="19">
        <f t="shared" si="107"/>
        <v>2177.9201195331102</v>
      </c>
      <c r="F133" s="19">
        <f t="shared" si="107"/>
        <v>2243.2729323513045</v>
      </c>
      <c r="G133" s="19">
        <f t="shared" si="107"/>
        <v>2297.5072149903162</v>
      </c>
      <c r="H133" s="19">
        <f t="shared" si="107"/>
        <v>2314.5073429439763</v>
      </c>
      <c r="I133" s="19">
        <f t="shared" si="107"/>
        <v>2328.6857700071159</v>
      </c>
      <c r="J133" s="19">
        <f t="shared" si="107"/>
        <v>2320.7765175232416</v>
      </c>
      <c r="K133" s="19">
        <f t="shared" si="107"/>
        <v>2326.3647816971234</v>
      </c>
      <c r="L133" s="19">
        <f t="shared" si="107"/>
        <v>2344.546355133225</v>
      </c>
      <c r="M133" s="19">
        <f t="shared" si="107"/>
        <v>2320.6793342974756</v>
      </c>
      <c r="N133" s="19">
        <f t="shared" si="107"/>
        <v>2248.5153963936427</v>
      </c>
      <c r="O133" s="19">
        <f t="shared" si="107"/>
        <v>2173.6069259538017</v>
      </c>
      <c r="P133" s="19">
        <f t="shared" si="107"/>
        <v>2103.0450138032761</v>
      </c>
      <c r="Q133" s="19">
        <f t="shared" si="107"/>
        <v>2109.2825711228952</v>
      </c>
      <c r="R133" s="19">
        <f t="shared" ref="R133:V133" si="108">SUM(R134,R139,R142)</f>
        <v>2202.5969173169183</v>
      </c>
      <c r="S133" s="19">
        <f t="shared" si="108"/>
        <v>2137.5921584764437</v>
      </c>
      <c r="T133" s="19">
        <f t="shared" si="108"/>
        <v>2136.1849769321875</v>
      </c>
      <c r="U133" s="19">
        <f t="shared" si="108"/>
        <v>2086.8066523689231</v>
      </c>
      <c r="V133" s="19">
        <f t="shared" si="108"/>
        <v>2117.3801339201168</v>
      </c>
      <c r="W133" s="19">
        <f t="shared" ref="W133:Y133" si="109">SUM(W134,W139,W142)</f>
        <v>2160.7400959416082</v>
      </c>
      <c r="X133" s="19">
        <f t="shared" si="109"/>
        <v>2064.0029203661416</v>
      </c>
      <c r="Y133" s="19">
        <f t="shared" si="109"/>
        <v>1994.4493074178417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1062.1276856586339</v>
      </c>
      <c r="C134" s="22">
        <f t="shared" ref="C134:Q134" si="111">SUM(C135:C138)</f>
        <v>1073.4752359019026</v>
      </c>
      <c r="D134" s="22">
        <f t="shared" si="111"/>
        <v>1092.9419522170701</v>
      </c>
      <c r="E134" s="22">
        <f t="shared" si="111"/>
        <v>1113.2974913155558</v>
      </c>
      <c r="F134" s="22">
        <f t="shared" si="111"/>
        <v>1125.989561341954</v>
      </c>
      <c r="G134" s="22">
        <f t="shared" si="111"/>
        <v>1127.8087915158389</v>
      </c>
      <c r="H134" s="22">
        <f t="shared" si="111"/>
        <v>1114.1666348976819</v>
      </c>
      <c r="I134" s="22">
        <f t="shared" si="111"/>
        <v>1094.4403029015989</v>
      </c>
      <c r="J134" s="22">
        <f t="shared" si="111"/>
        <v>1066.0638247793506</v>
      </c>
      <c r="K134" s="22">
        <f t="shared" si="111"/>
        <v>1037.5066614639466</v>
      </c>
      <c r="L134" s="22">
        <f t="shared" si="111"/>
        <v>1013.2375548043497</v>
      </c>
      <c r="M134" s="22">
        <f t="shared" si="111"/>
        <v>982.69022924401941</v>
      </c>
      <c r="N134" s="22">
        <f t="shared" si="111"/>
        <v>956.92248060645898</v>
      </c>
      <c r="O134" s="22">
        <f t="shared" si="111"/>
        <v>933.86627382436438</v>
      </c>
      <c r="P134" s="22">
        <f t="shared" si="111"/>
        <v>900.9548490469291</v>
      </c>
      <c r="Q134" s="22">
        <f t="shared" si="111"/>
        <v>869.49577065602455</v>
      </c>
      <c r="R134" s="22">
        <f t="shared" ref="R134:V134" si="112">SUM(R135:R138)</f>
        <v>839.78032393940953</v>
      </c>
      <c r="S134" s="22">
        <f t="shared" si="112"/>
        <v>808.88757364221624</v>
      </c>
      <c r="T134" s="22">
        <f t="shared" si="112"/>
        <v>772.75832815696299</v>
      </c>
      <c r="U134" s="22">
        <f t="shared" si="112"/>
        <v>740.12874526086159</v>
      </c>
      <c r="V134" s="22">
        <f t="shared" si="112"/>
        <v>719.52084573829256</v>
      </c>
      <c r="W134" s="22">
        <f t="shared" ref="W134:Y134" si="113">SUM(W135:W138)</f>
        <v>703.69284280032912</v>
      </c>
      <c r="X134" s="22">
        <f t="shared" si="113"/>
        <v>675.24608722477581</v>
      </c>
      <c r="Y134" s="22">
        <f t="shared" si="113"/>
        <v>652.28003908114636</v>
      </c>
      <c r="DA134" s="57"/>
    </row>
    <row r="135" spans="1:105" ht="12" customHeight="1" x14ac:dyDescent="0.25">
      <c r="A135" s="28" t="s">
        <v>32</v>
      </c>
      <c r="B135" s="29">
        <f>B5*1000*11630/RES_summary!B$6</f>
        <v>676.8061768477869</v>
      </c>
      <c r="C135" s="29">
        <f>C5*1000*11630/RES_summary!C$6</f>
        <v>674.78205310929172</v>
      </c>
      <c r="D135" s="29">
        <f>D5*1000*11630/RES_summary!D$6</f>
        <v>673.71000399358525</v>
      </c>
      <c r="E135" s="29">
        <f>E5*1000*11630/RES_summary!E$6</f>
        <v>672.14448714281389</v>
      </c>
      <c r="F135" s="29">
        <f>F5*1000*11630/RES_summary!F$6</f>
        <v>668.34925849970716</v>
      </c>
      <c r="G135" s="29">
        <f>G5*1000*11630/RES_summary!G$6</f>
        <v>660.23013430589424</v>
      </c>
      <c r="H135" s="29">
        <f>H5*1000*11630/RES_summary!H$6</f>
        <v>645.31887183212257</v>
      </c>
      <c r="I135" s="29">
        <f>I5*1000*11630/RES_summary!I$6</f>
        <v>627.64457186917446</v>
      </c>
      <c r="J135" s="29">
        <f>J5*1000*11630/RES_summary!J$6</f>
        <v>607.26110663491932</v>
      </c>
      <c r="K135" s="29">
        <f>K5*1000*11630/RES_summary!K$6</f>
        <v>585.85682231740304</v>
      </c>
      <c r="L135" s="29">
        <f>L5*1000*11630/RES_summary!L$6</f>
        <v>567.39472854109397</v>
      </c>
      <c r="M135" s="29">
        <f>M5*1000*11630/RES_summary!M$6</f>
        <v>548.12457988200617</v>
      </c>
      <c r="N135" s="29">
        <f>N5*1000*11630/RES_summary!N$6</f>
        <v>530.67182977895538</v>
      </c>
      <c r="O135" s="29">
        <f>O5*1000*11630/RES_summary!O$6</f>
        <v>515.22199400195404</v>
      </c>
      <c r="P135" s="29">
        <f>P5*1000*11630/RES_summary!P$6</f>
        <v>496.4264441957352</v>
      </c>
      <c r="Q135" s="29">
        <f>Q5*1000*11630/RES_summary!Q$6</f>
        <v>478.04937452423422</v>
      </c>
      <c r="R135" s="29">
        <f>R5*1000*11630/RES_summary!R$6</f>
        <v>460.223191894558</v>
      </c>
      <c r="S135" s="29">
        <f>S5*1000*11630/RES_summary!S$6</f>
        <v>440.60486106315108</v>
      </c>
      <c r="T135" s="29">
        <f>T5*1000*11630/RES_summary!T$6</f>
        <v>420.74748912253204</v>
      </c>
      <c r="U135" s="29">
        <f>U5*1000*11630/RES_summary!U$6</f>
        <v>403.24022016731158</v>
      </c>
      <c r="V135" s="29">
        <f>V5*1000*11630/RES_summary!V$6</f>
        <v>387.87999528420045</v>
      </c>
      <c r="W135" s="29">
        <f>W5*1000*11630/RES_summary!W$6</f>
        <v>372.68873647109791</v>
      </c>
      <c r="X135" s="29">
        <f>X5*1000*11630/RES_summary!X$6</f>
        <v>358.56659813513244</v>
      </c>
      <c r="Y135" s="29">
        <f>Y5*1000*11630/RES_summary!Y$6</f>
        <v>346.05725835159694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277.03468287159342</v>
      </c>
      <c r="C136" s="29">
        <f>C6*1000*11630/RES_summary!C$6</f>
        <v>273.6483942219989</v>
      </c>
      <c r="D136" s="29">
        <f>D6*1000*11630/RES_summary!D$6</f>
        <v>274.99564133970176</v>
      </c>
      <c r="E136" s="29">
        <f>E6*1000*11630/RES_summary!E$6</f>
        <v>276.81347301221263</v>
      </c>
      <c r="F136" s="29">
        <f>F6*1000*11630/RES_summary!F$6</f>
        <v>276.69521187441876</v>
      </c>
      <c r="G136" s="29">
        <f>G6*1000*11630/RES_summary!G$6</f>
        <v>274.67538887511256</v>
      </c>
      <c r="H136" s="29">
        <f>H6*1000*11630/RES_summary!H$6</f>
        <v>269.42211305767842</v>
      </c>
      <c r="I136" s="29">
        <f>I6*1000*11630/RES_summary!I$6</f>
        <v>264.62887963540345</v>
      </c>
      <c r="J136" s="29">
        <f>J6*1000*11630/RES_summary!J$6</f>
        <v>255.33476461368952</v>
      </c>
      <c r="K136" s="29">
        <f>K6*1000*11630/RES_summary!K$6</f>
        <v>247.11806133144623</v>
      </c>
      <c r="L136" s="29">
        <f>L6*1000*11630/RES_summary!L$6</f>
        <v>240.63919262651692</v>
      </c>
      <c r="M136" s="29">
        <f>M6*1000*11630/RES_summary!M$6</f>
        <v>230.37805109657845</v>
      </c>
      <c r="N136" s="29">
        <f>N6*1000*11630/RES_summary!N$6</f>
        <v>220.82118482588228</v>
      </c>
      <c r="O136" s="29">
        <f>O6*1000*11630/RES_summary!O$6</f>
        <v>212.58007884977033</v>
      </c>
      <c r="P136" s="29">
        <f>P6*1000*11630/RES_summary!P$6</f>
        <v>200.67128703936217</v>
      </c>
      <c r="Q136" s="29">
        <f>Q6*1000*11630/RES_summary!Q$6</f>
        <v>190.85879996593098</v>
      </c>
      <c r="R136" s="29">
        <f>R6*1000*11630/RES_summary!R$6</f>
        <v>183.10578972441064</v>
      </c>
      <c r="S136" s="29">
        <f>S6*1000*11630/RES_summary!S$6</f>
        <v>175.41799580189431</v>
      </c>
      <c r="T136" s="29">
        <f>T6*1000*11630/RES_summary!T$6</f>
        <v>165.56792690112005</v>
      </c>
      <c r="U136" s="29">
        <f>U6*1000*11630/RES_summary!U$6</f>
        <v>156.1018376981236</v>
      </c>
      <c r="V136" s="29">
        <f>V6*1000*11630/RES_summary!V$6</f>
        <v>150.15855093389186</v>
      </c>
      <c r="W136" s="29">
        <f>W6*1000*11630/RES_summary!W$6</f>
        <v>144.5018945267357</v>
      </c>
      <c r="X136" s="29">
        <f>X6*1000*11630/RES_summary!X$6</f>
        <v>139.27759522824928</v>
      </c>
      <c r="Y136" s="29">
        <f>Y6*1000*11630/RES_summary!Y$6</f>
        <v>134.38799176842505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50.137836807039101</v>
      </c>
      <c r="C137" s="29">
        <f>C7*1000*11630/RES_summary!C$6</f>
        <v>58.476548099316489</v>
      </c>
      <c r="D137" s="29">
        <f>D7*1000*11630/RES_summary!D$6</f>
        <v>67.162580208397642</v>
      </c>
      <c r="E137" s="29">
        <f>E7*1000*11630/RES_summary!E$6</f>
        <v>76.227101421284061</v>
      </c>
      <c r="F137" s="29">
        <f>F7*1000*11630/RES_summary!F$6</f>
        <v>82.965222958982238</v>
      </c>
      <c r="G137" s="29">
        <f>G7*1000*11630/RES_summary!G$6</f>
        <v>87.581918203855395</v>
      </c>
      <c r="H137" s="29">
        <f>H7*1000*11630/RES_summary!H$6</f>
        <v>89.97141980976383</v>
      </c>
      <c r="I137" s="29">
        <f>I7*1000*11630/RES_summary!I$6</f>
        <v>90.401402968275789</v>
      </c>
      <c r="J137" s="29">
        <f>J7*1000*11630/RES_summary!J$6</f>
        <v>90.799001198190766</v>
      </c>
      <c r="K137" s="29">
        <f>K7*1000*11630/RES_summary!K$6</f>
        <v>91.451103411708061</v>
      </c>
      <c r="L137" s="29">
        <f>L7*1000*11630/RES_summary!L$6</f>
        <v>90.514899468057919</v>
      </c>
      <c r="M137" s="29">
        <f>M7*1000*11630/RES_summary!M$6</f>
        <v>88.266444236013214</v>
      </c>
      <c r="N137" s="29">
        <f>N7*1000*11630/RES_summary!N$6</f>
        <v>85.985672220540678</v>
      </c>
      <c r="O137" s="29">
        <f>O7*1000*11630/RES_summary!O$6</f>
        <v>82.697224004716489</v>
      </c>
      <c r="P137" s="29">
        <f>P7*1000*11630/RES_summary!P$6</f>
        <v>78.153159977212823</v>
      </c>
      <c r="Q137" s="29">
        <f>Q7*1000*11630/RES_summary!Q$6</f>
        <v>73.284989722430325</v>
      </c>
      <c r="R137" s="29">
        <f>R7*1000*11630/RES_summary!R$6</f>
        <v>70.129541074632257</v>
      </c>
      <c r="S137" s="29">
        <f>S7*1000*11630/RES_summary!S$6</f>
        <v>66.815927793883588</v>
      </c>
      <c r="T137" s="29">
        <f>T7*1000*11630/RES_summary!T$6</f>
        <v>62.720269249238925</v>
      </c>
      <c r="U137" s="29">
        <f>U7*1000*11630/RES_summary!U$6</f>
        <v>59.320153078897476</v>
      </c>
      <c r="V137" s="29">
        <f>V7*1000*11630/RES_summary!V$6</f>
        <v>56.493658294253628</v>
      </c>
      <c r="W137" s="29">
        <f>W7*1000*11630/RES_summary!W$6</f>
        <v>54.465807490470453</v>
      </c>
      <c r="X137" s="29">
        <f>X7*1000*11630/RES_summary!X$6</f>
        <v>51.393661669482249</v>
      </c>
      <c r="Y137" s="29">
        <f>Y7*1000*11630/RES_summary!Y$6</f>
        <v>48.640984690131127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58.148989132214574</v>
      </c>
      <c r="C138" s="29">
        <f>C8*1000*11630/RES_summary!C$6</f>
        <v>66.568240471295354</v>
      </c>
      <c r="D138" s="29">
        <f>D8*1000*11630/RES_summary!D$6</f>
        <v>77.073726675385359</v>
      </c>
      <c r="E138" s="29">
        <f>E8*1000*11630/RES_summary!E$6</f>
        <v>88.112429739245329</v>
      </c>
      <c r="F138" s="29">
        <f>F8*1000*11630/RES_summary!F$6</f>
        <v>97.97986800884587</v>
      </c>
      <c r="G138" s="29">
        <f>G8*1000*11630/RES_summary!G$6</f>
        <v>105.32135013097667</v>
      </c>
      <c r="H138" s="29">
        <f>H8*1000*11630/RES_summary!H$6</f>
        <v>109.45423019811705</v>
      </c>
      <c r="I138" s="29">
        <f>I8*1000*11630/RES_summary!I$6</f>
        <v>111.76544842874512</v>
      </c>
      <c r="J138" s="29">
        <f>J8*1000*11630/RES_summary!J$6</f>
        <v>112.66895233255099</v>
      </c>
      <c r="K138" s="29">
        <f>K8*1000*11630/RES_summary!K$6</f>
        <v>113.08067440338905</v>
      </c>
      <c r="L138" s="29">
        <f>L8*1000*11630/RES_summary!L$6</f>
        <v>114.68873416868091</v>
      </c>
      <c r="M138" s="29">
        <f>M8*1000*11630/RES_summary!M$6</f>
        <v>115.92115402942159</v>
      </c>
      <c r="N138" s="29">
        <f>N8*1000*11630/RES_summary!N$6</f>
        <v>119.44379378108061</v>
      </c>
      <c r="O138" s="29">
        <f>O8*1000*11630/RES_summary!O$6</f>
        <v>123.36697696792348</v>
      </c>
      <c r="P138" s="29">
        <f>P8*1000*11630/RES_summary!P$6</f>
        <v>125.7039578346189</v>
      </c>
      <c r="Q138" s="29">
        <f>Q8*1000*11630/RES_summary!Q$6</f>
        <v>127.302606443429</v>
      </c>
      <c r="R138" s="29">
        <f>R8*1000*11630/RES_summary!R$6</f>
        <v>126.32180124580856</v>
      </c>
      <c r="S138" s="29">
        <f>S8*1000*11630/RES_summary!S$6</f>
        <v>126.04878898328724</v>
      </c>
      <c r="T138" s="29">
        <f>T8*1000*11630/RES_summary!T$6</f>
        <v>123.72264288407203</v>
      </c>
      <c r="U138" s="29">
        <f>U8*1000*11630/RES_summary!U$6</f>
        <v>121.46653431652895</v>
      </c>
      <c r="V138" s="29">
        <f>V8*1000*11630/RES_summary!V$6</f>
        <v>124.98864122594671</v>
      </c>
      <c r="W138" s="29">
        <f>W8*1000*11630/RES_summary!W$6</f>
        <v>132.03640431202513</v>
      </c>
      <c r="X138" s="29">
        <f>X8*1000*11630/RES_summary!X$6</f>
        <v>126.00823219191177</v>
      </c>
      <c r="Y138" s="29">
        <f>Y8*1000*11630/RES_summary!Y$6</f>
        <v>123.1938042709932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400.83574581974079</v>
      </c>
      <c r="C139" s="22">
        <f t="shared" ref="C139:Q139" si="115">SUM(C140:C141)</f>
        <v>422.83339013741363</v>
      </c>
      <c r="D139" s="22">
        <f t="shared" si="115"/>
        <v>461.96524507376597</v>
      </c>
      <c r="E139" s="22">
        <f t="shared" si="115"/>
        <v>507.86992192401306</v>
      </c>
      <c r="F139" s="22">
        <f t="shared" si="115"/>
        <v>546.73785094356242</v>
      </c>
      <c r="G139" s="22">
        <f t="shared" si="115"/>
        <v>588.9194343488191</v>
      </c>
      <c r="H139" s="22">
        <f t="shared" si="115"/>
        <v>614.07226463588438</v>
      </c>
      <c r="I139" s="22">
        <f t="shared" si="115"/>
        <v>646.71660044716953</v>
      </c>
      <c r="J139" s="22">
        <f t="shared" si="115"/>
        <v>670.75796317233744</v>
      </c>
      <c r="K139" s="22">
        <f t="shared" si="115"/>
        <v>707.05342229083703</v>
      </c>
      <c r="L139" s="22">
        <f t="shared" si="115"/>
        <v>750.82967504744647</v>
      </c>
      <c r="M139" s="22">
        <f t="shared" si="115"/>
        <v>765.65940679722507</v>
      </c>
      <c r="N139" s="22">
        <f t="shared" si="115"/>
        <v>745.97574232379031</v>
      </c>
      <c r="O139" s="22">
        <f t="shared" si="115"/>
        <v>721.97452586293093</v>
      </c>
      <c r="P139" s="22">
        <f t="shared" si="115"/>
        <v>712.9037505225217</v>
      </c>
      <c r="Q139" s="22">
        <f t="shared" si="115"/>
        <v>759.78238733972739</v>
      </c>
      <c r="R139" s="22">
        <f t="shared" ref="R139:V139" si="116">SUM(R140:R141)</f>
        <v>853.78807527032757</v>
      </c>
      <c r="S139" s="22">
        <f t="shared" si="116"/>
        <v>847.1666825386385</v>
      </c>
      <c r="T139" s="22">
        <f t="shared" si="116"/>
        <v>885.64488516141955</v>
      </c>
      <c r="U139" s="22">
        <f t="shared" si="116"/>
        <v>888.13019081276911</v>
      </c>
      <c r="V139" s="22">
        <f t="shared" si="116"/>
        <v>934.13850534319067</v>
      </c>
      <c r="W139" s="22">
        <f t="shared" ref="W139:Y139" si="117">SUM(W140:W141)</f>
        <v>982.04544090982608</v>
      </c>
      <c r="X139" s="22">
        <f t="shared" si="117"/>
        <v>942.03600964868565</v>
      </c>
      <c r="Y139" s="22">
        <f t="shared" si="117"/>
        <v>917.2312578175306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335.83464228822493</v>
      </c>
      <c r="C140" s="29">
        <f>C10*1000*11630/RES_summary!C$6</f>
        <v>353.72336919387845</v>
      </c>
      <c r="D140" s="29">
        <f>D10*1000*11630/RES_summary!D$6</f>
        <v>388.74469665268214</v>
      </c>
      <c r="E140" s="29">
        <f>E10*1000*11630/RES_summary!E$6</f>
        <v>430.14159591903041</v>
      </c>
      <c r="F140" s="29">
        <f>F10*1000*11630/RES_summary!F$6</f>
        <v>462.04232755255265</v>
      </c>
      <c r="G140" s="29">
        <f>G10*1000*11630/RES_summary!G$6</f>
        <v>498.28824358844054</v>
      </c>
      <c r="H140" s="29">
        <f>H10*1000*11630/RES_summary!H$6</f>
        <v>519.65346835538332</v>
      </c>
      <c r="I140" s="29">
        <f>I10*1000*11630/RES_summary!I$6</f>
        <v>545.27657659899091</v>
      </c>
      <c r="J140" s="29">
        <f>J10*1000*11630/RES_summary!J$6</f>
        <v>565.16664511032945</v>
      </c>
      <c r="K140" s="29">
        <f>K10*1000*11630/RES_summary!K$6</f>
        <v>592.0182777844783</v>
      </c>
      <c r="L140" s="29">
        <f>L10*1000*11630/RES_summary!L$6</f>
        <v>622.77710542831164</v>
      </c>
      <c r="M140" s="29">
        <f>M10*1000*11630/RES_summary!M$6</f>
        <v>631.88913100682419</v>
      </c>
      <c r="N140" s="29">
        <f>N10*1000*11630/RES_summary!N$6</f>
        <v>614.61551432117278</v>
      </c>
      <c r="O140" s="29">
        <f>O10*1000*11630/RES_summary!O$6</f>
        <v>593.82936001976054</v>
      </c>
      <c r="P140" s="29">
        <f>P10*1000*11630/RES_summary!P$6</f>
        <v>584.70869494734825</v>
      </c>
      <c r="Q140" s="29">
        <f>Q10*1000*11630/RES_summary!Q$6</f>
        <v>620.24729483862882</v>
      </c>
      <c r="R140" s="29">
        <f>R10*1000*11630/RES_summary!R$6</f>
        <v>684.27022403349451</v>
      </c>
      <c r="S140" s="29">
        <f>S10*1000*11630/RES_summary!S$6</f>
        <v>664.1286478230611</v>
      </c>
      <c r="T140" s="29">
        <f>T10*1000*11630/RES_summary!T$6</f>
        <v>676.48275107905465</v>
      </c>
      <c r="U140" s="29">
        <f>U10*1000*11630/RES_summary!U$6</f>
        <v>662.09065039093196</v>
      </c>
      <c r="V140" s="29">
        <f>V10*1000*11630/RES_summary!V$6</f>
        <v>680.15227093033025</v>
      </c>
      <c r="W140" s="29">
        <f>W10*1000*11630/RES_summary!W$6</f>
        <v>702.34856291118103</v>
      </c>
      <c r="X140" s="29">
        <f>X10*1000*11630/RES_summary!X$6</f>
        <v>661.48941727687452</v>
      </c>
      <c r="Y140" s="29">
        <f>Y10*1000*11630/RES_summary!Y$6</f>
        <v>634.6539118916553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65.001103531515867</v>
      </c>
      <c r="C141" s="29">
        <f>C11*1000*11630/RES_summary!C$6</f>
        <v>69.110020943535147</v>
      </c>
      <c r="D141" s="29">
        <f>D11*1000*11630/RES_summary!D$6</f>
        <v>73.220548421083834</v>
      </c>
      <c r="E141" s="29">
        <f>E11*1000*11630/RES_summary!E$6</f>
        <v>77.728326004982662</v>
      </c>
      <c r="F141" s="29">
        <f>F11*1000*11630/RES_summary!F$6</f>
        <v>84.695523391009772</v>
      </c>
      <c r="G141" s="29">
        <f>G11*1000*11630/RES_summary!G$6</f>
        <v>90.631190760378544</v>
      </c>
      <c r="H141" s="29">
        <f>H11*1000*11630/RES_summary!H$6</f>
        <v>94.418796280501056</v>
      </c>
      <c r="I141" s="29">
        <f>I11*1000*11630/RES_summary!I$6</f>
        <v>101.4400238481786</v>
      </c>
      <c r="J141" s="29">
        <f>J11*1000*11630/RES_summary!J$6</f>
        <v>105.59131806200803</v>
      </c>
      <c r="K141" s="29">
        <f>K11*1000*11630/RES_summary!K$6</f>
        <v>115.03514450635868</v>
      </c>
      <c r="L141" s="29">
        <f>L11*1000*11630/RES_summary!L$6</f>
        <v>128.0525696191348</v>
      </c>
      <c r="M141" s="29">
        <f>M11*1000*11630/RES_summary!M$6</f>
        <v>133.77027579040086</v>
      </c>
      <c r="N141" s="29">
        <f>N11*1000*11630/RES_summary!N$6</f>
        <v>131.3602280026175</v>
      </c>
      <c r="O141" s="29">
        <f>O11*1000*11630/RES_summary!O$6</f>
        <v>128.14516584317039</v>
      </c>
      <c r="P141" s="29">
        <f>P11*1000*11630/RES_summary!P$6</f>
        <v>128.19505557517351</v>
      </c>
      <c r="Q141" s="29">
        <f>Q11*1000*11630/RES_summary!Q$6</f>
        <v>139.53509250109855</v>
      </c>
      <c r="R141" s="29">
        <f>R11*1000*11630/RES_summary!R$6</f>
        <v>169.51785123683305</v>
      </c>
      <c r="S141" s="29">
        <f>S11*1000*11630/RES_summary!S$6</f>
        <v>183.03803471557737</v>
      </c>
      <c r="T141" s="29">
        <f>T11*1000*11630/RES_summary!T$6</f>
        <v>209.16213408236493</v>
      </c>
      <c r="U141" s="29">
        <f>U11*1000*11630/RES_summary!U$6</f>
        <v>226.03954042183719</v>
      </c>
      <c r="V141" s="29">
        <f>V11*1000*11630/RES_summary!V$6</f>
        <v>253.98623441286037</v>
      </c>
      <c r="W141" s="29">
        <f>W11*1000*11630/RES_summary!W$6</f>
        <v>279.69687799864505</v>
      </c>
      <c r="X141" s="29">
        <f>X11*1000*11630/RES_summary!X$6</f>
        <v>280.54659237181113</v>
      </c>
      <c r="Y141" s="29">
        <f>Y11*1000*11630/RES_summary!Y$6</f>
        <v>282.57734592587531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517.16091061651707</v>
      </c>
      <c r="C142" s="22">
        <f t="shared" ref="C142:Q142" si="119">SUM(C143:C144)</f>
        <v>527.83685468080398</v>
      </c>
      <c r="D142" s="22">
        <f t="shared" si="119"/>
        <v>540.609930703533</v>
      </c>
      <c r="E142" s="22">
        <f t="shared" si="119"/>
        <v>556.75270629354156</v>
      </c>
      <c r="F142" s="22">
        <f t="shared" si="119"/>
        <v>570.54552006578797</v>
      </c>
      <c r="G142" s="22">
        <f t="shared" si="119"/>
        <v>580.77898912565843</v>
      </c>
      <c r="H142" s="22">
        <f t="shared" si="119"/>
        <v>586.26844341040999</v>
      </c>
      <c r="I142" s="22">
        <f t="shared" si="119"/>
        <v>587.52886665834717</v>
      </c>
      <c r="J142" s="22">
        <f t="shared" si="119"/>
        <v>583.95472957155346</v>
      </c>
      <c r="K142" s="22">
        <f t="shared" si="119"/>
        <v>581.80469794233977</v>
      </c>
      <c r="L142" s="22">
        <f t="shared" si="119"/>
        <v>580.47912528142911</v>
      </c>
      <c r="M142" s="22">
        <f t="shared" si="119"/>
        <v>572.32969825623104</v>
      </c>
      <c r="N142" s="22">
        <f t="shared" si="119"/>
        <v>545.61717346339356</v>
      </c>
      <c r="O142" s="22">
        <f t="shared" si="119"/>
        <v>517.76612626650649</v>
      </c>
      <c r="P142" s="22">
        <f t="shared" si="119"/>
        <v>489.18641423382525</v>
      </c>
      <c r="Q142" s="22">
        <f t="shared" si="119"/>
        <v>480.00441312714355</v>
      </c>
      <c r="R142" s="22">
        <f t="shared" ref="R142:V142" si="120">SUM(R143:R144)</f>
        <v>509.0285181071813</v>
      </c>
      <c r="S142" s="22">
        <f t="shared" si="120"/>
        <v>481.53790229558876</v>
      </c>
      <c r="T142" s="22">
        <f t="shared" si="120"/>
        <v>477.78176361380514</v>
      </c>
      <c r="U142" s="22">
        <f t="shared" si="120"/>
        <v>458.54771629529239</v>
      </c>
      <c r="V142" s="22">
        <f t="shared" si="120"/>
        <v>463.72078283863362</v>
      </c>
      <c r="W142" s="22">
        <f t="shared" ref="W142:Y142" si="121">SUM(W143:W144)</f>
        <v>475.00181223145285</v>
      </c>
      <c r="X142" s="22">
        <f t="shared" si="121"/>
        <v>446.72082349268032</v>
      </c>
      <c r="Y142" s="22">
        <f t="shared" si="121"/>
        <v>424.938010519165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359.60600511544436</v>
      </c>
      <c r="C143" s="31">
        <f>C13*1000*11630/RES_summary!C$6</f>
        <v>368.77861063545606</v>
      </c>
      <c r="D143" s="31">
        <f>D13*1000*11630/RES_summary!D$6</f>
        <v>380.92427859732157</v>
      </c>
      <c r="E143" s="31">
        <f>E13*1000*11630/RES_summary!E$6</f>
        <v>396.69248534444239</v>
      </c>
      <c r="F143" s="31">
        <f>F13*1000*11630/RES_summary!F$6</f>
        <v>410.75569528036073</v>
      </c>
      <c r="G143" s="31">
        <f>G13*1000*11630/RES_summary!G$6</f>
        <v>421.16370250704955</v>
      </c>
      <c r="H143" s="31">
        <f>H13*1000*11630/RES_summary!H$6</f>
        <v>427.28036992677158</v>
      </c>
      <c r="I143" s="31">
        <f>I13*1000*11630/RES_summary!I$6</f>
        <v>429.57981248519098</v>
      </c>
      <c r="J143" s="31">
        <f>J13*1000*11630/RES_summary!J$6</f>
        <v>427.31170439741379</v>
      </c>
      <c r="K143" s="31">
        <f>K13*1000*11630/RES_summary!K$6</f>
        <v>425.64312505590038</v>
      </c>
      <c r="L143" s="31">
        <f>L13*1000*11630/RES_summary!L$6</f>
        <v>418.27756029958391</v>
      </c>
      <c r="M143" s="31">
        <f>M13*1000*11630/RES_summary!M$6</f>
        <v>405.45772501414871</v>
      </c>
      <c r="N143" s="31">
        <f>N13*1000*11630/RES_summary!N$6</f>
        <v>383.69540568458666</v>
      </c>
      <c r="O143" s="31">
        <f>O13*1000*11630/RES_summary!O$6</f>
        <v>359.45776581161169</v>
      </c>
      <c r="P143" s="31">
        <f>P13*1000*11630/RES_summary!P$6</f>
        <v>337.21649830297201</v>
      </c>
      <c r="Q143" s="31">
        <f>Q13*1000*11630/RES_summary!Q$6</f>
        <v>322.79570346415829</v>
      </c>
      <c r="R143" s="31">
        <f>R13*1000*11630/RES_summary!R$6</f>
        <v>331.38670883211347</v>
      </c>
      <c r="S143" s="31">
        <f>S13*1000*11630/RES_summary!S$6</f>
        <v>304.40913453324202</v>
      </c>
      <c r="T143" s="31">
        <f>T13*1000*11630/RES_summary!T$6</f>
        <v>292.94465475437761</v>
      </c>
      <c r="U143" s="31">
        <f>U13*1000*11630/RES_summary!U$6</f>
        <v>270.51208996218884</v>
      </c>
      <c r="V143" s="31">
        <f>V13*1000*11630/RES_summary!V$6</f>
        <v>264.43784722675775</v>
      </c>
      <c r="W143" s="31">
        <f>W13*1000*11630/RES_summary!W$6</f>
        <v>264.90900535200416</v>
      </c>
      <c r="X143" s="31">
        <f>X13*1000*11630/RES_summary!X$6</f>
        <v>244.09497428232939</v>
      </c>
      <c r="Y143" s="31">
        <f>Y13*1000*11630/RES_summary!Y$6</f>
        <v>227.09017178402186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157.55490550107274</v>
      </c>
      <c r="C144" s="33">
        <f>C14*1000*11630/RES_summary!C$6</f>
        <v>159.05824404534786</v>
      </c>
      <c r="D144" s="33">
        <f>D14*1000*11630/RES_summary!D$6</f>
        <v>159.68565210621139</v>
      </c>
      <c r="E144" s="33">
        <f>E14*1000*11630/RES_summary!E$6</f>
        <v>160.06022094909915</v>
      </c>
      <c r="F144" s="33">
        <f>F14*1000*11630/RES_summary!F$6</f>
        <v>159.78982478542719</v>
      </c>
      <c r="G144" s="33">
        <f>G14*1000*11630/RES_summary!G$6</f>
        <v>159.61528661860885</v>
      </c>
      <c r="H144" s="33">
        <f>H14*1000*11630/RES_summary!H$6</f>
        <v>158.98807348363843</v>
      </c>
      <c r="I144" s="33">
        <f>I14*1000*11630/RES_summary!I$6</f>
        <v>157.94905417315616</v>
      </c>
      <c r="J144" s="33">
        <f>J14*1000*11630/RES_summary!J$6</f>
        <v>156.64302517413967</v>
      </c>
      <c r="K144" s="33">
        <f>K14*1000*11630/RES_summary!K$6</f>
        <v>156.16157288643933</v>
      </c>
      <c r="L144" s="33">
        <f>L14*1000*11630/RES_summary!L$6</f>
        <v>162.20156498184519</v>
      </c>
      <c r="M144" s="33">
        <f>M14*1000*11630/RES_summary!M$6</f>
        <v>166.87197324208228</v>
      </c>
      <c r="N144" s="33">
        <f>N14*1000*11630/RES_summary!N$6</f>
        <v>161.9217677788069</v>
      </c>
      <c r="O144" s="33">
        <f>O14*1000*11630/RES_summary!O$6</f>
        <v>158.30836045489477</v>
      </c>
      <c r="P144" s="33">
        <f>P14*1000*11630/RES_summary!P$6</f>
        <v>151.96991593085323</v>
      </c>
      <c r="Q144" s="33">
        <f>Q14*1000*11630/RES_summary!Q$6</f>
        <v>157.20870966298526</v>
      </c>
      <c r="R144" s="33">
        <f>R14*1000*11630/RES_summary!R$6</f>
        <v>177.6418092750678</v>
      </c>
      <c r="S144" s="33">
        <f>S14*1000*11630/RES_summary!S$6</f>
        <v>177.12876776234677</v>
      </c>
      <c r="T144" s="33">
        <f>T14*1000*11630/RES_summary!T$6</f>
        <v>184.83710885942753</v>
      </c>
      <c r="U144" s="33">
        <f>U14*1000*11630/RES_summary!U$6</f>
        <v>188.03562633310358</v>
      </c>
      <c r="V144" s="33">
        <f>V14*1000*11630/RES_summary!V$6</f>
        <v>199.28293561187587</v>
      </c>
      <c r="W144" s="33">
        <f>W14*1000*11630/RES_summary!W$6</f>
        <v>210.09280687944869</v>
      </c>
      <c r="X144" s="33">
        <f>X14*1000*11630/RES_summary!X$6</f>
        <v>202.62584921035094</v>
      </c>
      <c r="Y144" s="33">
        <f>Y14*1000*11630/RES_summary!Y$6</f>
        <v>197.84783873514317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209.13846257273056</v>
      </c>
      <c r="C3" s="49">
        <f t="shared" ref="C3:W3" si="0">C5*C11/11630</f>
        <v>211.39726495169995</v>
      </c>
      <c r="D3" s="49">
        <f t="shared" si="0"/>
        <v>213.60783781049616</v>
      </c>
      <c r="E3" s="49">
        <f t="shared" si="0"/>
        <v>215.39370008790161</v>
      </c>
      <c r="F3" s="49">
        <f t="shared" si="0"/>
        <v>216.03088137778184</v>
      </c>
      <c r="G3" s="49">
        <f t="shared" si="0"/>
        <v>214.7721814548311</v>
      </c>
      <c r="H3" s="49">
        <f t="shared" si="0"/>
        <v>212.41195022617327</v>
      </c>
      <c r="I3" s="49">
        <f t="shared" si="0"/>
        <v>207.37678873783878</v>
      </c>
      <c r="J3" s="49">
        <f t="shared" si="0"/>
        <v>202.06939667379817</v>
      </c>
      <c r="K3" s="49">
        <f t="shared" si="0"/>
        <v>197.22308246310314</v>
      </c>
      <c r="L3" s="49">
        <f t="shared" si="0"/>
        <v>191.55221641964852</v>
      </c>
      <c r="M3" s="49">
        <f t="shared" si="0"/>
        <v>188.67654573437622</v>
      </c>
      <c r="N3" s="49">
        <f t="shared" si="0"/>
        <v>184.95213710371721</v>
      </c>
      <c r="O3" s="49">
        <f t="shared" si="0"/>
        <v>179.38860281651768</v>
      </c>
      <c r="P3" s="49">
        <f t="shared" si="0"/>
        <v>175.51415178735178</v>
      </c>
      <c r="Q3" s="49">
        <f t="shared" si="0"/>
        <v>169.82903388483004</v>
      </c>
      <c r="R3" s="49">
        <f t="shared" si="0"/>
        <v>162.9488472726072</v>
      </c>
      <c r="S3" s="49">
        <f t="shared" si="0"/>
        <v>157.07517834662875</v>
      </c>
      <c r="T3" s="49">
        <f t="shared" si="0"/>
        <v>151.01984051060131</v>
      </c>
      <c r="U3" s="49">
        <f t="shared" si="0"/>
        <v>145.82307083798869</v>
      </c>
      <c r="V3" s="49">
        <f t="shared" si="0"/>
        <v>139.93539586016078</v>
      </c>
      <c r="W3" s="49">
        <f t="shared" si="0"/>
        <v>134.31051539516361</v>
      </c>
      <c r="X3" s="49">
        <f t="shared" ref="X3:Y3" si="1">X5*X11/11630</f>
        <v>128.9307135436666</v>
      </c>
      <c r="Y3" s="49">
        <f t="shared" si="1"/>
        <v>124.62286591344156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277.65757074439006</v>
      </c>
      <c r="C5" s="49">
        <f t="shared" ref="C5:W5" si="2">C7*C13/1000000</f>
        <v>280.65641454204012</v>
      </c>
      <c r="D5" s="49">
        <f t="shared" si="2"/>
        <v>283.59122759544192</v>
      </c>
      <c r="E5" s="49">
        <f t="shared" si="2"/>
        <v>285.96218402081013</v>
      </c>
      <c r="F5" s="49">
        <f t="shared" si="2"/>
        <v>286.80812219447535</v>
      </c>
      <c r="G5" s="49">
        <f t="shared" si="2"/>
        <v>285.13703999083179</v>
      </c>
      <c r="H5" s="49">
        <f t="shared" si="2"/>
        <v>282.00353665872103</v>
      </c>
      <c r="I5" s="49">
        <f t="shared" si="2"/>
        <v>275.31872751382036</v>
      </c>
      <c r="J5" s="49">
        <f t="shared" si="2"/>
        <v>268.27249809546504</v>
      </c>
      <c r="K5" s="49">
        <f t="shared" si="2"/>
        <v>261.83840742532999</v>
      </c>
      <c r="L5" s="49">
        <f t="shared" si="2"/>
        <v>254.309620657593</v>
      </c>
      <c r="M5" s="49">
        <f t="shared" si="2"/>
        <v>250.4918067226937</v>
      </c>
      <c r="N5" s="49">
        <f t="shared" si="2"/>
        <v>245.54718658861088</v>
      </c>
      <c r="O5" s="49">
        <f t="shared" si="2"/>
        <v>238.16089620503442</v>
      </c>
      <c r="P5" s="49">
        <f t="shared" si="2"/>
        <v>233.01707594599341</v>
      </c>
      <c r="Q5" s="49">
        <f t="shared" si="2"/>
        <v>225.46936804572775</v>
      </c>
      <c r="R5" s="49">
        <f t="shared" si="2"/>
        <v>216.33505636762823</v>
      </c>
      <c r="S5" s="49">
        <f t="shared" si="2"/>
        <v>208.5370233072253</v>
      </c>
      <c r="T5" s="49">
        <f t="shared" si="2"/>
        <v>200.49780195642623</v>
      </c>
      <c r="U5" s="49">
        <f t="shared" si="2"/>
        <v>193.59843765363121</v>
      </c>
      <c r="V5" s="49">
        <f t="shared" si="2"/>
        <v>185.78180980064735</v>
      </c>
      <c r="W5" s="49">
        <f t="shared" si="2"/>
        <v>178.31407466275721</v>
      </c>
      <c r="X5" s="49">
        <f t="shared" ref="X5:Y5" si="3">X7*X13/1000000</f>
        <v>171.17171215900035</v>
      </c>
      <c r="Y5" s="49">
        <f t="shared" si="3"/>
        <v>165.45250349010567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5412206</v>
      </c>
      <c r="C7" s="35">
        <v>5560785</v>
      </c>
      <c r="D7" s="35">
        <v>5733424</v>
      </c>
      <c r="E7" s="35">
        <v>5906661</v>
      </c>
      <c r="F7" s="35">
        <v>6049438</v>
      </c>
      <c r="G7" s="35">
        <v>6132611</v>
      </c>
      <c r="H7" s="35">
        <v>6184969</v>
      </c>
      <c r="I7" s="35">
        <v>6140242</v>
      </c>
      <c r="J7" s="35">
        <v>6093089</v>
      </c>
      <c r="K7" s="35">
        <v>6075997</v>
      </c>
      <c r="L7" s="35">
        <v>6034697</v>
      </c>
      <c r="M7" s="35">
        <v>6128124</v>
      </c>
      <c r="N7" s="35">
        <v>6198607</v>
      </c>
      <c r="O7" s="35">
        <v>6196955</v>
      </c>
      <c r="P7" s="35">
        <v>6298251</v>
      </c>
      <c r="Q7" s="35">
        <v>6329620</v>
      </c>
      <c r="R7" s="35">
        <v>6306457</v>
      </c>
      <c r="S7" s="35">
        <v>6348232</v>
      </c>
      <c r="T7" s="35">
        <v>6390209</v>
      </c>
      <c r="U7" s="35">
        <v>6436998</v>
      </c>
      <c r="V7" s="35">
        <v>6420612</v>
      </c>
      <c r="W7" s="35">
        <v>6412679</v>
      </c>
      <c r="X7" s="35">
        <v>6397247</v>
      </c>
      <c r="Y7" s="35">
        <v>6405915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433151.47503927071</v>
      </c>
      <c r="D8" s="52">
        <v>459041.91933053453</v>
      </c>
      <c r="E8" s="52">
        <v>461482.1375163151</v>
      </c>
      <c r="F8" s="52">
        <v>432876.20532936882</v>
      </c>
      <c r="G8" s="52">
        <v>375138.19898958504</v>
      </c>
      <c r="H8" s="52">
        <v>346201.19520711899</v>
      </c>
      <c r="I8" s="52">
        <v>251006.27118554711</v>
      </c>
      <c r="J8" s="52">
        <v>250482.50462503824</v>
      </c>
      <c r="K8" s="52">
        <v>282457.97372554801</v>
      </c>
      <c r="L8" s="52">
        <v>260176.75719003659</v>
      </c>
      <c r="M8" s="52">
        <v>396842.93422769941</v>
      </c>
      <c r="N8" s="52">
        <v>375850.58455722965</v>
      </c>
      <c r="O8" s="52">
        <v>305679.78841008898</v>
      </c>
      <c r="P8" s="52">
        <v>410604.62653381005</v>
      </c>
      <c r="Q8" s="52">
        <v>342667.18019531295</v>
      </c>
      <c r="R8" s="52">
        <v>290137.53118425049</v>
      </c>
      <c r="S8" s="52">
        <v>357090.76181636658</v>
      </c>
      <c r="T8" s="52">
        <v>359320.95493688062</v>
      </c>
      <c r="U8" s="52">
        <v>479940.47503927071</v>
      </c>
      <c r="V8" s="52">
        <v>442655.91933053453</v>
      </c>
      <c r="W8" s="52">
        <v>453549.1375163151</v>
      </c>
      <c r="X8" s="52">
        <v>417444.20532936882</v>
      </c>
      <c r="Y8" s="52">
        <v>383806.19898958504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284572.47503927071</v>
      </c>
      <c r="D9" s="36">
        <v>286402.91933053453</v>
      </c>
      <c r="E9" s="36">
        <v>288245.1375163151</v>
      </c>
      <c r="F9" s="36">
        <v>290099.20532936882</v>
      </c>
      <c r="G9" s="36">
        <v>291965.19898958504</v>
      </c>
      <c r="H9" s="36">
        <v>293843.19520711899</v>
      </c>
      <c r="I9" s="36">
        <v>295733.27118554711</v>
      </c>
      <c r="J9" s="36">
        <v>297635.50462503824</v>
      </c>
      <c r="K9" s="36">
        <v>299549.97372554801</v>
      </c>
      <c r="L9" s="36">
        <v>301476.75719003659</v>
      </c>
      <c r="M9" s="36">
        <v>303415.93422769941</v>
      </c>
      <c r="N9" s="36">
        <v>305367.58455722965</v>
      </c>
      <c r="O9" s="36">
        <v>307331.78841008898</v>
      </c>
      <c r="P9" s="36">
        <v>309308.62653381005</v>
      </c>
      <c r="Q9" s="36">
        <v>311298.18019531295</v>
      </c>
      <c r="R9" s="36">
        <v>313300.53118425049</v>
      </c>
      <c r="S9" s="36">
        <v>315315.76181636658</v>
      </c>
      <c r="T9" s="36">
        <v>317343.95493688062</v>
      </c>
      <c r="U9" s="36">
        <v>433151.47503927071</v>
      </c>
      <c r="V9" s="36">
        <v>459041.91933053453</v>
      </c>
      <c r="W9" s="36">
        <v>461482.1375163151</v>
      </c>
      <c r="X9" s="36">
        <v>432876.20532936882</v>
      </c>
      <c r="Y9" s="36">
        <v>375138.19898958504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8759.9999999999964</v>
      </c>
      <c r="D11" s="54">
        <v>8759.9999999999964</v>
      </c>
      <c r="E11" s="54">
        <v>8759.9999999999964</v>
      </c>
      <c r="F11" s="54">
        <v>8759.9999999999945</v>
      </c>
      <c r="G11" s="54">
        <v>8759.9999999999964</v>
      </c>
      <c r="H11" s="54">
        <v>8759.9999999999964</v>
      </c>
      <c r="I11" s="54">
        <v>8759.9999999999945</v>
      </c>
      <c r="J11" s="54">
        <v>8759.9999999999964</v>
      </c>
      <c r="K11" s="54">
        <v>8759.9999999999964</v>
      </c>
      <c r="L11" s="54">
        <v>8759.9999999999909</v>
      </c>
      <c r="M11" s="54">
        <v>8759.9999999999945</v>
      </c>
      <c r="N11" s="54">
        <v>8759.9999999999982</v>
      </c>
      <c r="O11" s="54">
        <v>8759.9999999999964</v>
      </c>
      <c r="P11" s="54">
        <v>8759.9999999999964</v>
      </c>
      <c r="Q11" s="54">
        <v>8759.9999999999927</v>
      </c>
      <c r="R11" s="54">
        <v>8759.9999999999927</v>
      </c>
      <c r="S11" s="54">
        <v>8759.9999999999945</v>
      </c>
      <c r="T11" s="54">
        <v>8759.9999999999982</v>
      </c>
      <c r="U11" s="54">
        <v>8759.9999999999945</v>
      </c>
      <c r="V11" s="54">
        <v>8759.9999999999945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51.302106894007743</v>
      </c>
      <c r="C13" s="35">
        <v>50.470646597924592</v>
      </c>
      <c r="D13" s="35">
        <v>49.462804006025358</v>
      </c>
      <c r="E13" s="35">
        <v>48.413508752374668</v>
      </c>
      <c r="F13" s="35">
        <v>47.41070529104941</v>
      </c>
      <c r="G13" s="35">
        <v>46.49521060292782</v>
      </c>
      <c r="H13" s="35">
        <v>45.594979806482627</v>
      </c>
      <c r="I13" s="35">
        <v>44.838416387142452</v>
      </c>
      <c r="J13" s="35">
        <v>44.02898071823094</v>
      </c>
      <c r="K13" s="35">
        <v>43.093900050531623</v>
      </c>
      <c r="L13" s="35">
        <v>42.141241003084829</v>
      </c>
      <c r="M13" s="35">
        <v>40.87577319301856</v>
      </c>
      <c r="N13" s="35">
        <v>39.61328514432531</v>
      </c>
      <c r="O13" s="35">
        <v>38.43192280806209</v>
      </c>
      <c r="P13" s="35">
        <v>36.997108553786347</v>
      </c>
      <c r="Q13" s="35">
        <v>35.621311871127773</v>
      </c>
      <c r="R13" s="35">
        <v>34.303739225943858</v>
      </c>
      <c r="S13" s="35">
        <v>32.849622273922137</v>
      </c>
      <c r="T13" s="35">
        <v>31.375781599072305</v>
      </c>
      <c r="U13" s="35">
        <v>30.075889048533369</v>
      </c>
      <c r="V13" s="35">
        <v>28.93521829393325</v>
      </c>
      <c r="W13" s="35">
        <v>27.806486908631669</v>
      </c>
      <c r="X13" s="35">
        <v>26.757089754233398</v>
      </c>
      <c r="Y13" s="35">
        <v>25.828082871862279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40.627845789077746</v>
      </c>
      <c r="D14" s="36">
        <v>38.401473794291483</v>
      </c>
      <c r="E14" s="36">
        <v>37.181372553778537</v>
      </c>
      <c r="F14" s="36">
        <v>36.335188725311156</v>
      </c>
      <c r="G14" s="36">
        <v>35.473187428241062</v>
      </c>
      <c r="H14" s="36">
        <v>34.492289003617188</v>
      </c>
      <c r="I14" s="36">
        <v>33.811628313067949</v>
      </c>
      <c r="J14" s="36">
        <v>32.829035575478628</v>
      </c>
      <c r="K14" s="36">
        <v>31.627551469693941</v>
      </c>
      <c r="L14" s="36">
        <v>30.508513294626489</v>
      </c>
      <c r="M14" s="36">
        <v>29.603809827327215</v>
      </c>
      <c r="N14" s="36">
        <v>28.525644954011383</v>
      </c>
      <c r="O14" s="36">
        <v>27.415871755713049</v>
      </c>
      <c r="P14" s="36">
        <v>26.118468399069954</v>
      </c>
      <c r="Q14" s="36">
        <v>24.579373522797528</v>
      </c>
      <c r="R14" s="36">
        <v>23.91509169579966</v>
      </c>
      <c r="S14" s="36">
        <v>23.462746039827085</v>
      </c>
      <c r="T14" s="36">
        <v>22.935462110712741</v>
      </c>
      <c r="U14" s="36">
        <v>22.291612366172288</v>
      </c>
      <c r="V14" s="36">
        <v>22.164525434353841</v>
      </c>
      <c r="W14" s="36">
        <v>21.366602518717102</v>
      </c>
      <c r="X14" s="36">
        <v>20.568679603080362</v>
      </c>
      <c r="Y14" s="36">
        <v>19.770756687443622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1.5060001190952546</v>
      </c>
      <c r="C16" s="44">
        <f>C7/RES_summary!C$6</f>
        <v>1.5262319770175325</v>
      </c>
      <c r="D16" s="44">
        <f>D7/RES_summary!D$6</f>
        <v>1.5548559417111805</v>
      </c>
      <c r="E16" s="44">
        <f>E7/RES_summary!E$6</f>
        <v>1.5848639090723708</v>
      </c>
      <c r="F16" s="44">
        <f>F7/RES_summary!F$6</f>
        <v>1.609247890026817</v>
      </c>
      <c r="G16" s="44">
        <f>G7/RES_summary!G$6</f>
        <v>1.6210000087227121</v>
      </c>
      <c r="H16" s="44">
        <f>H7/RES_summary!H$6</f>
        <v>1.615672124278593</v>
      </c>
      <c r="I16" s="44">
        <f>I7/RES_summary!I$6</f>
        <v>1.5979360892393917</v>
      </c>
      <c r="J16" s="44">
        <f>J7/RES_summary!J$6</f>
        <v>1.5744639781702323</v>
      </c>
      <c r="K16" s="44">
        <f>K7/RES_summary!K$6</f>
        <v>1.5519280595679119</v>
      </c>
      <c r="L16" s="44">
        <f>L7/RES_summary!L$6</f>
        <v>1.5370000073861207</v>
      </c>
      <c r="M16" s="44">
        <f>M7/RES_summary!M$6</f>
        <v>1.5307673515512945</v>
      </c>
      <c r="N16" s="44">
        <f>N7/RES_summary!N$6</f>
        <v>1.5292590801659867</v>
      </c>
      <c r="O16" s="44">
        <f>O7/RES_summary!O$6</f>
        <v>1.5303760993870055</v>
      </c>
      <c r="P16" s="44">
        <f>P7/RES_summary!P$6</f>
        <v>1.5317328198252513</v>
      </c>
      <c r="Q16" s="44">
        <f>Q7/RES_summary!Q$6</f>
        <v>1.5319999051216404</v>
      </c>
      <c r="R16" s="44">
        <f>R7/RES_summary!R$6</f>
        <v>1.5315209139695378</v>
      </c>
      <c r="S16" s="44">
        <f>S7/RES_summary!S$6</f>
        <v>1.5311396322746071</v>
      </c>
      <c r="T16" s="44">
        <f>T7/RES_summary!T$6</f>
        <v>1.5308155794079219</v>
      </c>
      <c r="U16" s="44">
        <f>U7/RES_summary!U$6</f>
        <v>1.5305279431405245</v>
      </c>
      <c r="V16" s="44">
        <f>V7/RES_summary!V$6</f>
        <v>1.5302645317777286</v>
      </c>
      <c r="W16" s="44">
        <f>W7/RES_summary!W$6</f>
        <v>1.5300162314384089</v>
      </c>
      <c r="X16" s="44">
        <f>X7/RES_summary!X$6</f>
        <v>1.5297724990667958</v>
      </c>
      <c r="Y16" s="44">
        <f>Y7/RES_summary!Y$6</f>
        <v>1.5295077622474464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77.260979092213134</v>
      </c>
      <c r="C17" s="52">
        <f t="shared" si="4"/>
        <v>77.029914738503649</v>
      </c>
      <c r="D17" s="52">
        <f t="shared" si="4"/>
        <v>76.907534702464105</v>
      </c>
      <c r="E17" s="52">
        <f t="shared" si="4"/>
        <v>76.728822733197958</v>
      </c>
      <c r="F17" s="52">
        <f t="shared" si="4"/>
        <v>76.295577454304507</v>
      </c>
      <c r="G17" s="52">
        <f t="shared" si="4"/>
        <v>75.368736792910326</v>
      </c>
      <c r="H17" s="52">
        <f t="shared" si="4"/>
        <v>73.666537880379337</v>
      </c>
      <c r="I17" s="52">
        <f t="shared" si="4"/>
        <v>71.648923729357861</v>
      </c>
      <c r="J17" s="52">
        <f t="shared" si="4"/>
        <v>69.322044136406333</v>
      </c>
      <c r="K17" s="52">
        <f t="shared" si="4"/>
        <v>66.878632684635079</v>
      </c>
      <c r="L17" s="52">
        <f t="shared" si="4"/>
        <v>64.771087733001679</v>
      </c>
      <c r="M17" s="52">
        <f t="shared" si="4"/>
        <v>62.571299073288422</v>
      </c>
      <c r="N17" s="52">
        <f t="shared" si="4"/>
        <v>60.57897600216387</v>
      </c>
      <c r="O17" s="52">
        <f t="shared" si="4"/>
        <v>58.815296118944552</v>
      </c>
      <c r="P17" s="52">
        <f t="shared" si="4"/>
        <v>56.669685410472091</v>
      </c>
      <c r="Q17" s="52">
        <f t="shared" si="4"/>
        <v>54.571846406876112</v>
      </c>
      <c r="R17" s="52">
        <f t="shared" ref="R17:V17" si="5">R13*R16</f>
        <v>52.536894051890222</v>
      </c>
      <c r="S17" s="52">
        <f t="shared" si="5"/>
        <v>50.297358568852886</v>
      </c>
      <c r="T17" s="52">
        <f t="shared" si="5"/>
        <v>48.030535287960284</v>
      </c>
      <c r="U17" s="52">
        <f t="shared" si="5"/>
        <v>46.031988603574405</v>
      </c>
      <c r="V17" s="52">
        <f t="shared" si="5"/>
        <v>44.278538274452131</v>
      </c>
      <c r="W17" s="52">
        <f t="shared" ref="W17:Y17" si="6">W13*W16</f>
        <v>42.544376309486083</v>
      </c>
      <c r="X17" s="52">
        <f t="shared" si="6"/>
        <v>40.932260061088179</v>
      </c>
      <c r="Y17" s="52">
        <f t="shared" si="6"/>
        <v>39.50425323648367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676.8061768477869</v>
      </c>
      <c r="C18" s="36">
        <f>C3*11630*1000/RES_summary!C$6</f>
        <v>674.78205310929172</v>
      </c>
      <c r="D18" s="36">
        <f>D3*11630*1000/RES_summary!D$6</f>
        <v>673.71000399358525</v>
      </c>
      <c r="E18" s="36">
        <f>E3*11630*1000/RES_summary!E$6</f>
        <v>672.14448714281377</v>
      </c>
      <c r="F18" s="36">
        <f>F3*11630*1000/RES_summary!F$6</f>
        <v>668.34925849970716</v>
      </c>
      <c r="G18" s="36">
        <f>G3*11630*1000/RES_summary!G$6</f>
        <v>660.23013430589424</v>
      </c>
      <c r="H18" s="36">
        <f>H3*11630*1000/RES_summary!H$6</f>
        <v>645.31887183212257</v>
      </c>
      <c r="I18" s="36">
        <f>I3*11630*1000/RES_summary!I$6</f>
        <v>627.64457186917446</v>
      </c>
      <c r="J18" s="36">
        <f>J3*11630*1000/RES_summary!J$6</f>
        <v>607.26110663491932</v>
      </c>
      <c r="K18" s="36">
        <f>K3*11630*1000/RES_summary!K$6</f>
        <v>585.85682231740304</v>
      </c>
      <c r="L18" s="36">
        <f>L3*11630*1000/RES_summary!L$6</f>
        <v>567.39472854109397</v>
      </c>
      <c r="M18" s="36">
        <f>M3*11630*1000/RES_summary!M$6</f>
        <v>548.12457988200617</v>
      </c>
      <c r="N18" s="36">
        <f>N3*11630*1000/RES_summary!N$6</f>
        <v>530.67182977895538</v>
      </c>
      <c r="O18" s="36">
        <f>O3*11630*1000/RES_summary!O$6</f>
        <v>515.22199400195404</v>
      </c>
      <c r="P18" s="36">
        <f>P3*11630*1000/RES_summary!P$6</f>
        <v>496.42644419573514</v>
      </c>
      <c r="Q18" s="36">
        <f>Q3*11630*1000/RES_summary!Q$6</f>
        <v>478.04937452423422</v>
      </c>
      <c r="R18" s="36">
        <f>R3*11630*1000/RES_summary!R$6</f>
        <v>460.223191894558</v>
      </c>
      <c r="S18" s="36">
        <f>S3*11630*1000/RES_summary!S$6</f>
        <v>440.60486106315102</v>
      </c>
      <c r="T18" s="36">
        <f>T3*11630*1000/RES_summary!T$6</f>
        <v>420.74748912253199</v>
      </c>
      <c r="U18" s="36">
        <f>U3*11630*1000/RES_summary!U$6</f>
        <v>403.24022016731158</v>
      </c>
      <c r="V18" s="36">
        <f>V3*11630*1000/RES_summary!V$6</f>
        <v>387.87999528420045</v>
      </c>
      <c r="W18" s="36">
        <f>W3*11630*1000/RES_summary!W$6</f>
        <v>372.68873647109791</v>
      </c>
      <c r="X18" s="36">
        <f>X3*11630*1000/RES_summary!X$6</f>
        <v>358.56659813513244</v>
      </c>
      <c r="Y18" s="36">
        <f>Y3*11630*1000/RES_summary!Y$6</f>
        <v>346.05725835159694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85.605908511262541</v>
      </c>
      <c r="C3" s="49">
        <f t="shared" ref="C3:W3" si="0">C5*C11/11630</f>
        <v>85.72919482727508</v>
      </c>
      <c r="D3" s="49">
        <f t="shared" si="0"/>
        <v>87.190666615726386</v>
      </c>
      <c r="E3" s="49">
        <f t="shared" si="0"/>
        <v>88.706936271597215</v>
      </c>
      <c r="F3" s="49">
        <f t="shared" si="0"/>
        <v>89.436338462353447</v>
      </c>
      <c r="G3" s="49">
        <f t="shared" si="0"/>
        <v>89.351620587087311</v>
      </c>
      <c r="H3" s="49">
        <f t="shared" si="0"/>
        <v>88.682477712391758</v>
      </c>
      <c r="I3" s="49">
        <f t="shared" si="0"/>
        <v>87.434656054861421</v>
      </c>
      <c r="J3" s="49">
        <f t="shared" si="0"/>
        <v>84.964015102573057</v>
      </c>
      <c r="K3" s="49">
        <f t="shared" si="0"/>
        <v>83.189926158595213</v>
      </c>
      <c r="L3" s="49">
        <f t="shared" si="0"/>
        <v>81.239687974481413</v>
      </c>
      <c r="M3" s="49">
        <f t="shared" si="0"/>
        <v>79.301196277818974</v>
      </c>
      <c r="N3" s="49">
        <f t="shared" si="0"/>
        <v>76.961594265016487</v>
      </c>
      <c r="O3" s="49">
        <f t="shared" si="0"/>
        <v>74.015557905978739</v>
      </c>
      <c r="P3" s="49">
        <f t="shared" si="0"/>
        <v>70.948377437570102</v>
      </c>
      <c r="Q3" s="49">
        <f t="shared" si="0"/>
        <v>67.803384616684454</v>
      </c>
      <c r="R3" s="49">
        <f t="shared" si="0"/>
        <v>64.831320737458753</v>
      </c>
      <c r="S3" s="49">
        <f t="shared" si="0"/>
        <v>62.536334504583436</v>
      </c>
      <c r="T3" s="49">
        <f t="shared" si="0"/>
        <v>59.427667569505701</v>
      </c>
      <c r="U3" s="49">
        <f t="shared" si="0"/>
        <v>56.450840462166234</v>
      </c>
      <c r="V3" s="49">
        <f t="shared" si="0"/>
        <v>54.17267330666634</v>
      </c>
      <c r="W3" s="49">
        <f t="shared" si="0"/>
        <v>52.075960527367705</v>
      </c>
      <c r="X3" s="49">
        <f t="shared" ref="X3:Y3" si="1">X5*X11/11630</f>
        <v>50.080402990176651</v>
      </c>
      <c r="Y3" s="49">
        <f t="shared" si="1"/>
        <v>48.39608554465633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2392.1949811325726</v>
      </c>
      <c r="C5" s="49">
        <f t="shared" ref="C5:W5" si="2">C7*C13/1000000</f>
        <v>2431.7261241359774</v>
      </c>
      <c r="D5" s="49">
        <f t="shared" si="2"/>
        <v>2456.9380725474912</v>
      </c>
      <c r="E5" s="49">
        <f t="shared" si="2"/>
        <v>2470.1322058538658</v>
      </c>
      <c r="F5" s="49">
        <f t="shared" si="2"/>
        <v>2471.1777752237931</v>
      </c>
      <c r="G5" s="49">
        <f t="shared" si="2"/>
        <v>2458.9713629552625</v>
      </c>
      <c r="H5" s="49">
        <f t="shared" si="2"/>
        <v>2446.9837043908597</v>
      </c>
      <c r="I5" s="49">
        <f t="shared" si="2"/>
        <v>2411.4570062337357</v>
      </c>
      <c r="J5" s="49">
        <f t="shared" si="2"/>
        <v>2373.2563278314328</v>
      </c>
      <c r="K5" s="49">
        <f t="shared" si="2"/>
        <v>2335.3222780161823</v>
      </c>
      <c r="L5" s="49">
        <f t="shared" si="2"/>
        <v>2274.7987455857956</v>
      </c>
      <c r="M5" s="49">
        <f t="shared" si="2"/>
        <v>2231.8143060936568</v>
      </c>
      <c r="N5" s="49">
        <f t="shared" si="2"/>
        <v>2170.191719545282</v>
      </c>
      <c r="O5" s="49">
        <f t="shared" si="2"/>
        <v>2080.1331250847666</v>
      </c>
      <c r="P5" s="49">
        <f t="shared" si="2"/>
        <v>2005.9999327644155</v>
      </c>
      <c r="Q5" s="49">
        <f t="shared" si="2"/>
        <v>1910.5129759953149</v>
      </c>
      <c r="R5" s="49">
        <f t="shared" si="2"/>
        <v>1812.1602409499203</v>
      </c>
      <c r="S5" s="49">
        <f t="shared" si="2"/>
        <v>1737.1929210234809</v>
      </c>
      <c r="T5" s="49">
        <f t="shared" si="2"/>
        <v>1669.783786050989</v>
      </c>
      <c r="U5" s="49">
        <f t="shared" si="2"/>
        <v>1609.0854556803797</v>
      </c>
      <c r="V5" s="49">
        <f t="shared" si="2"/>
        <v>1542.6840293906366</v>
      </c>
      <c r="W5" s="49">
        <f t="shared" si="2"/>
        <v>1478.8621249262212</v>
      </c>
      <c r="X5" s="49">
        <f t="shared" ref="X5:Y5" si="3">X7*X13/1000000</f>
        <v>1425.3273986586901</v>
      </c>
      <c r="Y5" s="49">
        <f t="shared" si="3"/>
        <v>1378.9104281947293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2954072</v>
      </c>
      <c r="C7" s="35">
        <v>3050088</v>
      </c>
      <c r="D7" s="35">
        <v>3143663</v>
      </c>
      <c r="E7" s="35">
        <v>3232966</v>
      </c>
      <c r="F7" s="35">
        <v>3312560</v>
      </c>
      <c r="G7" s="35">
        <v>3378422</v>
      </c>
      <c r="H7" s="35">
        <v>3455429</v>
      </c>
      <c r="I7" s="35">
        <v>3499152</v>
      </c>
      <c r="J7" s="35">
        <v>3549779</v>
      </c>
      <c r="K7" s="35">
        <v>3613449</v>
      </c>
      <c r="L7" s="35">
        <v>3643591</v>
      </c>
      <c r="M7" s="35">
        <v>3732576</v>
      </c>
      <c r="N7" s="35">
        <v>3792714</v>
      </c>
      <c r="O7" s="35">
        <v>3798721</v>
      </c>
      <c r="P7" s="35">
        <v>3865046</v>
      </c>
      <c r="Q7" s="35">
        <v>3890338</v>
      </c>
      <c r="R7" s="35">
        <v>3882718</v>
      </c>
      <c r="S7" s="35">
        <v>3913756</v>
      </c>
      <c r="T7" s="35">
        <v>3944200</v>
      </c>
      <c r="U7" s="35">
        <v>3977170</v>
      </c>
      <c r="V7" s="35">
        <v>3970789</v>
      </c>
      <c r="W7" s="35">
        <v>3969413</v>
      </c>
      <c r="X7" s="35">
        <v>3963319</v>
      </c>
      <c r="Y7" s="35">
        <v>3972447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275764.50435861573</v>
      </c>
      <c r="D8" s="52">
        <v>275644.16015165253</v>
      </c>
      <c r="E8" s="52">
        <v>273722.77693562489</v>
      </c>
      <c r="F8" s="52">
        <v>266394.74152402813</v>
      </c>
      <c r="G8" s="52">
        <v>255074.44572433922</v>
      </c>
      <c r="H8" s="52">
        <v>268662.28640249511</v>
      </c>
      <c r="I8" s="52">
        <v>237852.66554819746</v>
      </c>
      <c r="J8" s="52">
        <v>247262.99034106452</v>
      </c>
      <c r="K8" s="52">
        <v>262844.67321763607</v>
      </c>
      <c r="L8" s="52">
        <v>231888.13193924259</v>
      </c>
      <c r="M8" s="52">
        <v>293335.78966075322</v>
      </c>
      <c r="N8" s="52">
        <v>267127.07500020601</v>
      </c>
      <c r="O8" s="52">
        <v>215668.42210934404</v>
      </c>
      <c r="P8" s="52">
        <v>278693.27074505622</v>
      </c>
      <c r="Q8" s="52">
        <v>240402.06634174427</v>
      </c>
      <c r="R8" s="52">
        <v>268144.50435861573</v>
      </c>
      <c r="S8" s="52">
        <v>306682.16015165253</v>
      </c>
      <c r="T8" s="52">
        <v>304166.77693562489</v>
      </c>
      <c r="U8" s="52">
        <v>299364.74152402813</v>
      </c>
      <c r="V8" s="52">
        <v>248693.44572433922</v>
      </c>
      <c r="W8" s="52">
        <v>267286.28640249511</v>
      </c>
      <c r="X8" s="52">
        <v>231758.66554819746</v>
      </c>
      <c r="Y8" s="52">
        <v>256390.99034106452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179748.50435861573</v>
      </c>
      <c r="D9" s="36">
        <v>182069.16015165253</v>
      </c>
      <c r="E9" s="36">
        <v>184419.77693562489</v>
      </c>
      <c r="F9" s="36">
        <v>186800.74152402813</v>
      </c>
      <c r="G9" s="36">
        <v>189212.44572433922</v>
      </c>
      <c r="H9" s="36">
        <v>191655.28640249511</v>
      </c>
      <c r="I9" s="36">
        <v>194129.66554819746</v>
      </c>
      <c r="J9" s="36">
        <v>196635.99034106452</v>
      </c>
      <c r="K9" s="36">
        <v>199174.67321763607</v>
      </c>
      <c r="L9" s="36">
        <v>201746.13193924259</v>
      </c>
      <c r="M9" s="36">
        <v>204350.78966075322</v>
      </c>
      <c r="N9" s="36">
        <v>206989.07500020601</v>
      </c>
      <c r="O9" s="36">
        <v>209661.42210934404</v>
      </c>
      <c r="P9" s="36">
        <v>212368.27074505622</v>
      </c>
      <c r="Q9" s="36">
        <v>215110.06634174427</v>
      </c>
      <c r="R9" s="36">
        <v>275764.50435861573</v>
      </c>
      <c r="S9" s="36">
        <v>275644.16015165253</v>
      </c>
      <c r="T9" s="36">
        <v>273722.77693562489</v>
      </c>
      <c r="U9" s="36">
        <v>266394.74152402766</v>
      </c>
      <c r="V9" s="36">
        <v>255074.44572433922</v>
      </c>
      <c r="W9" s="36">
        <v>268662.28640249558</v>
      </c>
      <c r="X9" s="36">
        <v>237852.66554819793</v>
      </c>
      <c r="Y9" s="36">
        <v>247262.99034106452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416.18543799244287</v>
      </c>
      <c r="C11" s="54">
        <v>410.00938631420365</v>
      </c>
      <c r="D11" s="54">
        <v>412.71998837540798</v>
      </c>
      <c r="E11" s="54">
        <v>417.65443420144987</v>
      </c>
      <c r="F11" s="54">
        <v>420.91047707928414</v>
      </c>
      <c r="G11" s="54">
        <v>422.59920675893267</v>
      </c>
      <c r="H11" s="54">
        <v>421.48920482977314</v>
      </c>
      <c r="I11" s="54">
        <v>421.68077112276598</v>
      </c>
      <c r="J11" s="54">
        <v>416.36104960724219</v>
      </c>
      <c r="K11" s="54">
        <v>414.28921837988742</v>
      </c>
      <c r="L11" s="54">
        <v>415.34116940086221</v>
      </c>
      <c r="M11" s="54">
        <v>413.23908991572347</v>
      </c>
      <c r="N11" s="54">
        <v>412.43514719966004</v>
      </c>
      <c r="O11" s="54">
        <v>413.82011952309762</v>
      </c>
      <c r="P11" s="54">
        <v>411.33083611914731</v>
      </c>
      <c r="Q11" s="54">
        <v>412.74431160627404</v>
      </c>
      <c r="R11" s="54">
        <v>416.07151682205017</v>
      </c>
      <c r="S11" s="54">
        <v>418.66252244443427</v>
      </c>
      <c r="T11" s="54">
        <v>413.91213617416594</v>
      </c>
      <c r="U11" s="54">
        <v>408.01019750526018</v>
      </c>
      <c r="V11" s="54">
        <v>408.39742847755548</v>
      </c>
      <c r="W11" s="54">
        <v>409.53339106138873</v>
      </c>
      <c r="X11" s="54">
        <v>408.63249196209745</v>
      </c>
      <c r="Y11" s="54">
        <v>408.18204241245184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809.79576027008568</v>
      </c>
      <c r="C13" s="35">
        <v>797.2642507809536</v>
      </c>
      <c r="D13" s="35">
        <v>781.55262588499181</v>
      </c>
      <c r="E13" s="35">
        <v>764.04521601955162</v>
      </c>
      <c r="F13" s="35">
        <v>746.00241964637416</v>
      </c>
      <c r="G13" s="35">
        <v>727.8461254855855</v>
      </c>
      <c r="H13" s="35">
        <v>708.15626782980041</v>
      </c>
      <c r="I13" s="35">
        <v>689.15468840271456</v>
      </c>
      <c r="J13" s="35">
        <v>668.56452974436797</v>
      </c>
      <c r="K13" s="35">
        <v>646.2862151966674</v>
      </c>
      <c r="L13" s="35">
        <v>624.32878596576711</v>
      </c>
      <c r="M13" s="35">
        <v>597.92869752515605</v>
      </c>
      <c r="N13" s="35">
        <v>572.20020269002146</v>
      </c>
      <c r="O13" s="35">
        <v>547.58776048169011</v>
      </c>
      <c r="P13" s="35">
        <v>519.01062309851307</v>
      </c>
      <c r="Q13" s="35">
        <v>491.09177043108201</v>
      </c>
      <c r="R13" s="35">
        <v>466.72466065007052</v>
      </c>
      <c r="S13" s="35">
        <v>443.86847852126726</v>
      </c>
      <c r="T13" s="35">
        <v>423.35170276633767</v>
      </c>
      <c r="U13" s="35">
        <v>404.58050716473764</v>
      </c>
      <c r="V13" s="35">
        <v>388.50818549931427</v>
      </c>
      <c r="W13" s="35">
        <v>372.56443835051203</v>
      </c>
      <c r="X13" s="35">
        <v>359.62974432759262</v>
      </c>
      <c r="Y13" s="35">
        <v>347.11864706935785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671.19124043318118</v>
      </c>
      <c r="D14" s="36">
        <v>626.3538552141614</v>
      </c>
      <c r="E14" s="36">
        <v>593.79964136862725</v>
      </c>
      <c r="F14" s="36">
        <v>571.76810998596522</v>
      </c>
      <c r="G14" s="36">
        <v>552.84653728806438</v>
      </c>
      <c r="H14" s="36">
        <v>533.06320628542255</v>
      </c>
      <c r="I14" s="36">
        <v>511.57165578116917</v>
      </c>
      <c r="J14" s="36">
        <v>489.49627570810662</v>
      </c>
      <c r="K14" s="36">
        <v>469.31427066597274</v>
      </c>
      <c r="L14" s="36">
        <v>443.53123639742347</v>
      </c>
      <c r="M14" s="36">
        <v>417.60319708908986</v>
      </c>
      <c r="N14" s="36">
        <v>396.80099371782921</v>
      </c>
      <c r="O14" s="36">
        <v>369.66161052269172</v>
      </c>
      <c r="P14" s="36">
        <v>351.07318050168965</v>
      </c>
      <c r="Q14" s="36">
        <v>327.40260574122107</v>
      </c>
      <c r="R14" s="36">
        <v>323.47478054781652</v>
      </c>
      <c r="S14" s="36">
        <v>318.51693754704797</v>
      </c>
      <c r="T14" s="36">
        <v>312.74734461364244</v>
      </c>
      <c r="U14" s="36">
        <v>306.04034073742196</v>
      </c>
      <c r="V14" s="36">
        <v>300.0304152057833</v>
      </c>
      <c r="W14" s="36">
        <v>297.03011105372548</v>
      </c>
      <c r="X14" s="36">
        <v>294.02980690166765</v>
      </c>
      <c r="Y14" s="36">
        <v>291.02950274960978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0.82199989871338164</v>
      </c>
      <c r="C16" s="44">
        <f>C7/RES_summary!C$6</f>
        <v>0.83713753333701113</v>
      </c>
      <c r="D16" s="44">
        <f>D7/RES_summary!D$6</f>
        <v>0.85253473217532749</v>
      </c>
      <c r="E16" s="44">
        <f>E7/RES_summary!E$6</f>
        <v>0.86746321359192036</v>
      </c>
      <c r="F16" s="44">
        <f>F7/RES_summary!F$6</f>
        <v>0.88119428459093774</v>
      </c>
      <c r="G16" s="44">
        <f>G7/RES_summary!G$6</f>
        <v>0.89300007638981216</v>
      </c>
      <c r="H16" s="44">
        <f>H7/RES_summary!H$6</f>
        <v>0.90264645024475532</v>
      </c>
      <c r="I16" s="44">
        <f>I7/RES_summary!I$6</f>
        <v>0.91061903790342391</v>
      </c>
      <c r="J16" s="44">
        <f>J7/RES_summary!J$6</f>
        <v>0.91726859167249142</v>
      </c>
      <c r="K16" s="44">
        <f>K7/RES_summary!K$6</f>
        <v>0.92294530344857184</v>
      </c>
      <c r="L16" s="44">
        <f>L7/RES_summary!L$6</f>
        <v>0.92800009576487485</v>
      </c>
      <c r="M16" s="44">
        <f>M7/RES_summary!M$6</f>
        <v>0.93237432499471684</v>
      </c>
      <c r="N16" s="44">
        <f>N7/RES_summary!N$6</f>
        <v>0.9357009281234735</v>
      </c>
      <c r="O16" s="44">
        <f>O7/RES_summary!O$6</f>
        <v>0.93811748296373054</v>
      </c>
      <c r="P16" s="44">
        <f>P7/RES_summary!P$6</f>
        <v>0.93997806825010755</v>
      </c>
      <c r="Q16" s="44">
        <f>Q7/RES_summary!Q$6</f>
        <v>0.94160430592849365</v>
      </c>
      <c r="R16" s="44">
        <f>R7/RES_summary!R$6</f>
        <v>0.94291673122420028</v>
      </c>
      <c r="S16" s="44">
        <f>S7/RES_summary!S$6</f>
        <v>0.94396470114081166</v>
      </c>
      <c r="T16" s="44">
        <f>T7/RES_summary!T$6</f>
        <v>0.94485842455242475</v>
      </c>
      <c r="U16" s="44">
        <f>U7/RES_summary!U$6</f>
        <v>0.94565352041746786</v>
      </c>
      <c r="V16" s="44">
        <f>V7/RES_summary!V$6</f>
        <v>0.94638292578233274</v>
      </c>
      <c r="W16" s="44">
        <f>W7/RES_summary!W$6</f>
        <v>0.94707162471139272</v>
      </c>
      <c r="X16" s="44">
        <f>X7/RES_summary!X$6</f>
        <v>0.94774774386996696</v>
      </c>
      <c r="Y16" s="44">
        <f>Y7/RES_summary!Y$6</f>
        <v>0.94848097759907546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665.65203292053627</v>
      </c>
      <c r="C17" s="52">
        <f t="shared" si="4"/>
        <v>667.41982831654775</v>
      </c>
      <c r="D17" s="52">
        <f t="shared" si="4"/>
        <v>666.30075858978546</v>
      </c>
      <c r="E17" s="52">
        <f t="shared" si="4"/>
        <v>662.78111841785324</v>
      </c>
      <c r="F17" s="52">
        <f t="shared" si="4"/>
        <v>657.37306848339517</v>
      </c>
      <c r="G17" s="52">
        <f t="shared" si="4"/>
        <v>649.96664565865672</v>
      </c>
      <c r="H17" s="52">
        <f t="shared" si="4"/>
        <v>639.2147413751436</v>
      </c>
      <c r="I17" s="52">
        <f t="shared" si="4"/>
        <v>627.55737931991382</v>
      </c>
      <c r="J17" s="52">
        <f t="shared" si="4"/>
        <v>613.2532446407979</v>
      </c>
      <c r="K17" s="52">
        <f t="shared" si="4"/>
        <v>596.48682699931715</v>
      </c>
      <c r="L17" s="52">
        <f t="shared" si="4"/>
        <v>579.37717316499993</v>
      </c>
      <c r="M17" s="52">
        <f t="shared" si="4"/>
        <v>557.49336574998756</v>
      </c>
      <c r="N17" s="52">
        <f t="shared" si="4"/>
        <v>535.40826072949278</v>
      </c>
      <c r="O17" s="52">
        <f t="shared" si="4"/>
        <v>513.70165156482926</v>
      </c>
      <c r="P17" s="52">
        <f t="shared" si="4"/>
        <v>487.85860290142494</v>
      </c>
      <c r="Q17" s="52">
        <f t="shared" si="4"/>
        <v>462.41412564395409</v>
      </c>
      <c r="R17" s="52">
        <f t="shared" ref="R17:V17" si="5">R13*R16</f>
        <v>440.0824914018886</v>
      </c>
      <c r="S17" s="52">
        <f t="shared" si="5"/>
        <v>418.99617567315482</v>
      </c>
      <c r="T17" s="52">
        <f t="shared" si="5"/>
        <v>400.00742290738822</v>
      </c>
      <c r="U17" s="52">
        <f t="shared" si="5"/>
        <v>382.59298089261875</v>
      </c>
      <c r="V17" s="52">
        <f t="shared" si="5"/>
        <v>367.67751328322629</v>
      </c>
      <c r="W17" s="52">
        <f t="shared" ref="W17:Y17" si="6">W13*W16</f>
        <v>352.84520793830694</v>
      </c>
      <c r="X17" s="52">
        <f t="shared" si="6"/>
        <v>340.83827881500895</v>
      </c>
      <c r="Y17" s="52">
        <f t="shared" si="6"/>
        <v>329.23543371521299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277.03468287159342</v>
      </c>
      <c r="C18" s="36">
        <f>C3*11630*1000/RES_summary!C$6</f>
        <v>273.64839422199896</v>
      </c>
      <c r="D18" s="36">
        <f>D3*11630*1000/RES_summary!D$6</f>
        <v>274.99564133970176</v>
      </c>
      <c r="E18" s="36">
        <f>E3*11630*1000/RES_summary!E$6</f>
        <v>276.81347301221268</v>
      </c>
      <c r="F18" s="36">
        <f>F3*11630*1000/RES_summary!F$6</f>
        <v>276.6952118744187</v>
      </c>
      <c r="G18" s="36">
        <f>G3*11630*1000/RES_summary!G$6</f>
        <v>274.67538887511256</v>
      </c>
      <c r="H18" s="36">
        <f>H3*11630*1000/RES_summary!H$6</f>
        <v>269.42211305767842</v>
      </c>
      <c r="I18" s="36">
        <f>I3*11630*1000/RES_summary!I$6</f>
        <v>264.62887963540339</v>
      </c>
      <c r="J18" s="36">
        <f>J3*11630*1000/RES_summary!J$6</f>
        <v>255.33476461368952</v>
      </c>
      <c r="K18" s="36">
        <f>K3*11630*1000/RES_summary!K$6</f>
        <v>247.11806133144623</v>
      </c>
      <c r="L18" s="36">
        <f>L3*11630*1000/RES_summary!L$6</f>
        <v>240.63919262651692</v>
      </c>
      <c r="M18" s="36">
        <f>M3*11630*1000/RES_summary!M$6</f>
        <v>230.37805109657845</v>
      </c>
      <c r="N18" s="36">
        <f>N3*11630*1000/RES_summary!N$6</f>
        <v>220.82118482588231</v>
      </c>
      <c r="O18" s="36">
        <f>O3*11630*1000/RES_summary!O$6</f>
        <v>212.58007884977033</v>
      </c>
      <c r="P18" s="36">
        <f>P3*11630*1000/RES_summary!P$6</f>
        <v>200.67128703936217</v>
      </c>
      <c r="Q18" s="36">
        <f>Q3*11630*1000/RES_summary!Q$6</f>
        <v>190.85879996593096</v>
      </c>
      <c r="R18" s="36">
        <f>R3*11630*1000/RES_summary!R$6</f>
        <v>183.10578972441067</v>
      </c>
      <c r="S18" s="36">
        <f>S3*11630*1000/RES_summary!S$6</f>
        <v>175.41799580189431</v>
      </c>
      <c r="T18" s="36">
        <f>T3*11630*1000/RES_summary!T$6</f>
        <v>165.56792690112007</v>
      </c>
      <c r="U18" s="36">
        <f>U3*11630*1000/RES_summary!U$6</f>
        <v>156.1018376981236</v>
      </c>
      <c r="V18" s="36">
        <f>V3*11630*1000/RES_summary!V$6</f>
        <v>150.15855093389186</v>
      </c>
      <c r="W18" s="36">
        <f>W3*11630*1000/RES_summary!W$6</f>
        <v>144.5018945267357</v>
      </c>
      <c r="X18" s="36">
        <f>X3*11630*1000/RES_summary!X$6</f>
        <v>139.27759522824928</v>
      </c>
      <c r="Y18" s="36">
        <f>Y3*11630*1000/RES_summary!Y$6</f>
        <v>134.38799176842505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15.492988192548449</v>
      </c>
      <c r="C3" s="49">
        <f t="shared" ref="C3:W3" si="0">C5*C11/11630</f>
        <v>18.319666735430864</v>
      </c>
      <c r="D3" s="49">
        <f t="shared" si="0"/>
        <v>21.294701659538429</v>
      </c>
      <c r="E3" s="49">
        <f t="shared" si="0"/>
        <v>24.427541601806706</v>
      </c>
      <c r="F3" s="49">
        <f t="shared" si="0"/>
        <v>26.816892532754967</v>
      </c>
      <c r="G3" s="49">
        <f t="shared" si="0"/>
        <v>28.490307623440863</v>
      </c>
      <c r="H3" s="49">
        <f t="shared" si="0"/>
        <v>29.614823896520651</v>
      </c>
      <c r="I3" s="49">
        <f t="shared" si="0"/>
        <v>29.869058835521951</v>
      </c>
      <c r="J3" s="49">
        <f t="shared" si="0"/>
        <v>30.213855605497194</v>
      </c>
      <c r="K3" s="49">
        <f t="shared" si="0"/>
        <v>30.786137196738931</v>
      </c>
      <c r="L3" s="49">
        <f t="shared" si="0"/>
        <v>30.557791146014175</v>
      </c>
      <c r="M3" s="49">
        <f t="shared" si="0"/>
        <v>30.383253030345671</v>
      </c>
      <c r="N3" s="49">
        <f t="shared" si="0"/>
        <v>29.968113898401231</v>
      </c>
      <c r="O3" s="49">
        <f t="shared" si="0"/>
        <v>28.793296178568056</v>
      </c>
      <c r="P3" s="49">
        <f t="shared" si="0"/>
        <v>27.631456267654567</v>
      </c>
      <c r="Q3" s="49">
        <f t="shared" si="0"/>
        <v>26.034798215574504</v>
      </c>
      <c r="R3" s="49">
        <f t="shared" si="0"/>
        <v>24.83040420198218</v>
      </c>
      <c r="S3" s="49">
        <f t="shared" si="0"/>
        <v>23.819809316891511</v>
      </c>
      <c r="T3" s="49">
        <f t="shared" si="0"/>
        <v>22.512326998209502</v>
      </c>
      <c r="U3" s="49">
        <f t="shared" si="0"/>
        <v>21.451845455682118</v>
      </c>
      <c r="V3" s="49">
        <f t="shared" si="0"/>
        <v>20.381206901899361</v>
      </c>
      <c r="W3" s="49">
        <f t="shared" si="0"/>
        <v>19.628526326623113</v>
      </c>
      <c r="X3" s="49">
        <f t="shared" ref="X3:Y3" si="1">X5*X11/11630</f>
        <v>18.479751056373971</v>
      </c>
      <c r="Y3" s="49">
        <f t="shared" si="1"/>
        <v>17.516693456483317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639.32510860058824</v>
      </c>
      <c r="C5" s="49">
        <f t="shared" ref="C5:W5" si="2">C7*C13/1000000</f>
        <v>761.28071688659168</v>
      </c>
      <c r="D5" s="49">
        <f t="shared" si="2"/>
        <v>894.43088538250208</v>
      </c>
      <c r="E5" s="49">
        <f t="shared" si="2"/>
        <v>1027.8833157070965</v>
      </c>
      <c r="F5" s="49">
        <f t="shared" si="2"/>
        <v>1147.7060562073307</v>
      </c>
      <c r="G5" s="49">
        <f t="shared" si="2"/>
        <v>1240.5514620987176</v>
      </c>
      <c r="H5" s="49">
        <f t="shared" si="2"/>
        <v>1313.3013969290309</v>
      </c>
      <c r="I5" s="49">
        <f t="shared" si="2"/>
        <v>1358.0810199348412</v>
      </c>
      <c r="J5" s="49">
        <f t="shared" si="2"/>
        <v>1393.5706466636582</v>
      </c>
      <c r="K5" s="49">
        <f t="shared" si="2"/>
        <v>1423.9028983285925</v>
      </c>
      <c r="L5" s="49">
        <f t="shared" si="2"/>
        <v>1435.827196082766</v>
      </c>
      <c r="M5" s="49">
        <f t="shared" si="2"/>
        <v>1458.5208470264192</v>
      </c>
      <c r="N5" s="49">
        <f t="shared" si="2"/>
        <v>1457.5771031370621</v>
      </c>
      <c r="O5" s="49">
        <f t="shared" si="2"/>
        <v>1404.1819286660339</v>
      </c>
      <c r="P5" s="49">
        <f t="shared" si="2"/>
        <v>1354.6284856262491</v>
      </c>
      <c r="Q5" s="49">
        <f t="shared" si="2"/>
        <v>1278.7807172369019</v>
      </c>
      <c r="R5" s="49">
        <f t="shared" si="2"/>
        <v>1198.8639175317137</v>
      </c>
      <c r="S5" s="49">
        <f t="shared" si="2"/>
        <v>1137.3837638972163</v>
      </c>
      <c r="T5" s="49">
        <f t="shared" si="2"/>
        <v>1083.3641761553288</v>
      </c>
      <c r="U5" s="49">
        <f t="shared" si="2"/>
        <v>1041.214456215575</v>
      </c>
      <c r="V5" s="49">
        <f t="shared" si="2"/>
        <v>994.3571929669921</v>
      </c>
      <c r="W5" s="49">
        <f t="shared" si="2"/>
        <v>950.48777736153727</v>
      </c>
      <c r="X5" s="49">
        <f t="shared" ref="X5:Y5" si="3">X7*X13/1000000</f>
        <v>914.37645948918998</v>
      </c>
      <c r="Y5" s="49">
        <f t="shared" si="3"/>
        <v>876.28021750789503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341407</v>
      </c>
      <c r="C7" s="35">
        <v>412470</v>
      </c>
      <c r="D7" s="35">
        <v>494647</v>
      </c>
      <c r="E7" s="35">
        <v>579819</v>
      </c>
      <c r="F7" s="35">
        <v>658877</v>
      </c>
      <c r="G7" s="35">
        <v>722596</v>
      </c>
      <c r="H7" s="35">
        <v>774270</v>
      </c>
      <c r="I7" s="35">
        <v>809014</v>
      </c>
      <c r="J7" s="35">
        <v>838178</v>
      </c>
      <c r="K7" s="35">
        <v>865858</v>
      </c>
      <c r="L7" s="35">
        <v>883414</v>
      </c>
      <c r="M7" s="35">
        <v>911629</v>
      </c>
      <c r="N7" s="35">
        <v>926706</v>
      </c>
      <c r="O7" s="35">
        <v>925242</v>
      </c>
      <c r="P7" s="35">
        <v>938380</v>
      </c>
      <c r="Q7" s="35">
        <v>943239</v>
      </c>
      <c r="R7" s="35">
        <v>941392</v>
      </c>
      <c r="S7" s="35">
        <v>948917</v>
      </c>
      <c r="T7" s="35">
        <v>956299</v>
      </c>
      <c r="U7" s="35">
        <v>964292</v>
      </c>
      <c r="V7" s="35">
        <v>962745</v>
      </c>
      <c r="W7" s="35">
        <v>962411</v>
      </c>
      <c r="X7" s="35">
        <v>960934</v>
      </c>
      <c r="Y7" s="35">
        <v>963147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93059.246976376162</v>
      </c>
      <c r="D8" s="52">
        <v>105177.14584706508</v>
      </c>
      <c r="E8" s="52">
        <v>109221.86221305915</v>
      </c>
      <c r="F8" s="52">
        <v>104205.48716434499</v>
      </c>
      <c r="G8" s="52">
        <v>90014.20722732041</v>
      </c>
      <c r="H8" s="52">
        <v>79169.308720470173</v>
      </c>
      <c r="I8" s="52">
        <v>63494.182308831369</v>
      </c>
      <c r="J8" s="52">
        <v>59226.327766323928</v>
      </c>
      <c r="K8" s="52">
        <v>59114.358955431147</v>
      </c>
      <c r="L8" s="52">
        <v>50425.009034150513</v>
      </c>
      <c r="M8" s="52">
        <v>62584.135900587658</v>
      </c>
      <c r="N8" s="52">
        <v>51014.727886039182</v>
      </c>
      <c r="O8" s="52">
        <v>91595.246976376162</v>
      </c>
      <c r="P8" s="52">
        <v>118315.14584706514</v>
      </c>
      <c r="Q8" s="52">
        <v>114080.8622130591</v>
      </c>
      <c r="R8" s="52">
        <v>102358.48716434499</v>
      </c>
      <c r="S8" s="52">
        <v>97539.20722732041</v>
      </c>
      <c r="T8" s="52">
        <v>86551.308720470173</v>
      </c>
      <c r="U8" s="52">
        <v>71487.182308831369</v>
      </c>
      <c r="V8" s="52">
        <v>57679.327766323928</v>
      </c>
      <c r="W8" s="52">
        <v>58780.358955431147</v>
      </c>
      <c r="X8" s="52">
        <v>48948.009034150513</v>
      </c>
      <c r="Y8" s="52">
        <v>64797.135900587658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21996.246976376162</v>
      </c>
      <c r="D9" s="36">
        <v>23000.145847065083</v>
      </c>
      <c r="E9" s="36">
        <v>24049.862213059096</v>
      </c>
      <c r="F9" s="36">
        <v>25147.487164344988</v>
      </c>
      <c r="G9" s="36">
        <v>26295.20722732041</v>
      </c>
      <c r="H9" s="36">
        <v>27495.308720470173</v>
      </c>
      <c r="I9" s="36">
        <v>28750.182308831369</v>
      </c>
      <c r="J9" s="36">
        <v>30062.327766323928</v>
      </c>
      <c r="K9" s="36">
        <v>31434.358955431147</v>
      </c>
      <c r="L9" s="36">
        <v>32869.009034150513</v>
      </c>
      <c r="M9" s="36">
        <v>34369.135900587658</v>
      </c>
      <c r="N9" s="36">
        <v>35937.727886039182</v>
      </c>
      <c r="O9" s="36">
        <v>93059.246976376162</v>
      </c>
      <c r="P9" s="36">
        <v>105177.14584706514</v>
      </c>
      <c r="Q9" s="36">
        <v>109221.8622130591</v>
      </c>
      <c r="R9" s="36">
        <v>104205.48716434499</v>
      </c>
      <c r="S9" s="36">
        <v>90014.20722732041</v>
      </c>
      <c r="T9" s="36">
        <v>79169.308720470173</v>
      </c>
      <c r="U9" s="36">
        <v>63494.182308831369</v>
      </c>
      <c r="V9" s="36">
        <v>59226.327766323928</v>
      </c>
      <c r="W9" s="36">
        <v>59114.358955431147</v>
      </c>
      <c r="X9" s="36">
        <v>50425.009034150513</v>
      </c>
      <c r="Y9" s="36">
        <v>62584.135900587658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281.83384361946935</v>
      </c>
      <c r="C11" s="54">
        <v>279.86749093606721</v>
      </c>
      <c r="D11" s="54">
        <v>276.88822506897401</v>
      </c>
      <c r="E11" s="54">
        <v>276.38575749581128</v>
      </c>
      <c r="F11" s="54">
        <v>271.74245397516637</v>
      </c>
      <c r="G11" s="54">
        <v>267.09273076029029</v>
      </c>
      <c r="H11" s="54">
        <v>262.25541427269735</v>
      </c>
      <c r="I11" s="54">
        <v>255.78529495522068</v>
      </c>
      <c r="J11" s="54">
        <v>252.14878164460973</v>
      </c>
      <c r="K11" s="54">
        <v>251.45167975874759</v>
      </c>
      <c r="L11" s="54">
        <v>247.51384567565964</v>
      </c>
      <c r="M11" s="54">
        <v>242.27095105519567</v>
      </c>
      <c r="N11" s="54">
        <v>239.11542235967235</v>
      </c>
      <c r="O11" s="54">
        <v>238.47766996607598</v>
      </c>
      <c r="P11" s="54">
        <v>237.22654573018201</v>
      </c>
      <c r="Q11" s="54">
        <v>236.77609395093717</v>
      </c>
      <c r="R11" s="54">
        <v>240.87604660218969</v>
      </c>
      <c r="S11" s="54">
        <v>243.56280716214141</v>
      </c>
      <c r="T11" s="54">
        <v>241.67160845056222</v>
      </c>
      <c r="U11" s="54">
        <v>239.60958394331897</v>
      </c>
      <c r="V11" s="54">
        <v>238.37856048672234</v>
      </c>
      <c r="W11" s="54">
        <v>240.17116959916041</v>
      </c>
      <c r="X11" s="54">
        <v>235.04487955179047</v>
      </c>
      <c r="Y11" s="54">
        <v>232.48173452810551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1872.6186299653732</v>
      </c>
      <c r="C13" s="35">
        <v>1845.6632406880299</v>
      </c>
      <c r="D13" s="35">
        <v>1808.2205802976709</v>
      </c>
      <c r="E13" s="35">
        <v>1772.7658384894191</v>
      </c>
      <c r="F13" s="35">
        <v>1741.9124604551846</v>
      </c>
      <c r="G13" s="35">
        <v>1716.7981307656253</v>
      </c>
      <c r="H13" s="35">
        <v>1696.1801399111821</v>
      </c>
      <c r="I13" s="35">
        <v>1678.6866728324123</v>
      </c>
      <c r="J13" s="35">
        <v>1662.6189743272409</v>
      </c>
      <c r="K13" s="35">
        <v>1644.4993270589318</v>
      </c>
      <c r="L13" s="35">
        <v>1625.3163251689084</v>
      </c>
      <c r="M13" s="35">
        <v>1599.9061537384387</v>
      </c>
      <c r="N13" s="35">
        <v>1572.8581698371027</v>
      </c>
      <c r="O13" s="35">
        <v>1517.6374707006748</v>
      </c>
      <c r="P13" s="35">
        <v>1443.5820090221969</v>
      </c>
      <c r="Q13" s="35">
        <v>1355.733506817362</v>
      </c>
      <c r="R13" s="35">
        <v>1273.501280584192</v>
      </c>
      <c r="S13" s="35">
        <v>1198.6124854936904</v>
      </c>
      <c r="T13" s="35">
        <v>1132.8718069927174</v>
      </c>
      <c r="U13" s="35">
        <v>1079.7709160872173</v>
      </c>
      <c r="V13" s="35">
        <v>1032.8354787269652</v>
      </c>
      <c r="W13" s="35">
        <v>987.61109064790116</v>
      </c>
      <c r="X13" s="35">
        <v>951.54970007221095</v>
      </c>
      <c r="Y13" s="35">
        <v>909.80942421862392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1753.1432443752828</v>
      </c>
      <c r="D14" s="36">
        <v>1675.4654129641663</v>
      </c>
      <c r="E14" s="36">
        <v>1634.1842808419744</v>
      </c>
      <c r="F14" s="36">
        <v>1601.7812305580142</v>
      </c>
      <c r="G14" s="36">
        <v>1578.4874988149911</v>
      </c>
      <c r="H14" s="36">
        <v>1569.2717820181213</v>
      </c>
      <c r="I14" s="36">
        <v>1553.1777310330383</v>
      </c>
      <c r="J14" s="36">
        <v>1549.731432384187</v>
      </c>
      <c r="K14" s="36">
        <v>1508.8858179641747</v>
      </c>
      <c r="L14" s="36">
        <v>1457.1225236719813</v>
      </c>
      <c r="M14" s="36">
        <v>1390.9904462879713</v>
      </c>
      <c r="N14" s="36">
        <v>1300.6815407678462</v>
      </c>
      <c r="O14" s="36">
        <v>1198.2173673330783</v>
      </c>
      <c r="P14" s="36">
        <v>1070.5918177626329</v>
      </c>
      <c r="Q14" s="36">
        <v>899.72042612921541</v>
      </c>
      <c r="R14" s="36">
        <v>849.93043728882117</v>
      </c>
      <c r="S14" s="36">
        <v>826.39739937308559</v>
      </c>
      <c r="T14" s="36">
        <v>811.2941961606665</v>
      </c>
      <c r="U14" s="36">
        <v>789.90426323599786</v>
      </c>
      <c r="V14" s="36">
        <v>778.92098010560858</v>
      </c>
      <c r="W14" s="36">
        <v>771.13177030455245</v>
      </c>
      <c r="X14" s="36">
        <v>763.34256050349643</v>
      </c>
      <c r="Y14" s="36">
        <v>755.5533507024403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9.4999891478623241E-2</v>
      </c>
      <c r="C16" s="44">
        <f>C7/RES_summary!C$6</f>
        <v>0.11320792002575565</v>
      </c>
      <c r="D16" s="44">
        <f>D7/RES_summary!D$6</f>
        <v>0.13414406940767162</v>
      </c>
      <c r="E16" s="44">
        <f>E7/RES_summary!E$6</f>
        <v>0.15557591791613451</v>
      </c>
      <c r="F16" s="44">
        <f>F7/RES_summary!F$6</f>
        <v>0.17527188840305483</v>
      </c>
      <c r="G16" s="44">
        <f>G7/RES_summary!G$6</f>
        <v>0.19099990563611435</v>
      </c>
      <c r="H16" s="44">
        <f>H7/RES_summary!H$6</f>
        <v>0.20225913107489887</v>
      </c>
      <c r="I16" s="44">
        <f>I7/RES_summary!I$6</f>
        <v>0.21053773895229491</v>
      </c>
      <c r="J16" s="44">
        <f>J7/RES_summary!J$6</f>
        <v>0.21658654063559044</v>
      </c>
      <c r="K16" s="44">
        <f>K7/RES_summary!K$6</f>
        <v>0.22115700942600089</v>
      </c>
      <c r="L16" s="44">
        <f>L7/RES_summary!L$6</f>
        <v>0.22500008277549019</v>
      </c>
      <c r="M16" s="44">
        <f>M7/RES_summary!M$6</f>
        <v>0.22771926774447693</v>
      </c>
      <c r="N16" s="44">
        <f>N7/RES_summary!N$6</f>
        <v>0.22862774896751814</v>
      </c>
      <c r="O16" s="44">
        <f>O7/RES_summary!O$6</f>
        <v>0.22849419480196834</v>
      </c>
      <c r="P16" s="44">
        <f>P7/RES_summary!P$6</f>
        <v>0.22821374433435873</v>
      </c>
      <c r="Q16" s="44">
        <f>Q7/RES_summary!Q$6</f>
        <v>0.22829839050480613</v>
      </c>
      <c r="R16" s="44">
        <f>R7/RES_summary!R$6</f>
        <v>0.22861672350158119</v>
      </c>
      <c r="S16" s="44">
        <f>S7/RES_summary!S$6</f>
        <v>0.22887071966480169</v>
      </c>
      <c r="T16" s="44">
        <f>T7/RES_summary!T$6</f>
        <v>0.22908756314108292</v>
      </c>
      <c r="U16" s="44">
        <f>U7/RES_summary!U$6</f>
        <v>0.22928014756985518</v>
      </c>
      <c r="V16" s="44">
        <f>V7/RES_summary!V$6</f>
        <v>0.22945702475813043</v>
      </c>
      <c r="W16" s="44">
        <f>W7/RES_summary!W$6</f>
        <v>0.22962391401703883</v>
      </c>
      <c r="X16" s="44">
        <f>X7/RES_summary!X$6</f>
        <v>0.22978797076590171</v>
      </c>
      <c r="Y16" s="44">
        <f>Y7/RES_summary!Y$6</f>
        <v>0.22996571335794203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177.89856662755858</v>
      </c>
      <c r="C17" s="52">
        <f t="shared" si="4"/>
        <v>208.9436965462875</v>
      </c>
      <c r="D17" s="52">
        <f t="shared" si="4"/>
        <v>242.56206702783103</v>
      </c>
      <c r="E17" s="52">
        <f t="shared" si="4"/>
        <v>275.79967257335721</v>
      </c>
      <c r="F17" s="52">
        <f t="shared" si="4"/>
        <v>305.30828637679178</v>
      </c>
      <c r="G17" s="52">
        <f t="shared" si="4"/>
        <v>327.90828097249192</v>
      </c>
      <c r="H17" s="52">
        <f t="shared" si="4"/>
        <v>343.06792124493609</v>
      </c>
      <c r="I17" s="52">
        <f t="shared" si="4"/>
        <v>353.4268965074869</v>
      </c>
      <c r="J17" s="52">
        <f t="shared" si="4"/>
        <v>360.10089204463065</v>
      </c>
      <c r="K17" s="52">
        <f t="shared" si="4"/>
        <v>363.69255317542428</v>
      </c>
      <c r="L17" s="52">
        <f t="shared" si="4"/>
        <v>365.69630769935992</v>
      </c>
      <c r="M17" s="52">
        <f t="shared" si="4"/>
        <v>364.32945778919981</v>
      </c>
      <c r="N17" s="52">
        <f t="shared" si="4"/>
        <v>359.59902281502713</v>
      </c>
      <c r="O17" s="52">
        <f t="shared" si="4"/>
        <v>346.7713518690465</v>
      </c>
      <c r="P17" s="52">
        <f t="shared" si="4"/>
        <v>329.44525553267158</v>
      </c>
      <c r="Q17" s="52">
        <f t="shared" si="4"/>
        <v>309.51177755984037</v>
      </c>
      <c r="R17" s="52">
        <f t="shared" ref="R17:V17" si="5">R13*R16</f>
        <v>291.14369014222581</v>
      </c>
      <c r="S17" s="52">
        <f t="shared" si="5"/>
        <v>274.32730215415762</v>
      </c>
      <c r="T17" s="52">
        <f t="shared" si="5"/>
        <v>259.52684161519687</v>
      </c>
      <c r="U17" s="52">
        <f t="shared" si="5"/>
        <v>247.57003498211489</v>
      </c>
      <c r="V17" s="52">
        <f t="shared" si="5"/>
        <v>236.99135601332875</v>
      </c>
      <c r="W17" s="52">
        <f t="shared" ref="W17:Y17" si="6">W13*W16</f>
        <v>226.77912416120759</v>
      </c>
      <c r="X17" s="52">
        <f t="shared" si="6"/>
        <v>218.65467466249575</v>
      </c>
      <c r="Y17" s="52">
        <f t="shared" si="6"/>
        <v>209.22497326021434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50.137836807039101</v>
      </c>
      <c r="C18" s="36">
        <f>C3*11630*1000/RES_summary!C$6</f>
        <v>58.476548099316496</v>
      </c>
      <c r="D18" s="36">
        <f>D3*11630*1000/RES_summary!D$6</f>
        <v>67.162580208397642</v>
      </c>
      <c r="E18" s="36">
        <f>E3*11630*1000/RES_summary!E$6</f>
        <v>76.227101421284061</v>
      </c>
      <c r="F18" s="36">
        <f>F3*11630*1000/RES_summary!F$6</f>
        <v>82.965222958982253</v>
      </c>
      <c r="G18" s="36">
        <f>G3*11630*1000/RES_summary!G$6</f>
        <v>87.581918203855395</v>
      </c>
      <c r="H18" s="36">
        <f>H3*11630*1000/RES_summary!H$6</f>
        <v>89.971419809763816</v>
      </c>
      <c r="I18" s="36">
        <f>I3*11630*1000/RES_summary!I$6</f>
        <v>90.401402968275775</v>
      </c>
      <c r="J18" s="36">
        <f>J3*11630*1000/RES_summary!J$6</f>
        <v>90.799001198190751</v>
      </c>
      <c r="K18" s="36">
        <f>K3*11630*1000/RES_summary!K$6</f>
        <v>91.451103411708061</v>
      </c>
      <c r="L18" s="36">
        <f>L3*11630*1000/RES_summary!L$6</f>
        <v>90.514899468057919</v>
      </c>
      <c r="M18" s="36">
        <f>M3*11630*1000/RES_summary!M$6</f>
        <v>88.266444236013214</v>
      </c>
      <c r="N18" s="36">
        <f>N3*11630*1000/RES_summary!N$6</f>
        <v>85.985672220540664</v>
      </c>
      <c r="O18" s="36">
        <f>O3*11630*1000/RES_summary!O$6</f>
        <v>82.697224004716489</v>
      </c>
      <c r="P18" s="36">
        <f>P3*11630*1000/RES_summary!P$6</f>
        <v>78.153159977212823</v>
      </c>
      <c r="Q18" s="36">
        <f>Q3*11630*1000/RES_summary!Q$6</f>
        <v>73.284989722430325</v>
      </c>
      <c r="R18" s="36">
        <f>R3*11630*1000/RES_summary!R$6</f>
        <v>70.129541074632257</v>
      </c>
      <c r="S18" s="36">
        <f>S3*11630*1000/RES_summary!S$6</f>
        <v>66.815927793883588</v>
      </c>
      <c r="T18" s="36">
        <f>T3*11630*1000/RES_summary!T$6</f>
        <v>62.720269249238932</v>
      </c>
      <c r="U18" s="36">
        <f>U3*11630*1000/RES_summary!U$6</f>
        <v>59.320153078897476</v>
      </c>
      <c r="V18" s="36">
        <f>V3*11630*1000/RES_summary!V$6</f>
        <v>56.493658294253635</v>
      </c>
      <c r="W18" s="36">
        <f>W3*11630*1000/RES_summary!W$6</f>
        <v>54.465807490470453</v>
      </c>
      <c r="X18" s="36">
        <f>X3*11630*1000/RES_summary!X$6</f>
        <v>51.393661669482249</v>
      </c>
      <c r="Y18" s="36">
        <f>Y3*11630*1000/RES_summary!Y$6</f>
        <v>48.64098469013112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17.968497633857758</v>
      </c>
      <c r="C3" s="49">
        <f t="shared" ref="C3:W3" si="0">C5*C11/11630</f>
        <v>20.854650628948569</v>
      </c>
      <c r="D3" s="49">
        <f t="shared" si="0"/>
        <v>24.437149529522177</v>
      </c>
      <c r="E3" s="49">
        <f t="shared" si="0"/>
        <v>28.236283460342925</v>
      </c>
      <c r="F3" s="49">
        <f t="shared" si="0"/>
        <v>31.670084127487627</v>
      </c>
      <c r="G3" s="49">
        <f t="shared" si="0"/>
        <v>34.260926525534352</v>
      </c>
      <c r="H3" s="49">
        <f t="shared" si="0"/>
        <v>36.027749244151643</v>
      </c>
      <c r="I3" s="49">
        <f t="shared" si="0"/>
        <v>36.927842326387221</v>
      </c>
      <c r="J3" s="49">
        <f t="shared" si="0"/>
        <v>37.491199375287536</v>
      </c>
      <c r="K3" s="49">
        <f t="shared" si="0"/>
        <v>38.067524902458445</v>
      </c>
      <c r="L3" s="49">
        <f t="shared" si="0"/>
        <v>38.71886734806629</v>
      </c>
      <c r="M3" s="49">
        <f t="shared" si="0"/>
        <v>39.902612877755068</v>
      </c>
      <c r="N3" s="49">
        <f t="shared" si="0"/>
        <v>41.62908917322487</v>
      </c>
      <c r="O3" s="49">
        <f t="shared" si="0"/>
        <v>42.95358096046143</v>
      </c>
      <c r="P3" s="49">
        <f t="shared" si="0"/>
        <v>44.443288212416533</v>
      </c>
      <c r="Q3" s="49">
        <f t="shared" si="0"/>
        <v>45.224781822640573</v>
      </c>
      <c r="R3" s="49">
        <f t="shared" si="0"/>
        <v>44.726107377743602</v>
      </c>
      <c r="S3" s="49">
        <f t="shared" si="0"/>
        <v>44.936263213602281</v>
      </c>
      <c r="T3" s="49">
        <f t="shared" si="0"/>
        <v>44.408045868245779</v>
      </c>
      <c r="U3" s="49">
        <f t="shared" si="0"/>
        <v>43.925734964470806</v>
      </c>
      <c r="V3" s="49">
        <f t="shared" si="0"/>
        <v>45.09212952619859</v>
      </c>
      <c r="W3" s="49">
        <f t="shared" si="0"/>
        <v>47.583615437349181</v>
      </c>
      <c r="X3" s="49">
        <f t="shared" ref="X3:Y3" si="1">X5*X11/11630</f>
        <v>45.309104008501308</v>
      </c>
      <c r="Y3" s="49">
        <f t="shared" si="1"/>
        <v>44.364811257425551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449.3587127289382</v>
      </c>
      <c r="C5" s="49">
        <f t="shared" ref="C5:W5" si="2">C7*C13/1000000</f>
        <v>521.08765510016906</v>
      </c>
      <c r="D5" s="49">
        <f t="shared" si="2"/>
        <v>610.87218092765136</v>
      </c>
      <c r="E5" s="49">
        <f t="shared" si="2"/>
        <v>705.33999982070679</v>
      </c>
      <c r="F5" s="49">
        <f t="shared" si="2"/>
        <v>790.53892435822945</v>
      </c>
      <c r="G5" s="49">
        <f t="shared" si="2"/>
        <v>853.88864429927366</v>
      </c>
      <c r="H5" s="49">
        <f t="shared" si="2"/>
        <v>897.18096092597762</v>
      </c>
      <c r="I5" s="49">
        <f t="shared" si="2"/>
        <v>919.47836349462739</v>
      </c>
      <c r="J5" s="49">
        <f t="shared" si="2"/>
        <v>936.37269014683102</v>
      </c>
      <c r="K5" s="49">
        <f t="shared" si="2"/>
        <v>955.68439866820586</v>
      </c>
      <c r="L5" s="49">
        <f t="shared" si="2"/>
        <v>973.54654038275885</v>
      </c>
      <c r="M5" s="49">
        <f t="shared" si="2"/>
        <v>1013.9884599842107</v>
      </c>
      <c r="N5" s="49">
        <f t="shared" si="2"/>
        <v>1056.5280526898662</v>
      </c>
      <c r="O5" s="49">
        <f t="shared" si="2"/>
        <v>1085.809214517227</v>
      </c>
      <c r="P5" s="49">
        <f t="shared" si="2"/>
        <v>1122.0907740365853</v>
      </c>
      <c r="Q5" s="49">
        <f t="shared" si="2"/>
        <v>1139.2786719950682</v>
      </c>
      <c r="R5" s="49">
        <f t="shared" si="2"/>
        <v>1126.4927932403402</v>
      </c>
      <c r="S5" s="49">
        <f t="shared" si="2"/>
        <v>1116.3170098046028</v>
      </c>
      <c r="T5" s="49">
        <f t="shared" si="2"/>
        <v>1103.7223527177512</v>
      </c>
      <c r="U5" s="49">
        <f t="shared" si="2"/>
        <v>1093.8822829591099</v>
      </c>
      <c r="V5" s="49">
        <f t="shared" si="2"/>
        <v>1079.997740872247</v>
      </c>
      <c r="W5" s="49">
        <f t="shared" si="2"/>
        <v>1073.0322868298454</v>
      </c>
      <c r="X5" s="49">
        <f t="shared" ref="X5:Y5" si="3">X7*X13/1000000</f>
        <v>1070.1051400990116</v>
      </c>
      <c r="Y5" s="49">
        <f t="shared" si="3"/>
        <v>1073.2029834867433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614533</v>
      </c>
      <c r="C7" s="35">
        <v>726625</v>
      </c>
      <c r="D7" s="35">
        <v>874128</v>
      </c>
      <c r="E7" s="35">
        <v>1036322</v>
      </c>
      <c r="F7" s="35">
        <v>1190334</v>
      </c>
      <c r="G7" s="35">
        <v>1312780</v>
      </c>
      <c r="H7" s="35">
        <v>1404089</v>
      </c>
      <c r="I7" s="35">
        <v>1459699</v>
      </c>
      <c r="J7" s="35">
        <v>1508381</v>
      </c>
      <c r="K7" s="35">
        <v>1565957</v>
      </c>
      <c r="L7" s="35">
        <v>1625481</v>
      </c>
      <c r="M7" s="35">
        <v>1738421</v>
      </c>
      <c r="N7" s="35">
        <v>1858724</v>
      </c>
      <c r="O7" s="35">
        <v>1953858</v>
      </c>
      <c r="P7" s="35">
        <v>2066777</v>
      </c>
      <c r="Q7" s="35">
        <v>2140172</v>
      </c>
      <c r="R7" s="35">
        <v>2177770</v>
      </c>
      <c r="S7" s="35">
        <v>2230085</v>
      </c>
      <c r="T7" s="35">
        <v>2278360</v>
      </c>
      <c r="U7" s="35">
        <v>2325847</v>
      </c>
      <c r="V7" s="35">
        <v>2348689</v>
      </c>
      <c r="W7" s="35">
        <v>2373296</v>
      </c>
      <c r="X7" s="35">
        <v>2394660</v>
      </c>
      <c r="Y7" s="35">
        <v>2426744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140179.18059188698</v>
      </c>
      <c r="D8" s="52">
        <v>177046.16318477434</v>
      </c>
      <c r="E8" s="52">
        <v>193268.62096834008</v>
      </c>
      <c r="F8" s="52">
        <v>186697.46642370569</v>
      </c>
      <c r="G8" s="52">
        <v>156825.81484709517</v>
      </c>
      <c r="H8" s="52">
        <v>127470.99486335926</v>
      </c>
      <c r="I8" s="52">
        <v>93646.559484499507</v>
      </c>
      <c r="J8" s="52">
        <v>88690.297741444781</v>
      </c>
      <c r="K8" s="52">
        <v>99658.246918793768</v>
      </c>
      <c r="L8" s="52">
        <v>103787.70542378351</v>
      </c>
      <c r="M8" s="52">
        <v>159498.24632235756</v>
      </c>
      <c r="N8" s="52">
        <v>169274.73157691862</v>
      </c>
      <c r="O8" s="52">
        <v>146644.32702213549</v>
      </c>
      <c r="P8" s="52">
        <v>167099.51811706601</v>
      </c>
      <c r="Q8" s="52">
        <v>130384.12651383947</v>
      </c>
      <c r="R8" s="52">
        <v>177777.18059188686</v>
      </c>
      <c r="S8" s="52">
        <v>229361.16318477434</v>
      </c>
      <c r="T8" s="52">
        <v>241543.62096833996</v>
      </c>
      <c r="U8" s="52">
        <v>234184.46642370569</v>
      </c>
      <c r="V8" s="52">
        <v>179667.81484709494</v>
      </c>
      <c r="W8" s="52">
        <v>152077.99486335926</v>
      </c>
      <c r="X8" s="52">
        <v>115010.55948449951</v>
      </c>
      <c r="Y8" s="52">
        <v>120774.29774144478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28087.18059188698</v>
      </c>
      <c r="D9" s="36">
        <v>29543.163184774341</v>
      </c>
      <c r="E9" s="36">
        <v>31074.620968339965</v>
      </c>
      <c r="F9" s="36">
        <v>32685.466423705686</v>
      </c>
      <c r="G9" s="36">
        <v>34379.814847095171</v>
      </c>
      <c r="H9" s="36">
        <v>36161.994863359258</v>
      </c>
      <c r="I9" s="36">
        <v>38036.559484499507</v>
      </c>
      <c r="J9" s="36">
        <v>40008.297741444781</v>
      </c>
      <c r="K9" s="36">
        <v>42082.246918793768</v>
      </c>
      <c r="L9" s="36">
        <v>44263.705423783511</v>
      </c>
      <c r="M9" s="36">
        <v>46558.246322357561</v>
      </c>
      <c r="N9" s="36">
        <v>48971.731576918624</v>
      </c>
      <c r="O9" s="36">
        <v>51510.327022135491</v>
      </c>
      <c r="P9" s="36">
        <v>54180.518117066007</v>
      </c>
      <c r="Q9" s="36">
        <v>56989.126513839699</v>
      </c>
      <c r="R9" s="36">
        <v>140179.18059188686</v>
      </c>
      <c r="S9" s="36">
        <v>177046.16318477411</v>
      </c>
      <c r="T9" s="36">
        <v>193268.62096833996</v>
      </c>
      <c r="U9" s="36">
        <v>186697.46642370569</v>
      </c>
      <c r="V9" s="36">
        <v>156825.81484709494</v>
      </c>
      <c r="W9" s="36">
        <v>127470.99486335926</v>
      </c>
      <c r="X9" s="36">
        <v>93646.559484499507</v>
      </c>
      <c r="Y9" s="36">
        <v>88690.297741444781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465.04857158032371</v>
      </c>
      <c r="C11" s="54">
        <v>465.44872909731146</v>
      </c>
      <c r="D11" s="54">
        <v>465.24307032079867</v>
      </c>
      <c r="E11" s="54">
        <v>465.57401639955549</v>
      </c>
      <c r="F11" s="54">
        <v>465.91390639201092</v>
      </c>
      <c r="G11" s="54">
        <v>466.63529038841847</v>
      </c>
      <c r="H11" s="54">
        <v>467.02141703612642</v>
      </c>
      <c r="I11" s="54">
        <v>467.08092686771829</v>
      </c>
      <c r="J11" s="54">
        <v>465.65075351164086</v>
      </c>
      <c r="K11" s="54">
        <v>463.2547263851452</v>
      </c>
      <c r="L11" s="54">
        <v>462.53610749925849</v>
      </c>
      <c r="M11" s="54">
        <v>457.66535427387169</v>
      </c>
      <c r="N11" s="54">
        <v>458.24273747582333</v>
      </c>
      <c r="O11" s="54">
        <v>460.07175099566331</v>
      </c>
      <c r="P11" s="54">
        <v>460.63603219105676</v>
      </c>
      <c r="Q11" s="54">
        <v>461.6642315231428</v>
      </c>
      <c r="R11" s="54">
        <v>461.75584249137722</v>
      </c>
      <c r="S11" s="54">
        <v>468.15441902625008</v>
      </c>
      <c r="T11" s="54">
        <v>467.9307003033681</v>
      </c>
      <c r="U11" s="54">
        <v>467.01213247083155</v>
      </c>
      <c r="V11" s="54">
        <v>485.57644756381342</v>
      </c>
      <c r="W11" s="54">
        <v>515.73233567027341</v>
      </c>
      <c r="X11" s="54">
        <v>492.42346370760782</v>
      </c>
      <c r="Y11" s="54">
        <v>480.769027726275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731.21982501987395</v>
      </c>
      <c r="C13" s="35">
        <v>717.13422343047523</v>
      </c>
      <c r="D13" s="35">
        <v>698.83607541189781</v>
      </c>
      <c r="E13" s="35">
        <v>680.61857204682212</v>
      </c>
      <c r="F13" s="35">
        <v>664.13202038942802</v>
      </c>
      <c r="G13" s="35">
        <v>650.44306304123586</v>
      </c>
      <c r="H13" s="35">
        <v>638.97727346769159</v>
      </c>
      <c r="I13" s="35">
        <v>629.90956594107922</v>
      </c>
      <c r="J13" s="35">
        <v>620.77995555952441</v>
      </c>
      <c r="K13" s="35">
        <v>610.2877656718581</v>
      </c>
      <c r="L13" s="35">
        <v>598.92828054142672</v>
      </c>
      <c r="M13" s="35">
        <v>583.28129951502581</v>
      </c>
      <c r="N13" s="35">
        <v>568.41578022873011</v>
      </c>
      <c r="O13" s="35">
        <v>555.72575617942903</v>
      </c>
      <c r="P13" s="35">
        <v>542.91816390282327</v>
      </c>
      <c r="Q13" s="35">
        <v>532.33042577655817</v>
      </c>
      <c r="R13" s="35">
        <v>517.26894632598498</v>
      </c>
      <c r="S13" s="35">
        <v>500.5715072764504</v>
      </c>
      <c r="T13" s="35">
        <v>484.4372060243997</v>
      </c>
      <c r="U13" s="35">
        <v>470.31566692009835</v>
      </c>
      <c r="V13" s="35">
        <v>459.830033210973</v>
      </c>
      <c r="W13" s="35">
        <v>452.12745769168504</v>
      </c>
      <c r="X13" s="35">
        <v>446.8714306410979</v>
      </c>
      <c r="Y13" s="35">
        <v>442.23988335265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658.20648443904531</v>
      </c>
      <c r="D14" s="36">
        <v>629.14140831020143</v>
      </c>
      <c r="E14" s="36">
        <v>606.35915552624147</v>
      </c>
      <c r="F14" s="36">
        <v>584.36350351407259</v>
      </c>
      <c r="G14" s="36">
        <v>564.24972013714262</v>
      </c>
      <c r="H14" s="36">
        <v>547.06315156487358</v>
      </c>
      <c r="I14" s="36">
        <v>535.1022954298503</v>
      </c>
      <c r="J14" s="36">
        <v>520.3408749464628</v>
      </c>
      <c r="K14" s="36">
        <v>502.5482917694564</v>
      </c>
      <c r="L14" s="36">
        <v>483.95559420232655</v>
      </c>
      <c r="M14" s="36">
        <v>467.00345645165407</v>
      </c>
      <c r="N14" s="36">
        <v>462.84931584516102</v>
      </c>
      <c r="O14" s="36">
        <v>456.5231775321102</v>
      </c>
      <c r="P14" s="36">
        <v>454.21692026204533</v>
      </c>
      <c r="Q14" s="36">
        <v>451.43131031153649</v>
      </c>
      <c r="R14" s="36">
        <v>447.08194060442491</v>
      </c>
      <c r="S14" s="36">
        <v>441.27474591115947</v>
      </c>
      <c r="T14" s="36">
        <v>433.02961301115045</v>
      </c>
      <c r="U14" s="36">
        <v>423.85012692656051</v>
      </c>
      <c r="V14" s="36">
        <v>415.23508322501345</v>
      </c>
      <c r="W14" s="36">
        <v>412.74367272566337</v>
      </c>
      <c r="X14" s="36">
        <v>410.25226222631329</v>
      </c>
      <c r="Y14" s="36">
        <v>407.76085172696321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0.17099991596549799</v>
      </c>
      <c r="C16" s="44">
        <f>C7/RES_summary!C$6</f>
        <v>0.19943197054019612</v>
      </c>
      <c r="D16" s="44">
        <f>D7/RES_summary!D$6</f>
        <v>0.23705609677848888</v>
      </c>
      <c r="E16" s="44">
        <f>E7/RES_summary!E$6</f>
        <v>0.27806392409818292</v>
      </c>
      <c r="F16" s="44">
        <f>F7/RES_summary!F$6</f>
        <v>0.31664800563741313</v>
      </c>
      <c r="G16" s="44">
        <f>G7/RES_summary!G$6</f>
        <v>0.34700006105898484</v>
      </c>
      <c r="H16" s="44">
        <f>H7/RES_summary!H$6</f>
        <v>0.36678396566032995</v>
      </c>
      <c r="I16" s="44">
        <f>I7/RES_summary!I$6</f>
        <v>0.3798719515495726</v>
      </c>
      <c r="J16" s="44">
        <f>J7/RES_summary!J$6</f>
        <v>0.38976807163926103</v>
      </c>
      <c r="K16" s="44">
        <f>K7/RES_summary!K$6</f>
        <v>0.39997593948397092</v>
      </c>
      <c r="L16" s="44">
        <f>L7/RES_summary!L$6</f>
        <v>0.41399995873960183</v>
      </c>
      <c r="M16" s="44">
        <f>M7/RES_summary!M$6</f>
        <v>0.43424677928370131</v>
      </c>
      <c r="N16" s="44">
        <f>N7/RES_summary!N$6</f>
        <v>0.45856602209535841</v>
      </c>
      <c r="O16" s="44">
        <f>O7/RES_summary!O$6</f>
        <v>0.48251723383437439</v>
      </c>
      <c r="P16" s="44">
        <f>P7/RES_summary!P$6</f>
        <v>0.50263956805785814</v>
      </c>
      <c r="Q16" s="44">
        <f>Q7/RES_summary!Q$6</f>
        <v>0.51800002226737007</v>
      </c>
      <c r="R16" s="44">
        <f>R7/RES_summary!R$6</f>
        <v>0.52887069567198197</v>
      </c>
      <c r="S16" s="44">
        <f>S7/RES_summary!S$6</f>
        <v>0.53787755816755234</v>
      </c>
      <c r="T16" s="44">
        <f>T7/RES_summary!T$6</f>
        <v>0.54579576090544657</v>
      </c>
      <c r="U16" s="44">
        <f>U7/RES_summary!U$6</f>
        <v>0.55301769939489798</v>
      </c>
      <c r="V16" s="44">
        <f>V7/RES_summary!V$6</f>
        <v>0.5597777085543405</v>
      </c>
      <c r="W16" s="44">
        <f>W7/RES_summary!W$6</f>
        <v>0.56625029913517422</v>
      </c>
      <c r="X16" s="44">
        <f>X7/RES_summary!X$6</f>
        <v>0.57263460557569423</v>
      </c>
      <c r="Y16" s="44">
        <f>Y7/RES_summary!Y$6</f>
        <v>0.57942132934755097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125.03852863070459</v>
      </c>
      <c r="C17" s="52">
        <f t="shared" si="4"/>
        <v>143.01949132055296</v>
      </c>
      <c r="D17" s="52">
        <f t="shared" si="4"/>
        <v>165.6633523251422</v>
      </c>
      <c r="E17" s="52">
        <f t="shared" si="4"/>
        <v>189.25547095744119</v>
      </c>
      <c r="F17" s="52">
        <f t="shared" si="4"/>
        <v>210.29607973625818</v>
      </c>
      <c r="G17" s="52">
        <f t="shared" si="4"/>
        <v>225.70378259070196</v>
      </c>
      <c r="H17" s="52">
        <f t="shared" si="4"/>
        <v>234.36661832930506</v>
      </c>
      <c r="I17" s="52">
        <f t="shared" si="4"/>
        <v>239.28497611378194</v>
      </c>
      <c r="J17" s="52">
        <f t="shared" si="4"/>
        <v>241.96020619074199</v>
      </c>
      <c r="K17" s="52">
        <f t="shared" si="4"/>
        <v>244.10042243017494</v>
      </c>
      <c r="L17" s="52">
        <f t="shared" si="4"/>
        <v>247.95628343213133</v>
      </c>
      <c r="M17" s="52">
        <f t="shared" si="4"/>
        <v>253.28802573081188</v>
      </c>
      <c r="N17" s="52">
        <f t="shared" si="4"/>
        <v>260.65616323571822</v>
      </c>
      <c r="O17" s="52">
        <f t="shared" si="4"/>
        <v>268.14725464221408</v>
      </c>
      <c r="P17" s="52">
        <f t="shared" si="4"/>
        <v>272.8921513948805</v>
      </c>
      <c r="Q17" s="52">
        <f t="shared" si="4"/>
        <v>275.74717240585574</v>
      </c>
      <c r="R17" s="52">
        <f t="shared" ref="R17:V17" si="5">R13*R16</f>
        <v>273.56838749293678</v>
      </c>
      <c r="S17" s="52">
        <f t="shared" si="5"/>
        <v>269.24618002210832</v>
      </c>
      <c r="T17" s="52">
        <f t="shared" si="5"/>
        <v>264.40377347299579</v>
      </c>
      <c r="U17" s="52">
        <f t="shared" si="5"/>
        <v>260.09288810952989</v>
      </c>
      <c r="V17" s="52">
        <f t="shared" si="5"/>
        <v>257.40260231530476</v>
      </c>
      <c r="W17" s="52">
        <f t="shared" ref="W17:Y17" si="6">W13*W16</f>
        <v>256.01730816514248</v>
      </c>
      <c r="X17" s="52">
        <f t="shared" si="6"/>
        <v>255.89404542821131</v>
      </c>
      <c r="Y17" s="52">
        <f t="shared" si="6"/>
        <v>256.24322110269833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58.148989132214574</v>
      </c>
      <c r="C18" s="36">
        <f>C3*11630*1000/RES_summary!C$6</f>
        <v>66.568240471295354</v>
      </c>
      <c r="D18" s="36">
        <f>D3*11630*1000/RES_summary!D$6</f>
        <v>77.073726675385373</v>
      </c>
      <c r="E18" s="36">
        <f>E3*11630*1000/RES_summary!E$6</f>
        <v>88.112429739245329</v>
      </c>
      <c r="F18" s="36">
        <f>F3*11630*1000/RES_summary!F$6</f>
        <v>97.97986800884587</v>
      </c>
      <c r="G18" s="36">
        <f>G3*11630*1000/RES_summary!G$6</f>
        <v>105.32135013097668</v>
      </c>
      <c r="H18" s="36">
        <f>H3*11630*1000/RES_summary!H$6</f>
        <v>109.45423019811705</v>
      </c>
      <c r="I18" s="36">
        <f>I3*11630*1000/RES_summary!I$6</f>
        <v>111.7654484287451</v>
      </c>
      <c r="J18" s="36">
        <f>J3*11630*1000/RES_summary!J$6</f>
        <v>112.66895233255099</v>
      </c>
      <c r="K18" s="36">
        <f>K3*11630*1000/RES_summary!K$6</f>
        <v>113.08067440338904</v>
      </c>
      <c r="L18" s="36">
        <f>L3*11630*1000/RES_summary!L$6</f>
        <v>114.68873416868091</v>
      </c>
      <c r="M18" s="36">
        <f>M3*11630*1000/RES_summary!M$6</f>
        <v>115.92115402942159</v>
      </c>
      <c r="N18" s="36">
        <f>N3*11630*1000/RES_summary!N$6</f>
        <v>119.4437937810806</v>
      </c>
      <c r="O18" s="36">
        <f>O3*11630*1000/RES_summary!O$6</f>
        <v>123.36697696792348</v>
      </c>
      <c r="P18" s="36">
        <f>P3*11630*1000/RES_summary!P$6</f>
        <v>125.70395783461892</v>
      </c>
      <c r="Q18" s="36">
        <f>Q3*11630*1000/RES_summary!Q$6</f>
        <v>127.30260644342899</v>
      </c>
      <c r="R18" s="36">
        <f>R3*11630*1000/RES_summary!R$6</f>
        <v>126.32180124580856</v>
      </c>
      <c r="S18" s="36">
        <f>S3*11630*1000/RES_summary!S$6</f>
        <v>126.04878898328725</v>
      </c>
      <c r="T18" s="36">
        <f>T3*11630*1000/RES_summary!T$6</f>
        <v>123.72264288407204</v>
      </c>
      <c r="U18" s="36">
        <f>U3*11630*1000/RES_summary!U$6</f>
        <v>121.46653431652895</v>
      </c>
      <c r="V18" s="36">
        <f>V3*11630*1000/RES_summary!V$6</f>
        <v>124.98864122594671</v>
      </c>
      <c r="W18" s="36">
        <f>W3*11630*1000/RES_summary!W$6</f>
        <v>132.03640431202513</v>
      </c>
      <c r="X18" s="36">
        <f>X3*11630*1000/RES_summary!X$6</f>
        <v>126.00823219191177</v>
      </c>
      <c r="Y18" s="36">
        <f>Y3*11630*1000/RES_summary!Y$6</f>
        <v>123.1938042709932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103.7755611125551</v>
      </c>
      <c r="C3" s="49">
        <f t="shared" ref="C3:W3" si="0">C5*C11/11630</f>
        <v>110.81526613301186</v>
      </c>
      <c r="D3" s="49">
        <f t="shared" si="0"/>
        <v>123.25616900453106</v>
      </c>
      <c r="E3" s="49">
        <f t="shared" si="0"/>
        <v>137.8420736597208</v>
      </c>
      <c r="F3" s="49">
        <f t="shared" si="0"/>
        <v>149.34618387859476</v>
      </c>
      <c r="G3" s="49">
        <f t="shared" si="0"/>
        <v>162.09265149839769</v>
      </c>
      <c r="H3" s="49">
        <f t="shared" si="0"/>
        <v>171.04816157286825</v>
      </c>
      <c r="I3" s="49">
        <f t="shared" si="0"/>
        <v>180.16200648769521</v>
      </c>
      <c r="J3" s="49">
        <f t="shared" si="0"/>
        <v>188.06223838447929</v>
      </c>
      <c r="K3" s="49">
        <f t="shared" si="0"/>
        <v>199.29727737453044</v>
      </c>
      <c r="L3" s="49">
        <f t="shared" si="0"/>
        <v>210.24928304663698</v>
      </c>
      <c r="M3" s="49">
        <f t="shared" si="0"/>
        <v>217.51014806000703</v>
      </c>
      <c r="N3" s="49">
        <f t="shared" si="0"/>
        <v>214.20856825611199</v>
      </c>
      <c r="O3" s="49">
        <f t="shared" si="0"/>
        <v>206.75790328346829</v>
      </c>
      <c r="P3" s="49">
        <f t="shared" si="0"/>
        <v>206.72680079047024</v>
      </c>
      <c r="Q3" s="49">
        <f t="shared" si="0"/>
        <v>220.34543807730418</v>
      </c>
      <c r="R3" s="49">
        <f t="shared" si="0"/>
        <v>242.27602214095432</v>
      </c>
      <c r="S3" s="49">
        <f t="shared" si="0"/>
        <v>236.76117769150306</v>
      </c>
      <c r="T3" s="49">
        <f t="shared" si="0"/>
        <v>242.81147200471938</v>
      </c>
      <c r="U3" s="49">
        <f t="shared" si="0"/>
        <v>239.43070900285528</v>
      </c>
      <c r="V3" s="49">
        <f t="shared" si="0"/>
        <v>245.37841197014154</v>
      </c>
      <c r="W3" s="49">
        <f t="shared" si="0"/>
        <v>253.11416267866937</v>
      </c>
      <c r="X3" s="49">
        <f t="shared" ref="X3:Y3" si="1">X5*X11/11630</f>
        <v>237.85345041801676</v>
      </c>
      <c r="Y3" s="49">
        <f t="shared" si="1"/>
        <v>228.55289826851839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766.55877583351378</v>
      </c>
      <c r="C5" s="49">
        <f t="shared" ref="C5:W5" si="2">C7*C13/1000000</f>
        <v>815.57946410674811</v>
      </c>
      <c r="D5" s="49">
        <f t="shared" si="2"/>
        <v>905.6639892200468</v>
      </c>
      <c r="E5" s="49">
        <f t="shared" si="2"/>
        <v>1012.611735224492</v>
      </c>
      <c r="F5" s="49">
        <f t="shared" si="2"/>
        <v>1097.9467083508735</v>
      </c>
      <c r="G5" s="49">
        <f t="shared" si="2"/>
        <v>1193.7954738074031</v>
      </c>
      <c r="H5" s="49">
        <f t="shared" si="2"/>
        <v>1263.4286077463114</v>
      </c>
      <c r="I5" s="49">
        <f t="shared" si="2"/>
        <v>1335.4547789351966</v>
      </c>
      <c r="J5" s="49">
        <f t="shared" si="2"/>
        <v>1403.2253460761556</v>
      </c>
      <c r="K5" s="49">
        <f t="shared" si="2"/>
        <v>1501.1864115051512</v>
      </c>
      <c r="L5" s="49">
        <f t="shared" si="2"/>
        <v>1594.8881032176732</v>
      </c>
      <c r="M5" s="49">
        <f t="shared" si="2"/>
        <v>1653.6211590042744</v>
      </c>
      <c r="N5" s="49">
        <f t="shared" si="2"/>
        <v>1701.0919402116165</v>
      </c>
      <c r="O5" s="49">
        <f t="shared" si="2"/>
        <v>1729.8695089224018</v>
      </c>
      <c r="P5" s="49">
        <f t="shared" si="2"/>
        <v>1806.0130090764208</v>
      </c>
      <c r="Q5" s="49">
        <f t="shared" si="2"/>
        <v>1932.3181762925926</v>
      </c>
      <c r="R5" s="49">
        <f t="shared" si="2"/>
        <v>1941.1740649863239</v>
      </c>
      <c r="S5" s="49">
        <f t="shared" si="2"/>
        <v>1942.3595812559829</v>
      </c>
      <c r="T5" s="49">
        <f t="shared" si="2"/>
        <v>1920.9734113659445</v>
      </c>
      <c r="U5" s="49">
        <f t="shared" si="2"/>
        <v>1897.9651278583094</v>
      </c>
      <c r="V5" s="49">
        <f t="shared" si="2"/>
        <v>1870.8437611957945</v>
      </c>
      <c r="W5" s="49">
        <f t="shared" si="2"/>
        <v>1826.9740108686631</v>
      </c>
      <c r="X5" s="49">
        <f t="shared" ref="X5:Y5" si="3">X7*X13/1000000</f>
        <v>1783.3195307992669</v>
      </c>
      <c r="Y5" s="49">
        <f t="shared" si="3"/>
        <v>1747.4294159541341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2029301.898773612</v>
      </c>
      <c r="C7" s="35">
        <v>2182610.9957176936</v>
      </c>
      <c r="D7" s="35">
        <v>2466280.7703729393</v>
      </c>
      <c r="E7" s="35">
        <v>2816494.8045347189</v>
      </c>
      <c r="F7" s="35">
        <v>3126919.340009464</v>
      </c>
      <c r="G7" s="35">
        <v>3495769.2203145395</v>
      </c>
      <c r="H7" s="35">
        <v>3807887.5599707984</v>
      </c>
      <c r="I7" s="35">
        <v>4153774.4683941477</v>
      </c>
      <c r="J7" s="35">
        <v>4511266.2295576762</v>
      </c>
      <c r="K7" s="35">
        <v>4990297.6282694619</v>
      </c>
      <c r="L7" s="35">
        <v>5540569.3114295974</v>
      </c>
      <c r="M7" s="35">
        <v>6029578.2590984944</v>
      </c>
      <c r="N7" s="35">
        <v>6461741.05149143</v>
      </c>
      <c r="O7" s="35">
        <v>6879876.5637402181</v>
      </c>
      <c r="P7" s="35">
        <v>7632589.8992526792</v>
      </c>
      <c r="Q7" s="35">
        <v>8891566.2126655001</v>
      </c>
      <c r="R7" s="35">
        <v>9566203.9563600924</v>
      </c>
      <c r="S7" s="35">
        <v>10281334.425687527</v>
      </c>
      <c r="T7" s="35">
        <v>10969109.765847484</v>
      </c>
      <c r="U7" s="35">
        <v>11590852.032233391</v>
      </c>
      <c r="V7" s="35">
        <v>12092097.898254786</v>
      </c>
      <c r="W7" s="35">
        <v>12422750.093684701</v>
      </c>
      <c r="X7" s="35">
        <v>12711735.463017575</v>
      </c>
      <c r="Y7" s="35">
        <v>13023746.197534127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346020.11362603307</v>
      </c>
      <c r="D8" s="52">
        <v>491261.42440070049</v>
      </c>
      <c r="E8" s="52">
        <v>573835.35994805768</v>
      </c>
      <c r="F8" s="52">
        <v>551313.30632718466</v>
      </c>
      <c r="G8" s="52">
        <v>628339.44248689385</v>
      </c>
      <c r="H8" s="52">
        <v>591644.99688910646</v>
      </c>
      <c r="I8" s="52">
        <v>646997.87198889861</v>
      </c>
      <c r="J8" s="52">
        <v>681853.71389080165</v>
      </c>
      <c r="K8" s="52">
        <v>825051.51233781874</v>
      </c>
      <c r="L8" s="52">
        <v>1041533.1075608358</v>
      </c>
      <c r="M8" s="52">
        <v>1062844.3076169547</v>
      </c>
      <c r="N8" s="52">
        <v>983476.09872012027</v>
      </c>
      <c r="O8" s="52">
        <v>1046474.9547356814</v>
      </c>
      <c r="P8" s="52">
        <v>1344358.3324015681</v>
      </c>
      <c r="Q8" s="52">
        <v>1905974.1854017191</v>
      </c>
      <c r="R8" s="52">
        <v>1356491.4575853944</v>
      </c>
      <c r="S8" s="52">
        <v>1540181.9816652536</v>
      </c>
      <c r="T8" s="52">
        <v>1729308.4477207921</v>
      </c>
      <c r="U8" s="52">
        <v>1684586.574002862</v>
      </c>
      <c r="V8" s="52">
        <v>1484721.964741515</v>
      </c>
      <c r="W8" s="52">
        <v>1377127.150165597</v>
      </c>
      <c r="X8" s="52">
        <v>1633343.7017344423</v>
      </c>
      <c r="Y8" s="52">
        <v>2217984.9199182708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192711.01668195147</v>
      </c>
      <c r="D9" s="36">
        <v>207591.64974545501</v>
      </c>
      <c r="E9" s="36">
        <v>223621.32578627812</v>
      </c>
      <c r="F9" s="36">
        <v>240888.77085243957</v>
      </c>
      <c r="G9" s="36">
        <v>259489.5621818183</v>
      </c>
      <c r="H9" s="36">
        <v>279526.65723284753</v>
      </c>
      <c r="I9" s="36">
        <v>301110.96356554935</v>
      </c>
      <c r="J9" s="36">
        <v>324361.95272727311</v>
      </c>
      <c r="K9" s="36">
        <v>346020.11362603307</v>
      </c>
      <c r="L9" s="36">
        <v>491261.42440070026</v>
      </c>
      <c r="M9" s="36">
        <v>573835.35994805768</v>
      </c>
      <c r="N9" s="36">
        <v>551313.30632718466</v>
      </c>
      <c r="O9" s="36">
        <v>628339.44248689339</v>
      </c>
      <c r="P9" s="36">
        <v>591644.99688910693</v>
      </c>
      <c r="Q9" s="36">
        <v>646997.87198889814</v>
      </c>
      <c r="R9" s="36">
        <v>681853.71389080212</v>
      </c>
      <c r="S9" s="36">
        <v>825051.51233781874</v>
      </c>
      <c r="T9" s="36">
        <v>1041533.1075608358</v>
      </c>
      <c r="U9" s="36">
        <v>1062844.3076169547</v>
      </c>
      <c r="V9" s="36">
        <v>983476.09872012027</v>
      </c>
      <c r="W9" s="36">
        <v>1046474.9547356814</v>
      </c>
      <c r="X9" s="36">
        <v>1344358.3324015681</v>
      </c>
      <c r="Y9" s="36">
        <v>1905974.1854017191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1574.451710407579</v>
      </c>
      <c r="C11" s="54">
        <v>1580.2035262602496</v>
      </c>
      <c r="D11" s="54">
        <v>1582.7826463070401</v>
      </c>
      <c r="E11" s="54">
        <v>1583.1372093541372</v>
      </c>
      <c r="F11" s="54">
        <v>1581.9493836061422</v>
      </c>
      <c r="G11" s="54">
        <v>1579.1126522820921</v>
      </c>
      <c r="H11" s="54">
        <v>1574.5172357945332</v>
      </c>
      <c r="I11" s="54">
        <v>1568.966743390994</v>
      </c>
      <c r="J11" s="54">
        <v>1558.668989644086</v>
      </c>
      <c r="K11" s="54">
        <v>1543.997013363477</v>
      </c>
      <c r="L11" s="54">
        <v>1533.1477844114702</v>
      </c>
      <c r="M11" s="54">
        <v>1529.7597083609539</v>
      </c>
      <c r="N11" s="54">
        <v>1464.4979438963601</v>
      </c>
      <c r="O11" s="54">
        <v>1390.0438170533712</v>
      </c>
      <c r="P11" s="54">
        <v>1331.2377491802633</v>
      </c>
      <c r="Q11" s="54">
        <v>1326.1881383094824</v>
      </c>
      <c r="R11" s="54">
        <v>1451.528839336286</v>
      </c>
      <c r="S11" s="54">
        <v>1417.6224233268235</v>
      </c>
      <c r="T11" s="54">
        <v>1470.034620316218</v>
      </c>
      <c r="U11" s="54">
        <v>1467.1392560543854</v>
      </c>
      <c r="V11" s="54">
        <v>1525.3817504187004</v>
      </c>
      <c r="W11" s="54">
        <v>1611.253194867993</v>
      </c>
      <c r="X11" s="54">
        <v>1551.1721711037026</v>
      </c>
      <c r="Y11" s="54">
        <v>1521.1316592215574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377.74506410149013</v>
      </c>
      <c r="C13" s="35">
        <v>373.67147224444659</v>
      </c>
      <c r="D13" s="35">
        <v>367.21852600873848</v>
      </c>
      <c r="E13" s="35">
        <v>359.52906200790028</v>
      </c>
      <c r="F13" s="35">
        <v>351.12728822341495</v>
      </c>
      <c r="G13" s="35">
        <v>341.49722094640697</v>
      </c>
      <c r="H13" s="35">
        <v>331.79251956588769</v>
      </c>
      <c r="I13" s="35">
        <v>321.50392109552456</v>
      </c>
      <c r="J13" s="35">
        <v>311.0491100884862</v>
      </c>
      <c r="K13" s="35">
        <v>300.82101776878056</v>
      </c>
      <c r="L13" s="35">
        <v>287.85635799692841</v>
      </c>
      <c r="M13" s="35">
        <v>274.25154595331742</v>
      </c>
      <c r="N13" s="35">
        <v>263.25597492319639</v>
      </c>
      <c r="O13" s="35">
        <v>251.4390327930484</v>
      </c>
      <c r="P13" s="35">
        <v>236.61863573375675</v>
      </c>
      <c r="Q13" s="35">
        <v>217.32033818070451</v>
      </c>
      <c r="R13" s="35">
        <v>202.91999562645054</v>
      </c>
      <c r="S13" s="35">
        <v>188.92096111600753</v>
      </c>
      <c r="T13" s="35">
        <v>175.12573512090552</v>
      </c>
      <c r="U13" s="35">
        <v>163.74681710888848</v>
      </c>
      <c r="V13" s="35">
        <v>154.71622682328825</v>
      </c>
      <c r="W13" s="35">
        <v>147.06679254518963</v>
      </c>
      <c r="X13" s="35">
        <v>140.28922612396258</v>
      </c>
      <c r="Y13" s="35">
        <v>134.17256367334514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352.0498341737337</v>
      </c>
      <c r="D14" s="36">
        <v>342.99710456380234</v>
      </c>
      <c r="E14" s="36">
        <v>333.57930062966096</v>
      </c>
      <c r="F14" s="36">
        <v>319.83540990160725</v>
      </c>
      <c r="G14" s="36">
        <v>308.54288883927887</v>
      </c>
      <c r="H14" s="36">
        <v>296.16231002498949</v>
      </c>
      <c r="I14" s="36">
        <v>287.12513512842361</v>
      </c>
      <c r="J14" s="36">
        <v>279.08727325122862</v>
      </c>
      <c r="K14" s="36">
        <v>266.38020264827878</v>
      </c>
      <c r="L14" s="36">
        <v>251.74709854389948</v>
      </c>
      <c r="M14" s="36">
        <v>235.36152194814034</v>
      </c>
      <c r="N14" s="36">
        <v>227.56048551861869</v>
      </c>
      <c r="O14" s="36">
        <v>212.75925855635001</v>
      </c>
      <c r="P14" s="36">
        <v>186.97875639925721</v>
      </c>
      <c r="Q14" s="36">
        <v>163.7349136357854</v>
      </c>
      <c r="R14" s="36">
        <v>146.81447593797429</v>
      </c>
      <c r="S14" s="36">
        <v>143.46545275290774</v>
      </c>
      <c r="T14" s="36">
        <v>139.25611032156041</v>
      </c>
      <c r="U14" s="36">
        <v>134.83686373403498</v>
      </c>
      <c r="V14" s="36">
        <v>132.46852712415688</v>
      </c>
      <c r="W14" s="36">
        <v>129.81915658167375</v>
      </c>
      <c r="X14" s="36">
        <v>127.1697860391906</v>
      </c>
      <c r="Y14" s="36">
        <v>124.52041549670746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0.56467342544487142</v>
      </c>
      <c r="C16" s="44">
        <f>C7/RES_summary!C$6</f>
        <v>0.59904684231712257</v>
      </c>
      <c r="D16" s="44">
        <f>D7/RES_summary!D$6</f>
        <v>0.66883441896890794</v>
      </c>
      <c r="E16" s="44">
        <f>E7/RES_summary!E$6</f>
        <v>0.75571646414055549</v>
      </c>
      <c r="F16" s="44">
        <f>F7/RES_summary!F$6</f>
        <v>0.83181088064614883</v>
      </c>
      <c r="G16" s="44">
        <f>G7/RES_summary!G$6</f>
        <v>0.92401783459320297</v>
      </c>
      <c r="H16" s="44">
        <f>H7/RES_summary!H$6</f>
        <v>0.99471764256733508</v>
      </c>
      <c r="I16" s="44">
        <f>I7/RES_summary!I$6</f>
        <v>1.0809779369621226</v>
      </c>
      <c r="J16" s="44">
        <f>J7/RES_summary!J$6</f>
        <v>1.1657184351606227</v>
      </c>
      <c r="K16" s="44">
        <f>K7/RES_summary!K$6</f>
        <v>1.2746192789276525</v>
      </c>
      <c r="L16" s="44">
        <f>L7/RES_summary!L$6</f>
        <v>1.4111487407885772</v>
      </c>
      <c r="M16" s="44">
        <f>M7/RES_summary!M$6</f>
        <v>1.506151236928539</v>
      </c>
      <c r="N16" s="44">
        <f>N7/RES_summary!N$6</f>
        <v>1.5941769137282908</v>
      </c>
      <c r="O16" s="44">
        <f>O7/RES_summary!O$6</f>
        <v>1.6990277741053195</v>
      </c>
      <c r="P16" s="44">
        <f>P7/RES_summary!P$6</f>
        <v>1.856243653825806</v>
      </c>
      <c r="Q16" s="44">
        <f>Q7/RES_summary!Q$6</f>
        <v>2.1520847371858545</v>
      </c>
      <c r="R16" s="44">
        <f>R7/RES_summary!R$6</f>
        <v>2.3231493414548958</v>
      </c>
      <c r="S16" s="44">
        <f>S7/RES_summary!S$6</f>
        <v>2.4797705269497805</v>
      </c>
      <c r="T16" s="44">
        <f>T7/RES_summary!T$6</f>
        <v>2.6277206460375413</v>
      </c>
      <c r="U16" s="44">
        <f>U7/RES_summary!U$6</f>
        <v>2.7559621612652885</v>
      </c>
      <c r="V16" s="44">
        <f>V7/RES_summary!V$6</f>
        <v>2.8819851641063678</v>
      </c>
      <c r="W16" s="44">
        <f>W7/RES_summary!W$6</f>
        <v>2.9639732914185486</v>
      </c>
      <c r="X16" s="44">
        <f>X7/RES_summary!X$6</f>
        <v>3.039754964398969</v>
      </c>
      <c r="Y16" s="44">
        <f>Y7/RES_summary!Y$6</f>
        <v>3.1096136777757919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213.30259929108095</v>
      </c>
      <c r="C17" s="52">
        <f t="shared" si="4"/>
        <v>223.84671551202604</v>
      </c>
      <c r="D17" s="52">
        <f t="shared" si="4"/>
        <v>245.6083894776734</v>
      </c>
      <c r="E17" s="52">
        <f t="shared" si="4"/>
        <v>271.70203149638093</v>
      </c>
      <c r="F17" s="52">
        <f t="shared" si="4"/>
        <v>292.07149883601289</v>
      </c>
      <c r="G17" s="52">
        <f t="shared" si="4"/>
        <v>315.54952261849559</v>
      </c>
      <c r="H17" s="52">
        <f t="shared" si="4"/>
        <v>330.03987288405619</v>
      </c>
      <c r="I17" s="52">
        <f t="shared" si="4"/>
        <v>347.53864535107317</v>
      </c>
      <c r="J17" s="52">
        <f t="shared" si="4"/>
        <v>362.59568187045437</v>
      </c>
      <c r="K17" s="52">
        <f t="shared" si="4"/>
        <v>383.43226875472561</v>
      </c>
      <c r="L17" s="52">
        <f t="shared" si="4"/>
        <v>406.20813711535141</v>
      </c>
      <c r="M17" s="52">
        <f t="shared" si="4"/>
        <v>413.06430516715307</v>
      </c>
      <c r="N17" s="52">
        <f t="shared" si="4"/>
        <v>419.67659762359352</v>
      </c>
      <c r="O17" s="52">
        <f t="shared" si="4"/>
        <v>427.20190020956744</v>
      </c>
      <c r="P17" s="52">
        <f t="shared" si="4"/>
        <v>439.22184095770604</v>
      </c>
      <c r="Q17" s="52">
        <f t="shared" si="4"/>
        <v>467.69178287876247</v>
      </c>
      <c r="R17" s="52">
        <f t="shared" ref="R17:V17" si="5">R13*R16</f>
        <v>471.41345420761894</v>
      </c>
      <c r="S17" s="52">
        <f t="shared" si="5"/>
        <v>468.48063129850101</v>
      </c>
      <c r="T17" s="52">
        <f t="shared" si="5"/>
        <v>460.18150982970519</v>
      </c>
      <c r="U17" s="52">
        <f t="shared" si="5"/>
        <v>451.28003197972419</v>
      </c>
      <c r="V17" s="52">
        <f t="shared" si="5"/>
        <v>445.88987035123245</v>
      </c>
      <c r="W17" s="52">
        <f t="shared" ref="W17:Y17" si="6">W13*W16</f>
        <v>435.90204515853458</v>
      </c>
      <c r="X17" s="52">
        <f t="shared" si="6"/>
        <v>426.44487156200478</v>
      </c>
      <c r="Y17" s="52">
        <f t="shared" si="6"/>
        <v>417.22483918087738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335.83464228822493</v>
      </c>
      <c r="C18" s="36">
        <f>C3*11630*1000/RES_summary!C$6</f>
        <v>353.72336919387851</v>
      </c>
      <c r="D18" s="36">
        <f>D3*11630*1000/RES_summary!D$6</f>
        <v>388.74469665268214</v>
      </c>
      <c r="E18" s="36">
        <f>E3*11630*1000/RES_summary!E$6</f>
        <v>430.14159591903041</v>
      </c>
      <c r="F18" s="36">
        <f>F3*11630*1000/RES_summary!F$6</f>
        <v>462.04232755255265</v>
      </c>
      <c r="G18" s="36">
        <f>G3*11630*1000/RES_summary!G$6</f>
        <v>498.28824358844048</v>
      </c>
      <c r="H18" s="36">
        <f>H3*11630*1000/RES_summary!H$6</f>
        <v>519.65346835538321</v>
      </c>
      <c r="I18" s="36">
        <f>I3*11630*1000/RES_summary!I$6</f>
        <v>545.27657659899091</v>
      </c>
      <c r="J18" s="36">
        <f>J3*11630*1000/RES_summary!J$6</f>
        <v>565.16664511032957</v>
      </c>
      <c r="K18" s="36">
        <f>K3*11630*1000/RES_summary!K$6</f>
        <v>592.0182777844783</v>
      </c>
      <c r="L18" s="36">
        <f>L3*11630*1000/RES_summary!L$6</f>
        <v>622.77710542831164</v>
      </c>
      <c r="M18" s="36">
        <f>M3*11630*1000/RES_summary!M$6</f>
        <v>631.88913100682419</v>
      </c>
      <c r="N18" s="36">
        <f>N3*11630*1000/RES_summary!N$6</f>
        <v>614.61551432117278</v>
      </c>
      <c r="O18" s="36">
        <f>O3*11630*1000/RES_summary!O$6</f>
        <v>593.82936001976043</v>
      </c>
      <c r="P18" s="36">
        <f>P3*11630*1000/RES_summary!P$6</f>
        <v>584.70869494734814</v>
      </c>
      <c r="Q18" s="36">
        <f>Q3*11630*1000/RES_summary!Q$6</f>
        <v>620.24729483862882</v>
      </c>
      <c r="R18" s="36">
        <f>R3*11630*1000/RES_summary!R$6</f>
        <v>684.27022403349451</v>
      </c>
      <c r="S18" s="36">
        <f>S3*11630*1000/RES_summary!S$6</f>
        <v>664.12864782306099</v>
      </c>
      <c r="T18" s="36">
        <f>T3*11630*1000/RES_summary!T$6</f>
        <v>676.48275107905465</v>
      </c>
      <c r="U18" s="36">
        <f>U3*11630*1000/RES_summary!U$6</f>
        <v>662.09065039093184</v>
      </c>
      <c r="V18" s="36">
        <f>V3*11630*1000/RES_summary!V$6</f>
        <v>680.15227093033025</v>
      </c>
      <c r="W18" s="36">
        <f>W3*11630*1000/RES_summary!W$6</f>
        <v>702.34856291118103</v>
      </c>
      <c r="X18" s="36">
        <f>X3*11630*1000/RES_summary!X$6</f>
        <v>661.48941727687441</v>
      </c>
      <c r="Y18" s="36">
        <f>Y3*11630*1000/RES_summary!Y$6</f>
        <v>634.6539118916553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20.085855187414232</v>
      </c>
      <c r="C3" s="49">
        <f t="shared" ref="C3:W3" si="0">C5*C11/11630</f>
        <v>21.650945428822425</v>
      </c>
      <c r="D3" s="49">
        <f t="shared" si="0"/>
        <v>23.215453145735648</v>
      </c>
      <c r="E3" s="49">
        <f t="shared" si="0"/>
        <v>24.908620185252794</v>
      </c>
      <c r="F3" s="49">
        <f t="shared" si="0"/>
        <v>27.376178448951467</v>
      </c>
      <c r="G3" s="49">
        <f t="shared" si="0"/>
        <v>29.482232839794897</v>
      </c>
      <c r="H3" s="49">
        <f t="shared" si="0"/>
        <v>31.07871399918767</v>
      </c>
      <c r="I3" s="49">
        <f t="shared" si="0"/>
        <v>33.516272326672556</v>
      </c>
      <c r="J3" s="49">
        <f t="shared" si="0"/>
        <v>35.136078536326536</v>
      </c>
      <c r="K3" s="49">
        <f t="shared" si="0"/>
        <v>38.725478524582208</v>
      </c>
      <c r="L3" s="49">
        <f t="shared" si="0"/>
        <v>43.230492450724455</v>
      </c>
      <c r="M3" s="49">
        <f t="shared" si="0"/>
        <v>46.046673483427625</v>
      </c>
      <c r="N3" s="49">
        <f t="shared" si="0"/>
        <v>45.782258518669785</v>
      </c>
      <c r="O3" s="49">
        <f t="shared" si="0"/>
        <v>44.617237862345789</v>
      </c>
      <c r="P3" s="49">
        <f t="shared" si="0"/>
        <v>45.324028777438564</v>
      </c>
      <c r="Q3" s="49">
        <f t="shared" si="0"/>
        <v>49.570423507144767</v>
      </c>
      <c r="R3" s="49">
        <f t="shared" si="0"/>
        <v>60.020309575141788</v>
      </c>
      <c r="S3" s="49">
        <f t="shared" si="0"/>
        <v>65.252870514846535</v>
      </c>
      <c r="T3" s="49">
        <f t="shared" si="0"/>
        <v>75.075034187017252</v>
      </c>
      <c r="U3" s="49">
        <f t="shared" si="0"/>
        <v>81.742292228298908</v>
      </c>
      <c r="V3" s="49">
        <f t="shared" si="0"/>
        <v>91.630567927468803</v>
      </c>
      <c r="W3" s="49">
        <f t="shared" si="0"/>
        <v>100.79787276138806</v>
      </c>
      <c r="X3" s="49">
        <f t="shared" ref="X3:Y3" si="1">X5*X11/11630</f>
        <v>100.87685948681155</v>
      </c>
      <c r="Y3" s="49">
        <f t="shared" si="1"/>
        <v>101.76234666841526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365.32044578782291</v>
      </c>
      <c r="C5" s="49">
        <f t="shared" ref="C5:W5" si="2">C7*C13/1000000</f>
        <v>387.51492912731834</v>
      </c>
      <c r="D5" s="49">
        <f t="shared" si="2"/>
        <v>409.57577113399606</v>
      </c>
      <c r="E5" s="49">
        <f t="shared" si="2"/>
        <v>433.58971367553585</v>
      </c>
      <c r="F5" s="49">
        <f t="shared" si="2"/>
        <v>470.54827706358213</v>
      </c>
      <c r="G5" s="49">
        <f t="shared" si="2"/>
        <v>500.75635398266763</v>
      </c>
      <c r="H5" s="49">
        <f t="shared" si="2"/>
        <v>522.17642310582812</v>
      </c>
      <c r="I5" s="49">
        <f t="shared" si="2"/>
        <v>557.09950206568453</v>
      </c>
      <c r="J5" s="49">
        <f t="shared" si="2"/>
        <v>579.49009304010053</v>
      </c>
      <c r="K5" s="49">
        <f t="shared" si="2"/>
        <v>635.38387171919783</v>
      </c>
      <c r="L5" s="49">
        <f t="shared" si="2"/>
        <v>703.78594144364035</v>
      </c>
      <c r="M5" s="49">
        <f t="shared" si="2"/>
        <v>743.71183481448224</v>
      </c>
      <c r="N5" s="49">
        <f t="shared" si="2"/>
        <v>758.86655875235488</v>
      </c>
      <c r="O5" s="49">
        <f t="shared" si="2"/>
        <v>768.34392564778875</v>
      </c>
      <c r="P5" s="49">
        <f t="shared" si="2"/>
        <v>800.74512070877688</v>
      </c>
      <c r="Q5" s="49">
        <f t="shared" si="2"/>
        <v>863.56556869198312</v>
      </c>
      <c r="R5" s="49">
        <f t="shared" si="2"/>
        <v>944.22620240133415</v>
      </c>
      <c r="S5" s="49">
        <f t="shared" si="2"/>
        <v>1038.5930888762712</v>
      </c>
      <c r="T5" s="49">
        <f t="shared" si="2"/>
        <v>1141.0005402529066</v>
      </c>
      <c r="U5" s="49">
        <f t="shared" si="2"/>
        <v>1233.6566240169309</v>
      </c>
      <c r="V5" s="49">
        <f t="shared" si="2"/>
        <v>1321.4019599442422</v>
      </c>
      <c r="W5" s="49">
        <f t="shared" si="2"/>
        <v>1381.4041712759815</v>
      </c>
      <c r="X5" s="49">
        <f t="shared" ref="X5:Y5" si="3">X7*X13/1000000</f>
        <v>1421.7681674721184</v>
      </c>
      <c r="Y5" s="49">
        <f t="shared" si="3"/>
        <v>1454.9180835720929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954329.61043193052</v>
      </c>
      <c r="C7" s="35">
        <v>1035095.3888798975</v>
      </c>
      <c r="D7" s="35">
        <v>1126331.6138552886</v>
      </c>
      <c r="E7" s="35">
        <v>1233531.0752848918</v>
      </c>
      <c r="F7" s="35">
        <v>1395188.801505253</v>
      </c>
      <c r="G7" s="35">
        <v>1550531.8544134924</v>
      </c>
      <c r="H7" s="35">
        <v>1681318.8808446631</v>
      </c>
      <c r="I7" s="35">
        <v>1874635.5670556668</v>
      </c>
      <c r="J7" s="35">
        <v>2045965.9130925587</v>
      </c>
      <c r="K7" s="35">
        <v>2396814.2292778199</v>
      </c>
      <c r="L7" s="35">
        <v>2837699.5143782268</v>
      </c>
      <c r="M7" s="35">
        <v>3172928.5997321503</v>
      </c>
      <c r="N7" s="35">
        <v>3421761.4616683885</v>
      </c>
      <c r="O7" s="35">
        <v>3650821.1842054487</v>
      </c>
      <c r="P7" s="35">
        <v>4095588.5675714975</v>
      </c>
      <c r="Q7" s="35">
        <v>4763502.7065487178</v>
      </c>
      <c r="R7" s="35">
        <v>5467912.17179297</v>
      </c>
      <c r="S7" s="35">
        <v>6218467.8652076386</v>
      </c>
      <c r="T7" s="35">
        <v>6974009.0750149908</v>
      </c>
      <c r="U7" s="35">
        <v>7701934.4046390373</v>
      </c>
      <c r="V7" s="35">
        <v>8373032.2693791036</v>
      </c>
      <c r="W7" s="35">
        <v>8873962.899204649</v>
      </c>
      <c r="X7" s="35">
        <v>9255851.6838926431</v>
      </c>
      <c r="Y7" s="35">
        <v>9583774.3877751548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258806.28790727421</v>
      </c>
      <c r="D8" s="52">
        <v>275470.21511131991</v>
      </c>
      <c r="E8" s="52">
        <v>297842.38434913848</v>
      </c>
      <c r="F8" s="52">
        <v>358932.52894535544</v>
      </c>
      <c r="G8" s="52">
        <v>359480.43810040434</v>
      </c>
      <c r="H8" s="52">
        <v>389593.31433844496</v>
      </c>
      <c r="I8" s="52">
        <v>468786.9013223236</v>
      </c>
      <c r="J8" s="52">
        <v>469172.73038603039</v>
      </c>
      <c r="K8" s="52">
        <v>709780.84513061657</v>
      </c>
      <c r="L8" s="52">
        <v>800365.72320081131</v>
      </c>
      <c r="M8" s="52">
        <v>724822.39969236869</v>
      </c>
      <c r="N8" s="52">
        <v>717619.76325856196</v>
      </c>
      <c r="O8" s="52">
        <v>698232.45292309066</v>
      </c>
      <c r="P8" s="52">
        <v>1154548.2284966651</v>
      </c>
      <c r="Q8" s="52">
        <v>1468279.8621780314</v>
      </c>
      <c r="R8" s="52">
        <v>1429231.8649366209</v>
      </c>
      <c r="S8" s="52">
        <v>1468175.456673231</v>
      </c>
      <c r="T8" s="52">
        <v>1453773.6627304433</v>
      </c>
      <c r="U8" s="52">
        <v>1882473.5581207117</v>
      </c>
      <c r="V8" s="52">
        <v>2139377.7269180976</v>
      </c>
      <c r="W8" s="52">
        <v>1930162.4947621664</v>
      </c>
      <c r="X8" s="52">
        <v>1850064.241361225</v>
      </c>
      <c r="Y8" s="52">
        <v>1781696.366612955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178040.50945930718</v>
      </c>
      <c r="D9" s="36">
        <v>184233.99013592885</v>
      </c>
      <c r="E9" s="36">
        <v>190642.92291953531</v>
      </c>
      <c r="F9" s="36">
        <v>197274.80272499425</v>
      </c>
      <c r="G9" s="36">
        <v>204137.38519216492</v>
      </c>
      <c r="H9" s="36">
        <v>258806.28790727421</v>
      </c>
      <c r="I9" s="36">
        <v>275470.21511131991</v>
      </c>
      <c r="J9" s="36">
        <v>297842.38434913848</v>
      </c>
      <c r="K9" s="36">
        <v>358932.52894535521</v>
      </c>
      <c r="L9" s="36">
        <v>359480.43810040457</v>
      </c>
      <c r="M9" s="36">
        <v>389593.3143384452</v>
      </c>
      <c r="N9" s="36">
        <v>468786.90132232383</v>
      </c>
      <c r="O9" s="36">
        <v>469172.73038603039</v>
      </c>
      <c r="P9" s="36">
        <v>709780.84513061587</v>
      </c>
      <c r="Q9" s="36">
        <v>800365.72320081107</v>
      </c>
      <c r="R9" s="36">
        <v>724822.39969236869</v>
      </c>
      <c r="S9" s="36">
        <v>717619.76325856242</v>
      </c>
      <c r="T9" s="36">
        <v>698232.45292309113</v>
      </c>
      <c r="U9" s="36">
        <v>1154548.2284966651</v>
      </c>
      <c r="V9" s="36">
        <v>1468279.8621780314</v>
      </c>
      <c r="W9" s="36">
        <v>1429231.86493662</v>
      </c>
      <c r="X9" s="36">
        <v>1468175.456673231</v>
      </c>
      <c r="Y9" s="36">
        <v>1453773.6627304424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639.43449791282933</v>
      </c>
      <c r="C11" s="54">
        <v>649.78269586737792</v>
      </c>
      <c r="D11" s="54">
        <v>659.20823230672568</v>
      </c>
      <c r="E11" s="54">
        <v>668.11375735557453</v>
      </c>
      <c r="F11" s="54">
        <v>676.62548325149703</v>
      </c>
      <c r="G11" s="54">
        <v>684.72095301397314</v>
      </c>
      <c r="H11" s="54">
        <v>692.19027864323812</v>
      </c>
      <c r="I11" s="54">
        <v>699.68514729213189</v>
      </c>
      <c r="J11" s="54">
        <v>705.15889449243844</v>
      </c>
      <c r="K11" s="54">
        <v>708.8271126905961</v>
      </c>
      <c r="L11" s="54">
        <v>714.38003744521745</v>
      </c>
      <c r="M11" s="54">
        <v>720.06762235516737</v>
      </c>
      <c r="N11" s="54">
        <v>701.63543304309201</v>
      </c>
      <c r="O11" s="54">
        <v>675.34662410664544</v>
      </c>
      <c r="P11" s="54">
        <v>658.2849411745816</v>
      </c>
      <c r="Q11" s="54">
        <v>667.58570083022994</v>
      </c>
      <c r="R11" s="54">
        <v>739.26798322655054</v>
      </c>
      <c r="S11" s="54">
        <v>730.69125167081938</v>
      </c>
      <c r="T11" s="54">
        <v>765.22544625744013</v>
      </c>
      <c r="U11" s="54">
        <v>770.60572618630817</v>
      </c>
      <c r="V11" s="54">
        <v>806.46429875238641</v>
      </c>
      <c r="W11" s="54">
        <v>848.61424671399902</v>
      </c>
      <c r="X11" s="54">
        <v>825.16819737042363</v>
      </c>
      <c r="Y11" s="54">
        <v>813.44517269863593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382.80321787613667</v>
      </c>
      <c r="C13" s="35">
        <v>374.3760558596033</v>
      </c>
      <c r="D13" s="35">
        <v>363.6369308076782</v>
      </c>
      <c r="E13" s="35">
        <v>351.50287038808131</v>
      </c>
      <c r="F13" s="35">
        <v>337.26494690604818</v>
      </c>
      <c r="G13" s="35">
        <v>322.95779835628389</v>
      </c>
      <c r="H13" s="35">
        <v>310.57548276832324</v>
      </c>
      <c r="I13" s="35">
        <v>297.17749511211616</v>
      </c>
      <c r="J13" s="35">
        <v>283.23545828981008</v>
      </c>
      <c r="K13" s="35">
        <v>265.0951683938577</v>
      </c>
      <c r="L13" s="35">
        <v>248.0128490975367</v>
      </c>
      <c r="M13" s="35">
        <v>234.39286811473295</v>
      </c>
      <c r="N13" s="35">
        <v>221.77658122969956</v>
      </c>
      <c r="O13" s="35">
        <v>210.45783588960091</v>
      </c>
      <c r="P13" s="35">
        <v>195.51405310802085</v>
      </c>
      <c r="Q13" s="35">
        <v>181.28793492754389</v>
      </c>
      <c r="R13" s="35">
        <v>172.68496141402272</v>
      </c>
      <c r="S13" s="35">
        <v>167.01752125908783</v>
      </c>
      <c r="T13" s="35">
        <v>163.60755025981294</v>
      </c>
      <c r="U13" s="35">
        <v>160.17490661487241</v>
      </c>
      <c r="V13" s="35">
        <v>157.81641792743622</v>
      </c>
      <c r="W13" s="35">
        <v>155.66936519418999</v>
      </c>
      <c r="X13" s="35">
        <v>153.60749243058086</v>
      </c>
      <c r="Y13" s="35">
        <v>151.810552367338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349.09879510035483</v>
      </c>
      <c r="D14" s="36">
        <v>336.10242121986505</v>
      </c>
      <c r="E14" s="36">
        <v>325.65098856700286</v>
      </c>
      <c r="F14" s="36">
        <v>313.36249463803171</v>
      </c>
      <c r="G14" s="36">
        <v>301.41424504774665</v>
      </c>
      <c r="H14" s="36">
        <v>286.88642305316984</v>
      </c>
      <c r="I14" s="36">
        <v>271.99839601545608</v>
      </c>
      <c r="J14" s="36">
        <v>254.45480980243434</v>
      </c>
      <c r="K14" s="36">
        <v>237.21374352553502</v>
      </c>
      <c r="L14" s="36">
        <v>220.8422842960272</v>
      </c>
      <c r="M14" s="36">
        <v>209.28564822391036</v>
      </c>
      <c r="N14" s="36">
        <v>198.80167252193962</v>
      </c>
      <c r="O14" s="36">
        <v>184.55261457819091</v>
      </c>
      <c r="P14" s="36">
        <v>173.89569483690005</v>
      </c>
      <c r="Q14" s="36">
        <v>163.16715139832539</v>
      </c>
      <c r="R14" s="36">
        <v>162.57373290965816</v>
      </c>
      <c r="S14" s="36">
        <v>161.44589161204942</v>
      </c>
      <c r="T14" s="36">
        <v>159.08121193540737</v>
      </c>
      <c r="U14" s="36">
        <v>155.87313240887931</v>
      </c>
      <c r="V14" s="36">
        <v>152.99793691222135</v>
      </c>
      <c r="W14" s="36">
        <v>151.46795754309915</v>
      </c>
      <c r="X14" s="36">
        <v>149.93797817397692</v>
      </c>
      <c r="Y14" s="36">
        <v>148.40799880485471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0.26555170053885885</v>
      </c>
      <c r="C16" s="44">
        <f>C7/RES_summary!C$6</f>
        <v>0.28409580333925832</v>
      </c>
      <c r="D16" s="44">
        <f>D7/RES_summary!D$6</f>
        <v>0.30545157695297581</v>
      </c>
      <c r="E16" s="44">
        <f>E7/RES_summary!E$6</f>
        <v>0.33097868354697491</v>
      </c>
      <c r="F16" s="44">
        <f>F7/RES_summary!F$6</f>
        <v>0.3711426805285668</v>
      </c>
      <c r="G16" s="44">
        <f>G7/RES_summary!G$6</f>
        <v>0.40984372717087619</v>
      </c>
      <c r="H16" s="44">
        <f>H7/RES_summary!H$6</f>
        <v>0.43920350252426543</v>
      </c>
      <c r="I16" s="44">
        <f>I7/RES_summary!I$6</f>
        <v>0.48785501072596182</v>
      </c>
      <c r="J16" s="44">
        <f>J7/RES_summary!J$6</f>
        <v>0.52868087610871961</v>
      </c>
      <c r="K16" s="44">
        <f>K7/RES_summary!K$6</f>
        <v>0.61219306987608579</v>
      </c>
      <c r="L16" s="44">
        <f>L7/RES_summary!L$6</f>
        <v>0.7227445180029628</v>
      </c>
      <c r="M16" s="44">
        <f>M7/RES_summary!M$6</f>
        <v>0.79257787689566017</v>
      </c>
      <c r="N16" s="44">
        <f>N7/RES_summary!N$6</f>
        <v>0.84418318267611114</v>
      </c>
      <c r="O16" s="44">
        <f>O7/RES_summary!O$6</f>
        <v>0.90159271504211069</v>
      </c>
      <c r="P16" s="44">
        <f>P7/RES_summary!P$6</f>
        <v>0.99604595394028461</v>
      </c>
      <c r="Q16" s="44">
        <f>Q7/RES_summary!Q$6</f>
        <v>1.1529421504733794</v>
      </c>
      <c r="R16" s="44">
        <f>R7/RES_summary!R$6</f>
        <v>1.3278805907737943</v>
      </c>
      <c r="S16" s="44">
        <f>S7/RES_summary!S$6</f>
        <v>1.4998416252659772</v>
      </c>
      <c r="T16" s="44">
        <f>T7/RES_summary!T$6</f>
        <v>1.6706686343068244</v>
      </c>
      <c r="U16" s="44">
        <f>U7/RES_summary!U$6</f>
        <v>1.8312924475874353</v>
      </c>
      <c r="V16" s="44">
        <f>V7/RES_summary!V$6</f>
        <v>1.9955970404785752</v>
      </c>
      <c r="W16" s="44">
        <f>W7/RES_summary!W$6</f>
        <v>2.1172597713007861</v>
      </c>
      <c r="X16" s="44">
        <f>X7/RES_summary!X$6</f>
        <v>2.2133501116120824</v>
      </c>
      <c r="Y16" s="44">
        <f>Y7/RES_summary!Y$6</f>
        <v>2.2882690946930091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101.65404547875538</v>
      </c>
      <c r="C17" s="52">
        <f t="shared" si="4"/>
        <v>106.35866634041705</v>
      </c>
      <c r="D17" s="52">
        <f t="shared" si="4"/>
        <v>111.07347395354546</v>
      </c>
      <c r="E17" s="52">
        <f t="shared" si="4"/>
        <v>116.33995730403009</v>
      </c>
      <c r="F17" s="52">
        <f t="shared" si="4"/>
        <v>125.17341644303548</v>
      </c>
      <c r="G17" s="52">
        <f t="shared" si="4"/>
        <v>132.36222779723965</v>
      </c>
      <c r="H17" s="52">
        <f t="shared" si="4"/>
        <v>136.40583983001221</v>
      </c>
      <c r="I17" s="52">
        <f t="shared" si="4"/>
        <v>144.97953006543591</v>
      </c>
      <c r="J17" s="52">
        <f t="shared" si="4"/>
        <v>149.7411702337115</v>
      </c>
      <c r="K17" s="52">
        <f t="shared" si="4"/>
        <v>162.28942494835366</v>
      </c>
      <c r="L17" s="52">
        <f t="shared" si="4"/>
        <v>179.2499270795407</v>
      </c>
      <c r="M17" s="52">
        <f t="shared" si="4"/>
        <v>185.77460176985952</v>
      </c>
      <c r="N17" s="52">
        <f t="shared" si="4"/>
        <v>187.22006018551485</v>
      </c>
      <c r="O17" s="52">
        <f t="shared" si="4"/>
        <v>189.74725166159226</v>
      </c>
      <c r="P17" s="52">
        <f t="shared" si="4"/>
        <v>194.74098153671008</v>
      </c>
      <c r="Q17" s="52">
        <f t="shared" si="4"/>
        <v>209.01450155024054</v>
      </c>
      <c r="R17" s="52">
        <f t="shared" ref="R17:V17" si="5">R13*R16</f>
        <v>229.30500858020235</v>
      </c>
      <c r="S17" s="52">
        <f t="shared" si="5"/>
        <v>250.49983053312519</v>
      </c>
      <c r="T17" s="52">
        <f t="shared" si="5"/>
        <v>273.33400255484685</v>
      </c>
      <c r="U17" s="52">
        <f t="shared" si="5"/>
        <v>293.32709677683857</v>
      </c>
      <c r="V17" s="52">
        <f t="shared" si="5"/>
        <v>314.9379765549217</v>
      </c>
      <c r="W17" s="52">
        <f t="shared" ref="W17:Y17" si="6">W13*W16</f>
        <v>329.59248454958924</v>
      </c>
      <c r="X17" s="52">
        <f t="shared" si="6"/>
        <v>339.98716051567823</v>
      </c>
      <c r="Y17" s="52">
        <f t="shared" si="6"/>
        <v>347.3833952304542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65.001103531515867</v>
      </c>
      <c r="C18" s="36">
        <f>C3*11630*1000/RES_summary!C$6</f>
        <v>69.110020943535147</v>
      </c>
      <c r="D18" s="36">
        <f>D3*11630*1000/RES_summary!D$6</f>
        <v>73.220548421083834</v>
      </c>
      <c r="E18" s="36">
        <f>E3*11630*1000/RES_summary!E$6</f>
        <v>77.728326004982677</v>
      </c>
      <c r="F18" s="36">
        <f>F3*11630*1000/RES_summary!F$6</f>
        <v>84.695523391009758</v>
      </c>
      <c r="G18" s="36">
        <f>G3*11630*1000/RES_summary!G$6</f>
        <v>90.631190760378558</v>
      </c>
      <c r="H18" s="36">
        <f>H3*11630*1000/RES_summary!H$6</f>
        <v>94.418796280501056</v>
      </c>
      <c r="I18" s="36">
        <f>I3*11630*1000/RES_summary!I$6</f>
        <v>101.44002384817858</v>
      </c>
      <c r="J18" s="36">
        <f>J3*11630*1000/RES_summary!J$6</f>
        <v>105.59131806200801</v>
      </c>
      <c r="K18" s="36">
        <f>K3*11630*1000/RES_summary!K$6</f>
        <v>115.03514450635868</v>
      </c>
      <c r="L18" s="36">
        <f>L3*11630*1000/RES_summary!L$6</f>
        <v>128.0525696191348</v>
      </c>
      <c r="M18" s="36">
        <f>M3*11630*1000/RES_summary!M$6</f>
        <v>133.77027579040083</v>
      </c>
      <c r="N18" s="36">
        <f>N3*11630*1000/RES_summary!N$6</f>
        <v>131.3602280026175</v>
      </c>
      <c r="O18" s="36">
        <f>O3*11630*1000/RES_summary!O$6</f>
        <v>128.14516584317039</v>
      </c>
      <c r="P18" s="36">
        <f>P3*11630*1000/RES_summary!P$6</f>
        <v>128.19505557517351</v>
      </c>
      <c r="Q18" s="36">
        <f>Q3*11630*1000/RES_summary!Q$6</f>
        <v>139.53509250109855</v>
      </c>
      <c r="R18" s="36">
        <f>R3*11630*1000/RES_summary!R$6</f>
        <v>169.51785123683305</v>
      </c>
      <c r="S18" s="36">
        <f>S3*11630*1000/RES_summary!S$6</f>
        <v>183.03803471557737</v>
      </c>
      <c r="T18" s="36">
        <f>T3*11630*1000/RES_summary!T$6</f>
        <v>209.16213408236496</v>
      </c>
      <c r="U18" s="36">
        <f>U3*11630*1000/RES_summary!U$6</f>
        <v>226.03954042183722</v>
      </c>
      <c r="V18" s="36">
        <f>V3*11630*1000/RES_summary!V$6</f>
        <v>253.9862344128604</v>
      </c>
      <c r="W18" s="36">
        <f>W3*11630*1000/RES_summary!W$6</f>
        <v>279.69687799864505</v>
      </c>
      <c r="X18" s="36">
        <f>X3*11630*1000/RES_summary!X$6</f>
        <v>280.54659237181113</v>
      </c>
      <c r="Y18" s="36">
        <f>Y3*11630*1000/RES_summary!Y$6</f>
        <v>282.57734592587531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111.12110027134044</v>
      </c>
      <c r="C3" s="49">
        <f t="shared" ref="C3:W3" si="0">C5*C11/11630</f>
        <v>115.53180660600145</v>
      </c>
      <c r="D3" s="49">
        <f t="shared" si="0"/>
        <v>120.77661165540843</v>
      </c>
      <c r="E3" s="49">
        <f t="shared" si="0"/>
        <v>127.12305739294145</v>
      </c>
      <c r="F3" s="49">
        <f t="shared" si="0"/>
        <v>132.76877882912888</v>
      </c>
      <c r="G3" s="49">
        <f t="shared" si="0"/>
        <v>137.00411786282351</v>
      </c>
      <c r="H3" s="49">
        <f t="shared" si="0"/>
        <v>140.64280564402441</v>
      </c>
      <c r="I3" s="49">
        <f t="shared" si="0"/>
        <v>141.93523852915689</v>
      </c>
      <c r="J3" s="49">
        <f t="shared" si="0"/>
        <v>142.1902660253009</v>
      </c>
      <c r="K3" s="49">
        <f t="shared" si="0"/>
        <v>143.28867729267904</v>
      </c>
      <c r="L3" s="49">
        <f t="shared" si="0"/>
        <v>141.21032453015746</v>
      </c>
      <c r="M3" s="49">
        <f t="shared" si="0"/>
        <v>139.56747390065274</v>
      </c>
      <c r="N3" s="49">
        <f t="shared" si="0"/>
        <v>133.72725156298904</v>
      </c>
      <c r="O3" s="49">
        <f t="shared" si="0"/>
        <v>125.15503439522708</v>
      </c>
      <c r="P3" s="49">
        <f t="shared" si="0"/>
        <v>119.22464719669654</v>
      </c>
      <c r="Q3" s="49">
        <f t="shared" si="0"/>
        <v>114.67451979421645</v>
      </c>
      <c r="R3" s="49">
        <f t="shared" si="0"/>
        <v>117.33237949909261</v>
      </c>
      <c r="S3" s="49">
        <f t="shared" si="0"/>
        <v>108.5215423674108</v>
      </c>
      <c r="T3" s="49">
        <f t="shared" si="0"/>
        <v>105.14728235622428</v>
      </c>
      <c r="U3" s="49">
        <f t="shared" si="0"/>
        <v>97.824824221952383</v>
      </c>
      <c r="V3" s="49">
        <f t="shared" si="0"/>
        <v>95.401194395116988</v>
      </c>
      <c r="W3" s="49">
        <f t="shared" si="0"/>
        <v>95.468581579757696</v>
      </c>
      <c r="X3" s="49">
        <f t="shared" ref="X3:Y3" si="1">X5*X11/11630</f>
        <v>87.769857455554529</v>
      </c>
      <c r="Y3" s="49">
        <f t="shared" si="1"/>
        <v>81.780189103119184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2683.1663636093922</v>
      </c>
      <c r="C5" s="49">
        <f t="shared" ref="C5:W5" si="2">C7*C13/1000000</f>
        <v>2781.8549401470214</v>
      </c>
      <c r="D5" s="49">
        <f t="shared" si="2"/>
        <v>2902.3798825457861</v>
      </c>
      <c r="E5" s="49">
        <f t="shared" si="2"/>
        <v>3049.70691717313</v>
      </c>
      <c r="F5" s="49">
        <f t="shared" si="2"/>
        <v>3178.638786277616</v>
      </c>
      <c r="G5" s="49">
        <f t="shared" si="2"/>
        <v>3273.1838233878248</v>
      </c>
      <c r="H5" s="49">
        <f t="shared" si="2"/>
        <v>3354.9085038085368</v>
      </c>
      <c r="I5" s="49">
        <f t="shared" si="2"/>
        <v>3378.4071298098102</v>
      </c>
      <c r="J5" s="49">
        <f t="shared" si="2"/>
        <v>3385.8720742511291</v>
      </c>
      <c r="K5" s="49">
        <f t="shared" si="2"/>
        <v>3421.559450182147</v>
      </c>
      <c r="L5" s="49">
        <f t="shared" si="2"/>
        <v>3370.7095936000264</v>
      </c>
      <c r="M5" s="49">
        <f t="shared" si="2"/>
        <v>3331.5863565462073</v>
      </c>
      <c r="N5" s="49">
        <f t="shared" si="2"/>
        <v>3300.6527348092145</v>
      </c>
      <c r="O5" s="49">
        <f t="shared" si="2"/>
        <v>3232.2298558966063</v>
      </c>
      <c r="P5" s="49">
        <f t="shared" si="2"/>
        <v>3181.3236780715415</v>
      </c>
      <c r="Q5" s="49">
        <f t="shared" si="2"/>
        <v>3037.3415897033842</v>
      </c>
      <c r="R5" s="49">
        <f t="shared" si="2"/>
        <v>2864.0338667251999</v>
      </c>
      <c r="S5" s="49">
        <f t="shared" si="2"/>
        <v>2693.5146672738115</v>
      </c>
      <c r="T5" s="49">
        <f t="shared" si="2"/>
        <v>2497.0393357283547</v>
      </c>
      <c r="U5" s="49">
        <f t="shared" si="2"/>
        <v>2309.7537055942444</v>
      </c>
      <c r="V5" s="49">
        <f t="shared" si="2"/>
        <v>2152.983717462233</v>
      </c>
      <c r="W5" s="49">
        <f t="shared" si="2"/>
        <v>2043.6703555189038</v>
      </c>
      <c r="X5" s="49">
        <f t="shared" ref="X5:Y5" si="3">X7*X13/1000000</f>
        <v>1945.6458359846308</v>
      </c>
      <c r="Y5" s="49">
        <f t="shared" si="3"/>
        <v>1845.6694067956487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38710685.38513875</v>
      </c>
      <c r="C7" s="35">
        <v>40541689.386619896</v>
      </c>
      <c r="D7" s="35">
        <v>43069316.535711847</v>
      </c>
      <c r="E7" s="35">
        <v>46451153.272815853</v>
      </c>
      <c r="F7" s="35">
        <v>49887513.214345858</v>
      </c>
      <c r="G7" s="35">
        <v>53036443.99402608</v>
      </c>
      <c r="H7" s="35">
        <v>56151586.433300182</v>
      </c>
      <c r="I7" s="35">
        <v>58489458.288454287</v>
      </c>
      <c r="J7" s="35">
        <v>60690594.190295272</v>
      </c>
      <c r="K7" s="35">
        <v>63633534.959723525</v>
      </c>
      <c r="L7" s="35">
        <v>65508318.884107202</v>
      </c>
      <c r="M7" s="35">
        <v>67808320.339844152</v>
      </c>
      <c r="N7" s="35">
        <v>69822979.887152955</v>
      </c>
      <c r="O7" s="35">
        <v>70642143.165935501</v>
      </c>
      <c r="P7" s="35">
        <v>72730031.529235423</v>
      </c>
      <c r="Q7" s="35">
        <v>74082053.22606419</v>
      </c>
      <c r="R7" s="35">
        <v>74875262.531277463</v>
      </c>
      <c r="S7" s="35">
        <v>75947700.953241959</v>
      </c>
      <c r="T7" s="35">
        <v>77066451.808513448</v>
      </c>
      <c r="U7" s="35">
        <v>78117571.141457886</v>
      </c>
      <c r="V7" s="35">
        <v>79080065.291884959</v>
      </c>
      <c r="W7" s="35">
        <v>81402238.483042791</v>
      </c>
      <c r="X7" s="35">
        <v>83422917.928090736</v>
      </c>
      <c r="Y7" s="35">
        <v>85570211.188768357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11149190.886556886</v>
      </c>
      <c r="D8" s="52">
        <v>11935367.97272449</v>
      </c>
      <c r="E8" s="52">
        <v>13013221.118038636</v>
      </c>
      <c r="F8" s="52">
        <v>13246930.333864257</v>
      </c>
      <c r="G8" s="52">
        <v>13674006.718244173</v>
      </c>
      <c r="H8" s="52">
        <v>14469508.486067548</v>
      </c>
      <c r="I8" s="52">
        <v>14975078.330805369</v>
      </c>
      <c r="J8" s="52">
        <v>15425924.34995231</v>
      </c>
      <c r="K8" s="52">
        <v>16632287.056974903</v>
      </c>
      <c r="L8" s="52">
        <v>16142272.22312282</v>
      </c>
      <c r="M8" s="52">
        <v>16841191.807092771</v>
      </c>
      <c r="N8" s="52">
        <v>15228042.225181349</v>
      </c>
      <c r="O8" s="52">
        <v>10986432.971365578</v>
      </c>
      <c r="P8" s="52">
        <v>12463202.186489537</v>
      </c>
      <c r="Q8" s="52">
        <v>13546036.819027379</v>
      </c>
      <c r="R8" s="52">
        <v>10914088.262655802</v>
      </c>
      <c r="S8" s="52">
        <v>9332017.4563364387</v>
      </c>
      <c r="T8" s="52">
        <v>8951713.5889123678</v>
      </c>
      <c r="U8" s="52">
        <v>7709112.6011422426</v>
      </c>
      <c r="V8" s="52">
        <v>6441120.591590181</v>
      </c>
      <c r="W8" s="52">
        <v>6854703.7149940878</v>
      </c>
      <c r="X8" s="52">
        <v>6168168.6571784168</v>
      </c>
      <c r="Y8" s="52">
        <v>6465066.4235531986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9318186.8850757405</v>
      </c>
      <c r="D9" s="36">
        <v>9407740.8236325383</v>
      </c>
      <c r="E9" s="36">
        <v>9631384.3809346259</v>
      </c>
      <c r="F9" s="36">
        <v>9810570.3923342526</v>
      </c>
      <c r="G9" s="36">
        <v>10525075.93856395</v>
      </c>
      <c r="H9" s="36">
        <v>11354366.046793446</v>
      </c>
      <c r="I9" s="36">
        <v>12637206.475651272</v>
      </c>
      <c r="J9" s="36">
        <v>13224788.448111333</v>
      </c>
      <c r="K9" s="36">
        <v>13689346.287546642</v>
      </c>
      <c r="L9" s="36">
        <v>14267488.298739135</v>
      </c>
      <c r="M9" s="36">
        <v>14541190.351355821</v>
      </c>
      <c r="N9" s="36">
        <v>13213382.677872553</v>
      </c>
      <c r="O9" s="36">
        <v>10167269.692583039</v>
      </c>
      <c r="P9" s="36">
        <v>10375313.823189616</v>
      </c>
      <c r="Q9" s="36">
        <v>12194015.122198611</v>
      </c>
      <c r="R9" s="36">
        <v>10120878.957442537</v>
      </c>
      <c r="S9" s="36">
        <v>8259579.0343719423</v>
      </c>
      <c r="T9" s="36">
        <v>7832962.7336408794</v>
      </c>
      <c r="U9" s="36">
        <v>6657993.2681978047</v>
      </c>
      <c r="V9" s="36">
        <v>5478626.4411631078</v>
      </c>
      <c r="W9" s="36">
        <v>4532530.5238362551</v>
      </c>
      <c r="X9" s="36">
        <v>4147489.2121304721</v>
      </c>
      <c r="Y9" s="36">
        <v>4317773.1628755778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481.64676394393871</v>
      </c>
      <c r="C11" s="54">
        <v>482.99963144619818</v>
      </c>
      <c r="D11" s="54">
        <v>483.95869954843562</v>
      </c>
      <c r="E11" s="54">
        <v>484.78138969836584</v>
      </c>
      <c r="F11" s="54">
        <v>485.77425797758139</v>
      </c>
      <c r="G11" s="54">
        <v>486.79144732405319</v>
      </c>
      <c r="H11" s="54">
        <v>487.54707551134788</v>
      </c>
      <c r="I11" s="54">
        <v>488.60506169575314</v>
      </c>
      <c r="J11" s="54">
        <v>488.40380191859458</v>
      </c>
      <c r="K11" s="54">
        <v>487.04321557970991</v>
      </c>
      <c r="L11" s="54">
        <v>487.21968733346955</v>
      </c>
      <c r="M11" s="54">
        <v>487.20625784627737</v>
      </c>
      <c r="N11" s="54">
        <v>471.19405179335223</v>
      </c>
      <c r="O11" s="54">
        <v>450.32473397926924</v>
      </c>
      <c r="P11" s="54">
        <v>435.85085555899832</v>
      </c>
      <c r="Q11" s="54">
        <v>439.089455637085</v>
      </c>
      <c r="R11" s="54">
        <v>476.4523176308432</v>
      </c>
      <c r="S11" s="54">
        <v>468.57199371050882</v>
      </c>
      <c r="T11" s="54">
        <v>489.72512219003346</v>
      </c>
      <c r="U11" s="54">
        <v>492.56451150864268</v>
      </c>
      <c r="V11" s="54">
        <v>515.33872821064347</v>
      </c>
      <c r="W11" s="54">
        <v>543.28703294747766</v>
      </c>
      <c r="X11" s="54">
        <v>524.63990276602556</v>
      </c>
      <c r="Y11" s="54">
        <v>515.31633767529945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69.313326202162131</v>
      </c>
      <c r="C13" s="35">
        <v>68.61714403704957</v>
      </c>
      <c r="D13" s="35">
        <v>67.388575347816712</v>
      </c>
      <c r="E13" s="35">
        <v>65.654062435471971</v>
      </c>
      <c r="F13" s="35">
        <v>63.716120156567627</v>
      </c>
      <c r="G13" s="35">
        <v>61.71574820809083</v>
      </c>
      <c r="H13" s="35">
        <v>59.747350287131681</v>
      </c>
      <c r="I13" s="35">
        <v>57.760957763506958</v>
      </c>
      <c r="J13" s="35">
        <v>55.789074393220339</v>
      </c>
      <c r="K13" s="35">
        <v>53.769752888124209</v>
      </c>
      <c r="L13" s="35">
        <v>51.454680123348204</v>
      </c>
      <c r="M13" s="35">
        <v>49.132412362507203</v>
      </c>
      <c r="N13" s="35">
        <v>47.271725442593386</v>
      </c>
      <c r="O13" s="35">
        <v>45.754980115824502</v>
      </c>
      <c r="P13" s="35">
        <v>43.741541302546239</v>
      </c>
      <c r="Q13" s="35">
        <v>40.999695033219737</v>
      </c>
      <c r="R13" s="35">
        <v>38.250735555402073</v>
      </c>
      <c r="S13" s="35">
        <v>35.465387805907426</v>
      </c>
      <c r="T13" s="35">
        <v>32.401119775602659</v>
      </c>
      <c r="U13" s="35">
        <v>29.567659002245037</v>
      </c>
      <c r="V13" s="35">
        <v>27.225365956838278</v>
      </c>
      <c r="W13" s="35">
        <v>25.105825019107165</v>
      </c>
      <c r="X13" s="35">
        <v>23.322677800142969</v>
      </c>
      <c r="Y13" s="35">
        <v>21.569064527889172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66.781806078264239</v>
      </c>
      <c r="D14" s="36">
        <v>64.73023732996954</v>
      </c>
      <c r="E14" s="36">
        <v>62.553006499997608</v>
      </c>
      <c r="F14" s="36">
        <v>60.551815737791998</v>
      </c>
      <c r="G14" s="36">
        <v>58.475004061004256</v>
      </c>
      <c r="H14" s="36">
        <v>56.476193219999139</v>
      </c>
      <c r="I14" s="36">
        <v>54.624005142907407</v>
      </c>
      <c r="J14" s="36">
        <v>52.638513029559235</v>
      </c>
      <c r="K14" s="36">
        <v>50.533408275271107</v>
      </c>
      <c r="L14" s="36">
        <v>47.047283502210021</v>
      </c>
      <c r="M14" s="36">
        <v>45.129303877491139</v>
      </c>
      <c r="N14" s="36">
        <v>44.234148775104892</v>
      </c>
      <c r="O14" s="36">
        <v>41.385483832995853</v>
      </c>
      <c r="P14" s="36">
        <v>36.974879666695529</v>
      </c>
      <c r="Q14" s="36">
        <v>32.682119778442306</v>
      </c>
      <c r="R14" s="36">
        <v>27.352912205576047</v>
      </c>
      <c r="S14" s="36">
        <v>21.739977318700817</v>
      </c>
      <c r="T14" s="36">
        <v>17.027060528176317</v>
      </c>
      <c r="U14" s="36">
        <v>13.612452133664043</v>
      </c>
      <c r="V14" s="36">
        <v>12.149243349383282</v>
      </c>
      <c r="W14" s="36">
        <v>11.420288748420283</v>
      </c>
      <c r="X14" s="36">
        <v>10.691334147457287</v>
      </c>
      <c r="Y14" s="36">
        <v>9.9623795464942884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10.771633008846649</v>
      </c>
      <c r="C16" s="44">
        <f>C7/RES_summary!C$6</f>
        <v>11.127210051129758</v>
      </c>
      <c r="D16" s="44">
        <f>D7/RES_summary!D$6</f>
        <v>11.680033208950038</v>
      </c>
      <c r="E16" s="44">
        <f>E7/RES_summary!E$6</f>
        <v>12.463684026707268</v>
      </c>
      <c r="F16" s="44">
        <f>F7/RES_summary!F$6</f>
        <v>13.270881589144484</v>
      </c>
      <c r="G16" s="44">
        <f>G7/RES_summary!G$6</f>
        <v>14.018837356052407</v>
      </c>
      <c r="H16" s="44">
        <f>H7/RES_summary!H$6</f>
        <v>14.668230824488065</v>
      </c>
      <c r="I16" s="44">
        <f>I7/RES_summary!I$6</f>
        <v>15.221291968489705</v>
      </c>
      <c r="J16" s="44">
        <f>J7/RES_summary!J$6</f>
        <v>15.682546958754006</v>
      </c>
      <c r="K16" s="44">
        <f>K7/RES_summary!K$6</f>
        <v>16.253245094342642</v>
      </c>
      <c r="L16" s="44">
        <f>L7/RES_summary!L$6</f>
        <v>16.684563716906602</v>
      </c>
      <c r="M16" s="44">
        <f>M7/RES_summary!M$6</f>
        <v>16.938097685321804</v>
      </c>
      <c r="N16" s="44">
        <f>N7/RES_summary!N$6</f>
        <v>17.22603578460059</v>
      </c>
      <c r="O16" s="44">
        <f>O7/RES_summary!O$6</f>
        <v>17.445511143879983</v>
      </c>
      <c r="P16" s="44">
        <f>P7/RES_summary!P$6</f>
        <v>17.687922612206979</v>
      </c>
      <c r="Q16" s="44">
        <f>Q7/RES_summary!Q$6</f>
        <v>17.930570636712257</v>
      </c>
      <c r="R16" s="44">
        <f>R7/RES_summary!R$6</f>
        <v>18.183431759799703</v>
      </c>
      <c r="S16" s="44">
        <f>S7/RES_summary!S$6</f>
        <v>18.317940319391088</v>
      </c>
      <c r="T16" s="44">
        <f>T7/RES_summary!T$6</f>
        <v>18.461763156441709</v>
      </c>
      <c r="U16" s="44">
        <f>U7/RES_summary!U$6</f>
        <v>18.574050431935685</v>
      </c>
      <c r="V16" s="44">
        <f>V7/RES_summary!V$6</f>
        <v>18.84764553392084</v>
      </c>
      <c r="W16" s="44">
        <f>W7/RES_summary!W$6</f>
        <v>19.421952378167653</v>
      </c>
      <c r="X16" s="44">
        <f>X7/RES_summary!X$6</f>
        <v>19.948907028023083</v>
      </c>
      <c r="Y16" s="44">
        <f>Y7/RES_summary!Y$6</f>
        <v>20.43116435831173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746.61771247216495</v>
      </c>
      <c r="C17" s="52">
        <f t="shared" si="4"/>
        <v>763.5173748088763</v>
      </c>
      <c r="D17" s="52">
        <f t="shared" si="4"/>
        <v>787.10079796633102</v>
      </c>
      <c r="E17" s="52">
        <f t="shared" si="4"/>
        <v>818.29148926543371</v>
      </c>
      <c r="F17" s="52">
        <f t="shared" si="4"/>
        <v>845.56908591751107</v>
      </c>
      <c r="G17" s="52">
        <f t="shared" si="4"/>
        <v>865.18303643630804</v>
      </c>
      <c r="H17" s="52">
        <f t="shared" si="4"/>
        <v>876.38792516319074</v>
      </c>
      <c r="I17" s="52">
        <f t="shared" si="4"/>
        <v>879.19640249794156</v>
      </c>
      <c r="J17" s="52">
        <f t="shared" si="4"/>
        <v>874.91477895709863</v>
      </c>
      <c r="K17" s="52">
        <f t="shared" si="4"/>
        <v>873.93297235292096</v>
      </c>
      <c r="L17" s="52">
        <f t="shared" si="4"/>
        <v>858.49888905105081</v>
      </c>
      <c r="M17" s="52">
        <f t="shared" si="4"/>
        <v>832.2096001116596</v>
      </c>
      <c r="N17" s="52">
        <f t="shared" si="4"/>
        <v>814.30443407392784</v>
      </c>
      <c r="O17" s="52">
        <f t="shared" si="4"/>
        <v>798.21901549862343</v>
      </c>
      <c r="P17" s="52">
        <f t="shared" si="4"/>
        <v>773.69699749809308</v>
      </c>
      <c r="Q17" s="52">
        <f t="shared" si="4"/>
        <v>735.14792787680722</v>
      </c>
      <c r="R17" s="52">
        <f t="shared" ref="R17:V17" si="5">R13*R16</f>
        <v>695.52963973379781</v>
      </c>
      <c r="S17" s="52">
        <f t="shared" si="5"/>
        <v>649.65285723267266</v>
      </c>
      <c r="T17" s="52">
        <f t="shared" si="5"/>
        <v>598.18179930067606</v>
      </c>
      <c r="U17" s="52">
        <f t="shared" si="5"/>
        <v>549.19118946197648</v>
      </c>
      <c r="V17" s="52">
        <f t="shared" si="5"/>
        <v>513.13404708576343</v>
      </c>
      <c r="W17" s="52">
        <f t="shared" ref="W17:Y17" si="6">W13*W16</f>
        <v>487.60413793570939</v>
      </c>
      <c r="X17" s="52">
        <f t="shared" si="6"/>
        <v>465.26193107959</v>
      </c>
      <c r="Y17" s="52">
        <f t="shared" si="6"/>
        <v>440.68110242433505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359.60600511544436</v>
      </c>
      <c r="C18" s="52">
        <f>C3*11630*1000/RES_summary!C$6</f>
        <v>368.77861063545606</v>
      </c>
      <c r="D18" s="52">
        <f>D3*11630*1000/RES_summary!D$6</f>
        <v>380.92427859732157</v>
      </c>
      <c r="E18" s="52">
        <f>E3*11630*1000/RES_summary!E$6</f>
        <v>396.69248534444233</v>
      </c>
      <c r="F18" s="52">
        <f>F3*11630*1000/RES_summary!F$6</f>
        <v>410.75569528036067</v>
      </c>
      <c r="G18" s="52">
        <f>G3*11630*1000/RES_summary!G$6</f>
        <v>421.16370250704955</v>
      </c>
      <c r="H18" s="52">
        <f>H3*11630*1000/RES_summary!H$6</f>
        <v>427.28036992677164</v>
      </c>
      <c r="I18" s="52">
        <f>I3*11630*1000/RES_summary!I$6</f>
        <v>429.57981248519093</v>
      </c>
      <c r="J18" s="52">
        <f>J3*11630*1000/RES_summary!J$6</f>
        <v>427.31170439741379</v>
      </c>
      <c r="K18" s="52">
        <f>K3*11630*1000/RES_summary!K$6</f>
        <v>425.64312505590038</v>
      </c>
      <c r="L18" s="52">
        <f>L3*11630*1000/RES_summary!L$6</f>
        <v>418.27756029958391</v>
      </c>
      <c r="M18" s="52">
        <f>M3*11630*1000/RES_summary!M$6</f>
        <v>405.45772501414865</v>
      </c>
      <c r="N18" s="52">
        <f>N3*11630*1000/RES_summary!N$6</f>
        <v>383.69540568458672</v>
      </c>
      <c r="O18" s="52">
        <f>O3*11630*1000/RES_summary!O$6</f>
        <v>359.45776581161169</v>
      </c>
      <c r="P18" s="52">
        <f>P3*11630*1000/RES_summary!P$6</f>
        <v>337.21649830297201</v>
      </c>
      <c r="Q18" s="52">
        <f>Q3*11630*1000/RES_summary!Q$6</f>
        <v>322.79570346415829</v>
      </c>
      <c r="R18" s="52">
        <f>R3*11630*1000/RES_summary!R$6</f>
        <v>331.38670883211347</v>
      </c>
      <c r="S18" s="52">
        <f>S3*11630*1000/RES_summary!S$6</f>
        <v>304.40913453324202</v>
      </c>
      <c r="T18" s="52">
        <f>T3*11630*1000/RES_summary!T$6</f>
        <v>292.94465475437761</v>
      </c>
      <c r="U18" s="52">
        <f>U3*11630*1000/RES_summary!U$6</f>
        <v>270.5120899621889</v>
      </c>
      <c r="V18" s="52">
        <f>V3*11630*1000/RES_summary!V$6</f>
        <v>264.43784722675775</v>
      </c>
      <c r="W18" s="52">
        <f>W3*11630*1000/RES_summary!W$6</f>
        <v>264.90900535200416</v>
      </c>
      <c r="X18" s="52">
        <f>X3*11630*1000/RES_summary!X$6</f>
        <v>244.09497428232936</v>
      </c>
      <c r="Y18" s="52">
        <f>Y3*11630*1000/RES_summary!Y$6</f>
        <v>227.09017178402189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110.65689977483427</v>
      </c>
      <c r="D19" s="36">
        <v>115.66128928742711</v>
      </c>
      <c r="E19" s="36">
        <v>122.96099696624057</v>
      </c>
      <c r="F19" s="36">
        <v>130.34235146780122</v>
      </c>
      <c r="G19" s="36">
        <v>137.0010286264081</v>
      </c>
      <c r="H19" s="36">
        <v>143.74533419002736</v>
      </c>
      <c r="I19" s="36">
        <v>147.48341097599811</v>
      </c>
      <c r="J19" s="36">
        <v>152.02354396832069</v>
      </c>
      <c r="K19" s="36">
        <v>157.7316546533994</v>
      </c>
      <c r="L19" s="36">
        <v>159.83843244373105</v>
      </c>
      <c r="M19" s="36">
        <v>164.38392890820765</v>
      </c>
      <c r="N19" s="36">
        <v>164.92825007134081</v>
      </c>
      <c r="O19" s="36">
        <v>163.79822984824318</v>
      </c>
      <c r="P19" s="36">
        <v>168.02950741884183</v>
      </c>
      <c r="Q19" s="36">
        <v>167.35487903777471</v>
      </c>
      <c r="R19" s="36">
        <v>167.39008882469946</v>
      </c>
      <c r="S19" s="36">
        <v>169.45982382591706</v>
      </c>
      <c r="T19" s="36">
        <v>169.70437860064794</v>
      </c>
      <c r="U19" s="36">
        <v>169.74764643307628</v>
      </c>
      <c r="V19" s="36">
        <v>169.40465091527358</v>
      </c>
      <c r="W19" s="36">
        <v>173.77387277416318</v>
      </c>
      <c r="X19" s="36">
        <v>177.21811402089429</v>
      </c>
      <c r="Y19" s="36">
        <v>181.03962864608357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48.685712149900787</v>
      </c>
      <c r="C3" s="49">
        <f t="shared" ref="C3:W3" si="0">C5*C11/11630</f>
        <v>49.83013049068235</v>
      </c>
      <c r="D3" s="49">
        <f t="shared" si="0"/>
        <v>50.63025140426992</v>
      </c>
      <c r="E3" s="49">
        <f t="shared" si="0"/>
        <v>51.292488276837197</v>
      </c>
      <c r="F3" s="49">
        <f t="shared" si="0"/>
        <v>51.648948876049786</v>
      </c>
      <c r="G3" s="49">
        <f t="shared" si="0"/>
        <v>51.922688043702472</v>
      </c>
      <c r="H3" s="49">
        <f t="shared" si="0"/>
        <v>52.332216250677355</v>
      </c>
      <c r="I3" s="49">
        <f t="shared" si="0"/>
        <v>52.187128044557461</v>
      </c>
      <c r="J3" s="49">
        <f t="shared" si="0"/>
        <v>52.123808431430426</v>
      </c>
      <c r="K3" s="49">
        <f t="shared" si="0"/>
        <v>52.57029634838689</v>
      </c>
      <c r="L3" s="49">
        <f t="shared" si="0"/>
        <v>54.759178603750136</v>
      </c>
      <c r="M3" s="49">
        <f t="shared" si="0"/>
        <v>57.441006382113024</v>
      </c>
      <c r="N3" s="49">
        <f t="shared" si="0"/>
        <v>56.433704059204565</v>
      </c>
      <c r="O3" s="49">
        <f t="shared" si="0"/>
        <v>55.119377524224099</v>
      </c>
      <c r="P3" s="49">
        <f t="shared" si="0"/>
        <v>53.729754334525452</v>
      </c>
      <c r="Q3" s="49">
        <f t="shared" si="0"/>
        <v>55.849049707295599</v>
      </c>
      <c r="R3" s="49">
        <f t="shared" si="0"/>
        <v>62.896717415806791</v>
      </c>
      <c r="S3" s="49">
        <f t="shared" si="0"/>
        <v>63.146222943285807</v>
      </c>
      <c r="T3" s="49">
        <f t="shared" si="0"/>
        <v>66.343998293622946</v>
      </c>
      <c r="U3" s="49">
        <f t="shared" si="0"/>
        <v>67.999001804583656</v>
      </c>
      <c r="V3" s="49">
        <f t="shared" si="0"/>
        <v>71.895268696675416</v>
      </c>
      <c r="W3" s="49">
        <f t="shared" si="0"/>
        <v>75.713780459216039</v>
      </c>
      <c r="X3" s="49">
        <f t="shared" ref="X3:Y3" si="1">X5*X11/11630</f>
        <v>72.858697538905645</v>
      </c>
      <c r="Y3" s="49">
        <f t="shared" si="1"/>
        <v>71.249378774488505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17649.170899070876</v>
      </c>
      <c r="C5" s="49">
        <f t="shared" ref="C5:W5" si="2">C7*C13/1000000</f>
        <v>17921.147581527403</v>
      </c>
      <c r="D5" s="49">
        <f t="shared" si="2"/>
        <v>18107.890900996368</v>
      </c>
      <c r="E5" s="49">
        <f t="shared" si="2"/>
        <v>18272.548487340631</v>
      </c>
      <c r="F5" s="49">
        <f t="shared" si="2"/>
        <v>18342.077086228361</v>
      </c>
      <c r="G5" s="49">
        <f t="shared" si="2"/>
        <v>18399.761610151534</v>
      </c>
      <c r="H5" s="49">
        <f t="shared" si="2"/>
        <v>18532.166213130946</v>
      </c>
      <c r="I5" s="49">
        <f t="shared" si="2"/>
        <v>18472.081747453412</v>
      </c>
      <c r="J5" s="49">
        <f t="shared" si="2"/>
        <v>18502.66587531468</v>
      </c>
      <c r="K5" s="49">
        <f t="shared" si="2"/>
        <v>18772.462041785311</v>
      </c>
      <c r="L5" s="49">
        <f t="shared" si="2"/>
        <v>19621.602213248658</v>
      </c>
      <c r="M5" s="49">
        <f t="shared" si="2"/>
        <v>20617.511981920499</v>
      </c>
      <c r="N5" s="49">
        <f t="shared" si="2"/>
        <v>20988.528877454879</v>
      </c>
      <c r="O5" s="49">
        <f t="shared" si="2"/>
        <v>21503.85299205995</v>
      </c>
      <c r="P5" s="49">
        <f t="shared" si="2"/>
        <v>21720.82501854017</v>
      </c>
      <c r="Q5" s="49">
        <f t="shared" si="2"/>
        <v>22484.381857620174</v>
      </c>
      <c r="R5" s="49">
        <f t="shared" si="2"/>
        <v>22916.728037942146</v>
      </c>
      <c r="S5" s="49">
        <f t="shared" si="2"/>
        <v>23329.883073424822</v>
      </c>
      <c r="T5" s="49">
        <f t="shared" si="2"/>
        <v>23526.409072468439</v>
      </c>
      <c r="U5" s="49">
        <f t="shared" si="2"/>
        <v>24076.365796742288</v>
      </c>
      <c r="V5" s="49">
        <f t="shared" si="2"/>
        <v>24420.035845347866</v>
      </c>
      <c r="W5" s="49">
        <f t="shared" si="2"/>
        <v>24311.251620405514</v>
      </c>
      <c r="X5" s="49">
        <f t="shared" ref="X5:Y5" si="3">X7*X13/1000000</f>
        <v>24197.326467987488</v>
      </c>
      <c r="Y5" s="49">
        <f t="shared" si="3"/>
        <v>24075.955970227136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1979438.5570608091</v>
      </c>
      <c r="C7" s="35">
        <v>2027510.2533652475</v>
      </c>
      <c r="D7" s="35">
        <v>2066709.3928268135</v>
      </c>
      <c r="E7" s="35">
        <v>2104114.174814417</v>
      </c>
      <c r="F7" s="35">
        <v>2130519.7317636814</v>
      </c>
      <c r="G7" s="35">
        <v>2156061.3142869254</v>
      </c>
      <c r="H7" s="35">
        <v>2191208.5353925629</v>
      </c>
      <c r="I7" s="35">
        <v>2204781.5541855982</v>
      </c>
      <c r="J7" s="35">
        <v>2230088.4560629386</v>
      </c>
      <c r="K7" s="35">
        <v>2270882.3051749649</v>
      </c>
      <c r="L7" s="35">
        <v>2389795.0709546097</v>
      </c>
      <c r="M7" s="35">
        <v>2535405.9990758146</v>
      </c>
      <c r="N7" s="35">
        <v>2608049.5845951806</v>
      </c>
      <c r="O7" s="35">
        <v>2707064.5400641444</v>
      </c>
      <c r="P7" s="35">
        <v>2774842.4738670574</v>
      </c>
      <c r="Q7" s="35">
        <v>2914159.4912368166</v>
      </c>
      <c r="R7" s="35">
        <v>3012040.0859330404</v>
      </c>
      <c r="S7" s="35">
        <v>3115492.6445523757</v>
      </c>
      <c r="T7" s="35">
        <v>3200774.0715771825</v>
      </c>
      <c r="U7" s="35">
        <v>3346325.2057312867</v>
      </c>
      <c r="V7" s="35">
        <v>3452130.6247870657</v>
      </c>
      <c r="W7" s="35">
        <v>3489541.5830439106</v>
      </c>
      <c r="X7" s="35">
        <v>3519038.6166911731</v>
      </c>
      <c r="Y7" s="35">
        <v>3558416.7653232859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280950.35827625007</v>
      </c>
      <c r="D8" s="52">
        <v>276093.73997573531</v>
      </c>
      <c r="E8" s="52">
        <v>278384.5749733632</v>
      </c>
      <c r="F8" s="52">
        <v>271540.99060380296</v>
      </c>
      <c r="G8" s="52">
        <v>274904.31990658003</v>
      </c>
      <c r="H8" s="52">
        <v>288810.16109064757</v>
      </c>
      <c r="I8" s="52">
        <v>271610.31737676007</v>
      </c>
      <c r="J8" s="52">
        <v>287793.99385979935</v>
      </c>
      <c r="K8" s="52">
        <v>321744.20738827647</v>
      </c>
      <c r="L8" s="52">
        <v>395006.50575538003</v>
      </c>
      <c r="M8" s="52">
        <v>423995.50309456838</v>
      </c>
      <c r="N8" s="52">
        <v>344184.57612316916</v>
      </c>
      <c r="O8" s="52">
        <v>373919.27537554363</v>
      </c>
      <c r="P8" s="52">
        <v>356588.09489356028</v>
      </c>
      <c r="Q8" s="52">
        <v>410927.33474651957</v>
      </c>
      <c r="R8" s="52">
        <v>385674.58855602285</v>
      </c>
      <c r="S8" s="52">
        <v>425196.76600761199</v>
      </c>
      <c r="T8" s="52">
        <v>480287.93278018711</v>
      </c>
      <c r="U8" s="52">
        <v>569546.63724867254</v>
      </c>
      <c r="V8" s="52">
        <v>449989.99517894816</v>
      </c>
      <c r="W8" s="52">
        <v>411330.23363238852</v>
      </c>
      <c r="X8" s="52">
        <v>386085.12854082277</v>
      </c>
      <c r="Y8" s="52">
        <v>450305.48337863246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232878.66197181167</v>
      </c>
      <c r="D9" s="36">
        <v>236894.60051416955</v>
      </c>
      <c r="E9" s="36">
        <v>240979.79298575968</v>
      </c>
      <c r="F9" s="36">
        <v>245135.43365453836</v>
      </c>
      <c r="G9" s="36">
        <v>249362.73738333629</v>
      </c>
      <c r="H9" s="36">
        <v>253662.93998500984</v>
      </c>
      <c r="I9" s="36">
        <v>258037.29858372454</v>
      </c>
      <c r="J9" s="36">
        <v>262487.09198245918</v>
      </c>
      <c r="K9" s="36">
        <v>280950.35827625031</v>
      </c>
      <c r="L9" s="36">
        <v>276093.73997573555</v>
      </c>
      <c r="M9" s="36">
        <v>278384.57497336343</v>
      </c>
      <c r="N9" s="36">
        <v>271540.99060380319</v>
      </c>
      <c r="O9" s="36">
        <v>274904.3199065798</v>
      </c>
      <c r="P9" s="36">
        <v>288810.16109064734</v>
      </c>
      <c r="Q9" s="36">
        <v>271610.3173767603</v>
      </c>
      <c r="R9" s="36">
        <v>287793.99385979911</v>
      </c>
      <c r="S9" s="36">
        <v>321744.2073882767</v>
      </c>
      <c r="T9" s="36">
        <v>395006.50575538026</v>
      </c>
      <c r="U9" s="36">
        <v>423995.50309456838</v>
      </c>
      <c r="V9" s="36">
        <v>344184.57612316916</v>
      </c>
      <c r="W9" s="36">
        <v>373919.27537554363</v>
      </c>
      <c r="X9" s="36">
        <v>356588.09489356028</v>
      </c>
      <c r="Y9" s="36">
        <v>410927.33474651957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32.081667492559326</v>
      </c>
      <c r="C11" s="54">
        <v>32.337461369047183</v>
      </c>
      <c r="D11" s="54">
        <v>32.517857935584281</v>
      </c>
      <c r="E11" s="54">
        <v>32.646329496561385</v>
      </c>
      <c r="F11" s="54">
        <v>32.748596170684557</v>
      </c>
      <c r="G11" s="54">
        <v>32.818950307220128</v>
      </c>
      <c r="H11" s="54">
        <v>32.841475086929556</v>
      </c>
      <c r="I11" s="54">
        <v>32.856951774906278</v>
      </c>
      <c r="J11" s="54">
        <v>32.762840562683294</v>
      </c>
      <c r="K11" s="54">
        <v>32.568586111446173</v>
      </c>
      <c r="L11" s="54">
        <v>32.456536435725347</v>
      </c>
      <c r="M11" s="54">
        <v>32.401528603925534</v>
      </c>
      <c r="N11" s="54">
        <v>31.27060414956232</v>
      </c>
      <c r="O11" s="54">
        <v>29.810395413483448</v>
      </c>
      <c r="P11" s="54">
        <v>28.768568522473565</v>
      </c>
      <c r="Q11" s="54">
        <v>28.887805420175152</v>
      </c>
      <c r="R11" s="54">
        <v>31.919426819340941</v>
      </c>
      <c r="S11" s="54">
        <v>31.4785363698184</v>
      </c>
      <c r="T11" s="54">
        <v>32.79636504568689</v>
      </c>
      <c r="U11" s="54">
        <v>32.846667876026082</v>
      </c>
      <c r="V11" s="54">
        <v>34.239997854123715</v>
      </c>
      <c r="W11" s="54">
        <v>36.219906753035978</v>
      </c>
      <c r="X11" s="54">
        <v>35.018193166856385</v>
      </c>
      <c r="Y11" s="54">
        <v>34.417336373766588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8916.2509420233982</v>
      </c>
      <c r="C13" s="35">
        <v>8838.9923314972166</v>
      </c>
      <c r="D13" s="35">
        <v>8761.7015550641463</v>
      </c>
      <c r="E13" s="35">
        <v>8684.2000809924066</v>
      </c>
      <c r="F13" s="35">
        <v>8609.2031032467694</v>
      </c>
      <c r="G13" s="35">
        <v>8533.9695528264201</v>
      </c>
      <c r="H13" s="35">
        <v>8457.5091388145047</v>
      </c>
      <c r="I13" s="35">
        <v>8378.191350696703</v>
      </c>
      <c r="J13" s="35">
        <v>8296.8304799800699</v>
      </c>
      <c r="K13" s="35">
        <v>8266.5940013738182</v>
      </c>
      <c r="L13" s="35">
        <v>8210.5794139958452</v>
      </c>
      <c r="M13" s="35">
        <v>8131.8384469531993</v>
      </c>
      <c r="N13" s="35">
        <v>8047.5957978048573</v>
      </c>
      <c r="O13" s="35">
        <v>7943.6055822852359</v>
      </c>
      <c r="P13" s="35">
        <v>7827.7686834848464</v>
      </c>
      <c r="Q13" s="35">
        <v>7715.5632439587025</v>
      </c>
      <c r="R13" s="35">
        <v>7608.3741863094183</v>
      </c>
      <c r="S13" s="35">
        <v>7488.3447772597101</v>
      </c>
      <c r="T13" s="35">
        <v>7350.2248351055268</v>
      </c>
      <c r="U13" s="35">
        <v>7194.8672996594714</v>
      </c>
      <c r="V13" s="35">
        <v>7073.9026124928696</v>
      </c>
      <c r="W13" s="35">
        <v>6966.8897881993207</v>
      </c>
      <c r="X13" s="35">
        <v>6876.1184811149851</v>
      </c>
      <c r="Y13" s="35">
        <v>6765.9179792673358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8358.7053814351948</v>
      </c>
      <c r="D14" s="36">
        <v>8326.7191232431796</v>
      </c>
      <c r="E14" s="36">
        <v>8309.7057111856411</v>
      </c>
      <c r="F14" s="36">
        <v>8305.2567316580225</v>
      </c>
      <c r="G14" s="36">
        <v>8297.6697739709944</v>
      </c>
      <c r="H14" s="36">
        <v>8289.6218801171199</v>
      </c>
      <c r="I14" s="36">
        <v>8249.4688071392429</v>
      </c>
      <c r="J14" s="36">
        <v>8238.4794665794725</v>
      </c>
      <c r="K14" s="36">
        <v>8137.4501171699003</v>
      </c>
      <c r="L14" s="36">
        <v>7969.7299919322959</v>
      </c>
      <c r="M14" s="36">
        <v>7804.8083932057471</v>
      </c>
      <c r="N14" s="36">
        <v>7630.3086130387392</v>
      </c>
      <c r="O14" s="36">
        <v>7478.5911419501363</v>
      </c>
      <c r="P14" s="36">
        <v>7322.451574937737</v>
      </c>
      <c r="Q14" s="36">
        <v>7310.7759595255848</v>
      </c>
      <c r="R14" s="36">
        <v>7268.6434951200208</v>
      </c>
      <c r="S14" s="36">
        <v>7129.2463064944259</v>
      </c>
      <c r="T14" s="36">
        <v>6963.7835279558767</v>
      </c>
      <c r="U14" s="36">
        <v>6775.8461434350675</v>
      </c>
      <c r="V14" s="36">
        <v>6599.934700975381</v>
      </c>
      <c r="W14" s="36">
        <v>6533.9353539656267</v>
      </c>
      <c r="X14" s="36">
        <v>6467.9360069558734</v>
      </c>
      <c r="Y14" s="36">
        <v>6401.9366599461191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0.55079845495077562</v>
      </c>
      <c r="C16" s="44">
        <f>C7/RES_summary!C$6</f>
        <v>0.55647736469166853</v>
      </c>
      <c r="D16" s="44">
        <f>D7/RES_summary!D$6</f>
        <v>0.56047405167088238</v>
      </c>
      <c r="E16" s="44">
        <f>E7/RES_summary!E$6</f>
        <v>0.56457186492181666</v>
      </c>
      <c r="F16" s="44">
        <f>F7/RES_summary!F$6</f>
        <v>0.56675254511265416</v>
      </c>
      <c r="G16" s="44">
        <f>G7/RES_summary!G$6</f>
        <v>0.56990006528472259</v>
      </c>
      <c r="H16" s="44">
        <f>H7/RES_summary!H$6</f>
        <v>0.57239972409159789</v>
      </c>
      <c r="I16" s="44">
        <f>I7/RES_summary!I$6</f>
        <v>0.5737721761328759</v>
      </c>
      <c r="J16" s="44">
        <f>J7/RES_summary!J$6</f>
        <v>0.57625843676407251</v>
      </c>
      <c r="K16" s="44">
        <f>K7/RES_summary!K$6</f>
        <v>0.58002760195195791</v>
      </c>
      <c r="L16" s="44">
        <f>L7/RES_summary!L$6</f>
        <v>0.60866602610015874</v>
      </c>
      <c r="M16" s="44">
        <f>M7/RES_summary!M$6</f>
        <v>0.63332868693788646</v>
      </c>
      <c r="N16" s="44">
        <f>N7/RES_summary!N$6</f>
        <v>0.64343222739646333</v>
      </c>
      <c r="O16" s="44">
        <f>O7/RES_summary!O$6</f>
        <v>0.66852621515119015</v>
      </c>
      <c r="P16" s="44">
        <f>P7/RES_summary!P$6</f>
        <v>0.67484088631387729</v>
      </c>
      <c r="Q16" s="44">
        <f>Q7/RES_summary!Q$6</f>
        <v>0.7053333476708129</v>
      </c>
      <c r="R16" s="44">
        <f>R7/RES_summary!R$6</f>
        <v>0.73147289917636094</v>
      </c>
      <c r="S16" s="44">
        <f>S7/RES_summary!S$6</f>
        <v>0.75143036078929815</v>
      </c>
      <c r="T16" s="44">
        <f>T7/RES_summary!T$6</f>
        <v>0.76676597196355833</v>
      </c>
      <c r="U16" s="44">
        <f>U7/RES_summary!U$6</f>
        <v>0.79565726666486436</v>
      </c>
      <c r="V16" s="44">
        <f>V7/RES_summary!V$6</f>
        <v>0.8227678380464879</v>
      </c>
      <c r="W16" s="44">
        <f>W7/RES_summary!W$6</f>
        <v>0.83257796972785691</v>
      </c>
      <c r="X16" s="44">
        <f>X7/RES_summary!X$6</f>
        <v>0.84150705748397958</v>
      </c>
      <c r="Y16" s="44">
        <f>Y7/RES_summary!Y$6</f>
        <v>0.849625083047998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4911.0572428198857</v>
      </c>
      <c r="C17" s="52">
        <f t="shared" si="4"/>
        <v>4918.6991591614378</v>
      </c>
      <c r="D17" s="52">
        <f t="shared" si="4"/>
        <v>4910.7063700978724</v>
      </c>
      <c r="E17" s="52">
        <f t="shared" si="4"/>
        <v>4902.8550350800742</v>
      </c>
      <c r="F17" s="52">
        <f t="shared" si="4"/>
        <v>4879.2877701568668</v>
      </c>
      <c r="G17" s="52">
        <f t="shared" si="4"/>
        <v>4863.5098052936119</v>
      </c>
      <c r="H17" s="52">
        <f t="shared" si="4"/>
        <v>4841.07589755959</v>
      </c>
      <c r="I17" s="52">
        <f t="shared" si="4"/>
        <v>4807.1730833468864</v>
      </c>
      <c r="J17" s="52">
        <f t="shared" si="4"/>
        <v>4781.1185624898244</v>
      </c>
      <c r="K17" s="52">
        <f t="shared" si="4"/>
        <v>4794.8526949272964</v>
      </c>
      <c r="L17" s="52">
        <f t="shared" si="4"/>
        <v>4997.5007438966213</v>
      </c>
      <c r="M17" s="52">
        <f t="shared" si="4"/>
        <v>5150.1265659998917</v>
      </c>
      <c r="N17" s="52">
        <f t="shared" si="4"/>
        <v>5178.0824893679974</v>
      </c>
      <c r="O17" s="52">
        <f t="shared" si="4"/>
        <v>5310.5085745790147</v>
      </c>
      <c r="P17" s="52">
        <f t="shared" si="4"/>
        <v>5282.4983562229263</v>
      </c>
      <c r="Q17" s="52">
        <f t="shared" si="4"/>
        <v>5442.0440520272687</v>
      </c>
      <c r="R17" s="52">
        <f t="shared" ref="R17:V17" si="5">R13*R16</f>
        <v>5565.3195240783361</v>
      </c>
      <c r="S17" s="52">
        <f t="shared" si="5"/>
        <v>5626.9696176909201</v>
      </c>
      <c r="T17" s="52">
        <f t="shared" si="5"/>
        <v>5635.9022898403746</v>
      </c>
      <c r="U17" s="52">
        <f t="shared" si="5"/>
        <v>5724.6484496634685</v>
      </c>
      <c r="V17" s="52">
        <f t="shared" si="5"/>
        <v>5820.1795590321608</v>
      </c>
      <c r="W17" s="52">
        <f t="shared" ref="W17:Y17" si="6">W13*W16</f>
        <v>5800.4789551767299</v>
      </c>
      <c r="X17" s="52">
        <f t="shared" si="6"/>
        <v>5786.3022299542818</v>
      </c>
      <c r="Y17" s="52">
        <f t="shared" si="6"/>
        <v>5748.4936250309529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157.55490550107274</v>
      </c>
      <c r="C18" s="36">
        <f>C3*11630*1000/RES_summary!C$6</f>
        <v>159.05824404534786</v>
      </c>
      <c r="D18" s="36">
        <f>D3*11630*1000/RES_summary!D$6</f>
        <v>159.68565210621139</v>
      </c>
      <c r="E18" s="36">
        <f>E3*11630*1000/RES_summary!E$6</f>
        <v>160.06022094909915</v>
      </c>
      <c r="F18" s="36">
        <f>F3*11630*1000/RES_summary!F$6</f>
        <v>159.78982478542719</v>
      </c>
      <c r="G18" s="36">
        <f>G3*11630*1000/RES_summary!G$6</f>
        <v>159.61528661860885</v>
      </c>
      <c r="H18" s="36">
        <f>H3*11630*1000/RES_summary!H$6</f>
        <v>158.98807348363843</v>
      </c>
      <c r="I18" s="36">
        <f>I3*11630*1000/RES_summary!I$6</f>
        <v>157.94905417315616</v>
      </c>
      <c r="J18" s="36">
        <f>J3*11630*1000/RES_summary!J$6</f>
        <v>156.64302517413964</v>
      </c>
      <c r="K18" s="36">
        <f>K3*11630*1000/RES_summary!K$6</f>
        <v>156.16157288643933</v>
      </c>
      <c r="L18" s="36">
        <f>L3*11630*1000/RES_summary!L$6</f>
        <v>162.20156498184522</v>
      </c>
      <c r="M18" s="36">
        <f>M3*11630*1000/RES_summary!M$6</f>
        <v>166.87197324208228</v>
      </c>
      <c r="N18" s="36">
        <f>N3*11630*1000/RES_summary!N$6</f>
        <v>161.9217677788069</v>
      </c>
      <c r="O18" s="36">
        <f>O3*11630*1000/RES_summary!O$6</f>
        <v>158.30836045489477</v>
      </c>
      <c r="P18" s="36">
        <f>P3*11630*1000/RES_summary!P$6</f>
        <v>151.96991593085323</v>
      </c>
      <c r="Q18" s="36">
        <f>Q3*11630*1000/RES_summary!Q$6</f>
        <v>157.20870966298526</v>
      </c>
      <c r="R18" s="36">
        <f>R3*11630*1000/RES_summary!R$6</f>
        <v>177.6418092750678</v>
      </c>
      <c r="S18" s="36">
        <f>S3*11630*1000/RES_summary!S$6</f>
        <v>177.12876776234677</v>
      </c>
      <c r="T18" s="36">
        <f>T3*11630*1000/RES_summary!T$6</f>
        <v>184.83710885942753</v>
      </c>
      <c r="U18" s="36">
        <f>U3*11630*1000/RES_summary!U$6</f>
        <v>188.03562633310355</v>
      </c>
      <c r="V18" s="36">
        <f>V3*11630*1000/RES_summary!V$6</f>
        <v>199.28293561187587</v>
      </c>
      <c r="W18" s="36">
        <f>W3*11630*1000/RES_summary!W$6</f>
        <v>210.09280687944869</v>
      </c>
      <c r="X18" s="36">
        <f>X3*11630*1000/RES_summary!X$6</f>
        <v>202.62584921035094</v>
      </c>
      <c r="Y18" s="36">
        <f>Y3*11630*1000/RES_summary!Y$6</f>
        <v>197.84783873514317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X3" s="120">
        <v>0</v>
      </c>
      <c r="Y3" s="120">
        <v>0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1067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284165</v>
      </c>
      <c r="C24" s="120">
        <v>285250</v>
      </c>
      <c r="D24" s="120">
        <v>287821</v>
      </c>
      <c r="E24" s="120">
        <v>293973</v>
      </c>
      <c r="F24" s="120">
        <v>288865</v>
      </c>
      <c r="G24" s="120">
        <v>248850</v>
      </c>
      <c r="H24" s="120">
        <v>184195</v>
      </c>
      <c r="I24" s="120">
        <v>121742</v>
      </c>
      <c r="J24" s="120">
        <v>81844</v>
      </c>
      <c r="K24" s="120">
        <v>75122</v>
      </c>
      <c r="L24" s="120">
        <v>78646</v>
      </c>
      <c r="M24" s="120">
        <v>83904</v>
      </c>
      <c r="N24" s="120">
        <v>83163</v>
      </c>
      <c r="O24" s="120">
        <v>78885</v>
      </c>
      <c r="P24" s="120">
        <v>71387</v>
      </c>
      <c r="Q24" s="120">
        <v>66803</v>
      </c>
      <c r="R24" s="120">
        <v>64812</v>
      </c>
      <c r="S24" s="120">
        <v>64359</v>
      </c>
      <c r="T24" s="120">
        <v>64291</v>
      </c>
      <c r="U24" s="120">
        <v>64302</v>
      </c>
      <c r="V24" s="120">
        <v>63232</v>
      </c>
      <c r="W24" s="120">
        <v>58328</v>
      </c>
      <c r="X24" s="120">
        <v>51757</v>
      </c>
      <c r="Y24" s="120">
        <v>48496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284165</v>
      </c>
      <c r="C26" s="52">
        <v>285250</v>
      </c>
      <c r="D26" s="52">
        <v>287821</v>
      </c>
      <c r="E26" s="52">
        <v>293973</v>
      </c>
      <c r="F26" s="52">
        <v>288865</v>
      </c>
      <c r="G26" s="52">
        <v>248850</v>
      </c>
      <c r="H26" s="52">
        <v>184195</v>
      </c>
      <c r="I26" s="52">
        <v>121742</v>
      </c>
      <c r="J26" s="52">
        <v>81844</v>
      </c>
      <c r="K26" s="52">
        <v>75122</v>
      </c>
      <c r="L26" s="52">
        <v>78646</v>
      </c>
      <c r="M26" s="52">
        <v>83904</v>
      </c>
      <c r="N26" s="52">
        <v>83163</v>
      </c>
      <c r="O26" s="52">
        <v>78885</v>
      </c>
      <c r="P26" s="52">
        <v>71387</v>
      </c>
      <c r="Q26" s="52">
        <v>66803</v>
      </c>
      <c r="R26" s="52">
        <v>64812</v>
      </c>
      <c r="S26" s="52">
        <v>64359</v>
      </c>
      <c r="T26" s="52">
        <v>64291</v>
      </c>
      <c r="U26" s="52">
        <v>64302</v>
      </c>
      <c r="V26" s="52">
        <v>63232</v>
      </c>
      <c r="W26" s="52">
        <v>58328</v>
      </c>
      <c r="X26" s="52">
        <v>51757</v>
      </c>
      <c r="Y26" s="52">
        <v>48496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5596</v>
      </c>
      <c r="C29" s="52">
        <v>6905</v>
      </c>
      <c r="D29" s="52">
        <v>8109</v>
      </c>
      <c r="E29" s="52">
        <v>8920</v>
      </c>
      <c r="F29" s="52">
        <v>9367</v>
      </c>
      <c r="G29" s="52">
        <v>9206</v>
      </c>
      <c r="H29" s="52">
        <v>8238</v>
      </c>
      <c r="I29" s="52">
        <v>7071</v>
      </c>
      <c r="J29" s="52">
        <v>5835</v>
      </c>
      <c r="K29" s="52">
        <v>4104</v>
      </c>
      <c r="L29" s="52">
        <v>2664</v>
      </c>
      <c r="M29" s="52">
        <v>1990</v>
      </c>
      <c r="N29" s="52">
        <v>2896</v>
      </c>
      <c r="O29" s="52">
        <v>5031</v>
      </c>
      <c r="P29" s="52">
        <v>7636</v>
      </c>
      <c r="Q29" s="52">
        <v>7724</v>
      </c>
      <c r="R29" s="52">
        <v>7488</v>
      </c>
      <c r="S29" s="52">
        <v>7073</v>
      </c>
      <c r="T29" s="52">
        <v>6746</v>
      </c>
      <c r="U29" s="52">
        <v>6318</v>
      </c>
      <c r="V29" s="52">
        <v>5601</v>
      </c>
      <c r="W29" s="52">
        <v>4719</v>
      </c>
      <c r="X29" s="52">
        <v>3916</v>
      </c>
      <c r="Y29" s="52">
        <v>3753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262858</v>
      </c>
      <c r="C31" s="52">
        <v>263259</v>
      </c>
      <c r="D31" s="52">
        <v>264771</v>
      </c>
      <c r="E31" s="52">
        <v>270062</v>
      </c>
      <c r="F31" s="52">
        <v>264392</v>
      </c>
      <c r="G31" s="52">
        <v>226949</v>
      </c>
      <c r="H31" s="52">
        <v>167284</v>
      </c>
      <c r="I31" s="52">
        <v>110266</v>
      </c>
      <c r="J31" s="52">
        <v>74091</v>
      </c>
      <c r="K31" s="52">
        <v>66925</v>
      </c>
      <c r="L31" s="52">
        <v>65557</v>
      </c>
      <c r="M31" s="52">
        <v>64276</v>
      </c>
      <c r="N31" s="52">
        <v>59735</v>
      </c>
      <c r="O31" s="52">
        <v>56122</v>
      </c>
      <c r="P31" s="52">
        <v>50747</v>
      </c>
      <c r="Q31" s="52">
        <v>47347</v>
      </c>
      <c r="R31" s="52">
        <v>45710</v>
      </c>
      <c r="S31" s="52">
        <v>45437</v>
      </c>
      <c r="T31" s="52">
        <v>43878</v>
      </c>
      <c r="U31" s="52">
        <v>43805</v>
      </c>
      <c r="V31" s="52">
        <v>40783</v>
      </c>
      <c r="W31" s="52">
        <v>37171</v>
      </c>
      <c r="X31" s="52">
        <v>32860</v>
      </c>
      <c r="Y31" s="52">
        <v>30570</v>
      </c>
      <c r="DA31" s="63" t="s">
        <v>1071</v>
      </c>
    </row>
    <row r="32" spans="1:105" ht="12" customHeight="1" x14ac:dyDescent="0.25">
      <c r="A32" s="97" t="s">
        <v>140</v>
      </c>
      <c r="B32" s="52">
        <v>4302</v>
      </c>
      <c r="C32" s="52">
        <v>4052</v>
      </c>
      <c r="D32" s="52">
        <v>3868</v>
      </c>
      <c r="E32" s="52">
        <v>4737</v>
      </c>
      <c r="F32" s="52">
        <v>4555</v>
      </c>
      <c r="G32" s="52">
        <v>3814</v>
      </c>
      <c r="H32" s="52">
        <v>2814</v>
      </c>
      <c r="I32" s="52">
        <v>1861</v>
      </c>
      <c r="J32" s="52">
        <v>1276</v>
      </c>
      <c r="K32" s="52">
        <v>1255</v>
      </c>
      <c r="L32" s="52">
        <v>2394</v>
      </c>
      <c r="M32" s="52">
        <v>2840</v>
      </c>
      <c r="N32" s="52">
        <v>3263</v>
      </c>
      <c r="O32" s="52">
        <v>3021</v>
      </c>
      <c r="P32" s="52">
        <v>2744</v>
      </c>
      <c r="Q32" s="52">
        <v>2559</v>
      </c>
      <c r="R32" s="52">
        <v>2423</v>
      </c>
      <c r="S32" s="52">
        <v>2533</v>
      </c>
      <c r="T32" s="52">
        <v>2380</v>
      </c>
      <c r="U32" s="52">
        <v>2327</v>
      </c>
      <c r="V32" s="52">
        <v>2528</v>
      </c>
      <c r="W32" s="52">
        <v>2226</v>
      </c>
      <c r="X32" s="52">
        <v>1976</v>
      </c>
      <c r="Y32" s="52">
        <v>1812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5491</v>
      </c>
      <c r="C35" s="52">
        <v>5655</v>
      </c>
      <c r="D35" s="52">
        <v>6064</v>
      </c>
      <c r="E35" s="52">
        <v>6215</v>
      </c>
      <c r="F35" s="52">
        <v>6511</v>
      </c>
      <c r="G35" s="52">
        <v>5781</v>
      </c>
      <c r="H35" s="52">
        <v>4547</v>
      </c>
      <c r="I35" s="52">
        <v>3102</v>
      </c>
      <c r="J35" s="52">
        <v>2098</v>
      </c>
      <c r="K35" s="52">
        <v>2095</v>
      </c>
      <c r="L35" s="52">
        <v>1620</v>
      </c>
      <c r="M35" s="52">
        <v>1852</v>
      </c>
      <c r="N35" s="52">
        <v>1770</v>
      </c>
      <c r="O35" s="52">
        <v>2050</v>
      </c>
      <c r="P35" s="52">
        <v>1861</v>
      </c>
      <c r="Q35" s="52">
        <v>1755</v>
      </c>
      <c r="R35" s="52">
        <v>1728</v>
      </c>
      <c r="S35" s="52">
        <v>1640</v>
      </c>
      <c r="T35" s="52">
        <v>2426</v>
      </c>
      <c r="U35" s="52">
        <v>2418</v>
      </c>
      <c r="V35" s="52">
        <v>3798</v>
      </c>
      <c r="W35" s="52">
        <v>3392</v>
      </c>
      <c r="X35" s="52">
        <v>3037</v>
      </c>
      <c r="Y35" s="52">
        <v>2936</v>
      </c>
      <c r="DA35" s="63" t="s">
        <v>1073</v>
      </c>
    </row>
    <row r="36" spans="1:105" ht="12" customHeight="1" x14ac:dyDescent="0.25">
      <c r="A36" s="97" t="s">
        <v>121</v>
      </c>
      <c r="B36" s="52">
        <v>11514</v>
      </c>
      <c r="C36" s="52">
        <v>12284</v>
      </c>
      <c r="D36" s="52">
        <v>13118</v>
      </c>
      <c r="E36" s="52">
        <v>12959</v>
      </c>
      <c r="F36" s="52">
        <v>13407</v>
      </c>
      <c r="G36" s="52">
        <v>12306</v>
      </c>
      <c r="H36" s="52">
        <v>9550</v>
      </c>
      <c r="I36" s="52">
        <v>6513</v>
      </c>
      <c r="J36" s="52">
        <v>4379</v>
      </c>
      <c r="K36" s="52">
        <v>4847</v>
      </c>
      <c r="L36" s="52">
        <v>9075</v>
      </c>
      <c r="M36" s="52">
        <v>14936</v>
      </c>
      <c r="N36" s="52">
        <v>18395</v>
      </c>
      <c r="O36" s="52">
        <v>17692</v>
      </c>
      <c r="P36" s="52">
        <v>16035</v>
      </c>
      <c r="Q36" s="52">
        <v>15142</v>
      </c>
      <c r="R36" s="52">
        <v>14951</v>
      </c>
      <c r="S36" s="52">
        <v>14749</v>
      </c>
      <c r="T36" s="52">
        <v>15607</v>
      </c>
      <c r="U36" s="52">
        <v>15752</v>
      </c>
      <c r="V36" s="52">
        <v>16123</v>
      </c>
      <c r="W36" s="52">
        <v>15539</v>
      </c>
      <c r="X36" s="52">
        <v>13884</v>
      </c>
      <c r="Y36" s="52">
        <v>13178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136238</v>
      </c>
      <c r="C40" s="52">
        <v>137156</v>
      </c>
      <c r="D40" s="52">
        <v>139209</v>
      </c>
      <c r="E40" s="52">
        <v>144937</v>
      </c>
      <c r="F40" s="52">
        <v>140635</v>
      </c>
      <c r="G40" s="52">
        <v>119086</v>
      </c>
      <c r="H40" s="52">
        <v>86889</v>
      </c>
      <c r="I40" s="52">
        <v>56860</v>
      </c>
      <c r="J40" s="52">
        <v>38068</v>
      </c>
      <c r="K40" s="52">
        <v>34035</v>
      </c>
      <c r="L40" s="52">
        <v>36668</v>
      </c>
      <c r="M40" s="52">
        <v>41865</v>
      </c>
      <c r="N40" s="52">
        <v>47775</v>
      </c>
      <c r="O40" s="52">
        <v>47014</v>
      </c>
      <c r="P40" s="52">
        <v>42555</v>
      </c>
      <c r="Q40" s="52">
        <v>39558</v>
      </c>
      <c r="R40" s="52">
        <v>37323</v>
      </c>
      <c r="S40" s="52">
        <v>34289</v>
      </c>
      <c r="T40" s="52">
        <v>29837</v>
      </c>
      <c r="U40" s="52">
        <v>25396</v>
      </c>
      <c r="V40" s="52">
        <v>21081</v>
      </c>
      <c r="W40" s="52">
        <v>17766</v>
      </c>
      <c r="X40" s="52">
        <v>15730</v>
      </c>
      <c r="Y40" s="52">
        <v>14545</v>
      </c>
      <c r="DA40" s="63" t="s">
        <v>1075</v>
      </c>
    </row>
    <row r="41" spans="1:105" ht="12" customHeight="1" x14ac:dyDescent="0.25">
      <c r="A41" s="109" t="s">
        <v>120</v>
      </c>
      <c r="B41" s="36">
        <v>147927</v>
      </c>
      <c r="C41" s="36">
        <v>148094</v>
      </c>
      <c r="D41" s="36">
        <v>148612</v>
      </c>
      <c r="E41" s="36">
        <v>149036</v>
      </c>
      <c r="F41" s="36">
        <v>148230</v>
      </c>
      <c r="G41" s="36">
        <v>129764</v>
      </c>
      <c r="H41" s="36">
        <v>97306</v>
      </c>
      <c r="I41" s="36">
        <v>64882</v>
      </c>
      <c r="J41" s="36">
        <v>43776</v>
      </c>
      <c r="K41" s="36">
        <v>41087</v>
      </c>
      <c r="L41" s="36">
        <v>41978</v>
      </c>
      <c r="M41" s="36">
        <v>42039</v>
      </c>
      <c r="N41" s="36">
        <v>35388</v>
      </c>
      <c r="O41" s="36">
        <v>31871</v>
      </c>
      <c r="P41" s="36">
        <v>28832</v>
      </c>
      <c r="Q41" s="36">
        <v>27245</v>
      </c>
      <c r="R41" s="36">
        <v>27489</v>
      </c>
      <c r="S41" s="36">
        <v>30070</v>
      </c>
      <c r="T41" s="36">
        <v>34454</v>
      </c>
      <c r="U41" s="36">
        <v>38906</v>
      </c>
      <c r="V41" s="36">
        <v>42151</v>
      </c>
      <c r="W41" s="36">
        <v>40562</v>
      </c>
      <c r="X41" s="36">
        <v>36027</v>
      </c>
      <c r="Y41" s="36">
        <v>33951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76790</v>
      </c>
      <c r="C43" s="120">
        <v>71084</v>
      </c>
      <c r="D43" s="120">
        <v>67599</v>
      </c>
      <c r="E43" s="120">
        <v>61704</v>
      </c>
      <c r="F43" s="120">
        <v>57835</v>
      </c>
      <c r="G43" s="120">
        <v>61715</v>
      </c>
      <c r="H43" s="120">
        <v>72761</v>
      </c>
      <c r="I43" s="120">
        <v>89183</v>
      </c>
      <c r="J43" s="120">
        <v>112128</v>
      </c>
      <c r="K43" s="120">
        <v>138509</v>
      </c>
      <c r="L43" s="120">
        <v>166988</v>
      </c>
      <c r="M43" s="120">
        <v>168795</v>
      </c>
      <c r="N43" s="120">
        <v>160781</v>
      </c>
      <c r="O43" s="120">
        <v>140279</v>
      </c>
      <c r="P43" s="120">
        <v>124644</v>
      </c>
      <c r="Q43" s="120">
        <v>116565</v>
      </c>
      <c r="R43" s="120">
        <v>113557</v>
      </c>
      <c r="S43" s="120">
        <v>108212</v>
      </c>
      <c r="T43" s="120">
        <v>109257</v>
      </c>
      <c r="U43" s="120">
        <v>104980</v>
      </c>
      <c r="V43" s="120">
        <v>103756</v>
      </c>
      <c r="W43" s="120">
        <v>97554</v>
      </c>
      <c r="X43" s="120">
        <v>88289</v>
      </c>
      <c r="Y43" s="120">
        <v>79234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76790</v>
      </c>
      <c r="C45" s="52">
        <v>71084</v>
      </c>
      <c r="D45" s="52">
        <v>67599</v>
      </c>
      <c r="E45" s="52">
        <v>61704</v>
      </c>
      <c r="F45" s="52">
        <v>57835</v>
      </c>
      <c r="G45" s="52">
        <v>61715</v>
      </c>
      <c r="H45" s="52">
        <v>72761</v>
      </c>
      <c r="I45" s="52">
        <v>89183</v>
      </c>
      <c r="J45" s="52">
        <v>112128</v>
      </c>
      <c r="K45" s="52">
        <v>138509</v>
      </c>
      <c r="L45" s="52">
        <v>166988</v>
      </c>
      <c r="M45" s="52">
        <v>168795</v>
      </c>
      <c r="N45" s="52">
        <v>160781</v>
      </c>
      <c r="O45" s="52">
        <v>140279</v>
      </c>
      <c r="P45" s="52">
        <v>124644</v>
      </c>
      <c r="Q45" s="52">
        <v>116565</v>
      </c>
      <c r="R45" s="52">
        <v>113557</v>
      </c>
      <c r="S45" s="52">
        <v>108212</v>
      </c>
      <c r="T45" s="52">
        <v>109257</v>
      </c>
      <c r="U45" s="52">
        <v>104980</v>
      </c>
      <c r="V45" s="52">
        <v>103756</v>
      </c>
      <c r="W45" s="52">
        <v>97554</v>
      </c>
      <c r="X45" s="52">
        <v>88289</v>
      </c>
      <c r="Y45" s="52">
        <v>79234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1512</v>
      </c>
      <c r="C48" s="52">
        <v>1710</v>
      </c>
      <c r="D48" s="52">
        <v>1913</v>
      </c>
      <c r="E48" s="52">
        <v>1782</v>
      </c>
      <c r="F48" s="52">
        <v>1631</v>
      </c>
      <c r="G48" s="52">
        <v>1624</v>
      </c>
      <c r="H48" s="52">
        <v>2001</v>
      </c>
      <c r="I48" s="52">
        <v>2715</v>
      </c>
      <c r="J48" s="52">
        <v>3849</v>
      </c>
      <c r="K48" s="52">
        <v>5576</v>
      </c>
      <c r="L48" s="52">
        <v>7423</v>
      </c>
      <c r="M48" s="52">
        <v>10229</v>
      </c>
      <c r="N48" s="52">
        <v>12295</v>
      </c>
      <c r="O48" s="52">
        <v>11966</v>
      </c>
      <c r="P48" s="52">
        <v>10829</v>
      </c>
      <c r="Q48" s="52">
        <v>9280</v>
      </c>
      <c r="R48" s="52">
        <v>7517</v>
      </c>
      <c r="S48" s="52">
        <v>5653</v>
      </c>
      <c r="T48" s="52">
        <v>3883</v>
      </c>
      <c r="U48" s="52">
        <v>2659</v>
      </c>
      <c r="V48" s="52">
        <v>2341</v>
      </c>
      <c r="W48" s="52">
        <v>3271</v>
      </c>
      <c r="X48" s="52">
        <v>4572</v>
      </c>
      <c r="Y48" s="52">
        <v>5568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73720</v>
      </c>
      <c r="C50" s="52">
        <v>67961</v>
      </c>
      <c r="D50" s="52">
        <v>64770</v>
      </c>
      <c r="E50" s="52">
        <v>59142</v>
      </c>
      <c r="F50" s="52">
        <v>55321</v>
      </c>
      <c r="G50" s="52">
        <v>59050</v>
      </c>
      <c r="H50" s="52">
        <v>69691</v>
      </c>
      <c r="I50" s="52">
        <v>85616</v>
      </c>
      <c r="J50" s="52">
        <v>107708</v>
      </c>
      <c r="K50" s="52">
        <v>133525</v>
      </c>
      <c r="L50" s="52">
        <v>159134</v>
      </c>
      <c r="M50" s="52">
        <v>158334</v>
      </c>
      <c r="N50" s="52">
        <v>150556</v>
      </c>
      <c r="O50" s="52">
        <v>131102</v>
      </c>
      <c r="P50" s="52">
        <v>116057</v>
      </c>
      <c r="Q50" s="52">
        <v>108415</v>
      </c>
      <c r="R50" s="52">
        <v>105714</v>
      </c>
      <c r="S50" s="52">
        <v>100885</v>
      </c>
      <c r="T50" s="52">
        <v>101046</v>
      </c>
      <c r="U50" s="52">
        <v>96464</v>
      </c>
      <c r="V50" s="52">
        <v>94641</v>
      </c>
      <c r="W50" s="52">
        <v>88660</v>
      </c>
      <c r="X50" s="52">
        <v>81281</v>
      </c>
      <c r="Y50" s="52">
        <v>74221</v>
      </c>
      <c r="DA50" s="63" t="s">
        <v>1079</v>
      </c>
    </row>
    <row r="51" spans="1:105" ht="12" customHeight="1" x14ac:dyDescent="0.25">
      <c r="A51" s="97" t="s">
        <v>137</v>
      </c>
      <c r="B51" s="52">
        <v>1044</v>
      </c>
      <c r="C51" s="52">
        <v>1159</v>
      </c>
      <c r="D51" s="52">
        <v>1083</v>
      </c>
      <c r="E51" s="52">
        <v>1001</v>
      </c>
      <c r="F51" s="52">
        <v>919</v>
      </c>
      <c r="G51" s="52">
        <v>862</v>
      </c>
      <c r="H51" s="52">
        <v>982</v>
      </c>
      <c r="I51" s="52">
        <v>1176</v>
      </c>
      <c r="J51" s="52">
        <v>1739</v>
      </c>
      <c r="K51" s="52">
        <v>1977</v>
      </c>
      <c r="L51" s="52">
        <v>4460</v>
      </c>
      <c r="M51" s="52">
        <v>6564</v>
      </c>
      <c r="N51" s="52">
        <v>6406</v>
      </c>
      <c r="O51" s="52">
        <v>5629</v>
      </c>
      <c r="P51" s="52">
        <v>5329</v>
      </c>
      <c r="Q51" s="52">
        <v>5202</v>
      </c>
      <c r="R51" s="52">
        <v>5169</v>
      </c>
      <c r="S51" s="52">
        <v>4933</v>
      </c>
      <c r="T51" s="52">
        <v>5494</v>
      </c>
      <c r="U51" s="52">
        <v>5172</v>
      </c>
      <c r="V51" s="52">
        <v>5181</v>
      </c>
      <c r="W51" s="52">
        <v>4748</v>
      </c>
      <c r="X51" s="52">
        <v>4070</v>
      </c>
      <c r="Y51" s="52">
        <v>3248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654</v>
      </c>
      <c r="C54" s="52">
        <v>625</v>
      </c>
      <c r="D54" s="52">
        <v>555</v>
      </c>
      <c r="E54" s="52">
        <v>502</v>
      </c>
      <c r="F54" s="52">
        <v>518</v>
      </c>
      <c r="G54" s="52">
        <v>534</v>
      </c>
      <c r="H54" s="52">
        <v>701</v>
      </c>
      <c r="I54" s="52">
        <v>839</v>
      </c>
      <c r="J54" s="52">
        <v>868</v>
      </c>
      <c r="K54" s="52">
        <v>912</v>
      </c>
      <c r="L54" s="52">
        <v>827</v>
      </c>
      <c r="M54" s="52">
        <v>790</v>
      </c>
      <c r="N54" s="52">
        <v>667</v>
      </c>
      <c r="O54" s="52">
        <v>552</v>
      </c>
      <c r="P54" s="52">
        <v>402</v>
      </c>
      <c r="Q54" s="52">
        <v>305</v>
      </c>
      <c r="R54" s="52">
        <v>260</v>
      </c>
      <c r="S54" s="52">
        <v>216</v>
      </c>
      <c r="T54" s="52">
        <v>355</v>
      </c>
      <c r="U54" s="52">
        <v>417</v>
      </c>
      <c r="V54" s="52">
        <v>696</v>
      </c>
      <c r="W54" s="52">
        <v>661</v>
      </c>
      <c r="X54" s="52">
        <v>502</v>
      </c>
      <c r="Y54" s="52">
        <v>335</v>
      </c>
      <c r="DA54" s="63" t="s">
        <v>1081</v>
      </c>
    </row>
    <row r="55" spans="1:105" ht="12" customHeight="1" x14ac:dyDescent="0.25">
      <c r="A55" s="97" t="s">
        <v>121</v>
      </c>
      <c r="B55" s="52">
        <v>1372</v>
      </c>
      <c r="C55" s="52">
        <v>1339</v>
      </c>
      <c r="D55" s="52">
        <v>1191</v>
      </c>
      <c r="E55" s="52">
        <v>1059</v>
      </c>
      <c r="F55" s="52">
        <v>1077</v>
      </c>
      <c r="G55" s="52">
        <v>1269</v>
      </c>
      <c r="H55" s="52">
        <v>1387</v>
      </c>
      <c r="I55" s="52">
        <v>1552</v>
      </c>
      <c r="J55" s="52">
        <v>1813</v>
      </c>
      <c r="K55" s="52">
        <v>2095</v>
      </c>
      <c r="L55" s="52">
        <v>2567</v>
      </c>
      <c r="M55" s="52">
        <v>3107</v>
      </c>
      <c r="N55" s="52">
        <v>3152</v>
      </c>
      <c r="O55" s="52">
        <v>2996</v>
      </c>
      <c r="P55" s="52">
        <v>2856</v>
      </c>
      <c r="Q55" s="52">
        <v>2643</v>
      </c>
      <c r="R55" s="52">
        <v>2414</v>
      </c>
      <c r="S55" s="52">
        <v>2178</v>
      </c>
      <c r="T55" s="52">
        <v>2362</v>
      </c>
      <c r="U55" s="52">
        <v>2927</v>
      </c>
      <c r="V55" s="52">
        <v>3238</v>
      </c>
      <c r="W55" s="52">
        <v>3485</v>
      </c>
      <c r="X55" s="52">
        <v>2436</v>
      </c>
      <c r="Y55" s="52">
        <v>1430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36816</v>
      </c>
      <c r="C59" s="52">
        <v>34136</v>
      </c>
      <c r="D59" s="52">
        <v>32613</v>
      </c>
      <c r="E59" s="52">
        <v>30124</v>
      </c>
      <c r="F59" s="52">
        <v>27892</v>
      </c>
      <c r="G59" s="52">
        <v>27009</v>
      </c>
      <c r="H59" s="52">
        <v>28053</v>
      </c>
      <c r="I59" s="52">
        <v>31089</v>
      </c>
      <c r="J59" s="52">
        <v>36500</v>
      </c>
      <c r="K59" s="52">
        <v>47085</v>
      </c>
      <c r="L59" s="52">
        <v>64077</v>
      </c>
      <c r="M59" s="52">
        <v>68394</v>
      </c>
      <c r="N59" s="52">
        <v>69407</v>
      </c>
      <c r="O59" s="52">
        <v>63743</v>
      </c>
      <c r="P59" s="52">
        <v>57965</v>
      </c>
      <c r="Q59" s="52">
        <v>52808</v>
      </c>
      <c r="R59" s="52">
        <v>46009</v>
      </c>
      <c r="S59" s="52">
        <v>39821</v>
      </c>
      <c r="T59" s="52">
        <v>34928</v>
      </c>
      <c r="U59" s="52">
        <v>31196</v>
      </c>
      <c r="V59" s="52">
        <v>29384</v>
      </c>
      <c r="W59" s="52">
        <v>25962</v>
      </c>
      <c r="X59" s="52">
        <v>21864</v>
      </c>
      <c r="Y59" s="52">
        <v>18228</v>
      </c>
      <c r="DA59" s="63" t="s">
        <v>1083</v>
      </c>
    </row>
    <row r="60" spans="1:105" ht="12" customHeight="1" x14ac:dyDescent="0.25">
      <c r="A60" s="109" t="s">
        <v>120</v>
      </c>
      <c r="B60" s="36">
        <v>39974</v>
      </c>
      <c r="C60" s="36">
        <v>36948</v>
      </c>
      <c r="D60" s="36">
        <v>34986</v>
      </c>
      <c r="E60" s="36">
        <v>31580</v>
      </c>
      <c r="F60" s="36">
        <v>29943</v>
      </c>
      <c r="G60" s="36">
        <v>34706</v>
      </c>
      <c r="H60" s="36">
        <v>44708</v>
      </c>
      <c r="I60" s="36">
        <v>58094</v>
      </c>
      <c r="J60" s="36">
        <v>75628</v>
      </c>
      <c r="K60" s="36">
        <v>91424</v>
      </c>
      <c r="L60" s="36">
        <v>102911</v>
      </c>
      <c r="M60" s="36">
        <v>100401</v>
      </c>
      <c r="N60" s="36">
        <v>91374</v>
      </c>
      <c r="O60" s="36">
        <v>76536</v>
      </c>
      <c r="P60" s="36">
        <v>66679</v>
      </c>
      <c r="Q60" s="36">
        <v>63757</v>
      </c>
      <c r="R60" s="36">
        <v>67548</v>
      </c>
      <c r="S60" s="36">
        <v>68391</v>
      </c>
      <c r="T60" s="36">
        <v>74329</v>
      </c>
      <c r="U60" s="36">
        <v>73784</v>
      </c>
      <c r="V60" s="36">
        <v>74372</v>
      </c>
      <c r="W60" s="36">
        <v>71592</v>
      </c>
      <c r="X60" s="36">
        <v>66425</v>
      </c>
      <c r="Y60" s="36">
        <v>61006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174518</v>
      </c>
      <c r="C62" s="120">
        <v>198295</v>
      </c>
      <c r="D62" s="120">
        <v>225308</v>
      </c>
      <c r="E62" s="120">
        <v>247410</v>
      </c>
      <c r="F62" s="120">
        <v>270796</v>
      </c>
      <c r="G62" s="120">
        <v>291886</v>
      </c>
      <c r="H62" s="120">
        <v>310563</v>
      </c>
      <c r="I62" s="120">
        <v>329588</v>
      </c>
      <c r="J62" s="120">
        <v>361690</v>
      </c>
      <c r="K62" s="120">
        <v>400878</v>
      </c>
      <c r="L62" s="120">
        <v>452777</v>
      </c>
      <c r="M62" s="120">
        <v>464361</v>
      </c>
      <c r="N62" s="120">
        <v>466272</v>
      </c>
      <c r="O62" s="120">
        <v>455014</v>
      </c>
      <c r="P62" s="120">
        <v>458653</v>
      </c>
      <c r="Q62" s="120">
        <v>461302</v>
      </c>
      <c r="R62" s="120">
        <v>457751</v>
      </c>
      <c r="S62" s="120">
        <v>466840</v>
      </c>
      <c r="T62" s="120">
        <v>482643</v>
      </c>
      <c r="U62" s="120">
        <v>496300</v>
      </c>
      <c r="V62" s="120">
        <v>494786</v>
      </c>
      <c r="W62" s="120">
        <v>478535</v>
      </c>
      <c r="X62" s="120">
        <v>451842</v>
      </c>
      <c r="Y62" s="120">
        <v>426083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174518</v>
      </c>
      <c r="C64" s="52">
        <v>198295</v>
      </c>
      <c r="D64" s="52">
        <v>225308</v>
      </c>
      <c r="E64" s="52">
        <v>247410</v>
      </c>
      <c r="F64" s="52">
        <v>270796</v>
      </c>
      <c r="G64" s="52">
        <v>291886</v>
      </c>
      <c r="H64" s="52">
        <v>310563</v>
      </c>
      <c r="I64" s="52">
        <v>329588</v>
      </c>
      <c r="J64" s="52">
        <v>361690</v>
      </c>
      <c r="K64" s="52">
        <v>400878</v>
      </c>
      <c r="L64" s="52">
        <v>452777</v>
      </c>
      <c r="M64" s="52">
        <v>464361</v>
      </c>
      <c r="N64" s="52">
        <v>466272</v>
      </c>
      <c r="O64" s="52">
        <v>455014</v>
      </c>
      <c r="P64" s="52">
        <v>458653</v>
      </c>
      <c r="Q64" s="52">
        <v>461302</v>
      </c>
      <c r="R64" s="52">
        <v>457751</v>
      </c>
      <c r="S64" s="52">
        <v>466840</v>
      </c>
      <c r="T64" s="52">
        <v>482643</v>
      </c>
      <c r="U64" s="52">
        <v>496300</v>
      </c>
      <c r="V64" s="52">
        <v>494786</v>
      </c>
      <c r="W64" s="52">
        <v>478535</v>
      </c>
      <c r="X64" s="52">
        <v>451842</v>
      </c>
      <c r="Y64" s="52">
        <v>426083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3436</v>
      </c>
      <c r="C67" s="52">
        <v>4839</v>
      </c>
      <c r="D67" s="52">
        <v>6246</v>
      </c>
      <c r="E67" s="52">
        <v>8047</v>
      </c>
      <c r="F67" s="52">
        <v>9726</v>
      </c>
      <c r="G67" s="52">
        <v>11368</v>
      </c>
      <c r="H67" s="52">
        <v>13109</v>
      </c>
      <c r="I67" s="52">
        <v>14175</v>
      </c>
      <c r="J67" s="52">
        <v>15141</v>
      </c>
      <c r="K67" s="52">
        <v>16606</v>
      </c>
      <c r="L67" s="52">
        <v>18329</v>
      </c>
      <c r="M67" s="52">
        <v>22390</v>
      </c>
      <c r="N67" s="52">
        <v>27236</v>
      </c>
      <c r="O67" s="52">
        <v>29289</v>
      </c>
      <c r="P67" s="52">
        <v>31239</v>
      </c>
      <c r="Q67" s="52">
        <v>31002</v>
      </c>
      <c r="R67" s="52">
        <v>33497</v>
      </c>
      <c r="S67" s="52">
        <v>36115</v>
      </c>
      <c r="T67" s="52">
        <v>38545</v>
      </c>
      <c r="U67" s="52">
        <v>41309</v>
      </c>
      <c r="V67" s="52">
        <v>44732</v>
      </c>
      <c r="W67" s="52">
        <v>47972</v>
      </c>
      <c r="X67" s="52">
        <v>48059</v>
      </c>
      <c r="Y67" s="52">
        <v>45671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165052</v>
      </c>
      <c r="C69" s="52">
        <v>187281</v>
      </c>
      <c r="D69" s="52">
        <v>212668</v>
      </c>
      <c r="E69" s="52">
        <v>233244</v>
      </c>
      <c r="F69" s="52">
        <v>255177</v>
      </c>
      <c r="G69" s="52">
        <v>275258</v>
      </c>
      <c r="H69" s="52">
        <v>292885</v>
      </c>
      <c r="I69" s="52">
        <v>311403</v>
      </c>
      <c r="J69" s="52">
        <v>341302</v>
      </c>
      <c r="K69" s="52">
        <v>378180</v>
      </c>
      <c r="L69" s="52">
        <v>420921</v>
      </c>
      <c r="M69" s="52">
        <v>429009</v>
      </c>
      <c r="N69" s="52">
        <v>427724</v>
      </c>
      <c r="O69" s="52">
        <v>418080</v>
      </c>
      <c r="P69" s="52">
        <v>418935</v>
      </c>
      <c r="Q69" s="52">
        <v>420652</v>
      </c>
      <c r="R69" s="52">
        <v>419166</v>
      </c>
      <c r="S69" s="52">
        <v>429856</v>
      </c>
      <c r="T69" s="52">
        <v>443594</v>
      </c>
      <c r="U69" s="52">
        <v>456918</v>
      </c>
      <c r="V69" s="52">
        <v>455475</v>
      </c>
      <c r="W69" s="52">
        <v>440760</v>
      </c>
      <c r="X69" s="52">
        <v>417893</v>
      </c>
      <c r="Y69" s="52">
        <v>396313</v>
      </c>
      <c r="DA69" s="63" t="s">
        <v>1087</v>
      </c>
    </row>
    <row r="70" spans="1:105" ht="12" customHeight="1" x14ac:dyDescent="0.25">
      <c r="A70" s="97" t="s">
        <v>133</v>
      </c>
      <c r="B70" s="52">
        <v>2495</v>
      </c>
      <c r="C70" s="52">
        <v>2877</v>
      </c>
      <c r="D70" s="52">
        <v>3272</v>
      </c>
      <c r="E70" s="52">
        <v>3894</v>
      </c>
      <c r="F70" s="52">
        <v>4293</v>
      </c>
      <c r="G70" s="52">
        <v>4284</v>
      </c>
      <c r="H70" s="52">
        <v>4412</v>
      </c>
      <c r="I70" s="52">
        <v>4339</v>
      </c>
      <c r="J70" s="52">
        <v>5300</v>
      </c>
      <c r="K70" s="52">
        <v>5944</v>
      </c>
      <c r="L70" s="52">
        <v>12024</v>
      </c>
      <c r="M70" s="52">
        <v>13910</v>
      </c>
      <c r="N70" s="52">
        <v>16808</v>
      </c>
      <c r="O70" s="52">
        <v>17020</v>
      </c>
      <c r="P70" s="52">
        <v>20027</v>
      </c>
      <c r="Q70" s="52">
        <v>21610</v>
      </c>
      <c r="R70" s="52">
        <v>20933</v>
      </c>
      <c r="S70" s="52">
        <v>21180</v>
      </c>
      <c r="T70" s="52">
        <v>22631</v>
      </c>
      <c r="U70" s="52">
        <v>23469</v>
      </c>
      <c r="V70" s="52">
        <v>24728</v>
      </c>
      <c r="W70" s="52">
        <v>23210</v>
      </c>
      <c r="X70" s="52">
        <v>21379</v>
      </c>
      <c r="Y70" s="52">
        <v>19282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2251</v>
      </c>
      <c r="C73" s="52">
        <v>2541</v>
      </c>
      <c r="D73" s="52">
        <v>2943</v>
      </c>
      <c r="E73" s="52">
        <v>3350</v>
      </c>
      <c r="F73" s="52">
        <v>3726</v>
      </c>
      <c r="G73" s="52">
        <v>3835</v>
      </c>
      <c r="H73" s="52">
        <v>4434</v>
      </c>
      <c r="I73" s="52">
        <v>4775</v>
      </c>
      <c r="J73" s="52">
        <v>4764</v>
      </c>
      <c r="K73" s="52">
        <v>4887</v>
      </c>
      <c r="L73" s="52">
        <v>4148</v>
      </c>
      <c r="M73" s="52">
        <v>3773</v>
      </c>
      <c r="N73" s="52">
        <v>3263</v>
      </c>
      <c r="O73" s="52">
        <v>2694</v>
      </c>
      <c r="P73" s="52">
        <v>2148</v>
      </c>
      <c r="Q73" s="52">
        <v>1821</v>
      </c>
      <c r="R73" s="52">
        <v>1585</v>
      </c>
      <c r="S73" s="52">
        <v>1335</v>
      </c>
      <c r="T73" s="52">
        <v>1958</v>
      </c>
      <c r="U73" s="52">
        <v>1908</v>
      </c>
      <c r="V73" s="52">
        <v>1965</v>
      </c>
      <c r="W73" s="52">
        <v>1746</v>
      </c>
      <c r="X73" s="52">
        <v>1523</v>
      </c>
      <c r="Y73" s="52">
        <v>1300</v>
      </c>
      <c r="DA73" s="63" t="s">
        <v>1089</v>
      </c>
    </row>
    <row r="74" spans="1:105" ht="12" customHeight="1" x14ac:dyDescent="0.25">
      <c r="A74" s="97" t="s">
        <v>121</v>
      </c>
      <c r="B74" s="52">
        <v>4720</v>
      </c>
      <c r="C74" s="52">
        <v>5596</v>
      </c>
      <c r="D74" s="52">
        <v>6425</v>
      </c>
      <c r="E74" s="52">
        <v>6922</v>
      </c>
      <c r="F74" s="52">
        <v>7600</v>
      </c>
      <c r="G74" s="52">
        <v>8509</v>
      </c>
      <c r="H74" s="52">
        <v>8832</v>
      </c>
      <c r="I74" s="52">
        <v>9071</v>
      </c>
      <c r="J74" s="52">
        <v>10324</v>
      </c>
      <c r="K74" s="52">
        <v>11867</v>
      </c>
      <c r="L74" s="52">
        <v>15684</v>
      </c>
      <c r="M74" s="52">
        <v>17669</v>
      </c>
      <c r="N74" s="52">
        <v>18477</v>
      </c>
      <c r="O74" s="52">
        <v>17220</v>
      </c>
      <c r="P74" s="52">
        <v>17543</v>
      </c>
      <c r="Q74" s="52">
        <v>17219</v>
      </c>
      <c r="R74" s="52">
        <v>16067</v>
      </c>
      <c r="S74" s="52">
        <v>14469</v>
      </c>
      <c r="T74" s="52">
        <v>14460</v>
      </c>
      <c r="U74" s="52">
        <v>14005</v>
      </c>
      <c r="V74" s="52">
        <v>12618</v>
      </c>
      <c r="W74" s="52">
        <v>12819</v>
      </c>
      <c r="X74" s="52">
        <v>11047</v>
      </c>
      <c r="Y74" s="52">
        <v>9188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165265</v>
      </c>
      <c r="C78" s="52">
        <v>186742</v>
      </c>
      <c r="D78" s="52">
        <v>210993</v>
      </c>
      <c r="E78" s="52">
        <v>230737</v>
      </c>
      <c r="F78" s="52">
        <v>251675</v>
      </c>
      <c r="G78" s="52">
        <v>270471</v>
      </c>
      <c r="H78" s="52">
        <v>287212</v>
      </c>
      <c r="I78" s="52">
        <v>304822</v>
      </c>
      <c r="J78" s="52">
        <v>334223</v>
      </c>
      <c r="K78" s="52">
        <v>369703</v>
      </c>
      <c r="L78" s="52">
        <v>415517</v>
      </c>
      <c r="M78" s="52">
        <v>425868</v>
      </c>
      <c r="N78" s="52">
        <v>428984</v>
      </c>
      <c r="O78" s="52">
        <v>421107</v>
      </c>
      <c r="P78" s="52">
        <v>426755</v>
      </c>
      <c r="Q78" s="52">
        <v>431361</v>
      </c>
      <c r="R78" s="52">
        <v>429530</v>
      </c>
      <c r="S78" s="52">
        <v>440320</v>
      </c>
      <c r="T78" s="52">
        <v>457071</v>
      </c>
      <c r="U78" s="52">
        <v>472077</v>
      </c>
      <c r="V78" s="52">
        <v>473394</v>
      </c>
      <c r="W78" s="52">
        <v>461122</v>
      </c>
      <c r="X78" s="52">
        <v>438955</v>
      </c>
      <c r="Y78" s="52">
        <v>414883</v>
      </c>
      <c r="DA78" s="63" t="s">
        <v>1091</v>
      </c>
    </row>
    <row r="79" spans="1:105" ht="12" customHeight="1" x14ac:dyDescent="0.25">
      <c r="A79" s="109" t="s">
        <v>120</v>
      </c>
      <c r="B79" s="36">
        <v>9253</v>
      </c>
      <c r="C79" s="36">
        <v>11553</v>
      </c>
      <c r="D79" s="36">
        <v>14315</v>
      </c>
      <c r="E79" s="36">
        <v>16673</v>
      </c>
      <c r="F79" s="36">
        <v>19121</v>
      </c>
      <c r="G79" s="36">
        <v>21415</v>
      </c>
      <c r="H79" s="36">
        <v>23351</v>
      </c>
      <c r="I79" s="36">
        <v>24766</v>
      </c>
      <c r="J79" s="36">
        <v>27467</v>
      </c>
      <c r="K79" s="36">
        <v>31175</v>
      </c>
      <c r="L79" s="36">
        <v>37260</v>
      </c>
      <c r="M79" s="36">
        <v>38493</v>
      </c>
      <c r="N79" s="36">
        <v>37288</v>
      </c>
      <c r="O79" s="36">
        <v>33907</v>
      </c>
      <c r="P79" s="36">
        <v>31898</v>
      </c>
      <c r="Q79" s="36">
        <v>29941</v>
      </c>
      <c r="R79" s="36">
        <v>28221</v>
      </c>
      <c r="S79" s="36">
        <v>26520</v>
      </c>
      <c r="T79" s="36">
        <v>25572</v>
      </c>
      <c r="U79" s="36">
        <v>24223</v>
      </c>
      <c r="V79" s="36">
        <v>21392</v>
      </c>
      <c r="W79" s="36">
        <v>17413</v>
      </c>
      <c r="X79" s="36">
        <v>12887</v>
      </c>
      <c r="Y79" s="36">
        <v>11200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2796394</v>
      </c>
      <c r="C81" s="120">
        <v>2783932</v>
      </c>
      <c r="D81" s="120">
        <v>2684481</v>
      </c>
      <c r="E81" s="120">
        <v>2577578</v>
      </c>
      <c r="F81" s="120">
        <v>2502000</v>
      </c>
      <c r="G81" s="120">
        <v>2461385</v>
      </c>
      <c r="H81" s="120">
        <v>2480647</v>
      </c>
      <c r="I81" s="120">
        <v>2409386</v>
      </c>
      <c r="J81" s="120">
        <v>2291867</v>
      </c>
      <c r="K81" s="120">
        <v>2107226</v>
      </c>
      <c r="L81" s="120">
        <v>1919164</v>
      </c>
      <c r="M81" s="120">
        <v>1892238</v>
      </c>
      <c r="N81" s="120">
        <v>1852433</v>
      </c>
      <c r="O81" s="120">
        <v>1772465</v>
      </c>
      <c r="P81" s="120">
        <v>1771186</v>
      </c>
      <c r="Q81" s="120">
        <v>1767490</v>
      </c>
      <c r="R81" s="120">
        <v>1755960</v>
      </c>
      <c r="S81" s="120">
        <v>1778575</v>
      </c>
      <c r="T81" s="120">
        <v>1786335</v>
      </c>
      <c r="U81" s="120">
        <v>1801021</v>
      </c>
      <c r="V81" s="120">
        <v>1780958</v>
      </c>
      <c r="W81" s="120">
        <v>1770604</v>
      </c>
      <c r="X81" s="120">
        <v>1748820</v>
      </c>
      <c r="Y81" s="120">
        <v>1746463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2796394</v>
      </c>
      <c r="C83" s="52">
        <v>2783932</v>
      </c>
      <c r="D83" s="52">
        <v>2684481</v>
      </c>
      <c r="E83" s="52">
        <v>2577578</v>
      </c>
      <c r="F83" s="52">
        <v>2502000</v>
      </c>
      <c r="G83" s="52">
        <v>2461385</v>
      </c>
      <c r="H83" s="52">
        <v>2480647</v>
      </c>
      <c r="I83" s="52">
        <v>2409386</v>
      </c>
      <c r="J83" s="52">
        <v>2291867</v>
      </c>
      <c r="K83" s="52">
        <v>2107226</v>
      </c>
      <c r="L83" s="52">
        <v>1919164</v>
      </c>
      <c r="M83" s="52">
        <v>1892238</v>
      </c>
      <c r="N83" s="52">
        <v>1852433</v>
      </c>
      <c r="O83" s="52">
        <v>1772465</v>
      </c>
      <c r="P83" s="52">
        <v>1771186</v>
      </c>
      <c r="Q83" s="52">
        <v>1767490</v>
      </c>
      <c r="R83" s="52">
        <v>1755960</v>
      </c>
      <c r="S83" s="52">
        <v>1778575</v>
      </c>
      <c r="T83" s="52">
        <v>1786335</v>
      </c>
      <c r="U83" s="52">
        <v>1801021</v>
      </c>
      <c r="V83" s="52">
        <v>1780958</v>
      </c>
      <c r="W83" s="52">
        <v>1770604</v>
      </c>
      <c r="X83" s="52">
        <v>1748820</v>
      </c>
      <c r="Y83" s="52">
        <v>1746463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55064</v>
      </c>
      <c r="C86" s="52">
        <v>67342</v>
      </c>
      <c r="D86" s="52">
        <v>76463</v>
      </c>
      <c r="E86" s="52">
        <v>78199</v>
      </c>
      <c r="F86" s="52">
        <v>76621</v>
      </c>
      <c r="G86" s="52">
        <v>75730</v>
      </c>
      <c r="H86" s="52">
        <v>77578</v>
      </c>
      <c r="I86" s="52">
        <v>79819</v>
      </c>
      <c r="J86" s="52">
        <v>81312</v>
      </c>
      <c r="K86" s="52">
        <v>76501</v>
      </c>
      <c r="L86" s="52">
        <v>69218</v>
      </c>
      <c r="M86" s="52">
        <v>69570</v>
      </c>
      <c r="N86" s="52">
        <v>85927</v>
      </c>
      <c r="O86" s="52">
        <v>108244</v>
      </c>
      <c r="P86" s="52">
        <v>133968</v>
      </c>
      <c r="Q86" s="52">
        <v>134390</v>
      </c>
      <c r="R86" s="52">
        <v>144410</v>
      </c>
      <c r="S86" s="52">
        <v>158240</v>
      </c>
      <c r="T86" s="52">
        <v>170023</v>
      </c>
      <c r="U86" s="52">
        <v>174393</v>
      </c>
      <c r="V86" s="52">
        <v>172776</v>
      </c>
      <c r="W86" s="52">
        <v>171035</v>
      </c>
      <c r="X86" s="52">
        <v>168616</v>
      </c>
      <c r="Y86" s="52">
        <v>169163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335679</v>
      </c>
      <c r="C88" s="52">
        <v>342916</v>
      </c>
      <c r="D88" s="52">
        <v>344760</v>
      </c>
      <c r="E88" s="52">
        <v>346082</v>
      </c>
      <c r="F88" s="52">
        <v>356234</v>
      </c>
      <c r="G88" s="52">
        <v>372341</v>
      </c>
      <c r="H88" s="52">
        <v>392455</v>
      </c>
      <c r="I88" s="52">
        <v>403107</v>
      </c>
      <c r="J88" s="52">
        <v>401554</v>
      </c>
      <c r="K88" s="52">
        <v>390698</v>
      </c>
      <c r="L88" s="52">
        <v>384430</v>
      </c>
      <c r="M88" s="52">
        <v>410250</v>
      </c>
      <c r="N88" s="52">
        <v>450153</v>
      </c>
      <c r="O88" s="52">
        <v>489508</v>
      </c>
      <c r="P88" s="52">
        <v>514070</v>
      </c>
      <c r="Q88" s="52">
        <v>525967</v>
      </c>
      <c r="R88" s="52">
        <v>529375</v>
      </c>
      <c r="S88" s="52">
        <v>526173</v>
      </c>
      <c r="T88" s="52">
        <v>518558</v>
      </c>
      <c r="U88" s="52">
        <v>515841</v>
      </c>
      <c r="V88" s="52">
        <v>513576</v>
      </c>
      <c r="W88" s="52">
        <v>530087</v>
      </c>
      <c r="X88" s="52">
        <v>553097</v>
      </c>
      <c r="Y88" s="52">
        <v>569144</v>
      </c>
      <c r="DA88" s="63" t="s">
        <v>1095</v>
      </c>
    </row>
    <row r="89" spans="1:105" ht="12" customHeight="1" x14ac:dyDescent="0.25">
      <c r="A89" s="97" t="s">
        <v>131</v>
      </c>
      <c r="B89" s="52">
        <v>5354</v>
      </c>
      <c r="C89" s="52">
        <v>5328</v>
      </c>
      <c r="D89" s="52">
        <v>5161</v>
      </c>
      <c r="E89" s="52">
        <v>5762</v>
      </c>
      <c r="F89" s="52">
        <v>5881</v>
      </c>
      <c r="G89" s="52">
        <v>5628</v>
      </c>
      <c r="H89" s="52">
        <v>6079</v>
      </c>
      <c r="I89" s="52">
        <v>5732</v>
      </c>
      <c r="J89" s="52">
        <v>6729</v>
      </c>
      <c r="K89" s="52">
        <v>6536</v>
      </c>
      <c r="L89" s="52">
        <v>8768</v>
      </c>
      <c r="M89" s="52">
        <v>12823</v>
      </c>
      <c r="N89" s="52">
        <v>17940</v>
      </c>
      <c r="O89" s="52">
        <v>21352</v>
      </c>
      <c r="P89" s="52">
        <v>24752</v>
      </c>
      <c r="Q89" s="52">
        <v>26318</v>
      </c>
      <c r="R89" s="52">
        <v>25339</v>
      </c>
      <c r="S89" s="52">
        <v>26414</v>
      </c>
      <c r="T89" s="52">
        <v>26148</v>
      </c>
      <c r="U89" s="52">
        <v>26119</v>
      </c>
      <c r="V89" s="52">
        <v>26192</v>
      </c>
      <c r="W89" s="52">
        <v>23801</v>
      </c>
      <c r="X89" s="52">
        <v>20651</v>
      </c>
      <c r="Y89" s="52">
        <v>19279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2271252</v>
      </c>
      <c r="C92" s="52">
        <v>2248238</v>
      </c>
      <c r="D92" s="52">
        <v>2149482</v>
      </c>
      <c r="E92" s="52">
        <v>2046652</v>
      </c>
      <c r="F92" s="52">
        <v>1960075</v>
      </c>
      <c r="G92" s="52">
        <v>1893296</v>
      </c>
      <c r="H92" s="52">
        <v>1871513</v>
      </c>
      <c r="I92" s="52">
        <v>1778583</v>
      </c>
      <c r="J92" s="52">
        <v>1655434</v>
      </c>
      <c r="K92" s="52">
        <v>1481021</v>
      </c>
      <c r="L92" s="52">
        <v>1291300</v>
      </c>
      <c r="M92" s="52">
        <v>1187839</v>
      </c>
      <c r="N92" s="52">
        <v>1069673</v>
      </c>
      <c r="O92" s="52">
        <v>941428</v>
      </c>
      <c r="P92" s="52">
        <v>888270</v>
      </c>
      <c r="Q92" s="52">
        <v>853971</v>
      </c>
      <c r="R92" s="52">
        <v>831226</v>
      </c>
      <c r="S92" s="52">
        <v>847429</v>
      </c>
      <c r="T92" s="52">
        <v>839216</v>
      </c>
      <c r="U92" s="52">
        <v>851963</v>
      </c>
      <c r="V92" s="52">
        <v>809634</v>
      </c>
      <c r="W92" s="52">
        <v>787959</v>
      </c>
      <c r="X92" s="52">
        <v>728573</v>
      </c>
      <c r="Y92" s="52">
        <v>696162</v>
      </c>
      <c r="DA92" s="63" t="s">
        <v>1097</v>
      </c>
    </row>
    <row r="93" spans="1:105" ht="12" customHeight="1" x14ac:dyDescent="0.25">
      <c r="A93" s="97" t="s">
        <v>123</v>
      </c>
      <c r="B93" s="52">
        <v>37172</v>
      </c>
      <c r="C93" s="52">
        <v>34737</v>
      </c>
      <c r="D93" s="52">
        <v>31860</v>
      </c>
      <c r="E93" s="52">
        <v>34464</v>
      </c>
      <c r="F93" s="52">
        <v>32402</v>
      </c>
      <c r="G93" s="52">
        <v>27959</v>
      </c>
      <c r="H93" s="52">
        <v>27504</v>
      </c>
      <c r="I93" s="52">
        <v>24719</v>
      </c>
      <c r="J93" s="52">
        <v>25079</v>
      </c>
      <c r="K93" s="52">
        <v>23346</v>
      </c>
      <c r="L93" s="52">
        <v>27019</v>
      </c>
      <c r="M93" s="52">
        <v>31639</v>
      </c>
      <c r="N93" s="52">
        <v>37332</v>
      </c>
      <c r="O93" s="52">
        <v>39619</v>
      </c>
      <c r="P93" s="52">
        <v>41705</v>
      </c>
      <c r="Q93" s="52">
        <v>41671</v>
      </c>
      <c r="R93" s="52">
        <v>40028</v>
      </c>
      <c r="S93" s="52">
        <v>43762</v>
      </c>
      <c r="T93" s="52">
        <v>42486</v>
      </c>
      <c r="U93" s="52">
        <v>42952</v>
      </c>
      <c r="V93" s="52">
        <v>46141</v>
      </c>
      <c r="W93" s="52">
        <v>40363</v>
      </c>
      <c r="X93" s="52">
        <v>34702</v>
      </c>
      <c r="Y93" s="52">
        <v>28779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47443</v>
      </c>
      <c r="C96" s="52">
        <v>48209</v>
      </c>
      <c r="D96" s="52">
        <v>48416</v>
      </c>
      <c r="E96" s="52">
        <v>46491</v>
      </c>
      <c r="F96" s="52">
        <v>47812</v>
      </c>
      <c r="G96" s="52">
        <v>48820</v>
      </c>
      <c r="H96" s="52">
        <v>61417</v>
      </c>
      <c r="I96" s="52">
        <v>68707</v>
      </c>
      <c r="J96" s="52">
        <v>66358</v>
      </c>
      <c r="K96" s="52">
        <v>64009</v>
      </c>
      <c r="L96" s="52">
        <v>54729</v>
      </c>
      <c r="M96" s="52">
        <v>51741</v>
      </c>
      <c r="N96" s="52">
        <v>45259</v>
      </c>
      <c r="O96" s="52">
        <v>41055</v>
      </c>
      <c r="P96" s="52">
        <v>36330</v>
      </c>
      <c r="Q96" s="52">
        <v>34139</v>
      </c>
      <c r="R96" s="52">
        <v>33712</v>
      </c>
      <c r="S96" s="52">
        <v>32545</v>
      </c>
      <c r="T96" s="52">
        <v>42871</v>
      </c>
      <c r="U96" s="52">
        <v>42951</v>
      </c>
      <c r="V96" s="52">
        <v>62047</v>
      </c>
      <c r="W96" s="52">
        <v>55807</v>
      </c>
      <c r="X96" s="52">
        <v>54435</v>
      </c>
      <c r="Y96" s="52">
        <v>61945</v>
      </c>
      <c r="DA96" s="63" t="s">
        <v>1099</v>
      </c>
    </row>
    <row r="97" spans="1:105" ht="12" customHeight="1" x14ac:dyDescent="0.25">
      <c r="A97" s="97" t="s">
        <v>121</v>
      </c>
      <c r="B97" s="52">
        <v>99494</v>
      </c>
      <c r="C97" s="52">
        <v>104504</v>
      </c>
      <c r="D97" s="52">
        <v>104802</v>
      </c>
      <c r="E97" s="52">
        <v>98127</v>
      </c>
      <c r="F97" s="52">
        <v>99596</v>
      </c>
      <c r="G97" s="52">
        <v>113341</v>
      </c>
      <c r="H97" s="52">
        <v>121679</v>
      </c>
      <c r="I97" s="52">
        <v>128538</v>
      </c>
      <c r="J97" s="52">
        <v>136713</v>
      </c>
      <c r="K97" s="52">
        <v>141616</v>
      </c>
      <c r="L97" s="52">
        <v>152918</v>
      </c>
      <c r="M97" s="52">
        <v>197946</v>
      </c>
      <c r="N97" s="52">
        <v>232076</v>
      </c>
      <c r="O97" s="52">
        <v>239503</v>
      </c>
      <c r="P97" s="52">
        <v>266059</v>
      </c>
      <c r="Q97" s="52">
        <v>285424</v>
      </c>
      <c r="R97" s="52">
        <v>296280</v>
      </c>
      <c r="S97" s="52">
        <v>302252</v>
      </c>
      <c r="T97" s="52">
        <v>317056</v>
      </c>
      <c r="U97" s="52">
        <v>321195</v>
      </c>
      <c r="V97" s="52">
        <v>323368</v>
      </c>
      <c r="W97" s="52">
        <v>332587</v>
      </c>
      <c r="X97" s="52">
        <v>357362</v>
      </c>
      <c r="Y97" s="52">
        <v>371154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1112608</v>
      </c>
      <c r="C101" s="52">
        <v>1096886</v>
      </c>
      <c r="D101" s="52">
        <v>1069632</v>
      </c>
      <c r="E101" s="52">
        <v>1023900</v>
      </c>
      <c r="F101" s="52">
        <v>959936</v>
      </c>
      <c r="G101" s="52">
        <v>927996</v>
      </c>
      <c r="H101" s="52">
        <v>947218</v>
      </c>
      <c r="I101" s="52">
        <v>996907</v>
      </c>
      <c r="J101" s="52">
        <v>1007671</v>
      </c>
      <c r="K101" s="52">
        <v>991027</v>
      </c>
      <c r="L101" s="52">
        <v>947009</v>
      </c>
      <c r="M101" s="52">
        <v>974771</v>
      </c>
      <c r="N101" s="52">
        <v>1085803</v>
      </c>
      <c r="O101" s="52">
        <v>1178307</v>
      </c>
      <c r="P101" s="52">
        <v>1217405</v>
      </c>
      <c r="Q101" s="52">
        <v>1221590</v>
      </c>
      <c r="R101" s="52">
        <v>1186516</v>
      </c>
      <c r="S101" s="52">
        <v>1159450</v>
      </c>
      <c r="T101" s="52">
        <v>1097716</v>
      </c>
      <c r="U101" s="52">
        <v>1039361</v>
      </c>
      <c r="V101" s="52">
        <v>986214</v>
      </c>
      <c r="W101" s="52">
        <v>953441</v>
      </c>
      <c r="X101" s="52">
        <v>942003</v>
      </c>
      <c r="Y101" s="52">
        <v>916410</v>
      </c>
      <c r="DA101" s="63" t="s">
        <v>1101</v>
      </c>
    </row>
    <row r="102" spans="1:105" ht="12" customHeight="1" x14ac:dyDescent="0.25">
      <c r="A102" s="97" t="s">
        <v>50</v>
      </c>
      <c r="B102" s="52">
        <v>807261</v>
      </c>
      <c r="C102" s="52">
        <v>811158</v>
      </c>
      <c r="D102" s="52">
        <v>779878</v>
      </c>
      <c r="E102" s="52">
        <v>761702</v>
      </c>
      <c r="F102" s="52">
        <v>744439</v>
      </c>
      <c r="G102" s="52">
        <v>693568</v>
      </c>
      <c r="H102" s="52">
        <v>638149</v>
      </c>
      <c r="I102" s="52">
        <v>563095</v>
      </c>
      <c r="J102" s="52">
        <v>492863</v>
      </c>
      <c r="K102" s="52">
        <v>411481</v>
      </c>
      <c r="L102" s="52">
        <v>356302</v>
      </c>
      <c r="M102" s="52">
        <v>367750</v>
      </c>
      <c r="N102" s="52">
        <v>342546</v>
      </c>
      <c r="O102" s="52">
        <v>295899</v>
      </c>
      <c r="P102" s="52">
        <v>284094</v>
      </c>
      <c r="Q102" s="52">
        <v>268150</v>
      </c>
      <c r="R102" s="52">
        <v>248108</v>
      </c>
      <c r="S102" s="52">
        <v>244640</v>
      </c>
      <c r="T102" s="52">
        <v>239020</v>
      </c>
      <c r="U102" s="52">
        <v>240606</v>
      </c>
      <c r="V102" s="52">
        <v>239168</v>
      </c>
      <c r="W102" s="52">
        <v>229390</v>
      </c>
      <c r="X102" s="52">
        <v>209366</v>
      </c>
      <c r="Y102" s="52">
        <v>194689</v>
      </c>
      <c r="DA102" s="63" t="s">
        <v>1102</v>
      </c>
    </row>
    <row r="103" spans="1:105" ht="12" customHeight="1" x14ac:dyDescent="0.25">
      <c r="A103" s="109" t="s">
        <v>120</v>
      </c>
      <c r="B103" s="36">
        <v>876525</v>
      </c>
      <c r="C103" s="36">
        <v>875888</v>
      </c>
      <c r="D103" s="36">
        <v>834971</v>
      </c>
      <c r="E103" s="36">
        <v>791976</v>
      </c>
      <c r="F103" s="36">
        <v>797625</v>
      </c>
      <c r="G103" s="36">
        <v>839821</v>
      </c>
      <c r="H103" s="36">
        <v>895280</v>
      </c>
      <c r="I103" s="36">
        <v>849384</v>
      </c>
      <c r="J103" s="36">
        <v>791333</v>
      </c>
      <c r="K103" s="36">
        <v>704718</v>
      </c>
      <c r="L103" s="36">
        <v>615853</v>
      </c>
      <c r="M103" s="36">
        <v>549717</v>
      </c>
      <c r="N103" s="36">
        <v>424084</v>
      </c>
      <c r="O103" s="36">
        <v>298259</v>
      </c>
      <c r="P103" s="36">
        <v>269687</v>
      </c>
      <c r="Q103" s="36">
        <v>277750</v>
      </c>
      <c r="R103" s="36">
        <v>321336</v>
      </c>
      <c r="S103" s="36">
        <v>374485</v>
      </c>
      <c r="T103" s="36">
        <v>449599</v>
      </c>
      <c r="U103" s="36">
        <v>521054</v>
      </c>
      <c r="V103" s="36">
        <v>555576</v>
      </c>
      <c r="W103" s="36">
        <v>587773</v>
      </c>
      <c r="X103" s="36">
        <v>597451</v>
      </c>
      <c r="Y103" s="36">
        <v>635364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6055</v>
      </c>
      <c r="C124" s="120">
        <v>6062</v>
      </c>
      <c r="D124" s="120">
        <v>5991</v>
      </c>
      <c r="E124" s="120">
        <v>5970</v>
      </c>
      <c r="F124" s="120">
        <v>5936</v>
      </c>
      <c r="G124" s="120">
        <v>5145</v>
      </c>
      <c r="H124" s="120">
        <v>4712</v>
      </c>
      <c r="I124" s="120">
        <v>4445</v>
      </c>
      <c r="J124" s="120">
        <v>4287</v>
      </c>
      <c r="K124" s="120">
        <v>4217</v>
      </c>
      <c r="L124" s="120">
        <v>4273</v>
      </c>
      <c r="M124" s="120">
        <v>4292</v>
      </c>
      <c r="N124" s="120">
        <v>4266</v>
      </c>
      <c r="O124" s="120">
        <v>4088</v>
      </c>
      <c r="P124" s="120">
        <v>3737</v>
      </c>
      <c r="Q124" s="120">
        <v>3501</v>
      </c>
      <c r="R124" s="120">
        <v>3513</v>
      </c>
      <c r="S124" s="120">
        <v>3562</v>
      </c>
      <c r="T124" s="120">
        <v>3577</v>
      </c>
      <c r="U124" s="120">
        <v>3459</v>
      </c>
      <c r="V124" s="120">
        <v>3194</v>
      </c>
      <c r="W124" s="120">
        <v>2639</v>
      </c>
      <c r="X124" s="120">
        <v>1819</v>
      </c>
      <c r="Y124" s="120">
        <v>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6055</v>
      </c>
      <c r="C126" s="52">
        <v>6062</v>
      </c>
      <c r="D126" s="52">
        <v>5991</v>
      </c>
      <c r="E126" s="52">
        <v>5970</v>
      </c>
      <c r="F126" s="52">
        <v>5936</v>
      </c>
      <c r="G126" s="52">
        <v>5145</v>
      </c>
      <c r="H126" s="52">
        <v>4712</v>
      </c>
      <c r="I126" s="52">
        <v>4445</v>
      </c>
      <c r="J126" s="52">
        <v>4287</v>
      </c>
      <c r="K126" s="52">
        <v>4217</v>
      </c>
      <c r="L126" s="52">
        <v>4273</v>
      </c>
      <c r="M126" s="52">
        <v>4292</v>
      </c>
      <c r="N126" s="52">
        <v>4266</v>
      </c>
      <c r="O126" s="52">
        <v>4088</v>
      </c>
      <c r="P126" s="52">
        <v>3737</v>
      </c>
      <c r="Q126" s="52">
        <v>3501</v>
      </c>
      <c r="R126" s="52">
        <v>3513</v>
      </c>
      <c r="S126" s="52">
        <v>3562</v>
      </c>
      <c r="T126" s="52">
        <v>3577</v>
      </c>
      <c r="U126" s="52">
        <v>3459</v>
      </c>
      <c r="V126" s="52">
        <v>3194</v>
      </c>
      <c r="W126" s="52">
        <v>2639</v>
      </c>
      <c r="X126" s="52">
        <v>1819</v>
      </c>
      <c r="Y126" s="52">
        <v>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119</v>
      </c>
      <c r="C129" s="52">
        <v>147</v>
      </c>
      <c r="D129" s="52">
        <v>170</v>
      </c>
      <c r="E129" s="52">
        <v>180</v>
      </c>
      <c r="F129" s="52">
        <v>186</v>
      </c>
      <c r="G129" s="52">
        <v>182</v>
      </c>
      <c r="H129" s="52">
        <v>166</v>
      </c>
      <c r="I129" s="52">
        <v>142</v>
      </c>
      <c r="J129" s="52">
        <v>124</v>
      </c>
      <c r="K129" s="52">
        <v>105</v>
      </c>
      <c r="L129" s="52">
        <v>106</v>
      </c>
      <c r="M129" s="52">
        <v>136</v>
      </c>
      <c r="N129" s="52">
        <v>204</v>
      </c>
      <c r="O129" s="52">
        <v>276</v>
      </c>
      <c r="P129" s="52">
        <v>335</v>
      </c>
      <c r="Q129" s="52">
        <v>323</v>
      </c>
      <c r="R129" s="52">
        <v>303</v>
      </c>
      <c r="S129" s="52">
        <v>294</v>
      </c>
      <c r="T129" s="52">
        <v>291</v>
      </c>
      <c r="U129" s="52">
        <v>275</v>
      </c>
      <c r="V129" s="52">
        <v>245</v>
      </c>
      <c r="W129" s="52">
        <v>205</v>
      </c>
      <c r="X129" s="52">
        <v>173</v>
      </c>
      <c r="Y129" s="52">
        <v>0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1955</v>
      </c>
      <c r="C135" s="52">
        <v>1922</v>
      </c>
      <c r="D135" s="52">
        <v>1901</v>
      </c>
      <c r="E135" s="52">
        <v>1948</v>
      </c>
      <c r="F135" s="52">
        <v>1952</v>
      </c>
      <c r="G135" s="52">
        <v>1665</v>
      </c>
      <c r="H135" s="52">
        <v>1610</v>
      </c>
      <c r="I135" s="52">
        <v>1561</v>
      </c>
      <c r="J135" s="52">
        <v>1418</v>
      </c>
      <c r="K135" s="52">
        <v>1308</v>
      </c>
      <c r="L135" s="52">
        <v>1021</v>
      </c>
      <c r="M135" s="52">
        <v>819</v>
      </c>
      <c r="N135" s="52">
        <v>626</v>
      </c>
      <c r="O135" s="52">
        <v>514</v>
      </c>
      <c r="P135" s="52">
        <v>443</v>
      </c>
      <c r="Q135" s="52">
        <v>373</v>
      </c>
      <c r="R135" s="52">
        <v>344</v>
      </c>
      <c r="S135" s="52">
        <v>318</v>
      </c>
      <c r="T135" s="52">
        <v>415</v>
      </c>
      <c r="U135" s="52">
        <v>395</v>
      </c>
      <c r="V135" s="52">
        <v>425</v>
      </c>
      <c r="W135" s="52">
        <v>345</v>
      </c>
      <c r="X135" s="52">
        <v>248</v>
      </c>
      <c r="Y135" s="52">
        <v>0</v>
      </c>
      <c r="DA135" s="63" t="s">
        <v>1116</v>
      </c>
    </row>
    <row r="136" spans="1:105" ht="12" customHeight="1" x14ac:dyDescent="0.25">
      <c r="A136" s="97" t="s">
        <v>121</v>
      </c>
      <c r="B136" s="52">
        <v>4100</v>
      </c>
      <c r="C136" s="52">
        <v>4140</v>
      </c>
      <c r="D136" s="52">
        <v>4090</v>
      </c>
      <c r="E136" s="52">
        <v>4022</v>
      </c>
      <c r="F136" s="52">
        <v>3984</v>
      </c>
      <c r="G136" s="52">
        <v>3480</v>
      </c>
      <c r="H136" s="52">
        <v>3102</v>
      </c>
      <c r="I136" s="52">
        <v>2884</v>
      </c>
      <c r="J136" s="52">
        <v>2869</v>
      </c>
      <c r="K136" s="52">
        <v>2909</v>
      </c>
      <c r="L136" s="52">
        <v>3252</v>
      </c>
      <c r="M136" s="52">
        <v>3473</v>
      </c>
      <c r="N136" s="52">
        <v>3640</v>
      </c>
      <c r="O136" s="52">
        <v>3574</v>
      </c>
      <c r="P136" s="52">
        <v>3294</v>
      </c>
      <c r="Q136" s="52">
        <v>3128</v>
      </c>
      <c r="R136" s="52">
        <v>3169</v>
      </c>
      <c r="S136" s="52">
        <v>3244</v>
      </c>
      <c r="T136" s="52">
        <v>3162</v>
      </c>
      <c r="U136" s="52">
        <v>3064</v>
      </c>
      <c r="V136" s="52">
        <v>2769</v>
      </c>
      <c r="W136" s="52">
        <v>2294</v>
      </c>
      <c r="X136" s="52">
        <v>1571</v>
      </c>
      <c r="Y136" s="52">
        <v>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2903</v>
      </c>
      <c r="C140" s="52">
        <v>2915</v>
      </c>
      <c r="D140" s="52">
        <v>2897</v>
      </c>
      <c r="E140" s="52">
        <v>2939</v>
      </c>
      <c r="F140" s="52">
        <v>2880</v>
      </c>
      <c r="G140" s="52">
        <v>2446</v>
      </c>
      <c r="H140" s="52">
        <v>2110</v>
      </c>
      <c r="I140" s="52">
        <v>1886</v>
      </c>
      <c r="J140" s="52">
        <v>1708</v>
      </c>
      <c r="K140" s="52">
        <v>1618</v>
      </c>
      <c r="L140" s="52">
        <v>1720</v>
      </c>
      <c r="M140" s="52">
        <v>1867</v>
      </c>
      <c r="N140" s="52">
        <v>2083</v>
      </c>
      <c r="O140" s="52">
        <v>2127</v>
      </c>
      <c r="P140" s="52">
        <v>1967</v>
      </c>
      <c r="Q140" s="52">
        <v>1811</v>
      </c>
      <c r="R140" s="52">
        <v>1636</v>
      </c>
      <c r="S140" s="52">
        <v>1510</v>
      </c>
      <c r="T140" s="52">
        <v>1332</v>
      </c>
      <c r="U140" s="52">
        <v>1145</v>
      </c>
      <c r="V140" s="52">
        <v>957</v>
      </c>
      <c r="W140" s="52">
        <v>751</v>
      </c>
      <c r="X140" s="52">
        <v>513</v>
      </c>
      <c r="Y140" s="52">
        <v>0</v>
      </c>
      <c r="DA140" s="63" t="s">
        <v>1118</v>
      </c>
    </row>
    <row r="141" spans="1:105" ht="12" customHeight="1" x14ac:dyDescent="0.25">
      <c r="A141" s="109" t="s">
        <v>120</v>
      </c>
      <c r="B141" s="36">
        <v>3152</v>
      </c>
      <c r="C141" s="36">
        <v>3147</v>
      </c>
      <c r="D141" s="36">
        <v>3094</v>
      </c>
      <c r="E141" s="36">
        <v>3031</v>
      </c>
      <c r="F141" s="36">
        <v>3056</v>
      </c>
      <c r="G141" s="36">
        <v>2699</v>
      </c>
      <c r="H141" s="36">
        <v>2602</v>
      </c>
      <c r="I141" s="36">
        <v>2559</v>
      </c>
      <c r="J141" s="36">
        <v>2579</v>
      </c>
      <c r="K141" s="36">
        <v>2599</v>
      </c>
      <c r="L141" s="36">
        <v>2553</v>
      </c>
      <c r="M141" s="36">
        <v>2425</v>
      </c>
      <c r="N141" s="36">
        <v>2183</v>
      </c>
      <c r="O141" s="36">
        <v>1961</v>
      </c>
      <c r="P141" s="36">
        <v>1770</v>
      </c>
      <c r="Q141" s="36">
        <v>1690</v>
      </c>
      <c r="R141" s="36">
        <v>1877</v>
      </c>
      <c r="S141" s="36">
        <v>2052</v>
      </c>
      <c r="T141" s="36">
        <v>2245</v>
      </c>
      <c r="U141" s="36">
        <v>2314</v>
      </c>
      <c r="V141" s="36">
        <v>2237</v>
      </c>
      <c r="W141" s="36">
        <v>1888</v>
      </c>
      <c r="X141" s="36">
        <v>1306</v>
      </c>
      <c r="Y141" s="36">
        <v>0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98625</v>
      </c>
      <c r="C143" s="120">
        <v>143510</v>
      </c>
      <c r="D143" s="120">
        <v>260457</v>
      </c>
      <c r="E143" s="120">
        <v>378956</v>
      </c>
      <c r="F143" s="120">
        <v>471356</v>
      </c>
      <c r="G143" s="120">
        <v>552679</v>
      </c>
      <c r="H143" s="120">
        <v>617636</v>
      </c>
      <c r="I143" s="120">
        <v>732087</v>
      </c>
      <c r="J143" s="120">
        <v>868260</v>
      </c>
      <c r="K143" s="120">
        <v>1043362</v>
      </c>
      <c r="L143" s="120">
        <v>1165114</v>
      </c>
      <c r="M143" s="120">
        <v>1257878</v>
      </c>
      <c r="N143" s="120">
        <v>1378854</v>
      </c>
      <c r="O143" s="120">
        <v>1520116</v>
      </c>
      <c r="P143" s="120">
        <v>1641876</v>
      </c>
      <c r="Q143" s="120">
        <v>1693150</v>
      </c>
      <c r="R143" s="120">
        <v>1707985</v>
      </c>
      <c r="S143" s="120">
        <v>1712035</v>
      </c>
      <c r="T143" s="120">
        <v>1718680</v>
      </c>
      <c r="U143" s="120">
        <v>1729292</v>
      </c>
      <c r="V143" s="120">
        <v>1745362</v>
      </c>
      <c r="W143" s="120">
        <v>1775267</v>
      </c>
      <c r="X143" s="120">
        <v>1824291</v>
      </c>
      <c r="Y143" s="120">
        <v>1854319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98625</v>
      </c>
      <c r="C145" s="52">
        <v>143510</v>
      </c>
      <c r="D145" s="52">
        <v>260457</v>
      </c>
      <c r="E145" s="52">
        <v>378956</v>
      </c>
      <c r="F145" s="52">
        <v>471356</v>
      </c>
      <c r="G145" s="52">
        <v>552679</v>
      </c>
      <c r="H145" s="52">
        <v>617636</v>
      </c>
      <c r="I145" s="52">
        <v>732087</v>
      </c>
      <c r="J145" s="52">
        <v>868260</v>
      </c>
      <c r="K145" s="52">
        <v>1043362</v>
      </c>
      <c r="L145" s="52">
        <v>1165114</v>
      </c>
      <c r="M145" s="52">
        <v>1257878</v>
      </c>
      <c r="N145" s="52">
        <v>1378854</v>
      </c>
      <c r="O145" s="52">
        <v>1520116</v>
      </c>
      <c r="P145" s="52">
        <v>1641876</v>
      </c>
      <c r="Q145" s="52">
        <v>1693150</v>
      </c>
      <c r="R145" s="52">
        <v>1707985</v>
      </c>
      <c r="S145" s="52">
        <v>1712035</v>
      </c>
      <c r="T145" s="52">
        <v>1718680</v>
      </c>
      <c r="U145" s="52">
        <v>1729292</v>
      </c>
      <c r="V145" s="52">
        <v>1745362</v>
      </c>
      <c r="W145" s="52">
        <v>1775267</v>
      </c>
      <c r="X145" s="52">
        <v>1824291</v>
      </c>
      <c r="Y145" s="52">
        <v>1854319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19420</v>
      </c>
      <c r="C147" s="52">
        <v>26693</v>
      </c>
      <c r="D147" s="52">
        <v>46186</v>
      </c>
      <c r="E147" s="52">
        <v>79333</v>
      </c>
      <c r="F147" s="52">
        <v>117002</v>
      </c>
      <c r="G147" s="52">
        <v>150023</v>
      </c>
      <c r="H147" s="52">
        <v>176740</v>
      </c>
      <c r="I147" s="52">
        <v>198180</v>
      </c>
      <c r="J147" s="52">
        <v>220655</v>
      </c>
      <c r="K147" s="52">
        <v>253885</v>
      </c>
      <c r="L147" s="52">
        <v>291591</v>
      </c>
      <c r="M147" s="52">
        <v>332746</v>
      </c>
      <c r="N147" s="52">
        <v>362814</v>
      </c>
      <c r="O147" s="52">
        <v>389532</v>
      </c>
      <c r="P147" s="52">
        <v>419553</v>
      </c>
      <c r="Q147" s="52">
        <v>461372</v>
      </c>
      <c r="R147" s="52">
        <v>473072</v>
      </c>
      <c r="S147" s="52">
        <v>481603</v>
      </c>
      <c r="T147" s="52">
        <v>488640</v>
      </c>
      <c r="U147" s="52">
        <v>501285</v>
      </c>
      <c r="V147" s="52">
        <v>510163</v>
      </c>
      <c r="W147" s="52">
        <v>519553</v>
      </c>
      <c r="X147" s="52">
        <v>533209</v>
      </c>
      <c r="Y147" s="52">
        <v>547617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91230</v>
      </c>
      <c r="C149" s="52">
        <v>131951</v>
      </c>
      <c r="D149" s="52">
        <v>237689</v>
      </c>
      <c r="E149" s="52">
        <v>346241</v>
      </c>
      <c r="F149" s="52">
        <v>429142</v>
      </c>
      <c r="G149" s="52">
        <v>500099</v>
      </c>
      <c r="H149" s="52">
        <v>555643</v>
      </c>
      <c r="I149" s="52">
        <v>646842</v>
      </c>
      <c r="J149" s="52">
        <v>746977</v>
      </c>
      <c r="K149" s="52">
        <v>874919</v>
      </c>
      <c r="L149" s="52">
        <v>937756</v>
      </c>
      <c r="M149" s="52">
        <v>977012</v>
      </c>
      <c r="N149" s="52">
        <v>1040390</v>
      </c>
      <c r="O149" s="52">
        <v>1129435</v>
      </c>
      <c r="P149" s="52">
        <v>1185721</v>
      </c>
      <c r="Q149" s="52">
        <v>1192630</v>
      </c>
      <c r="R149" s="52">
        <v>1182977</v>
      </c>
      <c r="S149" s="52">
        <v>1181022</v>
      </c>
      <c r="T149" s="52">
        <v>1161239</v>
      </c>
      <c r="U149" s="52">
        <v>1169406</v>
      </c>
      <c r="V149" s="52">
        <v>1133112</v>
      </c>
      <c r="W149" s="52">
        <v>1143275</v>
      </c>
      <c r="X149" s="52">
        <v>1099337</v>
      </c>
      <c r="Y149" s="52">
        <v>1082042</v>
      </c>
      <c r="DA149" s="63" t="s">
        <v>1122</v>
      </c>
    </row>
    <row r="150" spans="1:105" ht="12" customHeight="1" x14ac:dyDescent="0.25">
      <c r="A150" s="97" t="s">
        <v>123</v>
      </c>
      <c r="B150" s="52">
        <v>1493</v>
      </c>
      <c r="C150" s="52">
        <v>1819</v>
      </c>
      <c r="D150" s="52">
        <v>2958</v>
      </c>
      <c r="E150" s="52">
        <v>6789</v>
      </c>
      <c r="F150" s="52">
        <v>7903</v>
      </c>
      <c r="G150" s="52">
        <v>8060</v>
      </c>
      <c r="H150" s="52">
        <v>8918</v>
      </c>
      <c r="I150" s="52">
        <v>9209</v>
      </c>
      <c r="J150" s="52">
        <v>13353</v>
      </c>
      <c r="K150" s="52">
        <v>16353</v>
      </c>
      <c r="L150" s="52">
        <v>29922</v>
      </c>
      <c r="M150" s="52">
        <v>35682</v>
      </c>
      <c r="N150" s="52">
        <v>43539</v>
      </c>
      <c r="O150" s="52">
        <v>50784</v>
      </c>
      <c r="P150" s="52">
        <v>56689</v>
      </c>
      <c r="Q150" s="52">
        <v>57878</v>
      </c>
      <c r="R150" s="52">
        <v>56471</v>
      </c>
      <c r="S150" s="52">
        <v>60327</v>
      </c>
      <c r="T150" s="52">
        <v>57586</v>
      </c>
      <c r="U150" s="52">
        <v>57939</v>
      </c>
      <c r="V150" s="52">
        <v>64674</v>
      </c>
      <c r="W150" s="52">
        <v>55651</v>
      </c>
      <c r="X150" s="52">
        <v>46894</v>
      </c>
      <c r="Y150" s="52">
        <v>38528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1906</v>
      </c>
      <c r="C153" s="52">
        <v>2963</v>
      </c>
      <c r="D153" s="52">
        <v>6234</v>
      </c>
      <c r="E153" s="52">
        <v>8615</v>
      </c>
      <c r="F153" s="52">
        <v>11464</v>
      </c>
      <c r="G153" s="52">
        <v>13648</v>
      </c>
      <c r="H153" s="52">
        <v>17705</v>
      </c>
      <c r="I153" s="52">
        <v>27132</v>
      </c>
      <c r="J153" s="52">
        <v>31683</v>
      </c>
      <c r="K153" s="52">
        <v>40272</v>
      </c>
      <c r="L153" s="52">
        <v>36807</v>
      </c>
      <c r="M153" s="52">
        <v>38798</v>
      </c>
      <c r="N153" s="52">
        <v>39649</v>
      </c>
      <c r="O153" s="52">
        <v>46671</v>
      </c>
      <c r="P153" s="52">
        <v>47225</v>
      </c>
      <c r="Q153" s="52">
        <v>47808</v>
      </c>
      <c r="R153" s="52">
        <v>48288</v>
      </c>
      <c r="S153" s="52">
        <v>46091</v>
      </c>
      <c r="T153" s="52">
        <v>59312</v>
      </c>
      <c r="U153" s="52">
        <v>58909</v>
      </c>
      <c r="V153" s="52">
        <v>90291</v>
      </c>
      <c r="W153" s="52">
        <v>80385</v>
      </c>
      <c r="X153" s="52">
        <v>82074</v>
      </c>
      <c r="Y153" s="52">
        <v>97826</v>
      </c>
      <c r="DA153" s="63" t="s">
        <v>1124</v>
      </c>
    </row>
    <row r="154" spans="1:105" ht="12" customHeight="1" x14ac:dyDescent="0.25">
      <c r="A154" s="97" t="s">
        <v>121</v>
      </c>
      <c r="B154" s="52">
        <v>3996</v>
      </c>
      <c r="C154" s="52">
        <v>6777</v>
      </c>
      <c r="D154" s="52">
        <v>13576</v>
      </c>
      <c r="E154" s="52">
        <v>17311</v>
      </c>
      <c r="F154" s="52">
        <v>22847</v>
      </c>
      <c r="G154" s="52">
        <v>30872</v>
      </c>
      <c r="H154" s="52">
        <v>35370</v>
      </c>
      <c r="I154" s="52">
        <v>48904</v>
      </c>
      <c r="J154" s="52">
        <v>76247</v>
      </c>
      <c r="K154" s="52">
        <v>111818</v>
      </c>
      <c r="L154" s="52">
        <v>160629</v>
      </c>
      <c r="M154" s="52">
        <v>206386</v>
      </c>
      <c r="N154" s="52">
        <v>255276</v>
      </c>
      <c r="O154" s="52">
        <v>293226</v>
      </c>
      <c r="P154" s="52">
        <v>352241</v>
      </c>
      <c r="Q154" s="52">
        <v>394834</v>
      </c>
      <c r="R154" s="52">
        <v>420249</v>
      </c>
      <c r="S154" s="52">
        <v>424595</v>
      </c>
      <c r="T154" s="52">
        <v>440543</v>
      </c>
      <c r="U154" s="52">
        <v>443038</v>
      </c>
      <c r="V154" s="52">
        <v>457285</v>
      </c>
      <c r="W154" s="52">
        <v>495956</v>
      </c>
      <c r="X154" s="52">
        <v>595986</v>
      </c>
      <c r="Y154" s="52">
        <v>635923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47284</v>
      </c>
      <c r="C158" s="52">
        <v>69332</v>
      </c>
      <c r="D158" s="52">
        <v>127711</v>
      </c>
      <c r="E158" s="52">
        <v>191846</v>
      </c>
      <c r="F158" s="52">
        <v>231185</v>
      </c>
      <c r="G158" s="52">
        <v>252352</v>
      </c>
      <c r="H158" s="52">
        <v>265349</v>
      </c>
      <c r="I158" s="52">
        <v>287453</v>
      </c>
      <c r="J158" s="52">
        <v>312793</v>
      </c>
      <c r="K158" s="52">
        <v>378111</v>
      </c>
      <c r="L158" s="52">
        <v>455755</v>
      </c>
      <c r="M158" s="52">
        <v>534319</v>
      </c>
      <c r="N158" s="52">
        <v>656692</v>
      </c>
      <c r="O158" s="52">
        <v>772154</v>
      </c>
      <c r="P158" s="52">
        <v>816329</v>
      </c>
      <c r="Q158" s="52">
        <v>791236</v>
      </c>
      <c r="R158" s="52">
        <v>728571</v>
      </c>
      <c r="S158" s="52">
        <v>681331</v>
      </c>
      <c r="T158" s="52">
        <v>621760</v>
      </c>
      <c r="U158" s="52">
        <v>577526</v>
      </c>
      <c r="V158" s="52">
        <v>536591</v>
      </c>
      <c r="W158" s="52">
        <v>476202</v>
      </c>
      <c r="X158" s="52">
        <v>427700</v>
      </c>
      <c r="Y158" s="52">
        <v>393225</v>
      </c>
      <c r="DA158" s="63" t="s">
        <v>1126</v>
      </c>
    </row>
    <row r="159" spans="1:105" ht="12" customHeight="1" x14ac:dyDescent="0.25">
      <c r="A159" s="109" t="s">
        <v>120</v>
      </c>
      <c r="B159" s="36">
        <v>51341</v>
      </c>
      <c r="C159" s="36">
        <v>74178</v>
      </c>
      <c r="D159" s="36">
        <v>132746</v>
      </c>
      <c r="E159" s="36">
        <v>187110</v>
      </c>
      <c r="F159" s="36">
        <v>240171</v>
      </c>
      <c r="G159" s="36">
        <v>300327</v>
      </c>
      <c r="H159" s="36">
        <v>352287</v>
      </c>
      <c r="I159" s="36">
        <v>444634</v>
      </c>
      <c r="J159" s="36">
        <v>555467</v>
      </c>
      <c r="K159" s="36">
        <v>665251</v>
      </c>
      <c r="L159" s="36">
        <v>709359</v>
      </c>
      <c r="M159" s="36">
        <v>723559</v>
      </c>
      <c r="N159" s="36">
        <v>722162</v>
      </c>
      <c r="O159" s="36">
        <v>747962</v>
      </c>
      <c r="P159" s="36">
        <v>825547</v>
      </c>
      <c r="Q159" s="36">
        <v>901914</v>
      </c>
      <c r="R159" s="36">
        <v>979414</v>
      </c>
      <c r="S159" s="36">
        <v>1030704</v>
      </c>
      <c r="T159" s="36">
        <v>1096920</v>
      </c>
      <c r="U159" s="36">
        <v>1151766</v>
      </c>
      <c r="V159" s="36">
        <v>1208771</v>
      </c>
      <c r="W159" s="36">
        <v>1299065</v>
      </c>
      <c r="X159" s="36">
        <v>1396591</v>
      </c>
      <c r="Y159" s="36">
        <v>1461094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157215</v>
      </c>
      <c r="C161" s="120">
        <v>155340</v>
      </c>
      <c r="D161" s="120">
        <v>155774</v>
      </c>
      <c r="E161" s="120">
        <v>161329</v>
      </c>
      <c r="F161" s="120">
        <v>162383</v>
      </c>
      <c r="G161" s="120">
        <v>161567</v>
      </c>
      <c r="H161" s="120">
        <v>157595</v>
      </c>
      <c r="I161" s="120">
        <v>156177</v>
      </c>
      <c r="J161" s="120">
        <v>149869</v>
      </c>
      <c r="K161" s="120">
        <v>145814</v>
      </c>
      <c r="L161" s="120">
        <v>139321</v>
      </c>
      <c r="M161" s="120">
        <v>131834</v>
      </c>
      <c r="N161" s="120">
        <v>107571</v>
      </c>
      <c r="O161" s="120">
        <v>78455</v>
      </c>
      <c r="P161" s="120">
        <v>40364</v>
      </c>
      <c r="Q161" s="120">
        <v>22795</v>
      </c>
      <c r="R161" s="120">
        <v>14196</v>
      </c>
      <c r="S161" s="120">
        <v>12500</v>
      </c>
      <c r="T161" s="120">
        <v>9599</v>
      </c>
      <c r="U161" s="120">
        <v>6383</v>
      </c>
      <c r="V161" s="120">
        <v>4465</v>
      </c>
      <c r="W161" s="120">
        <v>8322</v>
      </c>
      <c r="X161" s="120">
        <v>15011</v>
      </c>
      <c r="Y161" s="120">
        <v>33625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157215</v>
      </c>
      <c r="C163" s="52">
        <v>155340</v>
      </c>
      <c r="D163" s="52">
        <v>155774</v>
      </c>
      <c r="E163" s="52">
        <v>161329</v>
      </c>
      <c r="F163" s="52">
        <v>162383</v>
      </c>
      <c r="G163" s="52">
        <v>161567</v>
      </c>
      <c r="H163" s="52">
        <v>157595</v>
      </c>
      <c r="I163" s="52">
        <v>156177</v>
      </c>
      <c r="J163" s="52">
        <v>149869</v>
      </c>
      <c r="K163" s="52">
        <v>145814</v>
      </c>
      <c r="L163" s="52">
        <v>139321</v>
      </c>
      <c r="M163" s="52">
        <v>131834</v>
      </c>
      <c r="N163" s="52">
        <v>107571</v>
      </c>
      <c r="O163" s="52">
        <v>78455</v>
      </c>
      <c r="P163" s="52">
        <v>40364</v>
      </c>
      <c r="Q163" s="52">
        <v>22795</v>
      </c>
      <c r="R163" s="52">
        <v>14196</v>
      </c>
      <c r="S163" s="52">
        <v>12500</v>
      </c>
      <c r="T163" s="52">
        <v>9599</v>
      </c>
      <c r="U163" s="52">
        <v>6383</v>
      </c>
      <c r="V163" s="52">
        <v>4465</v>
      </c>
      <c r="W163" s="52">
        <v>8322</v>
      </c>
      <c r="X163" s="52">
        <v>15011</v>
      </c>
      <c r="Y163" s="52">
        <v>33625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15479</v>
      </c>
      <c r="C165" s="52">
        <v>18049</v>
      </c>
      <c r="D165" s="52">
        <v>20831</v>
      </c>
      <c r="E165" s="52">
        <v>22529</v>
      </c>
      <c r="F165" s="52">
        <v>23590</v>
      </c>
      <c r="G165" s="52">
        <v>24260</v>
      </c>
      <c r="H165" s="52">
        <v>23944</v>
      </c>
      <c r="I165" s="52">
        <v>23198</v>
      </c>
      <c r="J165" s="52">
        <v>22403</v>
      </c>
      <c r="K165" s="52">
        <v>20829</v>
      </c>
      <c r="L165" s="52">
        <v>19008</v>
      </c>
      <c r="M165" s="52">
        <v>19111</v>
      </c>
      <c r="N165" s="52">
        <v>18535</v>
      </c>
      <c r="O165" s="52">
        <v>14045</v>
      </c>
      <c r="P165" s="52">
        <v>7787</v>
      </c>
      <c r="Q165" s="52">
        <v>4565</v>
      </c>
      <c r="R165" s="52">
        <v>2883</v>
      </c>
      <c r="S165" s="52">
        <v>2100</v>
      </c>
      <c r="T165" s="52">
        <v>1523</v>
      </c>
      <c r="U165" s="52">
        <v>818</v>
      </c>
      <c r="V165" s="52">
        <v>386</v>
      </c>
      <c r="W165" s="52">
        <v>516</v>
      </c>
      <c r="X165" s="52">
        <v>1891</v>
      </c>
      <c r="Y165" s="52">
        <v>4692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145427</v>
      </c>
      <c r="C167" s="52">
        <v>143392</v>
      </c>
      <c r="D167" s="52">
        <v>143333</v>
      </c>
      <c r="E167" s="52">
        <v>148234</v>
      </c>
      <c r="F167" s="52">
        <v>148592</v>
      </c>
      <c r="G167" s="52">
        <v>146782</v>
      </c>
      <c r="H167" s="52">
        <v>141942</v>
      </c>
      <c r="I167" s="52">
        <v>138995</v>
      </c>
      <c r="J167" s="52">
        <v>131662</v>
      </c>
      <c r="K167" s="52">
        <v>125661</v>
      </c>
      <c r="L167" s="52">
        <v>115985</v>
      </c>
      <c r="M167" s="52">
        <v>105279</v>
      </c>
      <c r="N167" s="52">
        <v>83404</v>
      </c>
      <c r="O167" s="52">
        <v>59250</v>
      </c>
      <c r="P167" s="52">
        <v>30090</v>
      </c>
      <c r="Q167" s="52">
        <v>16646</v>
      </c>
      <c r="R167" s="52">
        <v>10199</v>
      </c>
      <c r="S167" s="52">
        <v>8725</v>
      </c>
      <c r="T167" s="52">
        <v>6549</v>
      </c>
      <c r="U167" s="52">
        <v>4381</v>
      </c>
      <c r="V167" s="52">
        <v>2994</v>
      </c>
      <c r="W167" s="52">
        <v>5484</v>
      </c>
      <c r="X167" s="52">
        <v>8141</v>
      </c>
      <c r="Y167" s="52">
        <v>18035</v>
      </c>
      <c r="DA167" s="63" t="s">
        <v>1130</v>
      </c>
    </row>
    <row r="168" spans="1:105" ht="12" customHeight="1" x14ac:dyDescent="0.25">
      <c r="A168" s="97" t="s">
        <v>123</v>
      </c>
      <c r="B168" s="52">
        <v>2380</v>
      </c>
      <c r="C168" s="52">
        <v>2218</v>
      </c>
      <c r="D168" s="52">
        <v>2105</v>
      </c>
      <c r="E168" s="52">
        <v>2649</v>
      </c>
      <c r="F168" s="52">
        <v>2600</v>
      </c>
      <c r="G168" s="52">
        <v>2323</v>
      </c>
      <c r="H168" s="52">
        <v>2231</v>
      </c>
      <c r="I168" s="52">
        <v>2053</v>
      </c>
      <c r="J168" s="52">
        <v>2124</v>
      </c>
      <c r="K168" s="52">
        <v>2111</v>
      </c>
      <c r="L168" s="52">
        <v>2958</v>
      </c>
      <c r="M168" s="52">
        <v>3204</v>
      </c>
      <c r="N168" s="52">
        <v>3016</v>
      </c>
      <c r="O168" s="52">
        <v>2484</v>
      </c>
      <c r="P168" s="52">
        <v>1351</v>
      </c>
      <c r="Q168" s="52">
        <v>821</v>
      </c>
      <c r="R168" s="52">
        <v>518</v>
      </c>
      <c r="S168" s="52">
        <v>551</v>
      </c>
      <c r="T168" s="52">
        <v>346</v>
      </c>
      <c r="U168" s="52">
        <v>215</v>
      </c>
      <c r="V168" s="52">
        <v>151</v>
      </c>
      <c r="W168" s="52">
        <v>113</v>
      </c>
      <c r="X168" s="52">
        <v>92</v>
      </c>
      <c r="Y168" s="52">
        <v>76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3038</v>
      </c>
      <c r="C171" s="52">
        <v>3073</v>
      </c>
      <c r="D171" s="52">
        <v>3273</v>
      </c>
      <c r="E171" s="52">
        <v>3401</v>
      </c>
      <c r="F171" s="52">
        <v>3677</v>
      </c>
      <c r="G171" s="52">
        <v>3811</v>
      </c>
      <c r="H171" s="52">
        <v>4459</v>
      </c>
      <c r="I171" s="52">
        <v>5251</v>
      </c>
      <c r="J171" s="52">
        <v>5156</v>
      </c>
      <c r="K171" s="52">
        <v>5356</v>
      </c>
      <c r="L171" s="52">
        <v>4625</v>
      </c>
      <c r="M171" s="52">
        <v>4336</v>
      </c>
      <c r="N171" s="52">
        <v>3413</v>
      </c>
      <c r="O171" s="52">
        <v>2397</v>
      </c>
      <c r="P171" s="52">
        <v>1168</v>
      </c>
      <c r="Q171" s="52">
        <v>590</v>
      </c>
      <c r="R171" s="52">
        <v>370</v>
      </c>
      <c r="S171" s="52">
        <v>249</v>
      </c>
      <c r="T171" s="52">
        <v>312</v>
      </c>
      <c r="U171" s="52">
        <v>203</v>
      </c>
      <c r="V171" s="52">
        <v>191</v>
      </c>
      <c r="W171" s="52">
        <v>127</v>
      </c>
      <c r="X171" s="52">
        <v>340</v>
      </c>
      <c r="Y171" s="52">
        <v>2000</v>
      </c>
      <c r="DA171" s="63" t="s">
        <v>1132</v>
      </c>
    </row>
    <row r="172" spans="1:105" ht="12" customHeight="1" x14ac:dyDescent="0.25">
      <c r="A172" s="97" t="s">
        <v>121</v>
      </c>
      <c r="B172" s="52">
        <v>6370</v>
      </c>
      <c r="C172" s="52">
        <v>6657</v>
      </c>
      <c r="D172" s="52">
        <v>7063</v>
      </c>
      <c r="E172" s="52">
        <v>7045</v>
      </c>
      <c r="F172" s="52">
        <v>7514</v>
      </c>
      <c r="G172" s="52">
        <v>8651</v>
      </c>
      <c r="H172" s="52">
        <v>8963</v>
      </c>
      <c r="I172" s="52">
        <v>9878</v>
      </c>
      <c r="J172" s="52">
        <v>10927</v>
      </c>
      <c r="K172" s="52">
        <v>12686</v>
      </c>
      <c r="L172" s="52">
        <v>15753</v>
      </c>
      <c r="M172" s="52">
        <v>19015</v>
      </c>
      <c r="N172" s="52">
        <v>17738</v>
      </c>
      <c r="O172" s="52">
        <v>14324</v>
      </c>
      <c r="P172" s="52">
        <v>7755</v>
      </c>
      <c r="Q172" s="52">
        <v>4738</v>
      </c>
      <c r="R172" s="52">
        <v>3109</v>
      </c>
      <c r="S172" s="52">
        <v>2975</v>
      </c>
      <c r="T172" s="52">
        <v>2392</v>
      </c>
      <c r="U172" s="52">
        <v>1584</v>
      </c>
      <c r="V172" s="52">
        <v>1129</v>
      </c>
      <c r="W172" s="52">
        <v>2598</v>
      </c>
      <c r="X172" s="52">
        <v>6438</v>
      </c>
      <c r="Y172" s="52">
        <v>13514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75374</v>
      </c>
      <c r="C176" s="52">
        <v>74674</v>
      </c>
      <c r="D176" s="52">
        <v>75317</v>
      </c>
      <c r="E176" s="52">
        <v>79632</v>
      </c>
      <c r="F176" s="52">
        <v>78949</v>
      </c>
      <c r="G176" s="52">
        <v>74143</v>
      </c>
      <c r="H176" s="52">
        <v>67596</v>
      </c>
      <c r="I176" s="52">
        <v>63040</v>
      </c>
      <c r="J176" s="52">
        <v>57491</v>
      </c>
      <c r="K176" s="52">
        <v>54346</v>
      </c>
      <c r="L176" s="52">
        <v>53292</v>
      </c>
      <c r="M176" s="52">
        <v>53664</v>
      </c>
      <c r="N176" s="52">
        <v>46702</v>
      </c>
      <c r="O176" s="52">
        <v>36468</v>
      </c>
      <c r="P176" s="52">
        <v>19445</v>
      </c>
      <c r="Q176" s="52">
        <v>11177</v>
      </c>
      <c r="R176" s="52">
        <v>7052</v>
      </c>
      <c r="S176" s="52">
        <v>6144</v>
      </c>
      <c r="T176" s="52">
        <v>4415</v>
      </c>
      <c r="U176" s="52">
        <v>2529</v>
      </c>
      <c r="V176" s="52">
        <v>1458</v>
      </c>
      <c r="W176" s="52">
        <v>1710</v>
      </c>
      <c r="X176" s="52">
        <v>2208</v>
      </c>
      <c r="Y176" s="52">
        <v>4134</v>
      </c>
      <c r="DA176" s="63" t="s">
        <v>1134</v>
      </c>
    </row>
    <row r="177" spans="1:105" ht="12" customHeight="1" x14ac:dyDescent="0.25">
      <c r="A177" s="109" t="s">
        <v>120</v>
      </c>
      <c r="B177" s="36">
        <v>81841</v>
      </c>
      <c r="C177" s="36">
        <v>80666</v>
      </c>
      <c r="D177" s="36">
        <v>80457</v>
      </c>
      <c r="E177" s="36">
        <v>81697</v>
      </c>
      <c r="F177" s="36">
        <v>83434</v>
      </c>
      <c r="G177" s="36">
        <v>87424</v>
      </c>
      <c r="H177" s="36">
        <v>89999</v>
      </c>
      <c r="I177" s="36">
        <v>93137</v>
      </c>
      <c r="J177" s="36">
        <v>92378</v>
      </c>
      <c r="K177" s="36">
        <v>91468</v>
      </c>
      <c r="L177" s="36">
        <v>86029</v>
      </c>
      <c r="M177" s="36">
        <v>78170</v>
      </c>
      <c r="N177" s="36">
        <v>60869</v>
      </c>
      <c r="O177" s="36">
        <v>41987</v>
      </c>
      <c r="P177" s="36">
        <v>20919</v>
      </c>
      <c r="Q177" s="36">
        <v>11618</v>
      </c>
      <c r="R177" s="36">
        <v>7144</v>
      </c>
      <c r="S177" s="36">
        <v>6356</v>
      </c>
      <c r="T177" s="36">
        <v>5184</v>
      </c>
      <c r="U177" s="36">
        <v>3854</v>
      </c>
      <c r="V177" s="36">
        <v>3007</v>
      </c>
      <c r="W177" s="36">
        <v>6612</v>
      </c>
      <c r="X177" s="36">
        <v>12803</v>
      </c>
      <c r="Y177" s="36">
        <v>29491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22200</v>
      </c>
      <c r="D26" s="52">
        <v>22206</v>
      </c>
      <c r="E26" s="52">
        <v>22246</v>
      </c>
      <c r="F26" s="52">
        <v>22359</v>
      </c>
      <c r="G26" s="52">
        <v>40015</v>
      </c>
      <c r="H26" s="52">
        <v>64655</v>
      </c>
      <c r="I26" s="52">
        <v>62453</v>
      </c>
      <c r="J26" s="52">
        <v>39898</v>
      </c>
      <c r="K26" s="52">
        <v>6722</v>
      </c>
      <c r="L26" s="52">
        <v>0</v>
      </c>
      <c r="M26" s="52">
        <v>7690</v>
      </c>
      <c r="N26" s="52">
        <v>22209</v>
      </c>
      <c r="O26" s="52">
        <v>17802</v>
      </c>
      <c r="P26" s="52">
        <v>7500</v>
      </c>
      <c r="Q26" s="52">
        <v>4584</v>
      </c>
      <c r="R26" s="52">
        <v>1991</v>
      </c>
      <c r="S26" s="52">
        <v>5841</v>
      </c>
      <c r="T26" s="52">
        <v>6420</v>
      </c>
      <c r="U26" s="52">
        <v>6291</v>
      </c>
      <c r="V26" s="52">
        <v>3518</v>
      </c>
      <c r="W26" s="52">
        <v>4905</v>
      </c>
      <c r="X26" s="52">
        <v>6578</v>
      </c>
      <c r="Y26" s="52">
        <v>3261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874</v>
      </c>
      <c r="D29" s="52">
        <v>879</v>
      </c>
      <c r="E29" s="52">
        <v>908</v>
      </c>
      <c r="F29" s="52">
        <v>986</v>
      </c>
      <c r="G29" s="52">
        <v>1136</v>
      </c>
      <c r="H29" s="52">
        <v>1370</v>
      </c>
      <c r="I29" s="52">
        <v>1179</v>
      </c>
      <c r="J29" s="52">
        <v>1258</v>
      </c>
      <c r="K29" s="52">
        <v>1802</v>
      </c>
      <c r="L29" s="52">
        <v>1511</v>
      </c>
      <c r="M29" s="52">
        <v>1150</v>
      </c>
      <c r="N29" s="52">
        <v>791</v>
      </c>
      <c r="O29" s="52">
        <v>561</v>
      </c>
      <c r="P29" s="52">
        <v>173</v>
      </c>
      <c r="Q29" s="52">
        <v>152</v>
      </c>
      <c r="R29" s="52">
        <v>326</v>
      </c>
      <c r="S29" s="52">
        <v>632</v>
      </c>
      <c r="T29" s="52">
        <v>1002</v>
      </c>
      <c r="U29" s="52">
        <v>1447</v>
      </c>
      <c r="V29" s="52">
        <v>1792</v>
      </c>
      <c r="W29" s="52">
        <v>1668</v>
      </c>
      <c r="X29" s="52">
        <v>1092</v>
      </c>
      <c r="Y29" s="52">
        <v>322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41072</v>
      </c>
      <c r="D31" s="52">
        <v>41152</v>
      </c>
      <c r="E31" s="52">
        <v>41722</v>
      </c>
      <c r="F31" s="52">
        <v>43284</v>
      </c>
      <c r="G31" s="52">
        <v>49509</v>
      </c>
      <c r="H31" s="52">
        <v>63924</v>
      </c>
      <c r="I31" s="52">
        <v>57021</v>
      </c>
      <c r="J31" s="52">
        <v>36175</v>
      </c>
      <c r="K31" s="52">
        <v>14415</v>
      </c>
      <c r="L31" s="52">
        <v>17844</v>
      </c>
      <c r="M31" s="52">
        <v>20498</v>
      </c>
      <c r="N31" s="52">
        <v>23617</v>
      </c>
      <c r="O31" s="52">
        <v>14372</v>
      </c>
      <c r="P31" s="52">
        <v>5462</v>
      </c>
      <c r="Q31" s="52">
        <v>4166</v>
      </c>
      <c r="R31" s="52">
        <v>3932</v>
      </c>
      <c r="S31" s="52">
        <v>9139</v>
      </c>
      <c r="T31" s="52">
        <v>11772</v>
      </c>
      <c r="U31" s="52">
        <v>13022</v>
      </c>
      <c r="V31" s="52">
        <v>10099</v>
      </c>
      <c r="W31" s="52">
        <v>6234</v>
      </c>
      <c r="X31" s="52">
        <v>4390</v>
      </c>
      <c r="Y31" s="52">
        <v>2848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672</v>
      </c>
      <c r="D32" s="52">
        <v>672</v>
      </c>
      <c r="E32" s="52">
        <v>679</v>
      </c>
      <c r="F32" s="52">
        <v>700</v>
      </c>
      <c r="G32" s="52">
        <v>809</v>
      </c>
      <c r="H32" s="52">
        <v>1067</v>
      </c>
      <c r="I32" s="52">
        <v>953</v>
      </c>
      <c r="J32" s="52">
        <v>585</v>
      </c>
      <c r="K32" s="52">
        <v>169</v>
      </c>
      <c r="L32" s="52">
        <v>305</v>
      </c>
      <c r="M32" s="52">
        <v>564</v>
      </c>
      <c r="N32" s="52">
        <v>615</v>
      </c>
      <c r="O32" s="52">
        <v>725</v>
      </c>
      <c r="P32" s="52">
        <v>282</v>
      </c>
      <c r="Q32" s="52">
        <v>213</v>
      </c>
      <c r="R32" s="52">
        <v>218</v>
      </c>
      <c r="S32" s="52">
        <v>493</v>
      </c>
      <c r="T32" s="52">
        <v>686</v>
      </c>
      <c r="U32" s="52">
        <v>691</v>
      </c>
      <c r="V32" s="52">
        <v>527</v>
      </c>
      <c r="W32" s="52">
        <v>302</v>
      </c>
      <c r="X32" s="52">
        <v>250</v>
      </c>
      <c r="Y32" s="52">
        <v>164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858</v>
      </c>
      <c r="D35" s="52">
        <v>860</v>
      </c>
      <c r="E35" s="52">
        <v>875</v>
      </c>
      <c r="F35" s="52">
        <v>914</v>
      </c>
      <c r="G35" s="52">
        <v>1078</v>
      </c>
      <c r="H35" s="52">
        <v>1464</v>
      </c>
      <c r="I35" s="52">
        <v>1445</v>
      </c>
      <c r="J35" s="52">
        <v>1004</v>
      </c>
      <c r="K35" s="52">
        <v>372</v>
      </c>
      <c r="L35" s="52">
        <v>494</v>
      </c>
      <c r="M35" s="52">
        <v>513</v>
      </c>
      <c r="N35" s="52">
        <v>691</v>
      </c>
      <c r="O35" s="52">
        <v>361</v>
      </c>
      <c r="P35" s="52">
        <v>192</v>
      </c>
      <c r="Q35" s="52">
        <v>143</v>
      </c>
      <c r="R35" s="52">
        <v>119</v>
      </c>
      <c r="S35" s="52">
        <v>306</v>
      </c>
      <c r="T35" s="52">
        <v>368</v>
      </c>
      <c r="U35" s="52">
        <v>498</v>
      </c>
      <c r="V35" s="52">
        <v>443</v>
      </c>
      <c r="W35" s="52">
        <v>406</v>
      </c>
      <c r="X35" s="52">
        <v>359</v>
      </c>
      <c r="Y35" s="52">
        <v>188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1799</v>
      </c>
      <c r="D36" s="52">
        <v>1804</v>
      </c>
      <c r="E36" s="52">
        <v>1839</v>
      </c>
      <c r="F36" s="52">
        <v>1933</v>
      </c>
      <c r="G36" s="52">
        <v>2269</v>
      </c>
      <c r="H36" s="52">
        <v>3051</v>
      </c>
      <c r="I36" s="52">
        <v>3037</v>
      </c>
      <c r="J36" s="52">
        <v>2134</v>
      </c>
      <c r="K36" s="52">
        <v>878</v>
      </c>
      <c r="L36" s="52">
        <v>991</v>
      </c>
      <c r="M36" s="52">
        <v>932</v>
      </c>
      <c r="N36" s="52">
        <v>3130</v>
      </c>
      <c r="O36" s="52">
        <v>3498</v>
      </c>
      <c r="P36" s="52">
        <v>1694</v>
      </c>
      <c r="Q36" s="52">
        <v>1230</v>
      </c>
      <c r="R36" s="52">
        <v>1124</v>
      </c>
      <c r="S36" s="52">
        <v>2904</v>
      </c>
      <c r="T36" s="52">
        <v>4006</v>
      </c>
      <c r="U36" s="52">
        <v>4358</v>
      </c>
      <c r="V36" s="52">
        <v>3341</v>
      </c>
      <c r="W36" s="52">
        <v>1971</v>
      </c>
      <c r="X36" s="52">
        <v>1768</v>
      </c>
      <c r="Y36" s="52">
        <v>1096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21287</v>
      </c>
      <c r="D40" s="52">
        <v>21330</v>
      </c>
      <c r="E40" s="52">
        <v>21638</v>
      </c>
      <c r="F40" s="52">
        <v>22483</v>
      </c>
      <c r="G40" s="52">
        <v>25867</v>
      </c>
      <c r="H40" s="52">
        <v>33694</v>
      </c>
      <c r="I40" s="52">
        <v>30029</v>
      </c>
      <c r="J40" s="52">
        <v>18793</v>
      </c>
      <c r="K40" s="52">
        <v>7759</v>
      </c>
      <c r="L40" s="52">
        <v>9921</v>
      </c>
      <c r="M40" s="52">
        <v>11310</v>
      </c>
      <c r="N40" s="52">
        <v>12314</v>
      </c>
      <c r="O40" s="52">
        <v>9156</v>
      </c>
      <c r="P40" s="52">
        <v>4506</v>
      </c>
      <c r="Q40" s="52">
        <v>3256</v>
      </c>
      <c r="R40" s="52">
        <v>2827</v>
      </c>
      <c r="S40" s="52">
        <v>6992</v>
      </c>
      <c r="T40" s="52">
        <v>9469</v>
      </c>
      <c r="U40" s="52">
        <v>10716</v>
      </c>
      <c r="V40" s="52">
        <v>8482</v>
      </c>
      <c r="W40" s="52">
        <v>3933</v>
      </c>
      <c r="X40" s="52">
        <v>2052</v>
      </c>
      <c r="Y40" s="52">
        <v>1295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23114</v>
      </c>
      <c r="D41" s="36">
        <v>23158</v>
      </c>
      <c r="E41" s="36">
        <v>23480</v>
      </c>
      <c r="F41" s="36">
        <v>24347</v>
      </c>
      <c r="G41" s="36">
        <v>27793</v>
      </c>
      <c r="H41" s="36">
        <v>35814</v>
      </c>
      <c r="I41" s="36">
        <v>32425</v>
      </c>
      <c r="J41" s="36">
        <v>21107</v>
      </c>
      <c r="K41" s="36">
        <v>8074</v>
      </c>
      <c r="L41" s="36">
        <v>9713</v>
      </c>
      <c r="M41" s="36">
        <v>11191</v>
      </c>
      <c r="N41" s="36">
        <v>15749</v>
      </c>
      <c r="O41" s="36">
        <v>9797</v>
      </c>
      <c r="P41" s="36">
        <v>3124</v>
      </c>
      <c r="Q41" s="36">
        <v>2494</v>
      </c>
      <c r="R41" s="36">
        <v>2562</v>
      </c>
      <c r="S41" s="36">
        <v>5861</v>
      </c>
      <c r="T41" s="36">
        <v>7367</v>
      </c>
      <c r="U41" s="36">
        <v>7858</v>
      </c>
      <c r="V41" s="36">
        <v>5939</v>
      </c>
      <c r="W41" s="36">
        <v>4984</v>
      </c>
      <c r="X41" s="36">
        <v>4713</v>
      </c>
      <c r="Y41" s="36">
        <v>3000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5999</v>
      </c>
      <c r="D45" s="52">
        <v>5999</v>
      </c>
      <c r="E45" s="52">
        <v>6000</v>
      </c>
      <c r="F45" s="52">
        <v>6006</v>
      </c>
      <c r="G45" s="52">
        <v>6013</v>
      </c>
      <c r="H45" s="52">
        <v>6034</v>
      </c>
      <c r="I45" s="52">
        <v>6075</v>
      </c>
      <c r="J45" s="52">
        <v>6166</v>
      </c>
      <c r="K45" s="52">
        <v>6334</v>
      </c>
      <c r="L45" s="52">
        <v>6639</v>
      </c>
      <c r="M45" s="52">
        <v>7094</v>
      </c>
      <c r="N45" s="52">
        <v>8014</v>
      </c>
      <c r="O45" s="52">
        <v>20502</v>
      </c>
      <c r="P45" s="52">
        <v>15635</v>
      </c>
      <c r="Q45" s="52">
        <v>8079</v>
      </c>
      <c r="R45" s="52">
        <v>3008</v>
      </c>
      <c r="S45" s="52">
        <v>5345</v>
      </c>
      <c r="T45" s="52">
        <v>3009</v>
      </c>
      <c r="U45" s="52">
        <v>6426</v>
      </c>
      <c r="V45" s="52">
        <v>10631</v>
      </c>
      <c r="W45" s="52">
        <v>15246</v>
      </c>
      <c r="X45" s="52">
        <v>17945</v>
      </c>
      <c r="Y45" s="52">
        <v>17843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236</v>
      </c>
      <c r="D48" s="52">
        <v>237</v>
      </c>
      <c r="E48" s="52">
        <v>244</v>
      </c>
      <c r="F48" s="52">
        <v>258</v>
      </c>
      <c r="G48" s="52">
        <v>284</v>
      </c>
      <c r="H48" s="52">
        <v>324</v>
      </c>
      <c r="I48" s="52">
        <v>244</v>
      </c>
      <c r="J48" s="52">
        <v>225</v>
      </c>
      <c r="K48" s="52">
        <v>352</v>
      </c>
      <c r="L48" s="52">
        <v>328</v>
      </c>
      <c r="M48" s="52">
        <v>348</v>
      </c>
      <c r="N48" s="52">
        <v>556</v>
      </c>
      <c r="O48" s="52">
        <v>923</v>
      </c>
      <c r="P48" s="52">
        <v>1261</v>
      </c>
      <c r="Q48" s="52">
        <v>1602</v>
      </c>
      <c r="R48" s="52">
        <v>1930</v>
      </c>
      <c r="S48" s="52">
        <v>2137</v>
      </c>
      <c r="T48" s="52">
        <v>2053</v>
      </c>
      <c r="U48" s="52">
        <v>1823</v>
      </c>
      <c r="V48" s="52">
        <v>1076</v>
      </c>
      <c r="W48" s="52">
        <v>338</v>
      </c>
      <c r="X48" s="52">
        <v>261</v>
      </c>
      <c r="Y48" s="52">
        <v>357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5759</v>
      </c>
      <c r="D50" s="52">
        <v>5760</v>
      </c>
      <c r="E50" s="52">
        <v>5759</v>
      </c>
      <c r="F50" s="52">
        <v>5764</v>
      </c>
      <c r="G50" s="52">
        <v>5772</v>
      </c>
      <c r="H50" s="52">
        <v>5788</v>
      </c>
      <c r="I50" s="52">
        <v>5851</v>
      </c>
      <c r="J50" s="52">
        <v>6052</v>
      </c>
      <c r="K50" s="52">
        <v>6206</v>
      </c>
      <c r="L50" s="52">
        <v>6492</v>
      </c>
      <c r="M50" s="52">
        <v>6930</v>
      </c>
      <c r="N50" s="52">
        <v>9222</v>
      </c>
      <c r="O50" s="52">
        <v>32821</v>
      </c>
      <c r="P50" s="52">
        <v>27735</v>
      </c>
      <c r="Q50" s="52">
        <v>14390</v>
      </c>
      <c r="R50" s="52">
        <v>5264</v>
      </c>
      <c r="S50" s="52">
        <v>9863</v>
      </c>
      <c r="T50" s="52">
        <v>2821</v>
      </c>
      <c r="U50" s="52">
        <v>11716</v>
      </c>
      <c r="V50" s="52">
        <v>10615</v>
      </c>
      <c r="W50" s="52">
        <v>16859</v>
      </c>
      <c r="X50" s="52">
        <v>19380</v>
      </c>
      <c r="Y50" s="52">
        <v>19783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82</v>
      </c>
      <c r="D51" s="52">
        <v>81</v>
      </c>
      <c r="E51" s="52">
        <v>82</v>
      </c>
      <c r="F51" s="52">
        <v>82</v>
      </c>
      <c r="G51" s="52">
        <v>83</v>
      </c>
      <c r="H51" s="52">
        <v>85</v>
      </c>
      <c r="I51" s="52">
        <v>86</v>
      </c>
      <c r="J51" s="52">
        <v>90</v>
      </c>
      <c r="K51" s="52">
        <v>95</v>
      </c>
      <c r="L51" s="52">
        <v>103</v>
      </c>
      <c r="M51" s="52">
        <v>108</v>
      </c>
      <c r="N51" s="52">
        <v>158</v>
      </c>
      <c r="O51" s="52">
        <v>777</v>
      </c>
      <c r="P51" s="52">
        <v>629</v>
      </c>
      <c r="Q51" s="52">
        <v>339</v>
      </c>
      <c r="R51" s="52">
        <v>126</v>
      </c>
      <c r="S51" s="52">
        <v>236</v>
      </c>
      <c r="T51" s="52">
        <v>61</v>
      </c>
      <c r="U51" s="52">
        <v>322</v>
      </c>
      <c r="V51" s="52">
        <v>275</v>
      </c>
      <c r="W51" s="52">
        <v>433</v>
      </c>
      <c r="X51" s="52">
        <v>678</v>
      </c>
      <c r="Y51" s="52">
        <v>822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102</v>
      </c>
      <c r="D54" s="52">
        <v>102</v>
      </c>
      <c r="E54" s="52">
        <v>104</v>
      </c>
      <c r="F54" s="52">
        <v>105</v>
      </c>
      <c r="G54" s="52">
        <v>109</v>
      </c>
      <c r="H54" s="52">
        <v>118</v>
      </c>
      <c r="I54" s="52">
        <v>67</v>
      </c>
      <c r="J54" s="52">
        <v>46</v>
      </c>
      <c r="K54" s="52">
        <v>79</v>
      </c>
      <c r="L54" s="52">
        <v>87</v>
      </c>
      <c r="M54" s="52">
        <v>122</v>
      </c>
      <c r="N54" s="52">
        <v>158</v>
      </c>
      <c r="O54" s="52">
        <v>167</v>
      </c>
      <c r="P54" s="52">
        <v>174</v>
      </c>
      <c r="Q54" s="52">
        <v>118</v>
      </c>
      <c r="R54" s="52">
        <v>68</v>
      </c>
      <c r="S54" s="52">
        <v>68</v>
      </c>
      <c r="T54" s="52">
        <v>40</v>
      </c>
      <c r="U54" s="52">
        <v>51</v>
      </c>
      <c r="V54" s="52">
        <v>41</v>
      </c>
      <c r="W54" s="52">
        <v>35</v>
      </c>
      <c r="X54" s="52">
        <v>159</v>
      </c>
      <c r="Y54" s="52">
        <v>167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214</v>
      </c>
      <c r="D55" s="52">
        <v>215</v>
      </c>
      <c r="E55" s="52">
        <v>217</v>
      </c>
      <c r="F55" s="52">
        <v>222</v>
      </c>
      <c r="G55" s="52">
        <v>231</v>
      </c>
      <c r="H55" s="52">
        <v>248</v>
      </c>
      <c r="I55" s="52">
        <v>146</v>
      </c>
      <c r="J55" s="52">
        <v>106</v>
      </c>
      <c r="K55" s="52">
        <v>167</v>
      </c>
      <c r="L55" s="52">
        <v>179</v>
      </c>
      <c r="M55" s="52">
        <v>252</v>
      </c>
      <c r="N55" s="52">
        <v>339</v>
      </c>
      <c r="O55" s="52">
        <v>399</v>
      </c>
      <c r="P55" s="52">
        <v>397</v>
      </c>
      <c r="Q55" s="52">
        <v>426</v>
      </c>
      <c r="R55" s="52">
        <v>484</v>
      </c>
      <c r="S55" s="52">
        <v>539</v>
      </c>
      <c r="T55" s="52">
        <v>569</v>
      </c>
      <c r="U55" s="52">
        <v>461</v>
      </c>
      <c r="V55" s="52">
        <v>337</v>
      </c>
      <c r="W55" s="52">
        <v>271</v>
      </c>
      <c r="X55" s="52">
        <v>1053</v>
      </c>
      <c r="Y55" s="52">
        <v>1008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5752</v>
      </c>
      <c r="D59" s="52">
        <v>5759</v>
      </c>
      <c r="E59" s="52">
        <v>5802</v>
      </c>
      <c r="F59" s="52">
        <v>5932</v>
      </c>
      <c r="G59" s="52">
        <v>6184</v>
      </c>
      <c r="H59" s="52">
        <v>6606</v>
      </c>
      <c r="I59" s="52">
        <v>3814</v>
      </c>
      <c r="J59" s="52">
        <v>3253</v>
      </c>
      <c r="K59" s="52">
        <v>3778</v>
      </c>
      <c r="L59" s="52">
        <v>4424</v>
      </c>
      <c r="M59" s="52">
        <v>4968</v>
      </c>
      <c r="N59" s="52">
        <v>6386</v>
      </c>
      <c r="O59" s="52">
        <v>9814</v>
      </c>
      <c r="P59" s="52">
        <v>9556</v>
      </c>
      <c r="Q59" s="52">
        <v>8928</v>
      </c>
      <c r="R59" s="52">
        <v>10971</v>
      </c>
      <c r="S59" s="52">
        <v>12900</v>
      </c>
      <c r="T59" s="52">
        <v>11683</v>
      </c>
      <c r="U59" s="52">
        <v>6636</v>
      </c>
      <c r="V59" s="52">
        <v>5383</v>
      </c>
      <c r="W59" s="52">
        <v>4922</v>
      </c>
      <c r="X59" s="52">
        <v>4956</v>
      </c>
      <c r="Y59" s="52">
        <v>4702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6246</v>
      </c>
      <c r="D60" s="36">
        <v>6252</v>
      </c>
      <c r="E60" s="36">
        <v>6299</v>
      </c>
      <c r="F60" s="36">
        <v>6430</v>
      </c>
      <c r="G60" s="36">
        <v>6685</v>
      </c>
      <c r="H60" s="36">
        <v>7136</v>
      </c>
      <c r="I60" s="36">
        <v>4156</v>
      </c>
      <c r="J60" s="36">
        <v>4088</v>
      </c>
      <c r="K60" s="36">
        <v>4953</v>
      </c>
      <c r="L60" s="36">
        <v>6604</v>
      </c>
      <c r="M60" s="36">
        <v>8840</v>
      </c>
      <c r="N60" s="36">
        <v>12722</v>
      </c>
      <c r="O60" s="36">
        <v>17940</v>
      </c>
      <c r="P60" s="36">
        <v>16469</v>
      </c>
      <c r="Q60" s="36">
        <v>16094</v>
      </c>
      <c r="R60" s="36">
        <v>15957</v>
      </c>
      <c r="S60" s="36">
        <v>13471</v>
      </c>
      <c r="T60" s="36">
        <v>9974</v>
      </c>
      <c r="U60" s="36">
        <v>6262</v>
      </c>
      <c r="V60" s="36">
        <v>7293</v>
      </c>
      <c r="W60" s="36">
        <v>11005</v>
      </c>
      <c r="X60" s="36">
        <v>13500</v>
      </c>
      <c r="Y60" s="36">
        <v>14344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13634</v>
      </c>
      <c r="D64" s="52">
        <v>13644</v>
      </c>
      <c r="E64" s="52">
        <v>13708</v>
      </c>
      <c r="F64" s="52">
        <v>13885</v>
      </c>
      <c r="G64" s="52">
        <v>14231</v>
      </c>
      <c r="H64" s="52">
        <v>14798</v>
      </c>
      <c r="I64" s="52">
        <v>15633</v>
      </c>
      <c r="J64" s="52">
        <v>16799</v>
      </c>
      <c r="K64" s="52">
        <v>18336</v>
      </c>
      <c r="L64" s="52">
        <v>20311</v>
      </c>
      <c r="M64" s="52">
        <v>22837</v>
      </c>
      <c r="N64" s="52">
        <v>25980</v>
      </c>
      <c r="O64" s="52">
        <v>27075</v>
      </c>
      <c r="P64" s="52">
        <v>20719</v>
      </c>
      <c r="Q64" s="52">
        <v>26009</v>
      </c>
      <c r="R64" s="52">
        <v>32110</v>
      </c>
      <c r="S64" s="52">
        <v>39020</v>
      </c>
      <c r="T64" s="52">
        <v>39338</v>
      </c>
      <c r="U64" s="52">
        <v>39014</v>
      </c>
      <c r="V64" s="52">
        <v>39634</v>
      </c>
      <c r="W64" s="52">
        <v>40025</v>
      </c>
      <c r="X64" s="52">
        <v>40867</v>
      </c>
      <c r="Y64" s="52">
        <v>42175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537</v>
      </c>
      <c r="D67" s="52">
        <v>541</v>
      </c>
      <c r="E67" s="52">
        <v>566</v>
      </c>
      <c r="F67" s="52">
        <v>638</v>
      </c>
      <c r="G67" s="52">
        <v>787</v>
      </c>
      <c r="H67" s="52">
        <v>1034</v>
      </c>
      <c r="I67" s="52">
        <v>1083</v>
      </c>
      <c r="J67" s="52">
        <v>1413</v>
      </c>
      <c r="K67" s="52">
        <v>2134</v>
      </c>
      <c r="L67" s="52">
        <v>2246</v>
      </c>
      <c r="M67" s="52">
        <v>2411</v>
      </c>
      <c r="N67" s="52">
        <v>2496</v>
      </c>
      <c r="O67" s="52">
        <v>2765</v>
      </c>
      <c r="P67" s="52">
        <v>2922</v>
      </c>
      <c r="Q67" s="52">
        <v>3204</v>
      </c>
      <c r="R67" s="52">
        <v>3910</v>
      </c>
      <c r="S67" s="52">
        <v>4833</v>
      </c>
      <c r="T67" s="52">
        <v>5416</v>
      </c>
      <c r="U67" s="52">
        <v>6053</v>
      </c>
      <c r="V67" s="52">
        <v>5773</v>
      </c>
      <c r="W67" s="52">
        <v>5156</v>
      </c>
      <c r="X67" s="52">
        <v>5475</v>
      </c>
      <c r="Y67" s="52">
        <v>6053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12895</v>
      </c>
      <c r="D69" s="52">
        <v>12902</v>
      </c>
      <c r="E69" s="52">
        <v>12966</v>
      </c>
      <c r="F69" s="52">
        <v>13131</v>
      </c>
      <c r="G69" s="52">
        <v>13455</v>
      </c>
      <c r="H69" s="52">
        <v>13987</v>
      </c>
      <c r="I69" s="52">
        <v>14855</v>
      </c>
      <c r="J69" s="52">
        <v>16362</v>
      </c>
      <c r="K69" s="52">
        <v>17786</v>
      </c>
      <c r="L69" s="52">
        <v>19736</v>
      </c>
      <c r="M69" s="52">
        <v>22215</v>
      </c>
      <c r="N69" s="52">
        <v>25278</v>
      </c>
      <c r="O69" s="52">
        <v>26312</v>
      </c>
      <c r="P69" s="52">
        <v>19994</v>
      </c>
      <c r="Q69" s="52">
        <v>25127</v>
      </c>
      <c r="R69" s="52">
        <v>30999</v>
      </c>
      <c r="S69" s="52">
        <v>37666</v>
      </c>
      <c r="T69" s="52">
        <v>37868</v>
      </c>
      <c r="U69" s="52">
        <v>37503</v>
      </c>
      <c r="V69" s="52">
        <v>38017</v>
      </c>
      <c r="W69" s="52">
        <v>38279</v>
      </c>
      <c r="X69" s="52">
        <v>38728</v>
      </c>
      <c r="Y69" s="52">
        <v>39789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195</v>
      </c>
      <c r="D70" s="52">
        <v>195</v>
      </c>
      <c r="E70" s="52">
        <v>196</v>
      </c>
      <c r="F70" s="52">
        <v>198</v>
      </c>
      <c r="G70" s="52">
        <v>205</v>
      </c>
      <c r="H70" s="52">
        <v>214</v>
      </c>
      <c r="I70" s="52">
        <v>226</v>
      </c>
      <c r="J70" s="52">
        <v>252</v>
      </c>
      <c r="K70" s="52">
        <v>276</v>
      </c>
      <c r="L70" s="52">
        <v>303</v>
      </c>
      <c r="M70" s="52">
        <v>349</v>
      </c>
      <c r="N70" s="52">
        <v>397</v>
      </c>
      <c r="O70" s="52">
        <v>438</v>
      </c>
      <c r="P70" s="52">
        <v>372</v>
      </c>
      <c r="Q70" s="52">
        <v>516</v>
      </c>
      <c r="R70" s="52">
        <v>677</v>
      </c>
      <c r="S70" s="52">
        <v>885</v>
      </c>
      <c r="T70" s="52">
        <v>1035</v>
      </c>
      <c r="U70" s="52">
        <v>1190</v>
      </c>
      <c r="V70" s="52">
        <v>1344</v>
      </c>
      <c r="W70" s="52">
        <v>1518</v>
      </c>
      <c r="X70" s="52">
        <v>1831</v>
      </c>
      <c r="Y70" s="52">
        <v>2097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352</v>
      </c>
      <c r="D73" s="52">
        <v>352</v>
      </c>
      <c r="E73" s="52">
        <v>363</v>
      </c>
      <c r="F73" s="52">
        <v>387</v>
      </c>
      <c r="G73" s="52">
        <v>439</v>
      </c>
      <c r="H73" s="52">
        <v>520</v>
      </c>
      <c r="I73" s="52">
        <v>440</v>
      </c>
      <c r="J73" s="52">
        <v>476</v>
      </c>
      <c r="K73" s="52">
        <v>720</v>
      </c>
      <c r="L73" s="52">
        <v>757</v>
      </c>
      <c r="M73" s="52">
        <v>760</v>
      </c>
      <c r="N73" s="52">
        <v>745</v>
      </c>
      <c r="O73" s="52">
        <v>720</v>
      </c>
      <c r="P73" s="52">
        <v>763</v>
      </c>
      <c r="Q73" s="52">
        <v>566</v>
      </c>
      <c r="R73" s="52">
        <v>435</v>
      </c>
      <c r="S73" s="52">
        <v>401</v>
      </c>
      <c r="T73" s="52">
        <v>187</v>
      </c>
      <c r="U73" s="52">
        <v>267</v>
      </c>
      <c r="V73" s="52">
        <v>213</v>
      </c>
      <c r="W73" s="52">
        <v>219</v>
      </c>
      <c r="X73" s="52">
        <v>250</v>
      </c>
      <c r="Y73" s="52">
        <v>285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737</v>
      </c>
      <c r="D74" s="52">
        <v>741</v>
      </c>
      <c r="E74" s="52">
        <v>762</v>
      </c>
      <c r="F74" s="52">
        <v>823</v>
      </c>
      <c r="G74" s="52">
        <v>930</v>
      </c>
      <c r="H74" s="52">
        <v>1116</v>
      </c>
      <c r="I74" s="52">
        <v>943</v>
      </c>
      <c r="J74" s="52">
        <v>1026</v>
      </c>
      <c r="K74" s="52">
        <v>1531</v>
      </c>
      <c r="L74" s="52">
        <v>1501</v>
      </c>
      <c r="M74" s="52">
        <v>1511</v>
      </c>
      <c r="N74" s="52">
        <v>1705</v>
      </c>
      <c r="O74" s="52">
        <v>1915</v>
      </c>
      <c r="P74" s="52">
        <v>2088</v>
      </c>
      <c r="Q74" s="52">
        <v>2499</v>
      </c>
      <c r="R74" s="52">
        <v>3115</v>
      </c>
      <c r="S74" s="52">
        <v>3424</v>
      </c>
      <c r="T74" s="52">
        <v>3439</v>
      </c>
      <c r="U74" s="52">
        <v>2442</v>
      </c>
      <c r="V74" s="52">
        <v>1938</v>
      </c>
      <c r="W74" s="52">
        <v>1724</v>
      </c>
      <c r="X74" s="52">
        <v>2233</v>
      </c>
      <c r="Y74" s="52">
        <v>2134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25823</v>
      </c>
      <c r="D78" s="52">
        <v>25915</v>
      </c>
      <c r="E78" s="52">
        <v>26567</v>
      </c>
      <c r="F78" s="52">
        <v>28354</v>
      </c>
      <c r="G78" s="52">
        <v>31830</v>
      </c>
      <c r="H78" s="52">
        <v>37575</v>
      </c>
      <c r="I78" s="52">
        <v>30687</v>
      </c>
      <c r="J78" s="52">
        <v>36772</v>
      </c>
      <c r="K78" s="52">
        <v>48409</v>
      </c>
      <c r="L78" s="52">
        <v>50274</v>
      </c>
      <c r="M78" s="52">
        <v>51745</v>
      </c>
      <c r="N78" s="52">
        <v>55767</v>
      </c>
      <c r="O78" s="52">
        <v>58244</v>
      </c>
      <c r="P78" s="52">
        <v>55425</v>
      </c>
      <c r="Q78" s="52">
        <v>65119</v>
      </c>
      <c r="R78" s="52">
        <v>74263</v>
      </c>
      <c r="S78" s="52">
        <v>79649</v>
      </c>
      <c r="T78" s="52">
        <v>75096</v>
      </c>
      <c r="U78" s="52">
        <v>63306</v>
      </c>
      <c r="V78" s="52">
        <v>62634</v>
      </c>
      <c r="W78" s="52">
        <v>63999</v>
      </c>
      <c r="X78" s="52">
        <v>71074</v>
      </c>
      <c r="Y78" s="52">
        <v>77042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1446</v>
      </c>
      <c r="D79" s="36">
        <v>1453</v>
      </c>
      <c r="E79" s="36">
        <v>1504</v>
      </c>
      <c r="F79" s="36">
        <v>1652</v>
      </c>
      <c r="G79" s="36">
        <v>1933</v>
      </c>
      <c r="H79" s="36">
        <v>2404</v>
      </c>
      <c r="I79" s="36">
        <v>2240</v>
      </c>
      <c r="J79" s="36">
        <v>2668</v>
      </c>
      <c r="K79" s="36">
        <v>3987</v>
      </c>
      <c r="L79" s="36">
        <v>4142</v>
      </c>
      <c r="M79" s="36">
        <v>4192</v>
      </c>
      <c r="N79" s="36">
        <v>4462</v>
      </c>
      <c r="O79" s="36">
        <v>4791</v>
      </c>
      <c r="P79" s="36">
        <v>5156</v>
      </c>
      <c r="Q79" s="36">
        <v>5648</v>
      </c>
      <c r="R79" s="36">
        <v>6486</v>
      </c>
      <c r="S79" s="36">
        <v>6718</v>
      </c>
      <c r="T79" s="36">
        <v>5919</v>
      </c>
      <c r="U79" s="36">
        <v>3754</v>
      </c>
      <c r="V79" s="36">
        <v>3000</v>
      </c>
      <c r="W79" s="36">
        <v>4047</v>
      </c>
      <c r="X79" s="36">
        <v>6763</v>
      </c>
      <c r="Y79" s="36">
        <v>4563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218468</v>
      </c>
      <c r="D83" s="52">
        <v>218519</v>
      </c>
      <c r="E83" s="52">
        <v>218849</v>
      </c>
      <c r="F83" s="52">
        <v>219656</v>
      </c>
      <c r="G83" s="52">
        <v>221105</v>
      </c>
      <c r="H83" s="52">
        <v>223424</v>
      </c>
      <c r="I83" s="52">
        <v>226863</v>
      </c>
      <c r="J83" s="52">
        <v>231761</v>
      </c>
      <c r="K83" s="52">
        <v>238345</v>
      </c>
      <c r="L83" s="52">
        <v>246774</v>
      </c>
      <c r="M83" s="52">
        <v>257156</v>
      </c>
      <c r="N83" s="52">
        <v>269612</v>
      </c>
      <c r="O83" s="52">
        <v>240739</v>
      </c>
      <c r="P83" s="52">
        <v>83479</v>
      </c>
      <c r="Q83" s="52">
        <v>103908</v>
      </c>
      <c r="R83" s="52">
        <v>127401</v>
      </c>
      <c r="S83" s="52">
        <v>154119</v>
      </c>
      <c r="T83" s="52">
        <v>143113</v>
      </c>
      <c r="U83" s="52">
        <v>147975</v>
      </c>
      <c r="V83" s="52">
        <v>154835</v>
      </c>
      <c r="W83" s="52">
        <v>156115</v>
      </c>
      <c r="X83" s="52">
        <v>150205</v>
      </c>
      <c r="Y83" s="52">
        <v>131030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8604</v>
      </c>
      <c r="D86" s="52">
        <v>8643</v>
      </c>
      <c r="E86" s="52">
        <v>8925</v>
      </c>
      <c r="F86" s="52">
        <v>9642</v>
      </c>
      <c r="G86" s="52">
        <v>10933</v>
      </c>
      <c r="H86" s="52">
        <v>12899</v>
      </c>
      <c r="I86" s="52">
        <v>10502</v>
      </c>
      <c r="J86" s="52">
        <v>10793</v>
      </c>
      <c r="K86" s="52">
        <v>15628</v>
      </c>
      <c r="L86" s="52">
        <v>12855</v>
      </c>
      <c r="M86" s="52">
        <v>10602</v>
      </c>
      <c r="N86" s="52">
        <v>10674</v>
      </c>
      <c r="O86" s="52">
        <v>13608</v>
      </c>
      <c r="P86" s="52">
        <v>12343</v>
      </c>
      <c r="Q86" s="52">
        <v>11893</v>
      </c>
      <c r="R86" s="52">
        <v>12502</v>
      </c>
      <c r="S86" s="52">
        <v>14328</v>
      </c>
      <c r="T86" s="52">
        <v>17285</v>
      </c>
      <c r="U86" s="52">
        <v>23518</v>
      </c>
      <c r="V86" s="52">
        <v>29537</v>
      </c>
      <c r="W86" s="52">
        <v>30383</v>
      </c>
      <c r="X86" s="52">
        <v>27596</v>
      </c>
      <c r="Y86" s="52">
        <v>22085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26225</v>
      </c>
      <c r="D88" s="52">
        <v>26233</v>
      </c>
      <c r="E88" s="52">
        <v>26289</v>
      </c>
      <c r="F88" s="52">
        <v>26433</v>
      </c>
      <c r="G88" s="52">
        <v>26713</v>
      </c>
      <c r="H88" s="52">
        <v>27182</v>
      </c>
      <c r="I88" s="52">
        <v>27890</v>
      </c>
      <c r="J88" s="52">
        <v>50480</v>
      </c>
      <c r="K88" s="52">
        <v>43231</v>
      </c>
      <c r="L88" s="52">
        <v>49623</v>
      </c>
      <c r="M88" s="52">
        <v>60294</v>
      </c>
      <c r="N88" s="52">
        <v>77309</v>
      </c>
      <c r="O88" s="52">
        <v>79834</v>
      </c>
      <c r="P88" s="52">
        <v>11526</v>
      </c>
      <c r="Q88" s="52">
        <v>16863</v>
      </c>
      <c r="R88" s="52">
        <v>26025</v>
      </c>
      <c r="S88" s="52">
        <v>49072</v>
      </c>
      <c r="T88" s="52">
        <v>47064</v>
      </c>
      <c r="U88" s="52">
        <v>51655</v>
      </c>
      <c r="V88" s="52">
        <v>61676</v>
      </c>
      <c r="W88" s="52">
        <v>65320</v>
      </c>
      <c r="X88" s="52">
        <v>61087</v>
      </c>
      <c r="Y88" s="52">
        <v>48640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418</v>
      </c>
      <c r="D89" s="52">
        <v>419</v>
      </c>
      <c r="E89" s="52">
        <v>419</v>
      </c>
      <c r="F89" s="52">
        <v>419</v>
      </c>
      <c r="G89" s="52">
        <v>426</v>
      </c>
      <c r="H89" s="52">
        <v>432</v>
      </c>
      <c r="I89" s="52">
        <v>442</v>
      </c>
      <c r="J89" s="52">
        <v>772</v>
      </c>
      <c r="K89" s="52">
        <v>656</v>
      </c>
      <c r="L89" s="52">
        <v>745</v>
      </c>
      <c r="M89" s="52">
        <v>916</v>
      </c>
      <c r="N89" s="52">
        <v>1187</v>
      </c>
      <c r="O89" s="52">
        <v>1264</v>
      </c>
      <c r="P89" s="52">
        <v>413</v>
      </c>
      <c r="Q89" s="52">
        <v>680</v>
      </c>
      <c r="R89" s="52">
        <v>1018</v>
      </c>
      <c r="S89" s="52">
        <v>1669</v>
      </c>
      <c r="T89" s="52">
        <v>1967</v>
      </c>
      <c r="U89" s="52">
        <v>2447</v>
      </c>
      <c r="V89" s="52">
        <v>2992</v>
      </c>
      <c r="W89" s="52">
        <v>3215</v>
      </c>
      <c r="X89" s="52">
        <v>3150</v>
      </c>
      <c r="Y89" s="52">
        <v>2458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354883</v>
      </c>
      <c r="D92" s="52">
        <v>355531</v>
      </c>
      <c r="E92" s="52">
        <v>359922</v>
      </c>
      <c r="F92" s="52">
        <v>371209</v>
      </c>
      <c r="G92" s="52">
        <v>392468</v>
      </c>
      <c r="H92" s="52">
        <v>427047</v>
      </c>
      <c r="I92" s="52">
        <v>265914</v>
      </c>
      <c r="J92" s="52">
        <v>247294</v>
      </c>
      <c r="K92" s="52">
        <v>302334</v>
      </c>
      <c r="L92" s="52">
        <v>284651</v>
      </c>
      <c r="M92" s="52">
        <v>289531</v>
      </c>
      <c r="N92" s="52">
        <v>291664</v>
      </c>
      <c r="O92" s="52">
        <v>261506</v>
      </c>
      <c r="P92" s="52">
        <v>169887</v>
      </c>
      <c r="Q92" s="52">
        <v>142820</v>
      </c>
      <c r="R92" s="52">
        <v>136146</v>
      </c>
      <c r="S92" s="52">
        <v>135765</v>
      </c>
      <c r="T92" s="52">
        <v>139653</v>
      </c>
      <c r="U92" s="52">
        <v>156663</v>
      </c>
      <c r="V92" s="52">
        <v>139824</v>
      </c>
      <c r="W92" s="52">
        <v>122340</v>
      </c>
      <c r="X92" s="52">
        <v>116394</v>
      </c>
      <c r="Y92" s="52">
        <v>121265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5808</v>
      </c>
      <c r="D93" s="52">
        <v>5814</v>
      </c>
      <c r="E93" s="52">
        <v>5860</v>
      </c>
      <c r="F93" s="52">
        <v>5990</v>
      </c>
      <c r="G93" s="52">
        <v>6285</v>
      </c>
      <c r="H93" s="52">
        <v>6791</v>
      </c>
      <c r="I93" s="52">
        <v>4066</v>
      </c>
      <c r="J93" s="52">
        <v>3560</v>
      </c>
      <c r="K93" s="52">
        <v>4335</v>
      </c>
      <c r="L93" s="52">
        <v>4656</v>
      </c>
      <c r="M93" s="52">
        <v>5184</v>
      </c>
      <c r="N93" s="52">
        <v>3781</v>
      </c>
      <c r="O93" s="52">
        <v>3762</v>
      </c>
      <c r="P93" s="52">
        <v>3707</v>
      </c>
      <c r="Q93" s="52">
        <v>4127</v>
      </c>
      <c r="R93" s="52">
        <v>5789</v>
      </c>
      <c r="S93" s="52">
        <v>6598</v>
      </c>
      <c r="T93" s="52">
        <v>8183</v>
      </c>
      <c r="U93" s="52">
        <v>7943</v>
      </c>
      <c r="V93" s="52">
        <v>6916</v>
      </c>
      <c r="W93" s="52">
        <v>5778</v>
      </c>
      <c r="X93" s="52">
        <v>5661</v>
      </c>
      <c r="Y93" s="52">
        <v>5923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7413</v>
      </c>
      <c r="D96" s="52">
        <v>7429</v>
      </c>
      <c r="E96" s="52">
        <v>7539</v>
      </c>
      <c r="F96" s="52">
        <v>7833</v>
      </c>
      <c r="G96" s="52">
        <v>8380</v>
      </c>
      <c r="H96" s="52">
        <v>9292</v>
      </c>
      <c r="I96" s="52">
        <v>6242</v>
      </c>
      <c r="J96" s="52">
        <v>7144</v>
      </c>
      <c r="K96" s="52">
        <v>8870</v>
      </c>
      <c r="L96" s="52">
        <v>9386</v>
      </c>
      <c r="M96" s="52">
        <v>10227</v>
      </c>
      <c r="N96" s="52">
        <v>12059</v>
      </c>
      <c r="O96" s="52">
        <v>12199</v>
      </c>
      <c r="P96" s="52">
        <v>9207</v>
      </c>
      <c r="Q96" s="52">
        <v>7507</v>
      </c>
      <c r="R96" s="52">
        <v>5108</v>
      </c>
      <c r="S96" s="52">
        <v>4967</v>
      </c>
      <c r="T96" s="52">
        <v>4498</v>
      </c>
      <c r="U96" s="52">
        <v>6401</v>
      </c>
      <c r="V96" s="52">
        <v>6009</v>
      </c>
      <c r="W96" s="52">
        <v>6240</v>
      </c>
      <c r="X96" s="52">
        <v>5770</v>
      </c>
      <c r="Y96" s="52">
        <v>6776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15546</v>
      </c>
      <c r="D97" s="52">
        <v>15587</v>
      </c>
      <c r="E97" s="52">
        <v>15857</v>
      </c>
      <c r="F97" s="52">
        <v>16545</v>
      </c>
      <c r="G97" s="52">
        <v>17780</v>
      </c>
      <c r="H97" s="52">
        <v>19790</v>
      </c>
      <c r="I97" s="52">
        <v>13580</v>
      </c>
      <c r="J97" s="52">
        <v>15317</v>
      </c>
      <c r="K97" s="52">
        <v>18851</v>
      </c>
      <c r="L97" s="52">
        <v>18779</v>
      </c>
      <c r="M97" s="52">
        <v>20731</v>
      </c>
      <c r="N97" s="52">
        <v>25817</v>
      </c>
      <c r="O97" s="52">
        <v>27243</v>
      </c>
      <c r="P97" s="52">
        <v>23154</v>
      </c>
      <c r="Q97" s="52">
        <v>28686</v>
      </c>
      <c r="R97" s="52">
        <v>35094</v>
      </c>
      <c r="S97" s="52">
        <v>40314</v>
      </c>
      <c r="T97" s="52">
        <v>47862</v>
      </c>
      <c r="U97" s="52">
        <v>54692</v>
      </c>
      <c r="V97" s="52">
        <v>49024</v>
      </c>
      <c r="W97" s="52">
        <v>44163</v>
      </c>
      <c r="X97" s="52">
        <v>47647</v>
      </c>
      <c r="Y97" s="52">
        <v>49189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173845</v>
      </c>
      <c r="D101" s="52">
        <v>174154</v>
      </c>
      <c r="E101" s="52">
        <v>176294</v>
      </c>
      <c r="F101" s="52">
        <v>181975</v>
      </c>
      <c r="G101" s="52">
        <v>192738</v>
      </c>
      <c r="H101" s="52">
        <v>210075</v>
      </c>
      <c r="I101" s="52">
        <v>131600</v>
      </c>
      <c r="J101" s="52">
        <v>136731</v>
      </c>
      <c r="K101" s="52">
        <v>147576</v>
      </c>
      <c r="L101" s="52">
        <v>149530</v>
      </c>
      <c r="M101" s="52">
        <v>156823</v>
      </c>
      <c r="N101" s="52">
        <v>177617</v>
      </c>
      <c r="O101" s="52">
        <v>193007</v>
      </c>
      <c r="P101" s="52">
        <v>120810</v>
      </c>
      <c r="Q101" s="52">
        <v>146827</v>
      </c>
      <c r="R101" s="52">
        <v>156522</v>
      </c>
      <c r="S101" s="52">
        <v>178405</v>
      </c>
      <c r="T101" s="52">
        <v>189289</v>
      </c>
      <c r="U101" s="52">
        <v>224077</v>
      </c>
      <c r="V101" s="52">
        <v>236153</v>
      </c>
      <c r="W101" s="52">
        <v>202300</v>
      </c>
      <c r="X101" s="52">
        <v>157517</v>
      </c>
      <c r="Y101" s="52">
        <v>142592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126135</v>
      </c>
      <c r="D102" s="52">
        <v>126389</v>
      </c>
      <c r="E102" s="52">
        <v>128097</v>
      </c>
      <c r="F102" s="52">
        <v>132475</v>
      </c>
      <c r="G102" s="52">
        <v>140789</v>
      </c>
      <c r="H102" s="52">
        <v>154329</v>
      </c>
      <c r="I102" s="52">
        <v>98536</v>
      </c>
      <c r="J102" s="52">
        <v>87981</v>
      </c>
      <c r="K102" s="52">
        <v>108820</v>
      </c>
      <c r="L102" s="52">
        <v>97853</v>
      </c>
      <c r="M102" s="52">
        <v>96140</v>
      </c>
      <c r="N102" s="52">
        <v>85896</v>
      </c>
      <c r="O102" s="52">
        <v>65613</v>
      </c>
      <c r="P102" s="52">
        <v>40470</v>
      </c>
      <c r="Q102" s="52">
        <v>32269</v>
      </c>
      <c r="R102" s="52">
        <v>38447</v>
      </c>
      <c r="S102" s="52">
        <v>48480</v>
      </c>
      <c r="T102" s="52">
        <v>56713</v>
      </c>
      <c r="U102" s="52">
        <v>59934</v>
      </c>
      <c r="V102" s="52">
        <v>36224</v>
      </c>
      <c r="W102" s="52">
        <v>25234</v>
      </c>
      <c r="X102" s="52">
        <v>28497</v>
      </c>
      <c r="Y102" s="52">
        <v>29288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136957</v>
      </c>
      <c r="D103" s="36">
        <v>137223</v>
      </c>
      <c r="E103" s="36">
        <v>139009</v>
      </c>
      <c r="F103" s="36">
        <v>143521</v>
      </c>
      <c r="G103" s="36">
        <v>151984</v>
      </c>
      <c r="H103" s="36">
        <v>166140</v>
      </c>
      <c r="I103" s="36">
        <v>106046</v>
      </c>
      <c r="J103" s="36">
        <v>102352</v>
      </c>
      <c r="K103" s="36">
        <v>126260</v>
      </c>
      <c r="L103" s="36">
        <v>124923</v>
      </c>
      <c r="M103" s="36">
        <v>139525</v>
      </c>
      <c r="N103" s="36">
        <v>155934</v>
      </c>
      <c r="O103" s="36">
        <v>140018</v>
      </c>
      <c r="P103" s="36">
        <v>78671</v>
      </c>
      <c r="Q103" s="36">
        <v>48953</v>
      </c>
      <c r="R103" s="36">
        <v>43564</v>
      </c>
      <c r="S103" s="36">
        <v>42867</v>
      </c>
      <c r="T103" s="36">
        <v>44558</v>
      </c>
      <c r="U103" s="36">
        <v>49123</v>
      </c>
      <c r="V103" s="36">
        <v>42168</v>
      </c>
      <c r="W103" s="36">
        <v>52213</v>
      </c>
      <c r="X103" s="36">
        <v>71797</v>
      </c>
      <c r="Y103" s="36">
        <v>83361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473</v>
      </c>
      <c r="D126" s="52">
        <v>473</v>
      </c>
      <c r="E126" s="52">
        <v>474</v>
      </c>
      <c r="F126" s="52">
        <v>475</v>
      </c>
      <c r="G126" s="52">
        <v>792</v>
      </c>
      <c r="H126" s="52">
        <v>433</v>
      </c>
      <c r="I126" s="52">
        <v>361</v>
      </c>
      <c r="J126" s="52">
        <v>473</v>
      </c>
      <c r="K126" s="52">
        <v>483</v>
      </c>
      <c r="L126" s="52">
        <v>510</v>
      </c>
      <c r="M126" s="52">
        <v>545</v>
      </c>
      <c r="N126" s="52">
        <v>587</v>
      </c>
      <c r="O126" s="52">
        <v>520</v>
      </c>
      <c r="P126" s="52">
        <v>351</v>
      </c>
      <c r="Q126" s="52">
        <v>236</v>
      </c>
      <c r="R126" s="52">
        <v>207</v>
      </c>
      <c r="S126" s="52">
        <v>298</v>
      </c>
      <c r="T126" s="52">
        <v>271</v>
      </c>
      <c r="U126" s="52">
        <v>269</v>
      </c>
      <c r="V126" s="52">
        <v>265</v>
      </c>
      <c r="W126" s="52">
        <v>555</v>
      </c>
      <c r="X126" s="52">
        <v>820</v>
      </c>
      <c r="Y126" s="52">
        <v>1819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19</v>
      </c>
      <c r="D129" s="52">
        <v>18</v>
      </c>
      <c r="E129" s="52">
        <v>20</v>
      </c>
      <c r="F129" s="52">
        <v>20</v>
      </c>
      <c r="G129" s="52">
        <v>23</v>
      </c>
      <c r="H129" s="52">
        <v>28</v>
      </c>
      <c r="I129" s="52">
        <v>25</v>
      </c>
      <c r="J129" s="52">
        <v>24</v>
      </c>
      <c r="K129" s="52">
        <v>39</v>
      </c>
      <c r="L129" s="52">
        <v>26</v>
      </c>
      <c r="M129" s="52">
        <v>24</v>
      </c>
      <c r="N129" s="52">
        <v>16</v>
      </c>
      <c r="O129" s="52">
        <v>14</v>
      </c>
      <c r="P129" s="52">
        <v>16</v>
      </c>
      <c r="Q129" s="52">
        <v>18</v>
      </c>
      <c r="R129" s="52">
        <v>24</v>
      </c>
      <c r="S129" s="52">
        <v>41</v>
      </c>
      <c r="T129" s="52">
        <v>55</v>
      </c>
      <c r="U129" s="52">
        <v>64</v>
      </c>
      <c r="V129" s="52">
        <v>64</v>
      </c>
      <c r="W129" s="52">
        <v>54</v>
      </c>
      <c r="X129" s="52">
        <v>35</v>
      </c>
      <c r="Y129" s="52">
        <v>173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305</v>
      </c>
      <c r="D135" s="52">
        <v>306</v>
      </c>
      <c r="E135" s="52">
        <v>309</v>
      </c>
      <c r="F135" s="52">
        <v>320</v>
      </c>
      <c r="G135" s="52">
        <v>361</v>
      </c>
      <c r="H135" s="52">
        <v>375</v>
      </c>
      <c r="I135" s="52">
        <v>232</v>
      </c>
      <c r="J135" s="52">
        <v>243</v>
      </c>
      <c r="K135" s="52">
        <v>282</v>
      </c>
      <c r="L135" s="52">
        <v>289</v>
      </c>
      <c r="M135" s="52">
        <v>283</v>
      </c>
      <c r="N135" s="52">
        <v>255</v>
      </c>
      <c r="O135" s="52">
        <v>193</v>
      </c>
      <c r="P135" s="52">
        <v>77</v>
      </c>
      <c r="Q135" s="52">
        <v>95</v>
      </c>
      <c r="R135" s="52">
        <v>89</v>
      </c>
      <c r="S135" s="52">
        <v>86</v>
      </c>
      <c r="T135" s="52">
        <v>43</v>
      </c>
      <c r="U135" s="52">
        <v>67</v>
      </c>
      <c r="V135" s="52">
        <v>55</v>
      </c>
      <c r="W135" s="52">
        <v>80</v>
      </c>
      <c r="X135" s="52">
        <v>97</v>
      </c>
      <c r="Y135" s="52">
        <v>248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641</v>
      </c>
      <c r="D136" s="52">
        <v>641</v>
      </c>
      <c r="E136" s="52">
        <v>651</v>
      </c>
      <c r="F136" s="52">
        <v>676</v>
      </c>
      <c r="G136" s="52">
        <v>758</v>
      </c>
      <c r="H136" s="52">
        <v>791</v>
      </c>
      <c r="I136" s="52">
        <v>494</v>
      </c>
      <c r="J136" s="52">
        <v>494</v>
      </c>
      <c r="K136" s="52">
        <v>591</v>
      </c>
      <c r="L136" s="52">
        <v>548</v>
      </c>
      <c r="M136" s="52">
        <v>531</v>
      </c>
      <c r="N136" s="52">
        <v>516</v>
      </c>
      <c r="O136" s="52">
        <v>424</v>
      </c>
      <c r="P136" s="52">
        <v>364</v>
      </c>
      <c r="Q136" s="52">
        <v>408</v>
      </c>
      <c r="R136" s="52">
        <v>579</v>
      </c>
      <c r="S136" s="52">
        <v>700</v>
      </c>
      <c r="T136" s="52">
        <v>709</v>
      </c>
      <c r="U136" s="52">
        <v>584</v>
      </c>
      <c r="V136" s="52">
        <v>482</v>
      </c>
      <c r="W136" s="52">
        <v>555</v>
      </c>
      <c r="X136" s="52">
        <v>728</v>
      </c>
      <c r="Y136" s="52">
        <v>1571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454</v>
      </c>
      <c r="D140" s="52">
        <v>453</v>
      </c>
      <c r="E140" s="52">
        <v>461</v>
      </c>
      <c r="F140" s="52">
        <v>478</v>
      </c>
      <c r="G140" s="52">
        <v>537</v>
      </c>
      <c r="H140" s="52">
        <v>563</v>
      </c>
      <c r="I140" s="52">
        <v>352</v>
      </c>
      <c r="J140" s="52">
        <v>342</v>
      </c>
      <c r="K140" s="52">
        <v>416</v>
      </c>
      <c r="L140" s="52">
        <v>381</v>
      </c>
      <c r="M140" s="52">
        <v>351</v>
      </c>
      <c r="N140" s="52">
        <v>279</v>
      </c>
      <c r="O140" s="52">
        <v>209</v>
      </c>
      <c r="P140" s="52">
        <v>190</v>
      </c>
      <c r="Q140" s="52">
        <v>211</v>
      </c>
      <c r="R140" s="52">
        <v>287</v>
      </c>
      <c r="S140" s="52">
        <v>399</v>
      </c>
      <c r="T140" s="52">
        <v>405</v>
      </c>
      <c r="U140" s="52">
        <v>368</v>
      </c>
      <c r="V140" s="52">
        <v>268</v>
      </c>
      <c r="W140" s="52">
        <v>216</v>
      </c>
      <c r="X140" s="52">
        <v>238</v>
      </c>
      <c r="Y140" s="52">
        <v>513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492</v>
      </c>
      <c r="D141" s="36">
        <v>493</v>
      </c>
      <c r="E141" s="36">
        <v>500</v>
      </c>
      <c r="F141" s="36">
        <v>518</v>
      </c>
      <c r="G141" s="36">
        <v>580</v>
      </c>
      <c r="H141" s="36">
        <v>604</v>
      </c>
      <c r="I141" s="36">
        <v>372</v>
      </c>
      <c r="J141" s="36">
        <v>392</v>
      </c>
      <c r="K141" s="36">
        <v>457</v>
      </c>
      <c r="L141" s="36">
        <v>453</v>
      </c>
      <c r="M141" s="36">
        <v>466</v>
      </c>
      <c r="N141" s="36">
        <v>488</v>
      </c>
      <c r="O141" s="36">
        <v>413</v>
      </c>
      <c r="P141" s="36">
        <v>250</v>
      </c>
      <c r="Q141" s="36">
        <v>294</v>
      </c>
      <c r="R141" s="36">
        <v>365</v>
      </c>
      <c r="S141" s="36">
        <v>402</v>
      </c>
      <c r="T141" s="36">
        <v>339</v>
      </c>
      <c r="U141" s="36">
        <v>289</v>
      </c>
      <c r="V141" s="36">
        <v>262</v>
      </c>
      <c r="W141" s="36">
        <v>417</v>
      </c>
      <c r="X141" s="36">
        <v>585</v>
      </c>
      <c r="Y141" s="36">
        <v>1306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7705</v>
      </c>
      <c r="D145" s="52">
        <v>7718</v>
      </c>
      <c r="E145" s="52">
        <v>7826</v>
      </c>
      <c r="F145" s="52">
        <v>8192</v>
      </c>
      <c r="G145" s="52">
        <v>8999</v>
      </c>
      <c r="H145" s="52">
        <v>10392</v>
      </c>
      <c r="I145" s="52">
        <v>12510</v>
      </c>
      <c r="J145" s="52">
        <v>15475</v>
      </c>
      <c r="K145" s="52">
        <v>19467</v>
      </c>
      <c r="L145" s="52">
        <v>24706</v>
      </c>
      <c r="M145" s="52">
        <v>31468</v>
      </c>
      <c r="N145" s="52">
        <v>39960</v>
      </c>
      <c r="O145" s="52">
        <v>48861</v>
      </c>
      <c r="P145" s="52">
        <v>55284</v>
      </c>
      <c r="Q145" s="52">
        <v>70318</v>
      </c>
      <c r="R145" s="52">
        <v>88035</v>
      </c>
      <c r="S145" s="52">
        <v>108624</v>
      </c>
      <c r="T145" s="52">
        <v>121760</v>
      </c>
      <c r="U145" s="52">
        <v>122383</v>
      </c>
      <c r="V145" s="52">
        <v>122902</v>
      </c>
      <c r="W145" s="52">
        <v>128696</v>
      </c>
      <c r="X145" s="52">
        <v>137409</v>
      </c>
      <c r="Y145" s="52">
        <v>150255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3034</v>
      </c>
      <c r="D147" s="52">
        <v>3055</v>
      </c>
      <c r="E147" s="52">
        <v>3219</v>
      </c>
      <c r="F147" s="52">
        <v>3795</v>
      </c>
      <c r="G147" s="52">
        <v>5193</v>
      </c>
      <c r="H147" s="52">
        <v>7881</v>
      </c>
      <c r="I147" s="52">
        <v>10492</v>
      </c>
      <c r="J147" s="52">
        <v>15845</v>
      </c>
      <c r="K147" s="52">
        <v>24954</v>
      </c>
      <c r="L147" s="52">
        <v>32708</v>
      </c>
      <c r="M147" s="52">
        <v>37859</v>
      </c>
      <c r="N147" s="52">
        <v>44866</v>
      </c>
      <c r="O147" s="52">
        <v>48107</v>
      </c>
      <c r="P147" s="52">
        <v>58137</v>
      </c>
      <c r="Q147" s="52">
        <v>66628</v>
      </c>
      <c r="R147" s="52">
        <v>66236</v>
      </c>
      <c r="S147" s="52">
        <v>70899</v>
      </c>
      <c r="T147" s="52">
        <v>67060</v>
      </c>
      <c r="U147" s="52">
        <v>68454</v>
      </c>
      <c r="V147" s="52">
        <v>72905</v>
      </c>
      <c r="W147" s="52">
        <v>80723</v>
      </c>
      <c r="X147" s="52">
        <v>83891</v>
      </c>
      <c r="Y147" s="52">
        <v>90186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14255</v>
      </c>
      <c r="D149" s="52">
        <v>14361</v>
      </c>
      <c r="E149" s="52">
        <v>15242</v>
      </c>
      <c r="F149" s="52">
        <v>18176</v>
      </c>
      <c r="G149" s="52">
        <v>24575</v>
      </c>
      <c r="H149" s="52">
        <v>35646</v>
      </c>
      <c r="I149" s="52">
        <v>43967</v>
      </c>
      <c r="J149" s="52">
        <v>64271</v>
      </c>
      <c r="K149" s="52">
        <v>94320</v>
      </c>
      <c r="L149" s="52">
        <v>114768</v>
      </c>
      <c r="M149" s="52">
        <v>115372</v>
      </c>
      <c r="N149" s="52">
        <v>114920</v>
      </c>
      <c r="O149" s="52">
        <v>123670</v>
      </c>
      <c r="P149" s="52">
        <v>136896</v>
      </c>
      <c r="Q149" s="52">
        <v>165959</v>
      </c>
      <c r="R149" s="52">
        <v>183475</v>
      </c>
      <c r="S149" s="52">
        <v>195129</v>
      </c>
      <c r="T149" s="52">
        <v>184635</v>
      </c>
      <c r="U149" s="52">
        <v>184038</v>
      </c>
      <c r="V149" s="52">
        <v>191521</v>
      </c>
      <c r="W149" s="52">
        <v>193599</v>
      </c>
      <c r="X149" s="52">
        <v>181991</v>
      </c>
      <c r="Y149" s="52">
        <v>177755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233</v>
      </c>
      <c r="D150" s="52">
        <v>235</v>
      </c>
      <c r="E150" s="52">
        <v>244</v>
      </c>
      <c r="F150" s="52">
        <v>280</v>
      </c>
      <c r="G150" s="52">
        <v>384</v>
      </c>
      <c r="H150" s="52">
        <v>567</v>
      </c>
      <c r="I150" s="52">
        <v>710</v>
      </c>
      <c r="J150" s="52">
        <v>1048</v>
      </c>
      <c r="K150" s="52">
        <v>1522</v>
      </c>
      <c r="L150" s="52">
        <v>2014</v>
      </c>
      <c r="M150" s="52">
        <v>2386</v>
      </c>
      <c r="N150" s="52">
        <v>1875</v>
      </c>
      <c r="O150" s="52">
        <v>2408</v>
      </c>
      <c r="P150" s="52">
        <v>3684</v>
      </c>
      <c r="Q150" s="52">
        <v>5331</v>
      </c>
      <c r="R150" s="52">
        <v>7767</v>
      </c>
      <c r="S150" s="52">
        <v>9281</v>
      </c>
      <c r="T150" s="52">
        <v>11392</v>
      </c>
      <c r="U150" s="52">
        <v>9185</v>
      </c>
      <c r="V150" s="52">
        <v>9352</v>
      </c>
      <c r="W150" s="52">
        <v>9023</v>
      </c>
      <c r="X150" s="52">
        <v>8757</v>
      </c>
      <c r="Y150" s="52">
        <v>8366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298</v>
      </c>
      <c r="D153" s="52">
        <v>300</v>
      </c>
      <c r="E153" s="52">
        <v>323</v>
      </c>
      <c r="F153" s="52">
        <v>402</v>
      </c>
      <c r="G153" s="52">
        <v>571</v>
      </c>
      <c r="H153" s="52">
        <v>866</v>
      </c>
      <c r="I153" s="52">
        <v>1144</v>
      </c>
      <c r="J153" s="52">
        <v>1798</v>
      </c>
      <c r="K153" s="52">
        <v>2741</v>
      </c>
      <c r="L153" s="52">
        <v>3666</v>
      </c>
      <c r="M153" s="52">
        <v>4022</v>
      </c>
      <c r="N153" s="52">
        <v>4878</v>
      </c>
      <c r="O153" s="52">
        <v>5735</v>
      </c>
      <c r="P153" s="52">
        <v>6872</v>
      </c>
      <c r="Q153" s="52">
        <v>7886</v>
      </c>
      <c r="R153" s="52">
        <v>6686</v>
      </c>
      <c r="S153" s="52">
        <v>7030</v>
      </c>
      <c r="T153" s="52">
        <v>5377</v>
      </c>
      <c r="U153" s="52">
        <v>7757</v>
      </c>
      <c r="V153" s="52">
        <v>8590</v>
      </c>
      <c r="W153" s="52">
        <v>9906</v>
      </c>
      <c r="X153" s="52">
        <v>8961</v>
      </c>
      <c r="Y153" s="52">
        <v>10042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624</v>
      </c>
      <c r="D154" s="52">
        <v>631</v>
      </c>
      <c r="E154" s="52">
        <v>685</v>
      </c>
      <c r="F154" s="52">
        <v>861</v>
      </c>
      <c r="G154" s="52">
        <v>1220</v>
      </c>
      <c r="H154" s="52">
        <v>1832</v>
      </c>
      <c r="I154" s="52">
        <v>2437</v>
      </c>
      <c r="J154" s="52">
        <v>3765</v>
      </c>
      <c r="K154" s="52">
        <v>5697</v>
      </c>
      <c r="L154" s="52">
        <v>7467</v>
      </c>
      <c r="M154" s="52">
        <v>8893</v>
      </c>
      <c r="N154" s="52">
        <v>12715</v>
      </c>
      <c r="O154" s="52">
        <v>17395</v>
      </c>
      <c r="P154" s="52">
        <v>23235</v>
      </c>
      <c r="Q154" s="52">
        <v>33956</v>
      </c>
      <c r="R154" s="52">
        <v>45033</v>
      </c>
      <c r="S154" s="52">
        <v>54493</v>
      </c>
      <c r="T154" s="52">
        <v>62642</v>
      </c>
      <c r="U154" s="52">
        <v>64245</v>
      </c>
      <c r="V154" s="52">
        <v>67267</v>
      </c>
      <c r="W154" s="52">
        <v>69392</v>
      </c>
      <c r="X154" s="52">
        <v>75374</v>
      </c>
      <c r="Y154" s="52">
        <v>73801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7388</v>
      </c>
      <c r="D158" s="52">
        <v>7445</v>
      </c>
      <c r="E158" s="52">
        <v>7919</v>
      </c>
      <c r="F158" s="52">
        <v>9520</v>
      </c>
      <c r="G158" s="52">
        <v>13040</v>
      </c>
      <c r="H158" s="52">
        <v>19059</v>
      </c>
      <c r="I158" s="52">
        <v>23583</v>
      </c>
      <c r="J158" s="52">
        <v>33887</v>
      </c>
      <c r="K158" s="52">
        <v>48961</v>
      </c>
      <c r="L158" s="52">
        <v>57690</v>
      </c>
      <c r="M158" s="52">
        <v>54262</v>
      </c>
      <c r="N158" s="52">
        <v>47957</v>
      </c>
      <c r="O158" s="52">
        <v>50693</v>
      </c>
      <c r="P158" s="52">
        <v>62261</v>
      </c>
      <c r="Q158" s="52">
        <v>83947</v>
      </c>
      <c r="R158" s="52">
        <v>107632</v>
      </c>
      <c r="S158" s="52">
        <v>133398</v>
      </c>
      <c r="T158" s="52">
        <v>140546</v>
      </c>
      <c r="U158" s="52">
        <v>137427</v>
      </c>
      <c r="V158" s="52">
        <v>132306</v>
      </c>
      <c r="W158" s="52">
        <v>108652</v>
      </c>
      <c r="X158" s="52">
        <v>79051</v>
      </c>
      <c r="Y158" s="52">
        <v>66723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8022</v>
      </c>
      <c r="D159" s="36">
        <v>8083</v>
      </c>
      <c r="E159" s="36">
        <v>8574</v>
      </c>
      <c r="F159" s="36">
        <v>10199</v>
      </c>
      <c r="G159" s="36">
        <v>13712</v>
      </c>
      <c r="H159" s="36">
        <v>19856</v>
      </c>
      <c r="I159" s="36">
        <v>24680</v>
      </c>
      <c r="J159" s="36">
        <v>36997</v>
      </c>
      <c r="K159" s="36">
        <v>55325</v>
      </c>
      <c r="L159" s="36">
        <v>70223</v>
      </c>
      <c r="M159" s="36">
        <v>76411</v>
      </c>
      <c r="N159" s="36">
        <v>86440</v>
      </c>
      <c r="O159" s="36">
        <v>98517</v>
      </c>
      <c r="P159" s="36">
        <v>108452</v>
      </c>
      <c r="Q159" s="36">
        <v>129197</v>
      </c>
      <c r="R159" s="36">
        <v>135355</v>
      </c>
      <c r="S159" s="36">
        <v>132541</v>
      </c>
      <c r="T159" s="36">
        <v>123482</v>
      </c>
      <c r="U159" s="36">
        <v>127837</v>
      </c>
      <c r="V159" s="36">
        <v>144444</v>
      </c>
      <c r="W159" s="36">
        <v>173287</v>
      </c>
      <c r="X159" s="36">
        <v>196034</v>
      </c>
      <c r="Y159" s="36">
        <v>203230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12282</v>
      </c>
      <c r="D163" s="52">
        <v>12286</v>
      </c>
      <c r="E163" s="52">
        <v>12302</v>
      </c>
      <c r="F163" s="52">
        <v>12358</v>
      </c>
      <c r="G163" s="52">
        <v>12468</v>
      </c>
      <c r="H163" s="52">
        <v>12661</v>
      </c>
      <c r="I163" s="52">
        <v>12949</v>
      </c>
      <c r="J163" s="52">
        <v>13344</v>
      </c>
      <c r="K163" s="52">
        <v>13873</v>
      </c>
      <c r="L163" s="52">
        <v>14526</v>
      </c>
      <c r="M163" s="52">
        <v>15343</v>
      </c>
      <c r="N163" s="52">
        <v>24263</v>
      </c>
      <c r="O163" s="52">
        <v>29116</v>
      </c>
      <c r="P163" s="52">
        <v>38091</v>
      </c>
      <c r="Q163" s="52">
        <v>17569</v>
      </c>
      <c r="R163" s="52">
        <v>8599</v>
      </c>
      <c r="S163" s="52">
        <v>1696</v>
      </c>
      <c r="T163" s="52">
        <v>2901</v>
      </c>
      <c r="U163" s="52">
        <v>3216</v>
      </c>
      <c r="V163" s="52">
        <v>1918</v>
      </c>
      <c r="W163" s="52">
        <v>763</v>
      </c>
      <c r="X163" s="52">
        <v>585</v>
      </c>
      <c r="Y163" s="52">
        <v>801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2419</v>
      </c>
      <c r="D165" s="52">
        <v>2427</v>
      </c>
      <c r="E165" s="52">
        <v>2497</v>
      </c>
      <c r="F165" s="52">
        <v>2683</v>
      </c>
      <c r="G165" s="52">
        <v>3037</v>
      </c>
      <c r="H165" s="52">
        <v>3604</v>
      </c>
      <c r="I165" s="52">
        <v>2973</v>
      </c>
      <c r="J165" s="52">
        <v>3117</v>
      </c>
      <c r="K165" s="52">
        <v>4559</v>
      </c>
      <c r="L165" s="52">
        <v>4222</v>
      </c>
      <c r="M165" s="52">
        <v>3654</v>
      </c>
      <c r="N165" s="52">
        <v>3325</v>
      </c>
      <c r="O165" s="52">
        <v>4595</v>
      </c>
      <c r="P165" s="52">
        <v>6434</v>
      </c>
      <c r="Q165" s="52">
        <v>3268</v>
      </c>
      <c r="R165" s="52">
        <v>1771</v>
      </c>
      <c r="S165" s="52">
        <v>922</v>
      </c>
      <c r="T165" s="52">
        <v>670</v>
      </c>
      <c r="U165" s="52">
        <v>773</v>
      </c>
      <c r="V165" s="52">
        <v>490</v>
      </c>
      <c r="W165" s="52">
        <v>123</v>
      </c>
      <c r="X165" s="52">
        <v>99</v>
      </c>
      <c r="Y165" s="52">
        <v>99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22723</v>
      </c>
      <c r="D167" s="52">
        <v>22763</v>
      </c>
      <c r="E167" s="52">
        <v>23051</v>
      </c>
      <c r="F167" s="52">
        <v>23854</v>
      </c>
      <c r="G167" s="52">
        <v>25489</v>
      </c>
      <c r="H167" s="52">
        <v>28243</v>
      </c>
      <c r="I167" s="52">
        <v>18758</v>
      </c>
      <c r="J167" s="52">
        <v>18957</v>
      </c>
      <c r="K167" s="52">
        <v>22949</v>
      </c>
      <c r="L167" s="52">
        <v>24139</v>
      </c>
      <c r="M167" s="52">
        <v>24699</v>
      </c>
      <c r="N167" s="52">
        <v>26379</v>
      </c>
      <c r="O167" s="52">
        <v>26300</v>
      </c>
      <c r="P167" s="52">
        <v>29175</v>
      </c>
      <c r="Q167" s="52">
        <v>14192</v>
      </c>
      <c r="R167" s="52">
        <v>7010</v>
      </c>
      <c r="S167" s="52">
        <v>2995</v>
      </c>
      <c r="T167" s="52">
        <v>3000</v>
      </c>
      <c r="U167" s="52">
        <v>3032</v>
      </c>
      <c r="V167" s="52">
        <v>1602</v>
      </c>
      <c r="W167" s="52">
        <v>735</v>
      </c>
      <c r="X167" s="52">
        <v>569</v>
      </c>
      <c r="Y167" s="52">
        <v>647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372</v>
      </c>
      <c r="D168" s="52">
        <v>372</v>
      </c>
      <c r="E168" s="52">
        <v>376</v>
      </c>
      <c r="F168" s="52">
        <v>384</v>
      </c>
      <c r="G168" s="52">
        <v>409</v>
      </c>
      <c r="H168" s="52">
        <v>456</v>
      </c>
      <c r="I168" s="52">
        <v>295</v>
      </c>
      <c r="J168" s="52">
        <v>295</v>
      </c>
      <c r="K168" s="52">
        <v>356</v>
      </c>
      <c r="L168" s="52">
        <v>420</v>
      </c>
      <c r="M168" s="52">
        <v>488</v>
      </c>
      <c r="N168" s="52">
        <v>431</v>
      </c>
      <c r="O168" s="52">
        <v>626</v>
      </c>
      <c r="P168" s="52">
        <v>1133</v>
      </c>
      <c r="Q168" s="52">
        <v>557</v>
      </c>
      <c r="R168" s="52">
        <v>323</v>
      </c>
      <c r="S168" s="52">
        <v>69</v>
      </c>
      <c r="T168" s="52">
        <v>245</v>
      </c>
      <c r="U168" s="52">
        <v>170</v>
      </c>
      <c r="V168" s="52">
        <v>85</v>
      </c>
      <c r="W168" s="52">
        <v>38</v>
      </c>
      <c r="X168" s="52">
        <v>21</v>
      </c>
      <c r="Y168" s="52">
        <v>16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475</v>
      </c>
      <c r="D171" s="52">
        <v>475</v>
      </c>
      <c r="E171" s="52">
        <v>482</v>
      </c>
      <c r="F171" s="52">
        <v>504</v>
      </c>
      <c r="G171" s="52">
        <v>547</v>
      </c>
      <c r="H171" s="52">
        <v>618</v>
      </c>
      <c r="I171" s="52">
        <v>444</v>
      </c>
      <c r="J171" s="52">
        <v>542</v>
      </c>
      <c r="K171" s="52">
        <v>662</v>
      </c>
      <c r="L171" s="52">
        <v>746</v>
      </c>
      <c r="M171" s="52">
        <v>830</v>
      </c>
      <c r="N171" s="52">
        <v>1066</v>
      </c>
      <c r="O171" s="52">
        <v>1143</v>
      </c>
      <c r="P171" s="52">
        <v>1229</v>
      </c>
      <c r="Q171" s="52">
        <v>613</v>
      </c>
      <c r="R171" s="52">
        <v>243</v>
      </c>
      <c r="S171" s="52">
        <v>157</v>
      </c>
      <c r="T171" s="52">
        <v>28</v>
      </c>
      <c r="U171" s="52">
        <v>139</v>
      </c>
      <c r="V171" s="52">
        <v>65</v>
      </c>
      <c r="W171" s="52">
        <v>64</v>
      </c>
      <c r="X171" s="52">
        <v>35</v>
      </c>
      <c r="Y171" s="52">
        <v>27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995</v>
      </c>
      <c r="D172" s="52">
        <v>998</v>
      </c>
      <c r="E172" s="52">
        <v>1017</v>
      </c>
      <c r="F172" s="52">
        <v>1063</v>
      </c>
      <c r="G172" s="52">
        <v>1157</v>
      </c>
      <c r="H172" s="52">
        <v>1309</v>
      </c>
      <c r="I172" s="52">
        <v>955</v>
      </c>
      <c r="J172" s="52">
        <v>1149</v>
      </c>
      <c r="K172" s="52">
        <v>1384</v>
      </c>
      <c r="L172" s="52">
        <v>1513</v>
      </c>
      <c r="M172" s="52">
        <v>1681</v>
      </c>
      <c r="N172" s="52">
        <v>2836</v>
      </c>
      <c r="O172" s="52">
        <v>3971</v>
      </c>
      <c r="P172" s="52">
        <v>6574</v>
      </c>
      <c r="Q172" s="52">
        <v>3349</v>
      </c>
      <c r="R172" s="52">
        <v>1855</v>
      </c>
      <c r="S172" s="52">
        <v>594</v>
      </c>
      <c r="T172" s="52">
        <v>970</v>
      </c>
      <c r="U172" s="52">
        <v>1108</v>
      </c>
      <c r="V172" s="52">
        <v>564</v>
      </c>
      <c r="W172" s="52">
        <v>239</v>
      </c>
      <c r="X172" s="52">
        <v>263</v>
      </c>
      <c r="Y172" s="52">
        <v>387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11777</v>
      </c>
      <c r="D176" s="52">
        <v>11799</v>
      </c>
      <c r="E176" s="52">
        <v>11955</v>
      </c>
      <c r="F176" s="52">
        <v>12388</v>
      </c>
      <c r="G176" s="52">
        <v>13282</v>
      </c>
      <c r="H176" s="52">
        <v>14775</v>
      </c>
      <c r="I176" s="52">
        <v>9904</v>
      </c>
      <c r="J176" s="52">
        <v>9734</v>
      </c>
      <c r="K176" s="52">
        <v>11853</v>
      </c>
      <c r="L176" s="52">
        <v>12080</v>
      </c>
      <c r="M176" s="52">
        <v>11643</v>
      </c>
      <c r="N176" s="52">
        <v>11261</v>
      </c>
      <c r="O176" s="52">
        <v>11907</v>
      </c>
      <c r="P176" s="52">
        <v>17029</v>
      </c>
      <c r="Q176" s="52">
        <v>8520</v>
      </c>
      <c r="R176" s="52">
        <v>4269</v>
      </c>
      <c r="S176" s="52">
        <v>1579</v>
      </c>
      <c r="T176" s="52">
        <v>2135</v>
      </c>
      <c r="U176" s="52">
        <v>2297</v>
      </c>
      <c r="V176" s="52">
        <v>1192</v>
      </c>
      <c r="W176" s="52">
        <v>508</v>
      </c>
      <c r="X176" s="52">
        <v>214</v>
      </c>
      <c r="Y176" s="52">
        <v>188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12788</v>
      </c>
      <c r="D177" s="36">
        <v>12809</v>
      </c>
      <c r="E177" s="36">
        <v>12972</v>
      </c>
      <c r="F177" s="36">
        <v>13419</v>
      </c>
      <c r="G177" s="36">
        <v>14316</v>
      </c>
      <c r="H177" s="36">
        <v>15852</v>
      </c>
      <c r="I177" s="36">
        <v>10557</v>
      </c>
      <c r="J177" s="36">
        <v>11210</v>
      </c>
      <c r="K177" s="36">
        <v>13495</v>
      </c>
      <c r="L177" s="36">
        <v>14747</v>
      </c>
      <c r="M177" s="36">
        <v>16057</v>
      </c>
      <c r="N177" s="36">
        <v>19448</v>
      </c>
      <c r="O177" s="36">
        <v>20130</v>
      </c>
      <c r="P177" s="36">
        <v>21082</v>
      </c>
      <c r="Q177" s="36">
        <v>10189</v>
      </c>
      <c r="R177" s="36">
        <v>5157</v>
      </c>
      <c r="S177" s="36">
        <v>2225</v>
      </c>
      <c r="T177" s="36">
        <v>2123</v>
      </c>
      <c r="U177" s="36">
        <v>2143</v>
      </c>
      <c r="V177" s="36">
        <v>1121</v>
      </c>
      <c r="W177" s="36">
        <v>568</v>
      </c>
      <c r="X177" s="36">
        <v>672</v>
      </c>
      <c r="Y177" s="36">
        <v>890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23285</v>
      </c>
      <c r="D26" s="52">
        <v>24777</v>
      </c>
      <c r="E26" s="52">
        <v>28398</v>
      </c>
      <c r="F26" s="52">
        <v>17251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3524</v>
      </c>
      <c r="M26" s="52">
        <v>12948</v>
      </c>
      <c r="N26" s="52">
        <v>21468</v>
      </c>
      <c r="O26" s="52">
        <v>13524</v>
      </c>
      <c r="P26" s="52">
        <v>2</v>
      </c>
      <c r="Q26" s="52">
        <v>0</v>
      </c>
      <c r="R26" s="52">
        <v>0</v>
      </c>
      <c r="S26" s="52">
        <v>5388</v>
      </c>
      <c r="T26" s="52">
        <v>6352</v>
      </c>
      <c r="U26" s="52">
        <v>6302</v>
      </c>
      <c r="V26" s="52">
        <v>2448</v>
      </c>
      <c r="W26" s="52">
        <v>1</v>
      </c>
      <c r="X26" s="52">
        <v>7</v>
      </c>
      <c r="Y26" s="52">
        <v>0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2183</v>
      </c>
      <c r="D29" s="52">
        <v>2083</v>
      </c>
      <c r="E29" s="52">
        <v>1719</v>
      </c>
      <c r="F29" s="52">
        <v>1433</v>
      </c>
      <c r="G29" s="52">
        <v>975</v>
      </c>
      <c r="H29" s="52">
        <v>402</v>
      </c>
      <c r="I29" s="52">
        <v>12</v>
      </c>
      <c r="J29" s="52">
        <v>22</v>
      </c>
      <c r="K29" s="52">
        <v>71</v>
      </c>
      <c r="L29" s="52">
        <v>71</v>
      </c>
      <c r="M29" s="52">
        <v>476</v>
      </c>
      <c r="N29" s="52">
        <v>1697</v>
      </c>
      <c r="O29" s="52">
        <v>2696</v>
      </c>
      <c r="P29" s="52">
        <v>2778</v>
      </c>
      <c r="Q29" s="52">
        <v>240</v>
      </c>
      <c r="R29" s="52">
        <v>90</v>
      </c>
      <c r="S29" s="52">
        <v>217</v>
      </c>
      <c r="T29" s="52">
        <v>675</v>
      </c>
      <c r="U29" s="52">
        <v>1019</v>
      </c>
      <c r="V29" s="52">
        <v>1075</v>
      </c>
      <c r="W29" s="52">
        <v>786</v>
      </c>
      <c r="X29" s="52">
        <v>289</v>
      </c>
      <c r="Y29" s="52">
        <v>159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41473</v>
      </c>
      <c r="D31" s="52">
        <v>42664</v>
      </c>
      <c r="E31" s="52">
        <v>47013</v>
      </c>
      <c r="F31" s="52">
        <v>37614</v>
      </c>
      <c r="G31" s="52">
        <v>12066</v>
      </c>
      <c r="H31" s="52">
        <v>4259</v>
      </c>
      <c r="I31" s="52">
        <v>3</v>
      </c>
      <c r="J31" s="52">
        <v>0</v>
      </c>
      <c r="K31" s="52">
        <v>7249</v>
      </c>
      <c r="L31" s="52">
        <v>16476</v>
      </c>
      <c r="M31" s="52">
        <v>19217</v>
      </c>
      <c r="N31" s="52">
        <v>19076</v>
      </c>
      <c r="O31" s="52">
        <v>10759</v>
      </c>
      <c r="P31" s="52">
        <v>87</v>
      </c>
      <c r="Q31" s="52">
        <v>766</v>
      </c>
      <c r="R31" s="52">
        <v>2295</v>
      </c>
      <c r="S31" s="52">
        <v>8866</v>
      </c>
      <c r="T31" s="52">
        <v>10213</v>
      </c>
      <c r="U31" s="52">
        <v>12949</v>
      </c>
      <c r="V31" s="52">
        <v>7077</v>
      </c>
      <c r="W31" s="52">
        <v>2622</v>
      </c>
      <c r="X31" s="52">
        <v>79</v>
      </c>
      <c r="Y31" s="52">
        <v>558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422</v>
      </c>
      <c r="D32" s="52">
        <v>488</v>
      </c>
      <c r="E32" s="52">
        <v>1548</v>
      </c>
      <c r="F32" s="52">
        <v>518</v>
      </c>
      <c r="G32" s="52">
        <v>68</v>
      </c>
      <c r="H32" s="52">
        <v>67</v>
      </c>
      <c r="I32" s="52">
        <v>0</v>
      </c>
      <c r="J32" s="52">
        <v>0</v>
      </c>
      <c r="K32" s="52">
        <v>148</v>
      </c>
      <c r="L32" s="52">
        <v>1444</v>
      </c>
      <c r="M32" s="52">
        <v>1010</v>
      </c>
      <c r="N32" s="52">
        <v>1038</v>
      </c>
      <c r="O32" s="52">
        <v>483</v>
      </c>
      <c r="P32" s="52">
        <v>5</v>
      </c>
      <c r="Q32" s="52">
        <v>28</v>
      </c>
      <c r="R32" s="52">
        <v>82</v>
      </c>
      <c r="S32" s="52">
        <v>603</v>
      </c>
      <c r="T32" s="52">
        <v>533</v>
      </c>
      <c r="U32" s="52">
        <v>638</v>
      </c>
      <c r="V32" s="52">
        <v>728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1022</v>
      </c>
      <c r="D35" s="52">
        <v>1269</v>
      </c>
      <c r="E35" s="52">
        <v>1026</v>
      </c>
      <c r="F35" s="52">
        <v>1210</v>
      </c>
      <c r="G35" s="52">
        <v>348</v>
      </c>
      <c r="H35" s="52">
        <v>230</v>
      </c>
      <c r="I35" s="52">
        <v>0</v>
      </c>
      <c r="J35" s="52">
        <v>0</v>
      </c>
      <c r="K35" s="52">
        <v>369</v>
      </c>
      <c r="L35" s="52">
        <v>19</v>
      </c>
      <c r="M35" s="52">
        <v>745</v>
      </c>
      <c r="N35" s="52">
        <v>609</v>
      </c>
      <c r="O35" s="52">
        <v>641</v>
      </c>
      <c r="P35" s="52">
        <v>3</v>
      </c>
      <c r="Q35" s="52">
        <v>37</v>
      </c>
      <c r="R35" s="52">
        <v>92</v>
      </c>
      <c r="S35" s="52">
        <v>218</v>
      </c>
      <c r="T35" s="52">
        <v>1154</v>
      </c>
      <c r="U35" s="52">
        <v>490</v>
      </c>
      <c r="V35" s="52">
        <v>1823</v>
      </c>
      <c r="W35" s="52">
        <v>0</v>
      </c>
      <c r="X35" s="52">
        <v>4</v>
      </c>
      <c r="Y35" s="52">
        <v>87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2569</v>
      </c>
      <c r="D36" s="52">
        <v>2638</v>
      </c>
      <c r="E36" s="52">
        <v>1680</v>
      </c>
      <c r="F36" s="52">
        <v>2381</v>
      </c>
      <c r="G36" s="52">
        <v>1168</v>
      </c>
      <c r="H36" s="52">
        <v>295</v>
      </c>
      <c r="I36" s="52">
        <v>0</v>
      </c>
      <c r="J36" s="52">
        <v>0</v>
      </c>
      <c r="K36" s="52">
        <v>1346</v>
      </c>
      <c r="L36" s="52">
        <v>5219</v>
      </c>
      <c r="M36" s="52">
        <v>6793</v>
      </c>
      <c r="N36" s="52">
        <v>6589</v>
      </c>
      <c r="O36" s="52">
        <v>2795</v>
      </c>
      <c r="P36" s="52">
        <v>37</v>
      </c>
      <c r="Q36" s="52">
        <v>337</v>
      </c>
      <c r="R36" s="52">
        <v>933</v>
      </c>
      <c r="S36" s="52">
        <v>2702</v>
      </c>
      <c r="T36" s="52">
        <v>4864</v>
      </c>
      <c r="U36" s="52">
        <v>4503</v>
      </c>
      <c r="V36" s="52">
        <v>3712</v>
      </c>
      <c r="W36" s="52">
        <v>1387</v>
      </c>
      <c r="X36" s="52">
        <v>113</v>
      </c>
      <c r="Y36" s="52">
        <v>390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22205</v>
      </c>
      <c r="D40" s="52">
        <v>23383</v>
      </c>
      <c r="E40" s="52">
        <v>27366</v>
      </c>
      <c r="F40" s="52">
        <v>18181</v>
      </c>
      <c r="G40" s="52">
        <v>4318</v>
      </c>
      <c r="H40" s="52">
        <v>1497</v>
      </c>
      <c r="I40" s="52">
        <v>0</v>
      </c>
      <c r="J40" s="52">
        <v>1</v>
      </c>
      <c r="K40" s="52">
        <v>3726</v>
      </c>
      <c r="L40" s="52">
        <v>12554</v>
      </c>
      <c r="M40" s="52">
        <v>16507</v>
      </c>
      <c r="N40" s="52">
        <v>18224</v>
      </c>
      <c r="O40" s="52">
        <v>8395</v>
      </c>
      <c r="P40" s="52">
        <v>47</v>
      </c>
      <c r="Q40" s="52">
        <v>259</v>
      </c>
      <c r="R40" s="52">
        <v>592</v>
      </c>
      <c r="S40" s="52">
        <v>3958</v>
      </c>
      <c r="T40" s="52">
        <v>5017</v>
      </c>
      <c r="U40" s="52">
        <v>6275</v>
      </c>
      <c r="V40" s="52">
        <v>4167</v>
      </c>
      <c r="W40" s="52">
        <v>618</v>
      </c>
      <c r="X40" s="52">
        <v>16</v>
      </c>
      <c r="Y40" s="52">
        <v>110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23281</v>
      </c>
      <c r="D41" s="36">
        <v>23676</v>
      </c>
      <c r="E41" s="36">
        <v>23904</v>
      </c>
      <c r="F41" s="36">
        <v>23541</v>
      </c>
      <c r="G41" s="36">
        <v>9327</v>
      </c>
      <c r="H41" s="36">
        <v>3356</v>
      </c>
      <c r="I41" s="36">
        <v>1</v>
      </c>
      <c r="J41" s="36">
        <v>1</v>
      </c>
      <c r="K41" s="36">
        <v>5385</v>
      </c>
      <c r="L41" s="36">
        <v>10604</v>
      </c>
      <c r="M41" s="36">
        <v>11252</v>
      </c>
      <c r="N41" s="36">
        <v>9098</v>
      </c>
      <c r="O41" s="36">
        <v>6280</v>
      </c>
      <c r="P41" s="36">
        <v>85</v>
      </c>
      <c r="Q41" s="36">
        <v>907</v>
      </c>
      <c r="R41" s="36">
        <v>2806</v>
      </c>
      <c r="S41" s="36">
        <v>8442</v>
      </c>
      <c r="T41" s="36">
        <v>11751</v>
      </c>
      <c r="U41" s="36">
        <v>12310</v>
      </c>
      <c r="V41" s="36">
        <v>9184</v>
      </c>
      <c r="W41" s="36">
        <v>3395</v>
      </c>
      <c r="X41" s="36">
        <v>178</v>
      </c>
      <c r="Y41" s="36">
        <v>924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293</v>
      </c>
      <c r="D45" s="52">
        <v>2514</v>
      </c>
      <c r="E45" s="52">
        <v>105</v>
      </c>
      <c r="F45" s="52">
        <v>2137</v>
      </c>
      <c r="G45" s="52">
        <v>9893</v>
      </c>
      <c r="H45" s="52">
        <v>17080</v>
      </c>
      <c r="I45" s="52">
        <v>22497</v>
      </c>
      <c r="J45" s="52">
        <v>29111</v>
      </c>
      <c r="K45" s="52">
        <v>32715</v>
      </c>
      <c r="L45" s="52">
        <v>35118</v>
      </c>
      <c r="M45" s="52">
        <v>8901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4054</v>
      </c>
      <c r="U45" s="52">
        <v>2149</v>
      </c>
      <c r="V45" s="52">
        <v>9407</v>
      </c>
      <c r="W45" s="52">
        <v>9044</v>
      </c>
      <c r="X45" s="52">
        <v>8680</v>
      </c>
      <c r="Y45" s="52">
        <v>8788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434</v>
      </c>
      <c r="D48" s="52">
        <v>440</v>
      </c>
      <c r="E48" s="52">
        <v>113</v>
      </c>
      <c r="F48" s="52">
        <v>107</v>
      </c>
      <c r="G48" s="52">
        <v>277</v>
      </c>
      <c r="H48" s="52">
        <v>701</v>
      </c>
      <c r="I48" s="52">
        <v>958</v>
      </c>
      <c r="J48" s="52">
        <v>1359</v>
      </c>
      <c r="K48" s="52">
        <v>2079</v>
      </c>
      <c r="L48" s="52">
        <v>2175</v>
      </c>
      <c r="M48" s="52">
        <v>3154</v>
      </c>
      <c r="N48" s="52">
        <v>2622</v>
      </c>
      <c r="O48" s="52">
        <v>594</v>
      </c>
      <c r="P48" s="52">
        <v>124</v>
      </c>
      <c r="Q48" s="52">
        <v>53</v>
      </c>
      <c r="R48" s="52">
        <v>167</v>
      </c>
      <c r="S48" s="52">
        <v>273</v>
      </c>
      <c r="T48" s="52">
        <v>283</v>
      </c>
      <c r="U48" s="52">
        <v>599</v>
      </c>
      <c r="V48" s="52">
        <v>758</v>
      </c>
      <c r="W48" s="52">
        <v>1268</v>
      </c>
      <c r="X48" s="52">
        <v>1562</v>
      </c>
      <c r="Y48" s="52">
        <v>1353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2569</v>
      </c>
      <c r="E50" s="52">
        <v>131</v>
      </c>
      <c r="F50" s="52">
        <v>1943</v>
      </c>
      <c r="G50" s="52">
        <v>9501</v>
      </c>
      <c r="H50" s="52">
        <v>16429</v>
      </c>
      <c r="I50" s="52">
        <v>21776</v>
      </c>
      <c r="J50" s="52">
        <v>28144</v>
      </c>
      <c r="K50" s="52">
        <v>32023</v>
      </c>
      <c r="L50" s="52">
        <v>32101</v>
      </c>
      <c r="M50" s="52">
        <v>6130</v>
      </c>
      <c r="N50" s="52">
        <v>1444</v>
      </c>
      <c r="O50" s="52">
        <v>13367</v>
      </c>
      <c r="P50" s="52">
        <v>12690</v>
      </c>
      <c r="Q50" s="52">
        <v>6748</v>
      </c>
      <c r="R50" s="52">
        <v>2563</v>
      </c>
      <c r="S50" s="52">
        <v>5034</v>
      </c>
      <c r="T50" s="52">
        <v>2982</v>
      </c>
      <c r="U50" s="52">
        <v>7134</v>
      </c>
      <c r="V50" s="52">
        <v>8792</v>
      </c>
      <c r="W50" s="52">
        <v>10878</v>
      </c>
      <c r="X50" s="52">
        <v>12001</v>
      </c>
      <c r="Y50" s="52">
        <v>12723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197</v>
      </c>
      <c r="D51" s="52">
        <v>5</v>
      </c>
      <c r="E51" s="52">
        <v>0</v>
      </c>
      <c r="F51" s="52">
        <v>0</v>
      </c>
      <c r="G51" s="52">
        <v>26</v>
      </c>
      <c r="H51" s="52">
        <v>205</v>
      </c>
      <c r="I51" s="52">
        <v>280</v>
      </c>
      <c r="J51" s="52">
        <v>653</v>
      </c>
      <c r="K51" s="52">
        <v>333</v>
      </c>
      <c r="L51" s="52">
        <v>2586</v>
      </c>
      <c r="M51" s="52">
        <v>2212</v>
      </c>
      <c r="N51" s="52">
        <v>0</v>
      </c>
      <c r="O51" s="52">
        <v>0</v>
      </c>
      <c r="P51" s="52">
        <v>329</v>
      </c>
      <c r="Q51" s="52">
        <v>212</v>
      </c>
      <c r="R51" s="52">
        <v>93</v>
      </c>
      <c r="S51" s="52">
        <v>0</v>
      </c>
      <c r="T51" s="52">
        <v>622</v>
      </c>
      <c r="U51" s="52">
        <v>0</v>
      </c>
      <c r="V51" s="52">
        <v>284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73</v>
      </c>
      <c r="D54" s="52">
        <v>32</v>
      </c>
      <c r="E54" s="52">
        <v>51</v>
      </c>
      <c r="F54" s="52">
        <v>121</v>
      </c>
      <c r="G54" s="52">
        <v>125</v>
      </c>
      <c r="H54" s="52">
        <v>285</v>
      </c>
      <c r="I54" s="52">
        <v>205</v>
      </c>
      <c r="J54" s="52">
        <v>75</v>
      </c>
      <c r="K54" s="52">
        <v>123</v>
      </c>
      <c r="L54" s="52">
        <v>2</v>
      </c>
      <c r="M54" s="52">
        <v>85</v>
      </c>
      <c r="N54" s="52">
        <v>35</v>
      </c>
      <c r="O54" s="52">
        <v>52</v>
      </c>
      <c r="P54" s="52">
        <v>24</v>
      </c>
      <c r="Q54" s="52">
        <v>21</v>
      </c>
      <c r="R54" s="52">
        <v>23</v>
      </c>
      <c r="S54" s="52">
        <v>24</v>
      </c>
      <c r="T54" s="52">
        <v>179</v>
      </c>
      <c r="U54" s="52">
        <v>113</v>
      </c>
      <c r="V54" s="52">
        <v>320</v>
      </c>
      <c r="W54" s="52">
        <v>0</v>
      </c>
      <c r="X54" s="52">
        <v>0</v>
      </c>
      <c r="Y54" s="52">
        <v>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181</v>
      </c>
      <c r="D55" s="52">
        <v>67</v>
      </c>
      <c r="E55" s="52">
        <v>85</v>
      </c>
      <c r="F55" s="52">
        <v>240</v>
      </c>
      <c r="G55" s="52">
        <v>423</v>
      </c>
      <c r="H55" s="52">
        <v>366</v>
      </c>
      <c r="I55" s="52">
        <v>311</v>
      </c>
      <c r="J55" s="52">
        <v>367</v>
      </c>
      <c r="K55" s="52">
        <v>449</v>
      </c>
      <c r="L55" s="52">
        <v>651</v>
      </c>
      <c r="M55" s="52">
        <v>792</v>
      </c>
      <c r="N55" s="52">
        <v>384</v>
      </c>
      <c r="O55" s="52">
        <v>243</v>
      </c>
      <c r="P55" s="52">
        <v>257</v>
      </c>
      <c r="Q55" s="52">
        <v>213</v>
      </c>
      <c r="R55" s="52">
        <v>255</v>
      </c>
      <c r="S55" s="52">
        <v>303</v>
      </c>
      <c r="T55" s="52">
        <v>753</v>
      </c>
      <c r="U55" s="52">
        <v>1026</v>
      </c>
      <c r="V55" s="52">
        <v>648</v>
      </c>
      <c r="W55" s="52">
        <v>518</v>
      </c>
      <c r="X55" s="52">
        <v>4</v>
      </c>
      <c r="Y55" s="52">
        <v>2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3072</v>
      </c>
      <c r="D59" s="52">
        <v>4236</v>
      </c>
      <c r="E59" s="52">
        <v>3313</v>
      </c>
      <c r="F59" s="52">
        <v>3700</v>
      </c>
      <c r="G59" s="52">
        <v>5301</v>
      </c>
      <c r="H59" s="52">
        <v>7650</v>
      </c>
      <c r="I59" s="52">
        <v>6850</v>
      </c>
      <c r="J59" s="52">
        <v>8664</v>
      </c>
      <c r="K59" s="52">
        <v>14363</v>
      </c>
      <c r="L59" s="52">
        <v>21416</v>
      </c>
      <c r="M59" s="52">
        <v>9285</v>
      </c>
      <c r="N59" s="52">
        <v>7399</v>
      </c>
      <c r="O59" s="52">
        <v>4150</v>
      </c>
      <c r="P59" s="52">
        <v>3778</v>
      </c>
      <c r="Q59" s="52">
        <v>3771</v>
      </c>
      <c r="R59" s="52">
        <v>4172</v>
      </c>
      <c r="S59" s="52">
        <v>6712</v>
      </c>
      <c r="T59" s="52">
        <v>6790</v>
      </c>
      <c r="U59" s="52">
        <v>2904</v>
      </c>
      <c r="V59" s="52">
        <v>3571</v>
      </c>
      <c r="W59" s="52">
        <v>1500</v>
      </c>
      <c r="X59" s="52">
        <v>858</v>
      </c>
      <c r="Y59" s="52">
        <v>1066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3220</v>
      </c>
      <c r="D60" s="36">
        <v>4290</v>
      </c>
      <c r="E60" s="36">
        <v>2893</v>
      </c>
      <c r="F60" s="36">
        <v>4793</v>
      </c>
      <c r="G60" s="36">
        <v>11448</v>
      </c>
      <c r="H60" s="36">
        <v>17138</v>
      </c>
      <c r="I60" s="36">
        <v>17542</v>
      </c>
      <c r="J60" s="36">
        <v>21622</v>
      </c>
      <c r="K60" s="36">
        <v>20749</v>
      </c>
      <c r="L60" s="36">
        <v>18091</v>
      </c>
      <c r="M60" s="36">
        <v>6330</v>
      </c>
      <c r="N60" s="36">
        <v>3695</v>
      </c>
      <c r="O60" s="36">
        <v>3102</v>
      </c>
      <c r="P60" s="36">
        <v>6612</v>
      </c>
      <c r="Q60" s="36">
        <v>13172</v>
      </c>
      <c r="R60" s="36">
        <v>19748</v>
      </c>
      <c r="S60" s="36">
        <v>14314</v>
      </c>
      <c r="T60" s="36">
        <v>15912</v>
      </c>
      <c r="U60" s="36">
        <v>5717</v>
      </c>
      <c r="V60" s="36">
        <v>7881</v>
      </c>
      <c r="W60" s="36">
        <v>8225</v>
      </c>
      <c r="X60" s="36">
        <v>8333</v>
      </c>
      <c r="Y60" s="36">
        <v>8925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37411</v>
      </c>
      <c r="D64" s="52">
        <v>40657</v>
      </c>
      <c r="E64" s="52">
        <v>35810</v>
      </c>
      <c r="F64" s="52">
        <v>37271</v>
      </c>
      <c r="G64" s="52">
        <v>35321</v>
      </c>
      <c r="H64" s="52">
        <v>33475</v>
      </c>
      <c r="I64" s="52">
        <v>34658</v>
      </c>
      <c r="J64" s="52">
        <v>48901</v>
      </c>
      <c r="K64" s="52">
        <v>57524</v>
      </c>
      <c r="L64" s="52">
        <v>72210</v>
      </c>
      <c r="M64" s="52">
        <v>34421</v>
      </c>
      <c r="N64" s="52">
        <v>27891</v>
      </c>
      <c r="O64" s="52">
        <v>15817</v>
      </c>
      <c r="P64" s="52">
        <v>24358</v>
      </c>
      <c r="Q64" s="52">
        <v>28658</v>
      </c>
      <c r="R64" s="52">
        <v>28559</v>
      </c>
      <c r="S64" s="52">
        <v>48109</v>
      </c>
      <c r="T64" s="52">
        <v>55141</v>
      </c>
      <c r="U64" s="52">
        <v>52671</v>
      </c>
      <c r="V64" s="52">
        <v>38120</v>
      </c>
      <c r="W64" s="52">
        <v>23774</v>
      </c>
      <c r="X64" s="52">
        <v>14174</v>
      </c>
      <c r="Y64" s="52">
        <v>16416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1940</v>
      </c>
      <c r="D67" s="52">
        <v>1948</v>
      </c>
      <c r="E67" s="52">
        <v>2367</v>
      </c>
      <c r="F67" s="52">
        <v>2317</v>
      </c>
      <c r="G67" s="52">
        <v>2429</v>
      </c>
      <c r="H67" s="52">
        <v>2775</v>
      </c>
      <c r="I67" s="52">
        <v>2149</v>
      </c>
      <c r="J67" s="52">
        <v>2379</v>
      </c>
      <c r="K67" s="52">
        <v>3599</v>
      </c>
      <c r="L67" s="52">
        <v>3969</v>
      </c>
      <c r="M67" s="52">
        <v>6472</v>
      </c>
      <c r="N67" s="52">
        <v>7342</v>
      </c>
      <c r="O67" s="52">
        <v>4818</v>
      </c>
      <c r="P67" s="52">
        <v>4872</v>
      </c>
      <c r="Q67" s="52">
        <v>2967</v>
      </c>
      <c r="R67" s="52">
        <v>6405</v>
      </c>
      <c r="S67" s="52">
        <v>7451</v>
      </c>
      <c r="T67" s="52">
        <v>7846</v>
      </c>
      <c r="U67" s="52">
        <v>8817</v>
      </c>
      <c r="V67" s="52">
        <v>9196</v>
      </c>
      <c r="W67" s="52">
        <v>8396</v>
      </c>
      <c r="X67" s="52">
        <v>5562</v>
      </c>
      <c r="Y67" s="52">
        <v>3665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35124</v>
      </c>
      <c r="D69" s="52">
        <v>38289</v>
      </c>
      <c r="E69" s="52">
        <v>33542</v>
      </c>
      <c r="F69" s="52">
        <v>35064</v>
      </c>
      <c r="G69" s="52">
        <v>33536</v>
      </c>
      <c r="H69" s="52">
        <v>31614</v>
      </c>
      <c r="I69" s="52">
        <v>33373</v>
      </c>
      <c r="J69" s="52">
        <v>46261</v>
      </c>
      <c r="K69" s="52">
        <v>54664</v>
      </c>
      <c r="L69" s="52">
        <v>62477</v>
      </c>
      <c r="M69" s="52">
        <v>30303</v>
      </c>
      <c r="N69" s="52">
        <v>23993</v>
      </c>
      <c r="O69" s="52">
        <v>16668</v>
      </c>
      <c r="P69" s="52">
        <v>20849</v>
      </c>
      <c r="Q69" s="52">
        <v>26844</v>
      </c>
      <c r="R69" s="52">
        <v>29513</v>
      </c>
      <c r="S69" s="52">
        <v>48356</v>
      </c>
      <c r="T69" s="52">
        <v>51606</v>
      </c>
      <c r="U69" s="52">
        <v>50827</v>
      </c>
      <c r="V69" s="52">
        <v>36574</v>
      </c>
      <c r="W69" s="52">
        <v>23564</v>
      </c>
      <c r="X69" s="52">
        <v>15861</v>
      </c>
      <c r="Y69" s="52">
        <v>18209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577</v>
      </c>
      <c r="D70" s="52">
        <v>590</v>
      </c>
      <c r="E70" s="52">
        <v>818</v>
      </c>
      <c r="F70" s="52">
        <v>597</v>
      </c>
      <c r="G70" s="52">
        <v>196</v>
      </c>
      <c r="H70" s="52">
        <v>342</v>
      </c>
      <c r="I70" s="52">
        <v>153</v>
      </c>
      <c r="J70" s="52">
        <v>1213</v>
      </c>
      <c r="K70" s="52">
        <v>920</v>
      </c>
      <c r="L70" s="52">
        <v>6383</v>
      </c>
      <c r="M70" s="52">
        <v>2235</v>
      </c>
      <c r="N70" s="52">
        <v>3295</v>
      </c>
      <c r="O70" s="52">
        <v>650</v>
      </c>
      <c r="P70" s="52">
        <v>3379</v>
      </c>
      <c r="Q70" s="52">
        <v>2099</v>
      </c>
      <c r="R70" s="52">
        <v>0</v>
      </c>
      <c r="S70" s="52">
        <v>1132</v>
      </c>
      <c r="T70" s="52">
        <v>2486</v>
      </c>
      <c r="U70" s="52">
        <v>2028</v>
      </c>
      <c r="V70" s="52">
        <v>2603</v>
      </c>
      <c r="W70" s="52">
        <v>0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642</v>
      </c>
      <c r="D73" s="52">
        <v>754</v>
      </c>
      <c r="E73" s="52">
        <v>770</v>
      </c>
      <c r="F73" s="52">
        <v>763</v>
      </c>
      <c r="G73" s="52">
        <v>548</v>
      </c>
      <c r="H73" s="52">
        <v>1119</v>
      </c>
      <c r="I73" s="52">
        <v>781</v>
      </c>
      <c r="J73" s="52">
        <v>465</v>
      </c>
      <c r="K73" s="52">
        <v>843</v>
      </c>
      <c r="L73" s="52">
        <v>18</v>
      </c>
      <c r="M73" s="52">
        <v>385</v>
      </c>
      <c r="N73" s="52">
        <v>235</v>
      </c>
      <c r="O73" s="52">
        <v>151</v>
      </c>
      <c r="P73" s="52">
        <v>217</v>
      </c>
      <c r="Q73" s="52">
        <v>239</v>
      </c>
      <c r="R73" s="52">
        <v>199</v>
      </c>
      <c r="S73" s="52">
        <v>151</v>
      </c>
      <c r="T73" s="52">
        <v>810</v>
      </c>
      <c r="U73" s="52">
        <v>217</v>
      </c>
      <c r="V73" s="52">
        <v>270</v>
      </c>
      <c r="W73" s="52">
        <v>0</v>
      </c>
      <c r="X73" s="52">
        <v>27</v>
      </c>
      <c r="Y73" s="52">
        <v>62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1613</v>
      </c>
      <c r="D74" s="52">
        <v>1570</v>
      </c>
      <c r="E74" s="52">
        <v>1259</v>
      </c>
      <c r="F74" s="52">
        <v>1501</v>
      </c>
      <c r="G74" s="52">
        <v>1839</v>
      </c>
      <c r="H74" s="52">
        <v>1439</v>
      </c>
      <c r="I74" s="52">
        <v>1182</v>
      </c>
      <c r="J74" s="52">
        <v>2279</v>
      </c>
      <c r="K74" s="52">
        <v>3074</v>
      </c>
      <c r="L74" s="52">
        <v>5318</v>
      </c>
      <c r="M74" s="52">
        <v>3496</v>
      </c>
      <c r="N74" s="52">
        <v>2513</v>
      </c>
      <c r="O74" s="52">
        <v>658</v>
      </c>
      <c r="P74" s="52">
        <v>2411</v>
      </c>
      <c r="Q74" s="52">
        <v>2175</v>
      </c>
      <c r="R74" s="52">
        <v>1963</v>
      </c>
      <c r="S74" s="52">
        <v>1826</v>
      </c>
      <c r="T74" s="52">
        <v>3430</v>
      </c>
      <c r="U74" s="52">
        <v>1987</v>
      </c>
      <c r="V74" s="52">
        <v>551</v>
      </c>
      <c r="W74" s="52">
        <v>1925</v>
      </c>
      <c r="X74" s="52">
        <v>461</v>
      </c>
      <c r="Y74" s="52">
        <v>275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47300</v>
      </c>
      <c r="D78" s="52">
        <v>50166</v>
      </c>
      <c r="E78" s="52">
        <v>46311</v>
      </c>
      <c r="F78" s="52">
        <v>49292</v>
      </c>
      <c r="G78" s="52">
        <v>50626</v>
      </c>
      <c r="H78" s="52">
        <v>54316</v>
      </c>
      <c r="I78" s="52">
        <v>48297</v>
      </c>
      <c r="J78" s="52">
        <v>66173</v>
      </c>
      <c r="K78" s="52">
        <v>83889</v>
      </c>
      <c r="L78" s="52">
        <v>96088</v>
      </c>
      <c r="M78" s="52">
        <v>62096</v>
      </c>
      <c r="N78" s="52">
        <v>58883</v>
      </c>
      <c r="O78" s="52">
        <v>50367</v>
      </c>
      <c r="P78" s="52">
        <v>61073</v>
      </c>
      <c r="Q78" s="52">
        <v>69725</v>
      </c>
      <c r="R78" s="52">
        <v>72432</v>
      </c>
      <c r="S78" s="52">
        <v>90439</v>
      </c>
      <c r="T78" s="52">
        <v>91847</v>
      </c>
      <c r="U78" s="52">
        <v>78312</v>
      </c>
      <c r="V78" s="52">
        <v>63951</v>
      </c>
      <c r="W78" s="52">
        <v>51727</v>
      </c>
      <c r="X78" s="52">
        <v>48907</v>
      </c>
      <c r="Y78" s="52">
        <v>52970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3746</v>
      </c>
      <c r="D79" s="36">
        <v>4215</v>
      </c>
      <c r="E79" s="36">
        <v>3862</v>
      </c>
      <c r="F79" s="36">
        <v>4100</v>
      </c>
      <c r="G79" s="36">
        <v>4227</v>
      </c>
      <c r="H79" s="36">
        <v>4340</v>
      </c>
      <c r="I79" s="36">
        <v>3655</v>
      </c>
      <c r="J79" s="36">
        <v>5369</v>
      </c>
      <c r="K79" s="36">
        <v>7695</v>
      </c>
      <c r="L79" s="36">
        <v>10227</v>
      </c>
      <c r="M79" s="36">
        <v>5425</v>
      </c>
      <c r="N79" s="36">
        <v>3257</v>
      </c>
      <c r="O79" s="36">
        <v>1410</v>
      </c>
      <c r="P79" s="36">
        <v>3147</v>
      </c>
      <c r="Q79" s="36">
        <v>3691</v>
      </c>
      <c r="R79" s="36">
        <v>4766</v>
      </c>
      <c r="S79" s="36">
        <v>5017</v>
      </c>
      <c r="T79" s="36">
        <v>4971</v>
      </c>
      <c r="U79" s="36">
        <v>2405</v>
      </c>
      <c r="V79" s="36">
        <v>169</v>
      </c>
      <c r="W79" s="36">
        <v>68</v>
      </c>
      <c r="X79" s="36">
        <v>2237</v>
      </c>
      <c r="Y79" s="36">
        <v>2876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206006</v>
      </c>
      <c r="D83" s="52">
        <v>119068</v>
      </c>
      <c r="E83" s="52">
        <v>111946</v>
      </c>
      <c r="F83" s="52">
        <v>144078</v>
      </c>
      <c r="G83" s="52">
        <v>180490</v>
      </c>
      <c r="H83" s="52">
        <v>242686</v>
      </c>
      <c r="I83" s="52">
        <v>155602</v>
      </c>
      <c r="J83" s="52">
        <v>114242</v>
      </c>
      <c r="K83" s="52">
        <v>53704</v>
      </c>
      <c r="L83" s="52">
        <v>58712</v>
      </c>
      <c r="M83" s="52">
        <v>230230</v>
      </c>
      <c r="N83" s="52">
        <v>229807</v>
      </c>
      <c r="O83" s="52">
        <v>160771</v>
      </c>
      <c r="P83" s="52">
        <v>82200</v>
      </c>
      <c r="Q83" s="52">
        <v>100212</v>
      </c>
      <c r="R83" s="52">
        <v>115871</v>
      </c>
      <c r="S83" s="52">
        <v>176734</v>
      </c>
      <c r="T83" s="52">
        <v>150873</v>
      </c>
      <c r="U83" s="52">
        <v>162661</v>
      </c>
      <c r="V83" s="52">
        <v>134772</v>
      </c>
      <c r="W83" s="52">
        <v>145761</v>
      </c>
      <c r="X83" s="52">
        <v>128421</v>
      </c>
      <c r="Y83" s="52">
        <v>128673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20882</v>
      </c>
      <c r="D86" s="52">
        <v>17764</v>
      </c>
      <c r="E86" s="52">
        <v>10661</v>
      </c>
      <c r="F86" s="52">
        <v>8064</v>
      </c>
      <c r="G86" s="52">
        <v>10042</v>
      </c>
      <c r="H86" s="52">
        <v>14747</v>
      </c>
      <c r="I86" s="52">
        <v>12743</v>
      </c>
      <c r="J86" s="52">
        <v>12286</v>
      </c>
      <c r="K86" s="52">
        <v>10817</v>
      </c>
      <c r="L86" s="52">
        <v>5572</v>
      </c>
      <c r="M86" s="52">
        <v>10954</v>
      </c>
      <c r="N86" s="52">
        <v>27031</v>
      </c>
      <c r="O86" s="52">
        <v>35925</v>
      </c>
      <c r="P86" s="52">
        <v>38067</v>
      </c>
      <c r="Q86" s="52">
        <v>12315</v>
      </c>
      <c r="R86" s="52">
        <v>22522</v>
      </c>
      <c r="S86" s="52">
        <v>28158</v>
      </c>
      <c r="T86" s="52">
        <v>29068</v>
      </c>
      <c r="U86" s="52">
        <v>27888</v>
      </c>
      <c r="V86" s="52">
        <v>27920</v>
      </c>
      <c r="W86" s="52">
        <v>28642</v>
      </c>
      <c r="X86" s="52">
        <v>25177</v>
      </c>
      <c r="Y86" s="52">
        <v>22632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33462</v>
      </c>
      <c r="D88" s="52">
        <v>28077</v>
      </c>
      <c r="E88" s="52">
        <v>27611</v>
      </c>
      <c r="F88" s="52">
        <v>36585</v>
      </c>
      <c r="G88" s="52">
        <v>42820</v>
      </c>
      <c r="H88" s="52">
        <v>47296</v>
      </c>
      <c r="I88" s="52">
        <v>38542</v>
      </c>
      <c r="J88" s="52">
        <v>48927</v>
      </c>
      <c r="K88" s="52">
        <v>32375</v>
      </c>
      <c r="L88" s="52">
        <v>43355</v>
      </c>
      <c r="M88" s="52">
        <v>86114</v>
      </c>
      <c r="N88" s="52">
        <v>117212</v>
      </c>
      <c r="O88" s="52">
        <v>119189</v>
      </c>
      <c r="P88" s="52">
        <v>36088</v>
      </c>
      <c r="Q88" s="52">
        <v>28760</v>
      </c>
      <c r="R88" s="52">
        <v>29433</v>
      </c>
      <c r="S88" s="52">
        <v>45870</v>
      </c>
      <c r="T88" s="52">
        <v>39449</v>
      </c>
      <c r="U88" s="52">
        <v>48938</v>
      </c>
      <c r="V88" s="52">
        <v>59411</v>
      </c>
      <c r="W88" s="52">
        <v>81831</v>
      </c>
      <c r="X88" s="52">
        <v>84097</v>
      </c>
      <c r="Y88" s="52">
        <v>64687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392</v>
      </c>
      <c r="D89" s="52">
        <v>252</v>
      </c>
      <c r="E89" s="52">
        <v>1020</v>
      </c>
      <c r="F89" s="52">
        <v>538</v>
      </c>
      <c r="G89" s="52">
        <v>173</v>
      </c>
      <c r="H89" s="52">
        <v>883</v>
      </c>
      <c r="I89" s="52">
        <v>95</v>
      </c>
      <c r="J89" s="52">
        <v>1769</v>
      </c>
      <c r="K89" s="52">
        <v>463</v>
      </c>
      <c r="L89" s="52">
        <v>2977</v>
      </c>
      <c r="M89" s="52">
        <v>4971</v>
      </c>
      <c r="N89" s="52">
        <v>6304</v>
      </c>
      <c r="O89" s="52">
        <v>4676</v>
      </c>
      <c r="P89" s="52">
        <v>3813</v>
      </c>
      <c r="Q89" s="52">
        <v>2246</v>
      </c>
      <c r="R89" s="52">
        <v>39</v>
      </c>
      <c r="S89" s="52">
        <v>2744</v>
      </c>
      <c r="T89" s="52">
        <v>1701</v>
      </c>
      <c r="U89" s="52">
        <v>2418</v>
      </c>
      <c r="V89" s="52">
        <v>3065</v>
      </c>
      <c r="W89" s="52">
        <v>824</v>
      </c>
      <c r="X89" s="52">
        <v>0</v>
      </c>
      <c r="Y89" s="52">
        <v>1086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331869</v>
      </c>
      <c r="D92" s="52">
        <v>256775</v>
      </c>
      <c r="E92" s="52">
        <v>257092</v>
      </c>
      <c r="F92" s="52">
        <v>284632</v>
      </c>
      <c r="G92" s="52">
        <v>325689</v>
      </c>
      <c r="H92" s="52">
        <v>405264</v>
      </c>
      <c r="I92" s="52">
        <v>172984</v>
      </c>
      <c r="J92" s="52">
        <v>124145</v>
      </c>
      <c r="K92" s="52">
        <v>127921</v>
      </c>
      <c r="L92" s="52">
        <v>94930</v>
      </c>
      <c r="M92" s="52">
        <v>186070</v>
      </c>
      <c r="N92" s="52">
        <v>173498</v>
      </c>
      <c r="O92" s="52">
        <v>133261</v>
      </c>
      <c r="P92" s="52">
        <v>116729</v>
      </c>
      <c r="Q92" s="52">
        <v>108521</v>
      </c>
      <c r="R92" s="52">
        <v>113401</v>
      </c>
      <c r="S92" s="52">
        <v>151968</v>
      </c>
      <c r="T92" s="52">
        <v>131440</v>
      </c>
      <c r="U92" s="52">
        <v>169410</v>
      </c>
      <c r="V92" s="52">
        <v>97495</v>
      </c>
      <c r="W92" s="52">
        <v>100665</v>
      </c>
      <c r="X92" s="52">
        <v>57008</v>
      </c>
      <c r="Y92" s="52">
        <v>88854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3373</v>
      </c>
      <c r="D93" s="52">
        <v>2937</v>
      </c>
      <c r="E93" s="52">
        <v>8464</v>
      </c>
      <c r="F93" s="52">
        <v>3928</v>
      </c>
      <c r="G93" s="52">
        <v>1842</v>
      </c>
      <c r="H93" s="52">
        <v>6336</v>
      </c>
      <c r="I93" s="52">
        <v>1281</v>
      </c>
      <c r="J93" s="52">
        <v>3920</v>
      </c>
      <c r="K93" s="52">
        <v>2602</v>
      </c>
      <c r="L93" s="52">
        <v>8329</v>
      </c>
      <c r="M93" s="52">
        <v>9804</v>
      </c>
      <c r="N93" s="52">
        <v>9474</v>
      </c>
      <c r="O93" s="52">
        <v>6049</v>
      </c>
      <c r="P93" s="52">
        <v>5793</v>
      </c>
      <c r="Q93" s="52">
        <v>4093</v>
      </c>
      <c r="R93" s="52">
        <v>4146</v>
      </c>
      <c r="S93" s="52">
        <v>10332</v>
      </c>
      <c r="T93" s="52">
        <v>6907</v>
      </c>
      <c r="U93" s="52">
        <v>8409</v>
      </c>
      <c r="V93" s="52">
        <v>10105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8179</v>
      </c>
      <c r="D96" s="52">
        <v>7636</v>
      </c>
      <c r="E96" s="52">
        <v>5614</v>
      </c>
      <c r="F96" s="52">
        <v>9154</v>
      </c>
      <c r="G96" s="52">
        <v>9388</v>
      </c>
      <c r="H96" s="52">
        <v>21889</v>
      </c>
      <c r="I96" s="52">
        <v>13532</v>
      </c>
      <c r="J96" s="52">
        <v>4795</v>
      </c>
      <c r="K96" s="52">
        <v>6521</v>
      </c>
      <c r="L96" s="52">
        <v>106</v>
      </c>
      <c r="M96" s="52">
        <v>7239</v>
      </c>
      <c r="N96" s="52">
        <v>5577</v>
      </c>
      <c r="O96" s="52">
        <v>7995</v>
      </c>
      <c r="P96" s="52">
        <v>4482</v>
      </c>
      <c r="Q96" s="52">
        <v>5316</v>
      </c>
      <c r="R96" s="52">
        <v>4681</v>
      </c>
      <c r="S96" s="52">
        <v>3800</v>
      </c>
      <c r="T96" s="52">
        <v>14824</v>
      </c>
      <c r="U96" s="52">
        <v>6481</v>
      </c>
      <c r="V96" s="52">
        <v>25105</v>
      </c>
      <c r="W96" s="52">
        <v>0</v>
      </c>
      <c r="X96" s="52">
        <v>4398</v>
      </c>
      <c r="Y96" s="52">
        <v>14286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20556</v>
      </c>
      <c r="D97" s="52">
        <v>15885</v>
      </c>
      <c r="E97" s="52">
        <v>9182</v>
      </c>
      <c r="F97" s="52">
        <v>18014</v>
      </c>
      <c r="G97" s="52">
        <v>31525</v>
      </c>
      <c r="H97" s="52">
        <v>28128</v>
      </c>
      <c r="I97" s="52">
        <v>20439</v>
      </c>
      <c r="J97" s="52">
        <v>23492</v>
      </c>
      <c r="K97" s="52">
        <v>23754</v>
      </c>
      <c r="L97" s="52">
        <v>30081</v>
      </c>
      <c r="M97" s="52">
        <v>65759</v>
      </c>
      <c r="N97" s="52">
        <v>59947</v>
      </c>
      <c r="O97" s="52">
        <v>34670</v>
      </c>
      <c r="P97" s="52">
        <v>49710</v>
      </c>
      <c r="Q97" s="52">
        <v>48051</v>
      </c>
      <c r="R97" s="52">
        <v>45950</v>
      </c>
      <c r="S97" s="52">
        <v>46286</v>
      </c>
      <c r="T97" s="52">
        <v>62666</v>
      </c>
      <c r="U97" s="52">
        <v>58831</v>
      </c>
      <c r="V97" s="52">
        <v>51197</v>
      </c>
      <c r="W97" s="52">
        <v>53382</v>
      </c>
      <c r="X97" s="52">
        <v>72422</v>
      </c>
      <c r="Y97" s="52">
        <v>62981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158123</v>
      </c>
      <c r="D101" s="52">
        <v>146900</v>
      </c>
      <c r="E101" s="52">
        <v>130562</v>
      </c>
      <c r="F101" s="52">
        <v>118011</v>
      </c>
      <c r="G101" s="52">
        <v>160798</v>
      </c>
      <c r="H101" s="52">
        <v>229297</v>
      </c>
      <c r="I101" s="52">
        <v>181289</v>
      </c>
      <c r="J101" s="52">
        <v>147495</v>
      </c>
      <c r="K101" s="52">
        <v>130932</v>
      </c>
      <c r="L101" s="52">
        <v>105512</v>
      </c>
      <c r="M101" s="52">
        <v>184585</v>
      </c>
      <c r="N101" s="52">
        <v>288649</v>
      </c>
      <c r="O101" s="52">
        <v>285511</v>
      </c>
      <c r="P101" s="52">
        <v>159908</v>
      </c>
      <c r="Q101" s="52">
        <v>151012</v>
      </c>
      <c r="R101" s="52">
        <v>121448</v>
      </c>
      <c r="S101" s="52">
        <v>151339</v>
      </c>
      <c r="T101" s="52">
        <v>127555</v>
      </c>
      <c r="U101" s="52">
        <v>165722</v>
      </c>
      <c r="V101" s="52">
        <v>183006</v>
      </c>
      <c r="W101" s="52">
        <v>169527</v>
      </c>
      <c r="X101" s="52">
        <v>146079</v>
      </c>
      <c r="Y101" s="52">
        <v>116999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130032</v>
      </c>
      <c r="D102" s="52">
        <v>95109</v>
      </c>
      <c r="E102" s="52">
        <v>109921</v>
      </c>
      <c r="F102" s="52">
        <v>115212</v>
      </c>
      <c r="G102" s="52">
        <v>89918</v>
      </c>
      <c r="H102" s="52">
        <v>98910</v>
      </c>
      <c r="I102" s="52">
        <v>23482</v>
      </c>
      <c r="J102" s="52">
        <v>17749</v>
      </c>
      <c r="K102" s="52">
        <v>27438</v>
      </c>
      <c r="L102" s="52">
        <v>42674</v>
      </c>
      <c r="M102" s="52">
        <v>107588</v>
      </c>
      <c r="N102" s="52">
        <v>60692</v>
      </c>
      <c r="O102" s="52">
        <v>18966</v>
      </c>
      <c r="P102" s="52">
        <v>28665</v>
      </c>
      <c r="Q102" s="52">
        <v>16325</v>
      </c>
      <c r="R102" s="52">
        <v>18405</v>
      </c>
      <c r="S102" s="52">
        <v>45012</v>
      </c>
      <c r="T102" s="52">
        <v>51093</v>
      </c>
      <c r="U102" s="52">
        <v>61520</v>
      </c>
      <c r="V102" s="52">
        <v>34786</v>
      </c>
      <c r="W102" s="52">
        <v>15456</v>
      </c>
      <c r="X102" s="52">
        <v>8473</v>
      </c>
      <c r="Y102" s="52">
        <v>14611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136320</v>
      </c>
      <c r="D103" s="36">
        <v>96306</v>
      </c>
      <c r="E103" s="36">
        <v>96014</v>
      </c>
      <c r="F103" s="36">
        <v>149170</v>
      </c>
      <c r="G103" s="36">
        <v>194180</v>
      </c>
      <c r="H103" s="36">
        <v>221599</v>
      </c>
      <c r="I103" s="36">
        <v>60150</v>
      </c>
      <c r="J103" s="36">
        <v>44301</v>
      </c>
      <c r="K103" s="36">
        <v>39645</v>
      </c>
      <c r="L103" s="36">
        <v>36058</v>
      </c>
      <c r="M103" s="36">
        <v>73389</v>
      </c>
      <c r="N103" s="36">
        <v>30301</v>
      </c>
      <c r="O103" s="36">
        <v>14193</v>
      </c>
      <c r="P103" s="36">
        <v>50099</v>
      </c>
      <c r="Q103" s="36">
        <v>57016</v>
      </c>
      <c r="R103" s="36">
        <v>87150</v>
      </c>
      <c r="S103" s="36">
        <v>96016</v>
      </c>
      <c r="T103" s="36">
        <v>119672</v>
      </c>
      <c r="U103" s="36">
        <v>120578</v>
      </c>
      <c r="V103" s="36">
        <v>76690</v>
      </c>
      <c r="W103" s="36">
        <v>84410</v>
      </c>
      <c r="X103" s="36">
        <v>81475</v>
      </c>
      <c r="Y103" s="36">
        <v>121274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480</v>
      </c>
      <c r="D126" s="52">
        <v>402</v>
      </c>
      <c r="E126" s="52">
        <v>453</v>
      </c>
      <c r="F126" s="52">
        <v>441</v>
      </c>
      <c r="G126" s="52">
        <v>1</v>
      </c>
      <c r="H126" s="52">
        <v>0</v>
      </c>
      <c r="I126" s="52">
        <v>94</v>
      </c>
      <c r="J126" s="52">
        <v>315</v>
      </c>
      <c r="K126" s="52">
        <v>413</v>
      </c>
      <c r="L126" s="52">
        <v>566</v>
      </c>
      <c r="M126" s="52">
        <v>564</v>
      </c>
      <c r="N126" s="52">
        <v>561</v>
      </c>
      <c r="O126" s="52">
        <v>342</v>
      </c>
      <c r="P126" s="52">
        <v>0</v>
      </c>
      <c r="Q126" s="52">
        <v>0</v>
      </c>
      <c r="R126" s="52">
        <v>219</v>
      </c>
      <c r="S126" s="52">
        <v>347</v>
      </c>
      <c r="T126" s="52">
        <v>286</v>
      </c>
      <c r="U126" s="52">
        <v>151</v>
      </c>
      <c r="V126" s="52">
        <v>0</v>
      </c>
      <c r="W126" s="52">
        <v>0</v>
      </c>
      <c r="X126" s="52">
        <v>0</v>
      </c>
      <c r="Y126" s="52">
        <v>0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47</v>
      </c>
      <c r="D129" s="52">
        <v>41</v>
      </c>
      <c r="E129" s="52">
        <v>30</v>
      </c>
      <c r="F129" s="52">
        <v>26</v>
      </c>
      <c r="G129" s="52">
        <v>19</v>
      </c>
      <c r="H129" s="52">
        <v>12</v>
      </c>
      <c r="I129" s="52">
        <v>1</v>
      </c>
      <c r="J129" s="52">
        <v>6</v>
      </c>
      <c r="K129" s="52">
        <v>20</v>
      </c>
      <c r="L129" s="52">
        <v>27</v>
      </c>
      <c r="M129" s="52">
        <v>54</v>
      </c>
      <c r="N129" s="52">
        <v>84</v>
      </c>
      <c r="O129" s="52">
        <v>86</v>
      </c>
      <c r="P129" s="52">
        <v>75</v>
      </c>
      <c r="Q129" s="52">
        <v>6</v>
      </c>
      <c r="R129" s="52">
        <v>4</v>
      </c>
      <c r="S129" s="52">
        <v>32</v>
      </c>
      <c r="T129" s="52">
        <v>52</v>
      </c>
      <c r="U129" s="52">
        <v>48</v>
      </c>
      <c r="V129" s="52">
        <v>34</v>
      </c>
      <c r="W129" s="52">
        <v>14</v>
      </c>
      <c r="X129" s="52">
        <v>3</v>
      </c>
      <c r="Y129" s="52">
        <v>0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272</v>
      </c>
      <c r="D135" s="52">
        <v>285</v>
      </c>
      <c r="E135" s="52">
        <v>356</v>
      </c>
      <c r="F135" s="52">
        <v>324</v>
      </c>
      <c r="G135" s="52">
        <v>74</v>
      </c>
      <c r="H135" s="52">
        <v>320</v>
      </c>
      <c r="I135" s="52">
        <v>183</v>
      </c>
      <c r="J135" s="52">
        <v>100</v>
      </c>
      <c r="K135" s="52">
        <v>172</v>
      </c>
      <c r="L135" s="52">
        <v>2</v>
      </c>
      <c r="M135" s="52">
        <v>81</v>
      </c>
      <c r="N135" s="52">
        <v>62</v>
      </c>
      <c r="O135" s="52">
        <v>81</v>
      </c>
      <c r="P135" s="52">
        <v>6</v>
      </c>
      <c r="Q135" s="52">
        <v>25</v>
      </c>
      <c r="R135" s="52">
        <v>60</v>
      </c>
      <c r="S135" s="52">
        <v>60</v>
      </c>
      <c r="T135" s="52">
        <v>140</v>
      </c>
      <c r="U135" s="52">
        <v>47</v>
      </c>
      <c r="V135" s="52">
        <v>85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681</v>
      </c>
      <c r="D136" s="52">
        <v>591</v>
      </c>
      <c r="E136" s="52">
        <v>583</v>
      </c>
      <c r="F136" s="52">
        <v>638</v>
      </c>
      <c r="G136" s="52">
        <v>254</v>
      </c>
      <c r="H136" s="52">
        <v>413</v>
      </c>
      <c r="I136" s="52">
        <v>276</v>
      </c>
      <c r="J136" s="52">
        <v>479</v>
      </c>
      <c r="K136" s="52">
        <v>631</v>
      </c>
      <c r="L136" s="52">
        <v>891</v>
      </c>
      <c r="M136" s="52">
        <v>752</v>
      </c>
      <c r="N136" s="52">
        <v>683</v>
      </c>
      <c r="O136" s="52">
        <v>358</v>
      </c>
      <c r="P136" s="52">
        <v>84</v>
      </c>
      <c r="Q136" s="52">
        <v>242</v>
      </c>
      <c r="R136" s="52">
        <v>620</v>
      </c>
      <c r="S136" s="52">
        <v>775</v>
      </c>
      <c r="T136" s="52">
        <v>627</v>
      </c>
      <c r="U136" s="52">
        <v>486</v>
      </c>
      <c r="V136" s="52">
        <v>187</v>
      </c>
      <c r="W136" s="52">
        <v>80</v>
      </c>
      <c r="X136" s="52">
        <v>5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466</v>
      </c>
      <c r="D140" s="52">
        <v>435</v>
      </c>
      <c r="E140" s="52">
        <v>503</v>
      </c>
      <c r="F140" s="52">
        <v>419</v>
      </c>
      <c r="G140" s="52">
        <v>103</v>
      </c>
      <c r="H140" s="52">
        <v>227</v>
      </c>
      <c r="I140" s="52">
        <v>128</v>
      </c>
      <c r="J140" s="52">
        <v>164</v>
      </c>
      <c r="K140" s="52">
        <v>326</v>
      </c>
      <c r="L140" s="52">
        <v>483</v>
      </c>
      <c r="M140" s="52">
        <v>498</v>
      </c>
      <c r="N140" s="52">
        <v>495</v>
      </c>
      <c r="O140" s="52">
        <v>253</v>
      </c>
      <c r="P140" s="52">
        <v>30</v>
      </c>
      <c r="Q140" s="52">
        <v>55</v>
      </c>
      <c r="R140" s="52">
        <v>112</v>
      </c>
      <c r="S140" s="52">
        <v>273</v>
      </c>
      <c r="T140" s="52">
        <v>227</v>
      </c>
      <c r="U140" s="52">
        <v>181</v>
      </c>
      <c r="V140" s="52">
        <v>80</v>
      </c>
      <c r="W140" s="52">
        <v>10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487</v>
      </c>
      <c r="D141" s="36">
        <v>440</v>
      </c>
      <c r="E141" s="36">
        <v>437</v>
      </c>
      <c r="F141" s="36">
        <v>543</v>
      </c>
      <c r="G141" s="36">
        <v>223</v>
      </c>
      <c r="H141" s="36">
        <v>507</v>
      </c>
      <c r="I141" s="36">
        <v>329</v>
      </c>
      <c r="J141" s="36">
        <v>412</v>
      </c>
      <c r="K141" s="36">
        <v>477</v>
      </c>
      <c r="L141" s="36">
        <v>407</v>
      </c>
      <c r="M141" s="36">
        <v>338</v>
      </c>
      <c r="N141" s="36">
        <v>246</v>
      </c>
      <c r="O141" s="36">
        <v>191</v>
      </c>
      <c r="P141" s="36">
        <v>59</v>
      </c>
      <c r="Q141" s="36">
        <v>214</v>
      </c>
      <c r="R141" s="36">
        <v>552</v>
      </c>
      <c r="S141" s="36">
        <v>577</v>
      </c>
      <c r="T141" s="36">
        <v>532</v>
      </c>
      <c r="U141" s="36">
        <v>358</v>
      </c>
      <c r="V141" s="36">
        <v>185</v>
      </c>
      <c r="W141" s="36">
        <v>68</v>
      </c>
      <c r="X141" s="36">
        <v>3</v>
      </c>
      <c r="Y141" s="36">
        <v>0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52590</v>
      </c>
      <c r="D145" s="52">
        <v>124665</v>
      </c>
      <c r="E145" s="52">
        <v>126325</v>
      </c>
      <c r="F145" s="52">
        <v>100592</v>
      </c>
      <c r="G145" s="52">
        <v>90322</v>
      </c>
      <c r="H145" s="52">
        <v>75349</v>
      </c>
      <c r="I145" s="52">
        <v>126961</v>
      </c>
      <c r="J145" s="52">
        <v>151648</v>
      </c>
      <c r="K145" s="52">
        <v>194569</v>
      </c>
      <c r="L145" s="52">
        <v>146458</v>
      </c>
      <c r="M145" s="52">
        <v>124232</v>
      </c>
      <c r="N145" s="52">
        <v>160936</v>
      </c>
      <c r="O145" s="52">
        <v>190123</v>
      </c>
      <c r="P145" s="52">
        <v>177044</v>
      </c>
      <c r="Q145" s="52">
        <v>121592</v>
      </c>
      <c r="R145" s="52">
        <v>102870</v>
      </c>
      <c r="S145" s="52">
        <v>112674</v>
      </c>
      <c r="T145" s="52">
        <v>128405</v>
      </c>
      <c r="U145" s="52">
        <v>132995</v>
      </c>
      <c r="V145" s="52">
        <v>138972</v>
      </c>
      <c r="W145" s="52">
        <v>158601</v>
      </c>
      <c r="X145" s="52">
        <v>186433</v>
      </c>
      <c r="Y145" s="52">
        <v>180283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10307</v>
      </c>
      <c r="D147" s="52">
        <v>22548</v>
      </c>
      <c r="E147" s="52">
        <v>36366</v>
      </c>
      <c r="F147" s="52">
        <v>41464</v>
      </c>
      <c r="G147" s="52">
        <v>38214</v>
      </c>
      <c r="H147" s="52">
        <v>34598</v>
      </c>
      <c r="I147" s="52">
        <v>31932</v>
      </c>
      <c r="J147" s="52">
        <v>38320</v>
      </c>
      <c r="K147" s="52">
        <v>58184</v>
      </c>
      <c r="L147" s="52">
        <v>70414</v>
      </c>
      <c r="M147" s="52">
        <v>79014</v>
      </c>
      <c r="N147" s="52">
        <v>74934</v>
      </c>
      <c r="O147" s="52">
        <v>74825</v>
      </c>
      <c r="P147" s="52">
        <v>88158</v>
      </c>
      <c r="Q147" s="52">
        <v>108447</v>
      </c>
      <c r="R147" s="52">
        <v>77936</v>
      </c>
      <c r="S147" s="52">
        <v>79430</v>
      </c>
      <c r="T147" s="52">
        <v>74097</v>
      </c>
      <c r="U147" s="52">
        <v>81099</v>
      </c>
      <c r="V147" s="52">
        <v>81783</v>
      </c>
      <c r="W147" s="52">
        <v>90113</v>
      </c>
      <c r="X147" s="52">
        <v>97547</v>
      </c>
      <c r="Y147" s="52">
        <v>104594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54976</v>
      </c>
      <c r="D149" s="52">
        <v>120099</v>
      </c>
      <c r="E149" s="52">
        <v>123794</v>
      </c>
      <c r="F149" s="52">
        <v>101077</v>
      </c>
      <c r="G149" s="52">
        <v>95532</v>
      </c>
      <c r="H149" s="52">
        <v>91190</v>
      </c>
      <c r="I149" s="52">
        <v>135166</v>
      </c>
      <c r="J149" s="52">
        <v>164406</v>
      </c>
      <c r="K149" s="52">
        <v>222262</v>
      </c>
      <c r="L149" s="52">
        <v>177605</v>
      </c>
      <c r="M149" s="52">
        <v>154628</v>
      </c>
      <c r="N149" s="52">
        <v>178298</v>
      </c>
      <c r="O149" s="52">
        <v>212715</v>
      </c>
      <c r="P149" s="52">
        <v>193182</v>
      </c>
      <c r="Q149" s="52">
        <v>172868</v>
      </c>
      <c r="R149" s="52">
        <v>173822</v>
      </c>
      <c r="S149" s="52">
        <v>193174</v>
      </c>
      <c r="T149" s="52">
        <v>164852</v>
      </c>
      <c r="U149" s="52">
        <v>192205</v>
      </c>
      <c r="V149" s="52">
        <v>155227</v>
      </c>
      <c r="W149" s="52">
        <v>203762</v>
      </c>
      <c r="X149" s="52">
        <v>138053</v>
      </c>
      <c r="Y149" s="52">
        <v>160460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559</v>
      </c>
      <c r="D150" s="52">
        <v>1374</v>
      </c>
      <c r="E150" s="52">
        <v>4075</v>
      </c>
      <c r="F150" s="52">
        <v>1394</v>
      </c>
      <c r="G150" s="52">
        <v>541</v>
      </c>
      <c r="H150" s="52">
        <v>1425</v>
      </c>
      <c r="I150" s="52">
        <v>1001</v>
      </c>
      <c r="J150" s="52">
        <v>5192</v>
      </c>
      <c r="K150" s="52">
        <v>4522</v>
      </c>
      <c r="L150" s="52">
        <v>15583</v>
      </c>
      <c r="M150" s="52">
        <v>8146</v>
      </c>
      <c r="N150" s="52">
        <v>9732</v>
      </c>
      <c r="O150" s="52">
        <v>9653</v>
      </c>
      <c r="P150" s="52">
        <v>9589</v>
      </c>
      <c r="Q150" s="52">
        <v>6520</v>
      </c>
      <c r="R150" s="52">
        <v>6360</v>
      </c>
      <c r="S150" s="52">
        <v>13137</v>
      </c>
      <c r="T150" s="52">
        <v>8651</v>
      </c>
      <c r="U150" s="52">
        <v>9538</v>
      </c>
      <c r="V150" s="52">
        <v>16087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1355</v>
      </c>
      <c r="D153" s="52">
        <v>3571</v>
      </c>
      <c r="E153" s="52">
        <v>2704</v>
      </c>
      <c r="F153" s="52">
        <v>3251</v>
      </c>
      <c r="G153" s="52">
        <v>2755</v>
      </c>
      <c r="H153" s="52">
        <v>4923</v>
      </c>
      <c r="I153" s="52">
        <v>10571</v>
      </c>
      <c r="J153" s="52">
        <v>6349</v>
      </c>
      <c r="K153" s="52">
        <v>11330</v>
      </c>
      <c r="L153" s="52">
        <v>201</v>
      </c>
      <c r="M153" s="52">
        <v>6013</v>
      </c>
      <c r="N153" s="52">
        <v>5729</v>
      </c>
      <c r="O153" s="52">
        <v>12757</v>
      </c>
      <c r="P153" s="52">
        <v>7426</v>
      </c>
      <c r="Q153" s="52">
        <v>8469</v>
      </c>
      <c r="R153" s="52">
        <v>7166</v>
      </c>
      <c r="S153" s="52">
        <v>4833</v>
      </c>
      <c r="T153" s="52">
        <v>18598</v>
      </c>
      <c r="U153" s="52">
        <v>7354</v>
      </c>
      <c r="V153" s="52">
        <v>39972</v>
      </c>
      <c r="W153" s="52">
        <v>0</v>
      </c>
      <c r="X153" s="52">
        <v>10650</v>
      </c>
      <c r="Y153" s="52">
        <v>25794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3405</v>
      </c>
      <c r="D154" s="52">
        <v>7430</v>
      </c>
      <c r="E154" s="52">
        <v>4420</v>
      </c>
      <c r="F154" s="52">
        <v>6397</v>
      </c>
      <c r="G154" s="52">
        <v>9245</v>
      </c>
      <c r="H154" s="52">
        <v>6330</v>
      </c>
      <c r="I154" s="52">
        <v>15971</v>
      </c>
      <c r="J154" s="52">
        <v>31108</v>
      </c>
      <c r="K154" s="52">
        <v>41268</v>
      </c>
      <c r="L154" s="52">
        <v>56278</v>
      </c>
      <c r="M154" s="52">
        <v>54650</v>
      </c>
      <c r="N154" s="52">
        <v>61605</v>
      </c>
      <c r="O154" s="52">
        <v>55345</v>
      </c>
      <c r="P154" s="52">
        <v>82250</v>
      </c>
      <c r="Q154" s="52">
        <v>76549</v>
      </c>
      <c r="R154" s="52">
        <v>70448</v>
      </c>
      <c r="S154" s="52">
        <v>58839</v>
      </c>
      <c r="T154" s="52">
        <v>78590</v>
      </c>
      <c r="U154" s="52">
        <v>66740</v>
      </c>
      <c r="V154" s="52">
        <v>81514</v>
      </c>
      <c r="W154" s="52">
        <v>108063</v>
      </c>
      <c r="X154" s="52">
        <v>175404</v>
      </c>
      <c r="Y154" s="52">
        <v>113738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29436</v>
      </c>
      <c r="D158" s="52">
        <v>65824</v>
      </c>
      <c r="E158" s="52">
        <v>72054</v>
      </c>
      <c r="F158" s="52">
        <v>48859</v>
      </c>
      <c r="G158" s="52">
        <v>34207</v>
      </c>
      <c r="H158" s="52">
        <v>32056</v>
      </c>
      <c r="I158" s="52">
        <v>45687</v>
      </c>
      <c r="J158" s="52">
        <v>59227</v>
      </c>
      <c r="K158" s="52">
        <v>114279</v>
      </c>
      <c r="L158" s="52">
        <v>135334</v>
      </c>
      <c r="M158" s="52">
        <v>132826</v>
      </c>
      <c r="N158" s="52">
        <v>170330</v>
      </c>
      <c r="O158" s="52">
        <v>166155</v>
      </c>
      <c r="P158" s="52">
        <v>106436</v>
      </c>
      <c r="Q158" s="52">
        <v>58854</v>
      </c>
      <c r="R158" s="52">
        <v>44967</v>
      </c>
      <c r="S158" s="52">
        <v>86158</v>
      </c>
      <c r="T158" s="52">
        <v>80975</v>
      </c>
      <c r="U158" s="52">
        <v>93193</v>
      </c>
      <c r="V158" s="52">
        <v>91371</v>
      </c>
      <c r="W158" s="52">
        <v>48263</v>
      </c>
      <c r="X158" s="52">
        <v>30549</v>
      </c>
      <c r="Y158" s="52">
        <v>32248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30859</v>
      </c>
      <c r="D159" s="36">
        <v>66651</v>
      </c>
      <c r="E159" s="36">
        <v>62938</v>
      </c>
      <c r="F159" s="36">
        <v>63260</v>
      </c>
      <c r="G159" s="36">
        <v>73868</v>
      </c>
      <c r="H159" s="36">
        <v>71816</v>
      </c>
      <c r="I159" s="36">
        <v>117027</v>
      </c>
      <c r="J159" s="36">
        <v>147830</v>
      </c>
      <c r="K159" s="36">
        <v>165109</v>
      </c>
      <c r="L159" s="36">
        <v>114331</v>
      </c>
      <c r="M159" s="36">
        <v>90611</v>
      </c>
      <c r="N159" s="36">
        <v>85043</v>
      </c>
      <c r="O159" s="36">
        <v>124317</v>
      </c>
      <c r="P159" s="36">
        <v>186037</v>
      </c>
      <c r="Q159" s="36">
        <v>205564</v>
      </c>
      <c r="R159" s="36">
        <v>212855</v>
      </c>
      <c r="S159" s="36">
        <v>183831</v>
      </c>
      <c r="T159" s="36">
        <v>189698</v>
      </c>
      <c r="U159" s="36">
        <v>182683</v>
      </c>
      <c r="V159" s="36">
        <v>201449</v>
      </c>
      <c r="W159" s="36">
        <v>263581</v>
      </c>
      <c r="X159" s="36">
        <v>293560</v>
      </c>
      <c r="Y159" s="36">
        <v>267733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10407</v>
      </c>
      <c r="D163" s="52">
        <v>12720</v>
      </c>
      <c r="E163" s="52">
        <v>17857</v>
      </c>
      <c r="F163" s="52">
        <v>13412</v>
      </c>
      <c r="G163" s="52">
        <v>11652</v>
      </c>
      <c r="H163" s="52">
        <v>8689</v>
      </c>
      <c r="I163" s="52">
        <v>11531</v>
      </c>
      <c r="J163" s="52">
        <v>7036</v>
      </c>
      <c r="K163" s="52">
        <v>9818</v>
      </c>
      <c r="L163" s="52">
        <v>8033</v>
      </c>
      <c r="M163" s="52">
        <v>7856</v>
      </c>
      <c r="N163" s="52">
        <v>0</v>
      </c>
      <c r="O163" s="52">
        <v>0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4620</v>
      </c>
      <c r="X163" s="52">
        <v>7274</v>
      </c>
      <c r="Y163" s="52">
        <v>19415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4989</v>
      </c>
      <c r="D165" s="52">
        <v>5209</v>
      </c>
      <c r="E165" s="52">
        <v>4195</v>
      </c>
      <c r="F165" s="52">
        <v>3744</v>
      </c>
      <c r="G165" s="52">
        <v>3707</v>
      </c>
      <c r="H165" s="52">
        <v>3288</v>
      </c>
      <c r="I165" s="52">
        <v>2227</v>
      </c>
      <c r="J165" s="52">
        <v>2322</v>
      </c>
      <c r="K165" s="52">
        <v>2985</v>
      </c>
      <c r="L165" s="52">
        <v>2401</v>
      </c>
      <c r="M165" s="52">
        <v>3757</v>
      </c>
      <c r="N165" s="52">
        <v>2749</v>
      </c>
      <c r="O165" s="52">
        <v>105</v>
      </c>
      <c r="P165" s="52">
        <v>176</v>
      </c>
      <c r="Q165" s="52">
        <v>46</v>
      </c>
      <c r="R165" s="52">
        <v>89</v>
      </c>
      <c r="S165" s="52">
        <v>139</v>
      </c>
      <c r="T165" s="52">
        <v>93</v>
      </c>
      <c r="U165" s="52">
        <v>68</v>
      </c>
      <c r="V165" s="52">
        <v>58</v>
      </c>
      <c r="W165" s="52">
        <v>253</v>
      </c>
      <c r="X165" s="52">
        <v>1474</v>
      </c>
      <c r="Y165" s="52">
        <v>2900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20688</v>
      </c>
      <c r="D167" s="52">
        <v>22704</v>
      </c>
      <c r="E167" s="52">
        <v>27952</v>
      </c>
      <c r="F167" s="52">
        <v>24212</v>
      </c>
      <c r="G167" s="52">
        <v>23679</v>
      </c>
      <c r="H167" s="52">
        <v>23403</v>
      </c>
      <c r="I167" s="52">
        <v>15811</v>
      </c>
      <c r="J167" s="52">
        <v>11624</v>
      </c>
      <c r="K167" s="52">
        <v>16948</v>
      </c>
      <c r="L167" s="52">
        <v>14463</v>
      </c>
      <c r="M167" s="52">
        <v>13993</v>
      </c>
      <c r="N167" s="52">
        <v>4504</v>
      </c>
      <c r="O167" s="52">
        <v>2146</v>
      </c>
      <c r="P167" s="52">
        <v>15</v>
      </c>
      <c r="Q167" s="52">
        <v>748</v>
      </c>
      <c r="R167" s="52">
        <v>563</v>
      </c>
      <c r="S167" s="52">
        <v>1521</v>
      </c>
      <c r="T167" s="52">
        <v>824</v>
      </c>
      <c r="U167" s="52">
        <v>864</v>
      </c>
      <c r="V167" s="52">
        <v>215</v>
      </c>
      <c r="W167" s="52">
        <v>3225</v>
      </c>
      <c r="X167" s="52">
        <v>3226</v>
      </c>
      <c r="Y167" s="52">
        <v>10541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210</v>
      </c>
      <c r="D168" s="52">
        <v>259</v>
      </c>
      <c r="E168" s="52">
        <v>920</v>
      </c>
      <c r="F168" s="52">
        <v>335</v>
      </c>
      <c r="G168" s="52">
        <v>132</v>
      </c>
      <c r="H168" s="52">
        <v>364</v>
      </c>
      <c r="I168" s="52">
        <v>117</v>
      </c>
      <c r="J168" s="52">
        <v>366</v>
      </c>
      <c r="K168" s="52">
        <v>343</v>
      </c>
      <c r="L168" s="52">
        <v>1267</v>
      </c>
      <c r="M168" s="52">
        <v>734</v>
      </c>
      <c r="N168" s="52">
        <v>243</v>
      </c>
      <c r="O168" s="52">
        <v>94</v>
      </c>
      <c r="P168" s="52">
        <v>0</v>
      </c>
      <c r="Q168" s="52">
        <v>27</v>
      </c>
      <c r="R168" s="52">
        <v>20</v>
      </c>
      <c r="S168" s="52">
        <v>102</v>
      </c>
      <c r="T168" s="52">
        <v>40</v>
      </c>
      <c r="U168" s="52">
        <v>39</v>
      </c>
      <c r="V168" s="52">
        <v>21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510</v>
      </c>
      <c r="D171" s="52">
        <v>675</v>
      </c>
      <c r="E171" s="52">
        <v>610</v>
      </c>
      <c r="F171" s="52">
        <v>780</v>
      </c>
      <c r="G171" s="52">
        <v>681</v>
      </c>
      <c r="H171" s="52">
        <v>1266</v>
      </c>
      <c r="I171" s="52">
        <v>1236</v>
      </c>
      <c r="J171" s="52">
        <v>447</v>
      </c>
      <c r="K171" s="52">
        <v>862</v>
      </c>
      <c r="L171" s="52">
        <v>15</v>
      </c>
      <c r="M171" s="52">
        <v>541</v>
      </c>
      <c r="N171" s="52">
        <v>143</v>
      </c>
      <c r="O171" s="52">
        <v>127</v>
      </c>
      <c r="P171" s="52">
        <v>0</v>
      </c>
      <c r="Q171" s="52">
        <v>35</v>
      </c>
      <c r="R171" s="52">
        <v>23</v>
      </c>
      <c r="S171" s="52">
        <v>36</v>
      </c>
      <c r="T171" s="52">
        <v>91</v>
      </c>
      <c r="U171" s="52">
        <v>30</v>
      </c>
      <c r="V171" s="52">
        <v>53</v>
      </c>
      <c r="W171" s="52">
        <v>0</v>
      </c>
      <c r="X171" s="52">
        <v>248</v>
      </c>
      <c r="Y171" s="52">
        <v>1687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1282</v>
      </c>
      <c r="D172" s="52">
        <v>1404</v>
      </c>
      <c r="E172" s="52">
        <v>999</v>
      </c>
      <c r="F172" s="52">
        <v>1532</v>
      </c>
      <c r="G172" s="52">
        <v>2294</v>
      </c>
      <c r="H172" s="52">
        <v>1621</v>
      </c>
      <c r="I172" s="52">
        <v>1870</v>
      </c>
      <c r="J172" s="52">
        <v>2198</v>
      </c>
      <c r="K172" s="52">
        <v>3143</v>
      </c>
      <c r="L172" s="52">
        <v>4580</v>
      </c>
      <c r="M172" s="52">
        <v>4943</v>
      </c>
      <c r="N172" s="52">
        <v>1559</v>
      </c>
      <c r="O172" s="52">
        <v>557</v>
      </c>
      <c r="P172" s="52">
        <v>5</v>
      </c>
      <c r="Q172" s="52">
        <v>332</v>
      </c>
      <c r="R172" s="52">
        <v>226</v>
      </c>
      <c r="S172" s="52">
        <v>460</v>
      </c>
      <c r="T172" s="52">
        <v>387</v>
      </c>
      <c r="U172" s="52">
        <v>300</v>
      </c>
      <c r="V172" s="52">
        <v>109</v>
      </c>
      <c r="W172" s="52">
        <v>1708</v>
      </c>
      <c r="X172" s="52">
        <v>4103</v>
      </c>
      <c r="Y172" s="52">
        <v>7463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11077</v>
      </c>
      <c r="D176" s="52">
        <v>12442</v>
      </c>
      <c r="E176" s="52">
        <v>16270</v>
      </c>
      <c r="F176" s="52">
        <v>11705</v>
      </c>
      <c r="G176" s="52">
        <v>8476</v>
      </c>
      <c r="H176" s="52">
        <v>8228</v>
      </c>
      <c r="I176" s="52">
        <v>5348</v>
      </c>
      <c r="J176" s="52">
        <v>4185</v>
      </c>
      <c r="K176" s="52">
        <v>8708</v>
      </c>
      <c r="L176" s="52">
        <v>11026</v>
      </c>
      <c r="M176" s="52">
        <v>12015</v>
      </c>
      <c r="N176" s="52">
        <v>4299</v>
      </c>
      <c r="O176" s="52">
        <v>1673</v>
      </c>
      <c r="P176" s="52">
        <v>6</v>
      </c>
      <c r="Q176" s="52">
        <v>252</v>
      </c>
      <c r="R176" s="52">
        <v>144</v>
      </c>
      <c r="S176" s="52">
        <v>671</v>
      </c>
      <c r="T176" s="52">
        <v>406</v>
      </c>
      <c r="U176" s="52">
        <v>411</v>
      </c>
      <c r="V176" s="52">
        <v>121</v>
      </c>
      <c r="W176" s="52">
        <v>760</v>
      </c>
      <c r="X176" s="52">
        <v>712</v>
      </c>
      <c r="Y176" s="52">
        <v>2114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11613</v>
      </c>
      <c r="D177" s="36">
        <v>12600</v>
      </c>
      <c r="E177" s="36">
        <v>14212</v>
      </c>
      <c r="F177" s="36">
        <v>15156</v>
      </c>
      <c r="G177" s="36">
        <v>18306</v>
      </c>
      <c r="H177" s="36">
        <v>18427</v>
      </c>
      <c r="I177" s="36">
        <v>13695</v>
      </c>
      <c r="J177" s="36">
        <v>10451</v>
      </c>
      <c r="K177" s="36">
        <v>12585</v>
      </c>
      <c r="L177" s="36">
        <v>9308</v>
      </c>
      <c r="M177" s="36">
        <v>8198</v>
      </c>
      <c r="N177" s="36">
        <v>2147</v>
      </c>
      <c r="O177" s="36">
        <v>1248</v>
      </c>
      <c r="P177" s="36">
        <v>14</v>
      </c>
      <c r="Q177" s="36">
        <v>888</v>
      </c>
      <c r="R177" s="36">
        <v>683</v>
      </c>
      <c r="S177" s="36">
        <v>1437</v>
      </c>
      <c r="T177" s="36">
        <v>951</v>
      </c>
      <c r="U177" s="36">
        <v>813</v>
      </c>
      <c r="V177" s="36">
        <v>274</v>
      </c>
      <c r="W177" s="36">
        <v>4173</v>
      </c>
      <c r="X177" s="36">
        <v>6863</v>
      </c>
      <c r="Y177" s="36">
        <v>17578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9257</v>
      </c>
      <c r="D26" s="52">
        <v>9669</v>
      </c>
      <c r="E26" s="52">
        <v>10911</v>
      </c>
      <c r="F26" s="52">
        <v>6401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1087</v>
      </c>
      <c r="M26" s="52">
        <v>5135</v>
      </c>
      <c r="N26" s="52">
        <v>6870</v>
      </c>
      <c r="O26" s="52">
        <v>3273</v>
      </c>
      <c r="P26" s="52">
        <v>1</v>
      </c>
      <c r="Q26" s="52">
        <v>0</v>
      </c>
      <c r="R26" s="52">
        <v>0</v>
      </c>
      <c r="S26" s="52">
        <v>1913</v>
      </c>
      <c r="T26" s="52">
        <v>2255</v>
      </c>
      <c r="U26" s="52">
        <v>2228</v>
      </c>
      <c r="V26" s="52">
        <v>722</v>
      </c>
      <c r="W26" s="52">
        <v>0</v>
      </c>
      <c r="X26" s="52">
        <v>1</v>
      </c>
      <c r="Y26" s="52">
        <v>0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518</v>
      </c>
      <c r="D29" s="52">
        <v>425</v>
      </c>
      <c r="E29" s="52">
        <v>554</v>
      </c>
      <c r="F29" s="52">
        <v>398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48</v>
      </c>
      <c r="M29" s="52">
        <v>298</v>
      </c>
      <c r="N29" s="52">
        <v>463</v>
      </c>
      <c r="O29" s="52">
        <v>236</v>
      </c>
      <c r="P29" s="52">
        <v>0</v>
      </c>
      <c r="Q29" s="52">
        <v>0</v>
      </c>
      <c r="R29" s="52">
        <v>0</v>
      </c>
      <c r="S29" s="52">
        <v>70</v>
      </c>
      <c r="T29" s="52">
        <v>64</v>
      </c>
      <c r="U29" s="52">
        <v>59</v>
      </c>
      <c r="V29" s="52">
        <v>13</v>
      </c>
      <c r="W29" s="52">
        <v>0</v>
      </c>
      <c r="X29" s="52">
        <v>0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8440</v>
      </c>
      <c r="D31" s="52">
        <v>8766</v>
      </c>
      <c r="E31" s="52">
        <v>10006</v>
      </c>
      <c r="F31" s="52">
        <v>5770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773</v>
      </c>
      <c r="M31" s="52">
        <v>3554</v>
      </c>
      <c r="N31" s="52">
        <v>4797</v>
      </c>
      <c r="O31" s="52">
        <v>2397</v>
      </c>
      <c r="P31" s="52">
        <v>1</v>
      </c>
      <c r="Q31" s="52">
        <v>0</v>
      </c>
      <c r="R31" s="52">
        <v>0</v>
      </c>
      <c r="S31" s="52">
        <v>1369</v>
      </c>
      <c r="T31" s="52">
        <v>1373</v>
      </c>
      <c r="U31" s="52">
        <v>1553</v>
      </c>
      <c r="V31" s="52">
        <v>382</v>
      </c>
      <c r="W31" s="52">
        <v>0</v>
      </c>
      <c r="X31" s="52">
        <v>0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86</v>
      </c>
      <c r="D32" s="52">
        <v>100</v>
      </c>
      <c r="E32" s="52">
        <v>329</v>
      </c>
      <c r="F32" s="52">
        <v>80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68</v>
      </c>
      <c r="M32" s="52">
        <v>187</v>
      </c>
      <c r="N32" s="52">
        <v>262</v>
      </c>
      <c r="O32" s="52">
        <v>109</v>
      </c>
      <c r="P32" s="52">
        <v>0</v>
      </c>
      <c r="Q32" s="52">
        <v>0</v>
      </c>
      <c r="R32" s="52">
        <v>0</v>
      </c>
      <c r="S32" s="52">
        <v>93</v>
      </c>
      <c r="T32" s="52">
        <v>72</v>
      </c>
      <c r="U32" s="52">
        <v>77</v>
      </c>
      <c r="V32" s="52">
        <v>40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208</v>
      </c>
      <c r="D35" s="52">
        <v>261</v>
      </c>
      <c r="E35" s="52">
        <v>219</v>
      </c>
      <c r="F35" s="52">
        <v>186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1</v>
      </c>
      <c r="M35" s="52">
        <v>138</v>
      </c>
      <c r="N35" s="52">
        <v>154</v>
      </c>
      <c r="O35" s="52">
        <v>144</v>
      </c>
      <c r="P35" s="52">
        <v>0</v>
      </c>
      <c r="Q35" s="52">
        <v>0</v>
      </c>
      <c r="R35" s="52">
        <v>0</v>
      </c>
      <c r="S35" s="52">
        <v>34</v>
      </c>
      <c r="T35" s="52">
        <v>155</v>
      </c>
      <c r="U35" s="52">
        <v>59</v>
      </c>
      <c r="V35" s="52">
        <v>99</v>
      </c>
      <c r="W35" s="52">
        <v>0</v>
      </c>
      <c r="X35" s="52">
        <v>0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523</v>
      </c>
      <c r="D36" s="52">
        <v>542</v>
      </c>
      <c r="E36" s="52">
        <v>357</v>
      </c>
      <c r="F36" s="52">
        <v>365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245</v>
      </c>
      <c r="M36" s="52">
        <v>1256</v>
      </c>
      <c r="N36" s="52">
        <v>1657</v>
      </c>
      <c r="O36" s="52">
        <v>623</v>
      </c>
      <c r="P36" s="52">
        <v>0</v>
      </c>
      <c r="Q36" s="52">
        <v>0</v>
      </c>
      <c r="R36" s="52">
        <v>0</v>
      </c>
      <c r="S36" s="52">
        <v>417</v>
      </c>
      <c r="T36" s="52">
        <v>655</v>
      </c>
      <c r="U36" s="52">
        <v>539</v>
      </c>
      <c r="V36" s="52">
        <v>201</v>
      </c>
      <c r="W36" s="52">
        <v>0</v>
      </c>
      <c r="X36" s="52">
        <v>1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4519</v>
      </c>
      <c r="D40" s="52">
        <v>4804</v>
      </c>
      <c r="E40" s="52">
        <v>5824</v>
      </c>
      <c r="F40" s="52">
        <v>2789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589</v>
      </c>
      <c r="M40" s="52">
        <v>3053</v>
      </c>
      <c r="N40" s="52">
        <v>4582</v>
      </c>
      <c r="O40" s="52">
        <v>1872</v>
      </c>
      <c r="P40" s="52">
        <v>0</v>
      </c>
      <c r="Q40" s="52">
        <v>0</v>
      </c>
      <c r="R40" s="52">
        <v>0</v>
      </c>
      <c r="S40" s="52">
        <v>611</v>
      </c>
      <c r="T40" s="52">
        <v>675</v>
      </c>
      <c r="U40" s="52">
        <v>753</v>
      </c>
      <c r="V40" s="52">
        <v>225</v>
      </c>
      <c r="W40" s="52">
        <v>0</v>
      </c>
      <c r="X40" s="52">
        <v>0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4738</v>
      </c>
      <c r="D41" s="36">
        <v>4865</v>
      </c>
      <c r="E41" s="36">
        <v>5087</v>
      </c>
      <c r="F41" s="36">
        <v>3612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498</v>
      </c>
      <c r="M41" s="36">
        <v>2082</v>
      </c>
      <c r="N41" s="36">
        <v>2288</v>
      </c>
      <c r="O41" s="36">
        <v>1401</v>
      </c>
      <c r="P41" s="36">
        <v>1</v>
      </c>
      <c r="Q41" s="36">
        <v>0</v>
      </c>
      <c r="R41" s="36">
        <v>0</v>
      </c>
      <c r="S41" s="36">
        <v>1302</v>
      </c>
      <c r="T41" s="36">
        <v>1580</v>
      </c>
      <c r="U41" s="36">
        <v>1475</v>
      </c>
      <c r="V41" s="36">
        <v>497</v>
      </c>
      <c r="W41" s="36">
        <v>0</v>
      </c>
      <c r="X41" s="36">
        <v>1</v>
      </c>
      <c r="Y41" s="36">
        <v>0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116</v>
      </c>
      <c r="D45" s="52">
        <v>981</v>
      </c>
      <c r="E45" s="52">
        <v>40</v>
      </c>
      <c r="F45" s="52">
        <v>792</v>
      </c>
      <c r="G45" s="52">
        <v>3305</v>
      </c>
      <c r="H45" s="52">
        <v>5924</v>
      </c>
      <c r="I45" s="52">
        <v>6499</v>
      </c>
      <c r="J45" s="52">
        <v>9503</v>
      </c>
      <c r="K45" s="52">
        <v>12489</v>
      </c>
      <c r="L45" s="52">
        <v>10832</v>
      </c>
      <c r="M45" s="52">
        <v>3530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1439</v>
      </c>
      <c r="U45" s="52">
        <v>759</v>
      </c>
      <c r="V45" s="52">
        <v>2777</v>
      </c>
      <c r="W45" s="52">
        <v>2523</v>
      </c>
      <c r="X45" s="52">
        <v>2396</v>
      </c>
      <c r="Y45" s="52">
        <v>2521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6</v>
      </c>
      <c r="D48" s="52">
        <v>43</v>
      </c>
      <c r="E48" s="52">
        <v>2</v>
      </c>
      <c r="F48" s="52">
        <v>49</v>
      </c>
      <c r="G48" s="52">
        <v>215</v>
      </c>
      <c r="H48" s="52">
        <v>347</v>
      </c>
      <c r="I48" s="52">
        <v>259</v>
      </c>
      <c r="J48" s="52">
        <v>303</v>
      </c>
      <c r="K48" s="52">
        <v>337</v>
      </c>
      <c r="L48" s="52">
        <v>486</v>
      </c>
      <c r="M48" s="52">
        <v>206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41</v>
      </c>
      <c r="U48" s="52">
        <v>20</v>
      </c>
      <c r="V48" s="52">
        <v>49</v>
      </c>
      <c r="W48" s="52">
        <v>51</v>
      </c>
      <c r="X48" s="52">
        <v>51</v>
      </c>
      <c r="Y48" s="52">
        <v>60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940</v>
      </c>
      <c r="E50" s="52">
        <v>2</v>
      </c>
      <c r="F50" s="52">
        <v>658</v>
      </c>
      <c r="G50" s="52">
        <v>3113</v>
      </c>
      <c r="H50" s="52">
        <v>5628</v>
      </c>
      <c r="I50" s="52">
        <v>6269</v>
      </c>
      <c r="J50" s="52">
        <v>9146</v>
      </c>
      <c r="K50" s="52">
        <v>12144</v>
      </c>
      <c r="L50" s="52">
        <v>9838</v>
      </c>
      <c r="M50" s="52">
        <v>2339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918</v>
      </c>
      <c r="U50" s="52">
        <v>497</v>
      </c>
      <c r="V50" s="52">
        <v>2413</v>
      </c>
      <c r="W50" s="52">
        <v>2378</v>
      </c>
      <c r="X50" s="52">
        <v>2394</v>
      </c>
      <c r="Y50" s="52">
        <v>2520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15</v>
      </c>
      <c r="D51" s="52">
        <v>2</v>
      </c>
      <c r="E51" s="52">
        <v>0</v>
      </c>
      <c r="F51" s="52">
        <v>0</v>
      </c>
      <c r="G51" s="52">
        <v>9</v>
      </c>
      <c r="H51" s="52">
        <v>70</v>
      </c>
      <c r="I51" s="52">
        <v>81</v>
      </c>
      <c r="J51" s="52">
        <v>213</v>
      </c>
      <c r="K51" s="52">
        <v>127</v>
      </c>
      <c r="L51" s="52">
        <v>792</v>
      </c>
      <c r="M51" s="52">
        <v>844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191</v>
      </c>
      <c r="U51" s="52">
        <v>0</v>
      </c>
      <c r="V51" s="52">
        <v>78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29</v>
      </c>
      <c r="D54" s="52">
        <v>13</v>
      </c>
      <c r="E54" s="52">
        <v>14</v>
      </c>
      <c r="F54" s="52">
        <v>45</v>
      </c>
      <c r="G54" s="52">
        <v>42</v>
      </c>
      <c r="H54" s="52">
        <v>99</v>
      </c>
      <c r="I54" s="52">
        <v>59</v>
      </c>
      <c r="J54" s="52">
        <v>24</v>
      </c>
      <c r="K54" s="52">
        <v>47</v>
      </c>
      <c r="L54" s="52">
        <v>1</v>
      </c>
      <c r="M54" s="52">
        <v>34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63</v>
      </c>
      <c r="U54" s="52">
        <v>26</v>
      </c>
      <c r="V54" s="52">
        <v>94</v>
      </c>
      <c r="W54" s="52">
        <v>0</v>
      </c>
      <c r="X54" s="52">
        <v>0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72</v>
      </c>
      <c r="D55" s="52">
        <v>26</v>
      </c>
      <c r="E55" s="52">
        <v>24</v>
      </c>
      <c r="F55" s="52">
        <v>89</v>
      </c>
      <c r="G55" s="52">
        <v>141</v>
      </c>
      <c r="H55" s="52">
        <v>127</v>
      </c>
      <c r="I55" s="52">
        <v>90</v>
      </c>
      <c r="J55" s="52">
        <v>120</v>
      </c>
      <c r="K55" s="52">
        <v>171</v>
      </c>
      <c r="L55" s="52">
        <v>201</v>
      </c>
      <c r="M55" s="52">
        <v>313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267</v>
      </c>
      <c r="U55" s="52">
        <v>236</v>
      </c>
      <c r="V55" s="52">
        <v>192</v>
      </c>
      <c r="W55" s="52">
        <v>145</v>
      </c>
      <c r="X55" s="52">
        <v>2</v>
      </c>
      <c r="Y55" s="52">
        <v>1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57</v>
      </c>
      <c r="D59" s="52">
        <v>487</v>
      </c>
      <c r="E59" s="52">
        <v>21</v>
      </c>
      <c r="F59" s="52">
        <v>345</v>
      </c>
      <c r="G59" s="52">
        <v>1046</v>
      </c>
      <c r="H59" s="52">
        <v>1828</v>
      </c>
      <c r="I59" s="52">
        <v>1825</v>
      </c>
      <c r="J59" s="52">
        <v>2718</v>
      </c>
      <c r="K59" s="52">
        <v>5109</v>
      </c>
      <c r="L59" s="52">
        <v>5871</v>
      </c>
      <c r="M59" s="52">
        <v>2098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431</v>
      </c>
      <c r="U59" s="52">
        <v>256</v>
      </c>
      <c r="V59" s="52">
        <v>867</v>
      </c>
      <c r="W59" s="52">
        <v>391</v>
      </c>
      <c r="X59" s="52">
        <v>226</v>
      </c>
      <c r="Y59" s="52">
        <v>271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59</v>
      </c>
      <c r="D60" s="36">
        <v>494</v>
      </c>
      <c r="E60" s="36">
        <v>19</v>
      </c>
      <c r="F60" s="36">
        <v>447</v>
      </c>
      <c r="G60" s="36">
        <v>2259</v>
      </c>
      <c r="H60" s="36">
        <v>4096</v>
      </c>
      <c r="I60" s="36">
        <v>4674</v>
      </c>
      <c r="J60" s="36">
        <v>6785</v>
      </c>
      <c r="K60" s="36">
        <v>7380</v>
      </c>
      <c r="L60" s="36">
        <v>4961</v>
      </c>
      <c r="M60" s="36">
        <v>1432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1008</v>
      </c>
      <c r="U60" s="36">
        <v>503</v>
      </c>
      <c r="V60" s="36">
        <v>1910</v>
      </c>
      <c r="W60" s="36">
        <v>2132</v>
      </c>
      <c r="X60" s="36">
        <v>2170</v>
      </c>
      <c r="Y60" s="36">
        <v>2250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14873</v>
      </c>
      <c r="D64" s="52">
        <v>15867</v>
      </c>
      <c r="E64" s="52">
        <v>13758</v>
      </c>
      <c r="F64" s="52">
        <v>13830</v>
      </c>
      <c r="G64" s="52">
        <v>11802</v>
      </c>
      <c r="H64" s="52">
        <v>11611</v>
      </c>
      <c r="I64" s="52">
        <v>10012</v>
      </c>
      <c r="J64" s="52">
        <v>15964</v>
      </c>
      <c r="K64" s="52">
        <v>21960</v>
      </c>
      <c r="L64" s="52">
        <v>22274</v>
      </c>
      <c r="M64" s="52">
        <v>13652</v>
      </c>
      <c r="N64" s="52">
        <v>8925</v>
      </c>
      <c r="O64" s="52">
        <v>3828</v>
      </c>
      <c r="P64" s="52">
        <v>13276</v>
      </c>
      <c r="Q64" s="52">
        <v>12953</v>
      </c>
      <c r="R64" s="52">
        <v>10834</v>
      </c>
      <c r="S64" s="52">
        <v>17084</v>
      </c>
      <c r="T64" s="52">
        <v>19577</v>
      </c>
      <c r="U64" s="52">
        <v>18626</v>
      </c>
      <c r="V64" s="52">
        <v>11255</v>
      </c>
      <c r="W64" s="52">
        <v>6632</v>
      </c>
      <c r="X64" s="52">
        <v>3913</v>
      </c>
      <c r="Y64" s="52">
        <v>4709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832</v>
      </c>
      <c r="D67" s="52">
        <v>697</v>
      </c>
      <c r="E67" s="52">
        <v>699</v>
      </c>
      <c r="F67" s="52">
        <v>861</v>
      </c>
      <c r="G67" s="52">
        <v>767</v>
      </c>
      <c r="H67" s="52">
        <v>682</v>
      </c>
      <c r="I67" s="52">
        <v>398</v>
      </c>
      <c r="J67" s="52">
        <v>509</v>
      </c>
      <c r="K67" s="52">
        <v>593</v>
      </c>
      <c r="L67" s="52">
        <v>1000</v>
      </c>
      <c r="M67" s="52">
        <v>793</v>
      </c>
      <c r="N67" s="52">
        <v>601</v>
      </c>
      <c r="O67" s="52">
        <v>276</v>
      </c>
      <c r="P67" s="52">
        <v>530</v>
      </c>
      <c r="Q67" s="52">
        <v>602</v>
      </c>
      <c r="R67" s="52">
        <v>391</v>
      </c>
      <c r="S67" s="52">
        <v>626</v>
      </c>
      <c r="T67" s="52">
        <v>557</v>
      </c>
      <c r="U67" s="52">
        <v>490</v>
      </c>
      <c r="V67" s="52">
        <v>199</v>
      </c>
      <c r="W67" s="52">
        <v>134</v>
      </c>
      <c r="X67" s="52">
        <v>83</v>
      </c>
      <c r="Y67" s="52">
        <v>113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13751</v>
      </c>
      <c r="D69" s="52">
        <v>14733</v>
      </c>
      <c r="E69" s="52">
        <v>12669</v>
      </c>
      <c r="F69" s="52">
        <v>12772</v>
      </c>
      <c r="G69" s="52">
        <v>10940</v>
      </c>
      <c r="H69" s="52">
        <v>10608</v>
      </c>
      <c r="I69" s="52">
        <v>9402</v>
      </c>
      <c r="J69" s="52">
        <v>14683</v>
      </c>
      <c r="K69" s="52">
        <v>20126</v>
      </c>
      <c r="L69" s="52">
        <v>18716</v>
      </c>
      <c r="M69" s="52">
        <v>11280</v>
      </c>
      <c r="N69" s="52">
        <v>7072</v>
      </c>
      <c r="O69" s="52">
        <v>3495</v>
      </c>
      <c r="P69" s="52">
        <v>10190</v>
      </c>
      <c r="Q69" s="52">
        <v>10999</v>
      </c>
      <c r="R69" s="52">
        <v>10013</v>
      </c>
      <c r="S69" s="52">
        <v>16006</v>
      </c>
      <c r="T69" s="52">
        <v>17239</v>
      </c>
      <c r="U69" s="52">
        <v>17159</v>
      </c>
      <c r="V69" s="52">
        <v>10278</v>
      </c>
      <c r="W69" s="52">
        <v>6095</v>
      </c>
      <c r="X69" s="52">
        <v>3778</v>
      </c>
      <c r="Y69" s="52">
        <v>4613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226</v>
      </c>
      <c r="D70" s="52">
        <v>227</v>
      </c>
      <c r="E70" s="52">
        <v>309</v>
      </c>
      <c r="F70" s="52">
        <v>218</v>
      </c>
      <c r="G70" s="52">
        <v>64</v>
      </c>
      <c r="H70" s="52">
        <v>115</v>
      </c>
      <c r="I70" s="52">
        <v>43</v>
      </c>
      <c r="J70" s="52">
        <v>385</v>
      </c>
      <c r="K70" s="52">
        <v>339</v>
      </c>
      <c r="L70" s="52">
        <v>1912</v>
      </c>
      <c r="M70" s="52">
        <v>833</v>
      </c>
      <c r="N70" s="52">
        <v>974</v>
      </c>
      <c r="O70" s="52">
        <v>137</v>
      </c>
      <c r="P70" s="52">
        <v>1653</v>
      </c>
      <c r="Q70" s="52">
        <v>862</v>
      </c>
      <c r="R70" s="52">
        <v>0</v>
      </c>
      <c r="S70" s="52">
        <v>376</v>
      </c>
      <c r="T70" s="52">
        <v>833</v>
      </c>
      <c r="U70" s="52">
        <v>687</v>
      </c>
      <c r="V70" s="52">
        <v>735</v>
      </c>
      <c r="W70" s="52">
        <v>0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255</v>
      </c>
      <c r="D73" s="52">
        <v>294</v>
      </c>
      <c r="E73" s="52">
        <v>296</v>
      </c>
      <c r="F73" s="52">
        <v>283</v>
      </c>
      <c r="G73" s="52">
        <v>183</v>
      </c>
      <c r="H73" s="52">
        <v>389</v>
      </c>
      <c r="I73" s="52">
        <v>226</v>
      </c>
      <c r="J73" s="52">
        <v>152</v>
      </c>
      <c r="K73" s="52">
        <v>322</v>
      </c>
      <c r="L73" s="52">
        <v>6</v>
      </c>
      <c r="M73" s="52">
        <v>153</v>
      </c>
      <c r="N73" s="52">
        <v>75</v>
      </c>
      <c r="O73" s="52">
        <v>37</v>
      </c>
      <c r="P73" s="52">
        <v>119</v>
      </c>
      <c r="Q73" s="52">
        <v>109</v>
      </c>
      <c r="R73" s="52">
        <v>76</v>
      </c>
      <c r="S73" s="52">
        <v>53</v>
      </c>
      <c r="T73" s="52">
        <v>288</v>
      </c>
      <c r="U73" s="52">
        <v>77</v>
      </c>
      <c r="V73" s="52">
        <v>80</v>
      </c>
      <c r="W73" s="52">
        <v>0</v>
      </c>
      <c r="X73" s="52">
        <v>8</v>
      </c>
      <c r="Y73" s="52">
        <v>18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641</v>
      </c>
      <c r="D74" s="52">
        <v>613</v>
      </c>
      <c r="E74" s="52">
        <v>484</v>
      </c>
      <c r="F74" s="52">
        <v>557</v>
      </c>
      <c r="G74" s="52">
        <v>615</v>
      </c>
      <c r="H74" s="52">
        <v>499</v>
      </c>
      <c r="I74" s="52">
        <v>341</v>
      </c>
      <c r="J74" s="52">
        <v>744</v>
      </c>
      <c r="K74" s="52">
        <v>1173</v>
      </c>
      <c r="L74" s="52">
        <v>1640</v>
      </c>
      <c r="M74" s="52">
        <v>1386</v>
      </c>
      <c r="N74" s="52">
        <v>804</v>
      </c>
      <c r="O74" s="52">
        <v>159</v>
      </c>
      <c r="P74" s="52">
        <v>1314</v>
      </c>
      <c r="Q74" s="52">
        <v>983</v>
      </c>
      <c r="R74" s="52">
        <v>745</v>
      </c>
      <c r="S74" s="52">
        <v>649</v>
      </c>
      <c r="T74" s="52">
        <v>1217</v>
      </c>
      <c r="U74" s="52">
        <v>703</v>
      </c>
      <c r="V74" s="52">
        <v>162</v>
      </c>
      <c r="W74" s="52">
        <v>537</v>
      </c>
      <c r="X74" s="52">
        <v>127</v>
      </c>
      <c r="Y74" s="52">
        <v>78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13384</v>
      </c>
      <c r="D78" s="52">
        <v>14222</v>
      </c>
      <c r="E78" s="52">
        <v>12274</v>
      </c>
      <c r="F78" s="52">
        <v>12309</v>
      </c>
      <c r="G78" s="52">
        <v>10390</v>
      </c>
      <c r="H78" s="52">
        <v>10146</v>
      </c>
      <c r="I78" s="52">
        <v>8982</v>
      </c>
      <c r="J78" s="52">
        <v>14301</v>
      </c>
      <c r="K78" s="52">
        <v>19363</v>
      </c>
      <c r="L78" s="52">
        <v>19421</v>
      </c>
      <c r="M78" s="52">
        <v>12108</v>
      </c>
      <c r="N78" s="52">
        <v>8235</v>
      </c>
      <c r="O78" s="52">
        <v>3653</v>
      </c>
      <c r="P78" s="52">
        <v>12167</v>
      </c>
      <c r="Q78" s="52">
        <v>11809</v>
      </c>
      <c r="R78" s="52">
        <v>9675</v>
      </c>
      <c r="S78" s="52">
        <v>15705</v>
      </c>
      <c r="T78" s="52">
        <v>18183</v>
      </c>
      <c r="U78" s="52">
        <v>17906</v>
      </c>
      <c r="V78" s="52">
        <v>11214</v>
      </c>
      <c r="W78" s="52">
        <v>6618</v>
      </c>
      <c r="X78" s="52">
        <v>3605</v>
      </c>
      <c r="Y78" s="52">
        <v>4250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1489</v>
      </c>
      <c r="D79" s="36">
        <v>1645</v>
      </c>
      <c r="E79" s="36">
        <v>1484</v>
      </c>
      <c r="F79" s="36">
        <v>1521</v>
      </c>
      <c r="G79" s="36">
        <v>1412</v>
      </c>
      <c r="H79" s="36">
        <v>1465</v>
      </c>
      <c r="I79" s="36">
        <v>1030</v>
      </c>
      <c r="J79" s="36">
        <v>1663</v>
      </c>
      <c r="K79" s="36">
        <v>2597</v>
      </c>
      <c r="L79" s="36">
        <v>2853</v>
      </c>
      <c r="M79" s="36">
        <v>1544</v>
      </c>
      <c r="N79" s="36">
        <v>690</v>
      </c>
      <c r="O79" s="36">
        <v>175</v>
      </c>
      <c r="P79" s="36">
        <v>1109</v>
      </c>
      <c r="Q79" s="36">
        <v>1144</v>
      </c>
      <c r="R79" s="36">
        <v>1159</v>
      </c>
      <c r="S79" s="36">
        <v>1379</v>
      </c>
      <c r="T79" s="36">
        <v>1394</v>
      </c>
      <c r="U79" s="36">
        <v>720</v>
      </c>
      <c r="V79" s="36">
        <v>41</v>
      </c>
      <c r="W79" s="36">
        <v>14</v>
      </c>
      <c r="X79" s="36">
        <v>308</v>
      </c>
      <c r="Y79" s="36">
        <v>459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81906</v>
      </c>
      <c r="D83" s="52">
        <v>46469</v>
      </c>
      <c r="E83" s="52">
        <v>43011</v>
      </c>
      <c r="F83" s="52">
        <v>53466</v>
      </c>
      <c r="G83" s="52">
        <v>60312</v>
      </c>
      <c r="H83" s="52">
        <v>84181</v>
      </c>
      <c r="I83" s="52">
        <v>44954</v>
      </c>
      <c r="J83" s="52">
        <v>37295</v>
      </c>
      <c r="K83" s="52">
        <v>20502</v>
      </c>
      <c r="L83" s="52">
        <v>18110</v>
      </c>
      <c r="M83" s="52">
        <v>91322</v>
      </c>
      <c r="N83" s="52">
        <v>73545</v>
      </c>
      <c r="O83" s="52">
        <v>38915</v>
      </c>
      <c r="P83" s="52">
        <v>44802</v>
      </c>
      <c r="Q83" s="52">
        <v>45296</v>
      </c>
      <c r="R83" s="52">
        <v>43958</v>
      </c>
      <c r="S83" s="52">
        <v>62763</v>
      </c>
      <c r="T83" s="52">
        <v>53568</v>
      </c>
      <c r="U83" s="52">
        <v>57528</v>
      </c>
      <c r="V83" s="52">
        <v>39794</v>
      </c>
      <c r="W83" s="52">
        <v>40665</v>
      </c>
      <c r="X83" s="52">
        <v>35458</v>
      </c>
      <c r="Y83" s="52">
        <v>36913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4580</v>
      </c>
      <c r="D86" s="52">
        <v>2041</v>
      </c>
      <c r="E86" s="52">
        <v>2186</v>
      </c>
      <c r="F86" s="52">
        <v>3329</v>
      </c>
      <c r="G86" s="52">
        <v>3920</v>
      </c>
      <c r="H86" s="52">
        <v>4940</v>
      </c>
      <c r="I86" s="52">
        <v>1787</v>
      </c>
      <c r="J86" s="52">
        <v>1190</v>
      </c>
      <c r="K86" s="52">
        <v>553</v>
      </c>
      <c r="L86" s="52">
        <v>813</v>
      </c>
      <c r="M86" s="52">
        <v>5309</v>
      </c>
      <c r="N86" s="52">
        <v>4956</v>
      </c>
      <c r="O86" s="52">
        <v>2806</v>
      </c>
      <c r="P86" s="52">
        <v>1788</v>
      </c>
      <c r="Q86" s="52">
        <v>2107</v>
      </c>
      <c r="R86" s="52">
        <v>1587</v>
      </c>
      <c r="S86" s="52">
        <v>2302</v>
      </c>
      <c r="T86" s="52">
        <v>1525</v>
      </c>
      <c r="U86" s="52">
        <v>1513</v>
      </c>
      <c r="V86" s="52">
        <v>704</v>
      </c>
      <c r="W86" s="52">
        <v>823</v>
      </c>
      <c r="X86" s="52">
        <v>751</v>
      </c>
      <c r="Y86" s="52">
        <v>890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984</v>
      </c>
      <c r="D88" s="52">
        <v>778</v>
      </c>
      <c r="E88" s="52">
        <v>625</v>
      </c>
      <c r="F88" s="52">
        <v>1082</v>
      </c>
      <c r="G88" s="52">
        <v>1511</v>
      </c>
      <c r="H88" s="52">
        <v>2354</v>
      </c>
      <c r="I88" s="52">
        <v>1607</v>
      </c>
      <c r="J88" s="52">
        <v>6290</v>
      </c>
      <c r="K88" s="52">
        <v>2032</v>
      </c>
      <c r="L88" s="52">
        <v>2722</v>
      </c>
      <c r="M88" s="52">
        <v>14397</v>
      </c>
      <c r="N88" s="52">
        <v>16444</v>
      </c>
      <c r="O88" s="52">
        <v>11336</v>
      </c>
      <c r="P88" s="52">
        <v>4517</v>
      </c>
      <c r="Q88" s="52">
        <v>3878</v>
      </c>
      <c r="R88" s="52">
        <v>3799</v>
      </c>
      <c r="S88" s="52">
        <v>6834</v>
      </c>
      <c r="T88" s="52">
        <v>4892</v>
      </c>
      <c r="U88" s="52">
        <v>5645</v>
      </c>
      <c r="V88" s="52">
        <v>6218</v>
      </c>
      <c r="W88" s="52">
        <v>10037</v>
      </c>
      <c r="X88" s="52">
        <v>9927</v>
      </c>
      <c r="Y88" s="52">
        <v>6809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12</v>
      </c>
      <c r="D89" s="52">
        <v>7</v>
      </c>
      <c r="E89" s="52">
        <v>23</v>
      </c>
      <c r="F89" s="52">
        <v>16</v>
      </c>
      <c r="G89" s="52">
        <v>6</v>
      </c>
      <c r="H89" s="52">
        <v>44</v>
      </c>
      <c r="I89" s="52">
        <v>4</v>
      </c>
      <c r="J89" s="52">
        <v>228</v>
      </c>
      <c r="K89" s="52">
        <v>29</v>
      </c>
      <c r="L89" s="52">
        <v>187</v>
      </c>
      <c r="M89" s="52">
        <v>832</v>
      </c>
      <c r="N89" s="52">
        <v>885</v>
      </c>
      <c r="O89" s="52">
        <v>445</v>
      </c>
      <c r="P89" s="52">
        <v>478</v>
      </c>
      <c r="Q89" s="52">
        <v>304</v>
      </c>
      <c r="R89" s="52">
        <v>5</v>
      </c>
      <c r="S89" s="52">
        <v>409</v>
      </c>
      <c r="T89" s="52">
        <v>212</v>
      </c>
      <c r="U89" s="52">
        <v>279</v>
      </c>
      <c r="V89" s="52">
        <v>321</v>
      </c>
      <c r="W89" s="52">
        <v>101</v>
      </c>
      <c r="X89" s="52">
        <v>0</v>
      </c>
      <c r="Y89" s="52">
        <v>115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73772</v>
      </c>
      <c r="D92" s="52">
        <v>41416</v>
      </c>
      <c r="E92" s="52">
        <v>38848</v>
      </c>
      <c r="F92" s="52">
        <v>47210</v>
      </c>
      <c r="G92" s="52">
        <v>51972</v>
      </c>
      <c r="H92" s="52">
        <v>71799</v>
      </c>
      <c r="I92" s="52">
        <v>36005</v>
      </c>
      <c r="J92" s="52">
        <v>24437</v>
      </c>
      <c r="K92" s="52">
        <v>14670</v>
      </c>
      <c r="L92" s="52">
        <v>10813</v>
      </c>
      <c r="M92" s="52">
        <v>52659</v>
      </c>
      <c r="N92" s="52">
        <v>39250</v>
      </c>
      <c r="O92" s="52">
        <v>19870</v>
      </c>
      <c r="P92" s="52">
        <v>26295</v>
      </c>
      <c r="Q92" s="52">
        <v>26880</v>
      </c>
      <c r="R92" s="52">
        <v>27075</v>
      </c>
      <c r="S92" s="52">
        <v>39723</v>
      </c>
      <c r="T92" s="52">
        <v>29512</v>
      </c>
      <c r="U92" s="52">
        <v>35959</v>
      </c>
      <c r="V92" s="52">
        <v>17630</v>
      </c>
      <c r="W92" s="52">
        <v>19947</v>
      </c>
      <c r="X92" s="52">
        <v>10875</v>
      </c>
      <c r="Y92" s="52">
        <v>16040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750</v>
      </c>
      <c r="D93" s="52">
        <v>474</v>
      </c>
      <c r="E93" s="52">
        <v>1279</v>
      </c>
      <c r="F93" s="52">
        <v>652</v>
      </c>
      <c r="G93" s="52">
        <v>294</v>
      </c>
      <c r="H93" s="52">
        <v>1123</v>
      </c>
      <c r="I93" s="52">
        <v>267</v>
      </c>
      <c r="J93" s="52">
        <v>772</v>
      </c>
      <c r="K93" s="52">
        <v>299</v>
      </c>
      <c r="L93" s="52">
        <v>949</v>
      </c>
      <c r="M93" s="52">
        <v>2775</v>
      </c>
      <c r="N93" s="52">
        <v>2143</v>
      </c>
      <c r="O93" s="52">
        <v>902</v>
      </c>
      <c r="P93" s="52">
        <v>1306</v>
      </c>
      <c r="Q93" s="52">
        <v>1014</v>
      </c>
      <c r="R93" s="52">
        <v>991</v>
      </c>
      <c r="S93" s="52">
        <v>2702</v>
      </c>
      <c r="T93" s="52">
        <v>1551</v>
      </c>
      <c r="U93" s="52">
        <v>1784</v>
      </c>
      <c r="V93" s="52">
        <v>1827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1818</v>
      </c>
      <c r="D96" s="52">
        <v>1232</v>
      </c>
      <c r="E96" s="52">
        <v>848</v>
      </c>
      <c r="F96" s="52">
        <v>1518</v>
      </c>
      <c r="G96" s="52">
        <v>1498</v>
      </c>
      <c r="H96" s="52">
        <v>3878</v>
      </c>
      <c r="I96" s="52">
        <v>2817</v>
      </c>
      <c r="J96" s="52">
        <v>944</v>
      </c>
      <c r="K96" s="52">
        <v>748</v>
      </c>
      <c r="L96" s="52">
        <v>12</v>
      </c>
      <c r="M96" s="52">
        <v>2049</v>
      </c>
      <c r="N96" s="52">
        <v>1262</v>
      </c>
      <c r="O96" s="52">
        <v>1192</v>
      </c>
      <c r="P96" s="52">
        <v>1011</v>
      </c>
      <c r="Q96" s="52">
        <v>1318</v>
      </c>
      <c r="R96" s="52">
        <v>1117</v>
      </c>
      <c r="S96" s="52">
        <v>994</v>
      </c>
      <c r="T96" s="52">
        <v>3330</v>
      </c>
      <c r="U96" s="52">
        <v>1377</v>
      </c>
      <c r="V96" s="52">
        <v>4540</v>
      </c>
      <c r="W96" s="52">
        <v>0</v>
      </c>
      <c r="X96" s="52">
        <v>839</v>
      </c>
      <c r="Y96" s="52">
        <v>2579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4570</v>
      </c>
      <c r="D97" s="52">
        <v>2562</v>
      </c>
      <c r="E97" s="52">
        <v>1388</v>
      </c>
      <c r="F97" s="52">
        <v>2988</v>
      </c>
      <c r="G97" s="52">
        <v>5031</v>
      </c>
      <c r="H97" s="52">
        <v>4983</v>
      </c>
      <c r="I97" s="52">
        <v>4254</v>
      </c>
      <c r="J97" s="52">
        <v>4624</v>
      </c>
      <c r="K97" s="52">
        <v>2724</v>
      </c>
      <c r="L97" s="52">
        <v>3427</v>
      </c>
      <c r="M97" s="52">
        <v>18610</v>
      </c>
      <c r="N97" s="52">
        <v>13561</v>
      </c>
      <c r="O97" s="52">
        <v>5170</v>
      </c>
      <c r="P97" s="52">
        <v>11195</v>
      </c>
      <c r="Q97" s="52">
        <v>11902</v>
      </c>
      <c r="R97" s="52">
        <v>10971</v>
      </c>
      <c r="S97" s="52">
        <v>12101</v>
      </c>
      <c r="T97" s="52">
        <v>14071</v>
      </c>
      <c r="U97" s="52">
        <v>12484</v>
      </c>
      <c r="V97" s="52">
        <v>9258</v>
      </c>
      <c r="W97" s="52">
        <v>10580</v>
      </c>
      <c r="X97" s="52">
        <v>13817</v>
      </c>
      <c r="Y97" s="52">
        <v>11370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4652</v>
      </c>
      <c r="D101" s="52">
        <v>4913</v>
      </c>
      <c r="E101" s="52">
        <v>4739</v>
      </c>
      <c r="F101" s="52">
        <v>4773</v>
      </c>
      <c r="G101" s="52">
        <v>7498</v>
      </c>
      <c r="H101" s="52">
        <v>15850</v>
      </c>
      <c r="I101" s="52">
        <v>23985</v>
      </c>
      <c r="J101" s="52">
        <v>23559</v>
      </c>
      <c r="K101" s="52">
        <v>11317</v>
      </c>
      <c r="L101" s="52">
        <v>7970</v>
      </c>
      <c r="M101" s="52">
        <v>35397</v>
      </c>
      <c r="N101" s="52">
        <v>49618</v>
      </c>
      <c r="O101" s="52">
        <v>33049</v>
      </c>
      <c r="P101" s="52">
        <v>24919</v>
      </c>
      <c r="Q101" s="52">
        <v>25074</v>
      </c>
      <c r="R101" s="52">
        <v>16998</v>
      </c>
      <c r="S101" s="52">
        <v>23495</v>
      </c>
      <c r="T101" s="52">
        <v>14852</v>
      </c>
      <c r="U101" s="52">
        <v>18695</v>
      </c>
      <c r="V101" s="52">
        <v>19628</v>
      </c>
      <c r="W101" s="52">
        <v>21048</v>
      </c>
      <c r="X101" s="52">
        <v>17800</v>
      </c>
      <c r="Y101" s="52">
        <v>11958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37715</v>
      </c>
      <c r="D102" s="52">
        <v>20648</v>
      </c>
      <c r="E102" s="52">
        <v>20428</v>
      </c>
      <c r="F102" s="52">
        <v>21219</v>
      </c>
      <c r="G102" s="52">
        <v>16716</v>
      </c>
      <c r="H102" s="52">
        <v>21087</v>
      </c>
      <c r="I102" s="52">
        <v>5888</v>
      </c>
      <c r="J102" s="52">
        <v>3929</v>
      </c>
      <c r="K102" s="52">
        <v>3757</v>
      </c>
      <c r="L102" s="52">
        <v>5496</v>
      </c>
      <c r="M102" s="52">
        <v>33246</v>
      </c>
      <c r="N102" s="52">
        <v>15959</v>
      </c>
      <c r="O102" s="52">
        <v>3355</v>
      </c>
      <c r="P102" s="52">
        <v>7236</v>
      </c>
      <c r="Q102" s="52">
        <v>4501</v>
      </c>
      <c r="R102" s="52">
        <v>4702</v>
      </c>
      <c r="S102" s="52">
        <v>12532</v>
      </c>
      <c r="T102" s="52">
        <v>11583</v>
      </c>
      <c r="U102" s="52">
        <v>13119</v>
      </c>
      <c r="V102" s="52">
        <v>6292</v>
      </c>
      <c r="W102" s="52">
        <v>3037</v>
      </c>
      <c r="X102" s="52">
        <v>1665</v>
      </c>
      <c r="Y102" s="52">
        <v>2683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39539</v>
      </c>
      <c r="D103" s="36">
        <v>20908</v>
      </c>
      <c r="E103" s="36">
        <v>17844</v>
      </c>
      <c r="F103" s="36">
        <v>27474</v>
      </c>
      <c r="G103" s="36">
        <v>36098</v>
      </c>
      <c r="H103" s="36">
        <v>47244</v>
      </c>
      <c r="I103" s="36">
        <v>15081</v>
      </c>
      <c r="J103" s="36">
        <v>9807</v>
      </c>
      <c r="K103" s="36">
        <v>5428</v>
      </c>
      <c r="L103" s="36">
        <v>4644</v>
      </c>
      <c r="M103" s="36">
        <v>22679</v>
      </c>
      <c r="N103" s="36">
        <v>7968</v>
      </c>
      <c r="O103" s="36">
        <v>2511</v>
      </c>
      <c r="P103" s="36">
        <v>12647</v>
      </c>
      <c r="Q103" s="36">
        <v>15721</v>
      </c>
      <c r="R103" s="36">
        <v>22258</v>
      </c>
      <c r="S103" s="36">
        <v>26736</v>
      </c>
      <c r="T103" s="36">
        <v>27133</v>
      </c>
      <c r="U103" s="36">
        <v>25714</v>
      </c>
      <c r="V103" s="36">
        <v>13874</v>
      </c>
      <c r="W103" s="36">
        <v>16580</v>
      </c>
      <c r="X103" s="36">
        <v>15993</v>
      </c>
      <c r="Y103" s="36">
        <v>22272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190</v>
      </c>
      <c r="D126" s="52">
        <v>156</v>
      </c>
      <c r="E126" s="52">
        <v>174</v>
      </c>
      <c r="F126" s="52">
        <v>163</v>
      </c>
      <c r="G126" s="52">
        <v>0</v>
      </c>
      <c r="H126" s="52">
        <v>0</v>
      </c>
      <c r="I126" s="52">
        <v>27</v>
      </c>
      <c r="J126" s="52">
        <v>102</v>
      </c>
      <c r="K126" s="52">
        <v>157</v>
      </c>
      <c r="L126" s="52">
        <v>174</v>
      </c>
      <c r="M126" s="52">
        <v>223</v>
      </c>
      <c r="N126" s="52">
        <v>179</v>
      </c>
      <c r="O126" s="52">
        <v>82</v>
      </c>
      <c r="P126" s="52">
        <v>0</v>
      </c>
      <c r="Q126" s="52">
        <v>0</v>
      </c>
      <c r="R126" s="52">
        <v>83</v>
      </c>
      <c r="S126" s="52">
        <v>123</v>
      </c>
      <c r="T126" s="52">
        <v>101</v>
      </c>
      <c r="U126" s="52">
        <v>53</v>
      </c>
      <c r="V126" s="52">
        <v>0</v>
      </c>
      <c r="W126" s="52">
        <v>0</v>
      </c>
      <c r="X126" s="52">
        <v>0</v>
      </c>
      <c r="Y126" s="52">
        <v>0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11</v>
      </c>
      <c r="D129" s="52">
        <v>7</v>
      </c>
      <c r="E129" s="52">
        <v>9</v>
      </c>
      <c r="F129" s="52">
        <v>10</v>
      </c>
      <c r="G129" s="52">
        <v>0</v>
      </c>
      <c r="H129" s="52">
        <v>0</v>
      </c>
      <c r="I129" s="52">
        <v>1</v>
      </c>
      <c r="J129" s="52">
        <v>3</v>
      </c>
      <c r="K129" s="52">
        <v>4</v>
      </c>
      <c r="L129" s="52">
        <v>8</v>
      </c>
      <c r="M129" s="52">
        <v>13</v>
      </c>
      <c r="N129" s="52">
        <v>12</v>
      </c>
      <c r="O129" s="52">
        <v>6</v>
      </c>
      <c r="P129" s="52">
        <v>0</v>
      </c>
      <c r="Q129" s="52">
        <v>0</v>
      </c>
      <c r="R129" s="52">
        <v>3</v>
      </c>
      <c r="S129" s="52">
        <v>4</v>
      </c>
      <c r="T129" s="52">
        <v>3</v>
      </c>
      <c r="U129" s="52">
        <v>1</v>
      </c>
      <c r="V129" s="52">
        <v>0</v>
      </c>
      <c r="W129" s="52">
        <v>0</v>
      </c>
      <c r="X129" s="52">
        <v>0</v>
      </c>
      <c r="Y129" s="52">
        <v>0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54</v>
      </c>
      <c r="D135" s="52">
        <v>51</v>
      </c>
      <c r="E135" s="52">
        <v>66</v>
      </c>
      <c r="F135" s="52">
        <v>55</v>
      </c>
      <c r="G135" s="52">
        <v>0</v>
      </c>
      <c r="H135" s="52">
        <v>0</v>
      </c>
      <c r="I135" s="52">
        <v>11</v>
      </c>
      <c r="J135" s="52">
        <v>17</v>
      </c>
      <c r="K135" s="52">
        <v>34</v>
      </c>
      <c r="L135" s="52">
        <v>1</v>
      </c>
      <c r="M135" s="52">
        <v>22</v>
      </c>
      <c r="N135" s="52">
        <v>15</v>
      </c>
      <c r="O135" s="52">
        <v>15</v>
      </c>
      <c r="P135" s="52">
        <v>0</v>
      </c>
      <c r="Q135" s="52">
        <v>0</v>
      </c>
      <c r="R135" s="52">
        <v>8</v>
      </c>
      <c r="S135" s="52">
        <v>9</v>
      </c>
      <c r="T135" s="52">
        <v>19</v>
      </c>
      <c r="U135" s="52">
        <v>5</v>
      </c>
      <c r="V135" s="52">
        <v>0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136</v>
      </c>
      <c r="D136" s="52">
        <v>105</v>
      </c>
      <c r="E136" s="52">
        <v>108</v>
      </c>
      <c r="F136" s="52">
        <v>108</v>
      </c>
      <c r="G136" s="52">
        <v>0</v>
      </c>
      <c r="H136" s="52">
        <v>0</v>
      </c>
      <c r="I136" s="52">
        <v>16</v>
      </c>
      <c r="J136" s="52">
        <v>85</v>
      </c>
      <c r="K136" s="52">
        <v>123</v>
      </c>
      <c r="L136" s="52">
        <v>173</v>
      </c>
      <c r="M136" s="52">
        <v>201</v>
      </c>
      <c r="N136" s="52">
        <v>164</v>
      </c>
      <c r="O136" s="52">
        <v>67</v>
      </c>
      <c r="P136" s="52">
        <v>0</v>
      </c>
      <c r="Q136" s="52">
        <v>0</v>
      </c>
      <c r="R136" s="52">
        <v>75</v>
      </c>
      <c r="S136" s="52">
        <v>114</v>
      </c>
      <c r="T136" s="52">
        <v>82</v>
      </c>
      <c r="U136" s="52">
        <v>48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93</v>
      </c>
      <c r="D140" s="52">
        <v>78</v>
      </c>
      <c r="E140" s="52">
        <v>93</v>
      </c>
      <c r="F140" s="52">
        <v>71</v>
      </c>
      <c r="G140" s="52">
        <v>0</v>
      </c>
      <c r="H140" s="52">
        <v>0</v>
      </c>
      <c r="I140" s="52">
        <v>8</v>
      </c>
      <c r="J140" s="52">
        <v>29</v>
      </c>
      <c r="K140" s="52">
        <v>64</v>
      </c>
      <c r="L140" s="52">
        <v>94</v>
      </c>
      <c r="M140" s="52">
        <v>133</v>
      </c>
      <c r="N140" s="52">
        <v>119</v>
      </c>
      <c r="O140" s="52">
        <v>47</v>
      </c>
      <c r="P140" s="52">
        <v>0</v>
      </c>
      <c r="Q140" s="52">
        <v>0</v>
      </c>
      <c r="R140" s="52">
        <v>14</v>
      </c>
      <c r="S140" s="52">
        <v>39</v>
      </c>
      <c r="T140" s="52">
        <v>30</v>
      </c>
      <c r="U140" s="52">
        <v>18</v>
      </c>
      <c r="V140" s="52">
        <v>0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97</v>
      </c>
      <c r="D141" s="36">
        <v>78</v>
      </c>
      <c r="E141" s="36">
        <v>81</v>
      </c>
      <c r="F141" s="36">
        <v>92</v>
      </c>
      <c r="G141" s="36">
        <v>0</v>
      </c>
      <c r="H141" s="36">
        <v>0</v>
      </c>
      <c r="I141" s="36">
        <v>19</v>
      </c>
      <c r="J141" s="36">
        <v>73</v>
      </c>
      <c r="K141" s="36">
        <v>93</v>
      </c>
      <c r="L141" s="36">
        <v>80</v>
      </c>
      <c r="M141" s="36">
        <v>90</v>
      </c>
      <c r="N141" s="36">
        <v>60</v>
      </c>
      <c r="O141" s="36">
        <v>35</v>
      </c>
      <c r="P141" s="36">
        <v>0</v>
      </c>
      <c r="Q141" s="36">
        <v>0</v>
      </c>
      <c r="R141" s="36">
        <v>69</v>
      </c>
      <c r="S141" s="36">
        <v>84</v>
      </c>
      <c r="T141" s="36">
        <v>71</v>
      </c>
      <c r="U141" s="36">
        <v>35</v>
      </c>
      <c r="V141" s="36">
        <v>0</v>
      </c>
      <c r="W141" s="36">
        <v>0</v>
      </c>
      <c r="X141" s="36">
        <v>0</v>
      </c>
      <c r="Y141" s="36">
        <v>0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20908</v>
      </c>
      <c r="D145" s="52">
        <v>48658</v>
      </c>
      <c r="E145" s="52">
        <v>48539</v>
      </c>
      <c r="F145" s="52">
        <v>37326</v>
      </c>
      <c r="G145" s="52">
        <v>30180</v>
      </c>
      <c r="H145" s="52">
        <v>26135</v>
      </c>
      <c r="I145" s="52">
        <v>36678</v>
      </c>
      <c r="J145" s="52">
        <v>49509</v>
      </c>
      <c r="K145" s="52">
        <v>74280</v>
      </c>
      <c r="L145" s="52">
        <v>45181</v>
      </c>
      <c r="M145" s="52">
        <v>49275</v>
      </c>
      <c r="N145" s="52">
        <v>51503</v>
      </c>
      <c r="O145" s="52">
        <v>46023</v>
      </c>
      <c r="P145" s="52">
        <v>96496</v>
      </c>
      <c r="Q145" s="52">
        <v>54961</v>
      </c>
      <c r="R145" s="52">
        <v>39025</v>
      </c>
      <c r="S145" s="52">
        <v>40012</v>
      </c>
      <c r="T145" s="52">
        <v>45588</v>
      </c>
      <c r="U145" s="52">
        <v>47033</v>
      </c>
      <c r="V145" s="52">
        <v>41037</v>
      </c>
      <c r="W145" s="52">
        <v>44250</v>
      </c>
      <c r="X145" s="52">
        <v>51480</v>
      </c>
      <c r="Y145" s="52">
        <v>51721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3787</v>
      </c>
      <c r="D147" s="52">
        <v>11079</v>
      </c>
      <c r="E147" s="52">
        <v>13957</v>
      </c>
      <c r="F147" s="52">
        <v>12464</v>
      </c>
      <c r="G147" s="52">
        <v>11447</v>
      </c>
      <c r="H147" s="52">
        <v>10881</v>
      </c>
      <c r="I147" s="52">
        <v>14568</v>
      </c>
      <c r="J147" s="52">
        <v>15752</v>
      </c>
      <c r="K147" s="52">
        <v>19866</v>
      </c>
      <c r="L147" s="52">
        <v>20228</v>
      </c>
      <c r="M147" s="52">
        <v>28517</v>
      </c>
      <c r="N147" s="52">
        <v>34153</v>
      </c>
      <c r="O147" s="52">
        <v>33091</v>
      </c>
      <c r="P147" s="52">
        <v>38130</v>
      </c>
      <c r="Q147" s="52">
        <v>25449</v>
      </c>
      <c r="R147" s="52">
        <v>13898</v>
      </c>
      <c r="S147" s="52">
        <v>14343</v>
      </c>
      <c r="T147" s="52">
        <v>12719</v>
      </c>
      <c r="U147" s="52">
        <v>12107</v>
      </c>
      <c r="V147" s="52">
        <v>7109</v>
      </c>
      <c r="W147" s="52">
        <v>8711</v>
      </c>
      <c r="X147" s="52">
        <v>10599</v>
      </c>
      <c r="Y147" s="52">
        <v>12109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19063</v>
      </c>
      <c r="D149" s="52">
        <v>44112</v>
      </c>
      <c r="E149" s="52">
        <v>44512</v>
      </c>
      <c r="F149" s="52">
        <v>33650</v>
      </c>
      <c r="G149" s="52">
        <v>26678</v>
      </c>
      <c r="H149" s="52">
        <v>22944</v>
      </c>
      <c r="I149" s="52">
        <v>30468</v>
      </c>
      <c r="J149" s="52">
        <v>39310</v>
      </c>
      <c r="K149" s="52">
        <v>59092</v>
      </c>
      <c r="L149" s="52">
        <v>32140</v>
      </c>
      <c r="M149" s="52">
        <v>34100</v>
      </c>
      <c r="N149" s="52">
        <v>35960</v>
      </c>
      <c r="O149" s="52">
        <v>33703</v>
      </c>
      <c r="P149" s="52">
        <v>63741</v>
      </c>
      <c r="Q149" s="52">
        <v>35933</v>
      </c>
      <c r="R149" s="52">
        <v>26313</v>
      </c>
      <c r="S149" s="52">
        <v>28627</v>
      </c>
      <c r="T149" s="52">
        <v>27761</v>
      </c>
      <c r="U149" s="52">
        <v>32774</v>
      </c>
      <c r="V149" s="52">
        <v>21755</v>
      </c>
      <c r="W149" s="52">
        <v>28915</v>
      </c>
      <c r="X149" s="52">
        <v>21928</v>
      </c>
      <c r="Y149" s="52">
        <v>27664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194</v>
      </c>
      <c r="D150" s="52">
        <v>505</v>
      </c>
      <c r="E150" s="52">
        <v>1465</v>
      </c>
      <c r="F150" s="52">
        <v>464</v>
      </c>
      <c r="G150" s="52">
        <v>151</v>
      </c>
      <c r="H150" s="52">
        <v>359</v>
      </c>
      <c r="I150" s="52">
        <v>226</v>
      </c>
      <c r="J150" s="52">
        <v>1242</v>
      </c>
      <c r="K150" s="52">
        <v>1203</v>
      </c>
      <c r="L150" s="52">
        <v>2820</v>
      </c>
      <c r="M150" s="52">
        <v>1797</v>
      </c>
      <c r="N150" s="52">
        <v>1963</v>
      </c>
      <c r="O150" s="52">
        <v>1530</v>
      </c>
      <c r="P150" s="52">
        <v>3165</v>
      </c>
      <c r="Q150" s="52">
        <v>1356</v>
      </c>
      <c r="R150" s="52">
        <v>963</v>
      </c>
      <c r="S150" s="52">
        <v>1948</v>
      </c>
      <c r="T150" s="52">
        <v>1459</v>
      </c>
      <c r="U150" s="52">
        <v>1626</v>
      </c>
      <c r="V150" s="52">
        <v>2255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470</v>
      </c>
      <c r="D153" s="52">
        <v>1312</v>
      </c>
      <c r="E153" s="52">
        <v>972</v>
      </c>
      <c r="F153" s="52">
        <v>1082</v>
      </c>
      <c r="G153" s="52">
        <v>769</v>
      </c>
      <c r="H153" s="52">
        <v>1239</v>
      </c>
      <c r="I153" s="52">
        <v>2384</v>
      </c>
      <c r="J153" s="52">
        <v>1519</v>
      </c>
      <c r="K153" s="52">
        <v>3012</v>
      </c>
      <c r="L153" s="52">
        <v>37</v>
      </c>
      <c r="M153" s="52">
        <v>1327</v>
      </c>
      <c r="N153" s="52">
        <v>1156</v>
      </c>
      <c r="O153" s="52">
        <v>2022</v>
      </c>
      <c r="P153" s="52">
        <v>2452</v>
      </c>
      <c r="Q153" s="52">
        <v>1762</v>
      </c>
      <c r="R153" s="52">
        <v>1086</v>
      </c>
      <c r="S153" s="52">
        <v>716</v>
      </c>
      <c r="T153" s="52">
        <v>3132</v>
      </c>
      <c r="U153" s="52">
        <v>1255</v>
      </c>
      <c r="V153" s="52">
        <v>5602</v>
      </c>
      <c r="W153" s="52">
        <v>0</v>
      </c>
      <c r="X153" s="52">
        <v>1692</v>
      </c>
      <c r="Y153" s="52">
        <v>4448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1181</v>
      </c>
      <c r="D154" s="52">
        <v>2729</v>
      </c>
      <c r="E154" s="52">
        <v>1590</v>
      </c>
      <c r="F154" s="52">
        <v>2130</v>
      </c>
      <c r="G154" s="52">
        <v>2582</v>
      </c>
      <c r="H154" s="52">
        <v>1593</v>
      </c>
      <c r="I154" s="52">
        <v>3600</v>
      </c>
      <c r="J154" s="52">
        <v>7438</v>
      </c>
      <c r="K154" s="52">
        <v>10973</v>
      </c>
      <c r="L154" s="52">
        <v>10184</v>
      </c>
      <c r="M154" s="52">
        <v>12051</v>
      </c>
      <c r="N154" s="52">
        <v>12424</v>
      </c>
      <c r="O154" s="52">
        <v>8768</v>
      </c>
      <c r="P154" s="52">
        <v>27138</v>
      </c>
      <c r="Q154" s="52">
        <v>15910</v>
      </c>
      <c r="R154" s="52">
        <v>10663</v>
      </c>
      <c r="S154" s="52">
        <v>8721</v>
      </c>
      <c r="T154" s="52">
        <v>13236</v>
      </c>
      <c r="U154" s="52">
        <v>11378</v>
      </c>
      <c r="V154" s="52">
        <v>11425</v>
      </c>
      <c r="W154" s="52">
        <v>15335</v>
      </c>
      <c r="X154" s="52">
        <v>27860</v>
      </c>
      <c r="Y154" s="52">
        <v>19609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10207</v>
      </c>
      <c r="D158" s="52">
        <v>24177</v>
      </c>
      <c r="E158" s="52">
        <v>25909</v>
      </c>
      <c r="F158" s="52">
        <v>16266</v>
      </c>
      <c r="G158" s="52">
        <v>9552</v>
      </c>
      <c r="H158" s="52">
        <v>8065</v>
      </c>
      <c r="I158" s="52">
        <v>10298</v>
      </c>
      <c r="J158" s="52">
        <v>14162</v>
      </c>
      <c r="K158" s="52">
        <v>30384</v>
      </c>
      <c r="L158" s="52">
        <v>24490</v>
      </c>
      <c r="M158" s="52">
        <v>29293</v>
      </c>
      <c r="N158" s="52">
        <v>34352</v>
      </c>
      <c r="O158" s="52">
        <v>26326</v>
      </c>
      <c r="P158" s="52">
        <v>35117</v>
      </c>
      <c r="Q158" s="52">
        <v>12234</v>
      </c>
      <c r="R158" s="52">
        <v>6806</v>
      </c>
      <c r="S158" s="52">
        <v>12770</v>
      </c>
      <c r="T158" s="52">
        <v>13639</v>
      </c>
      <c r="U158" s="52">
        <v>15890</v>
      </c>
      <c r="V158" s="52">
        <v>12805</v>
      </c>
      <c r="W158" s="52">
        <v>6850</v>
      </c>
      <c r="X158" s="52">
        <v>4853</v>
      </c>
      <c r="Y158" s="52">
        <v>5560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10701</v>
      </c>
      <c r="D159" s="36">
        <v>24481</v>
      </c>
      <c r="E159" s="36">
        <v>22630</v>
      </c>
      <c r="F159" s="36">
        <v>21060</v>
      </c>
      <c r="G159" s="36">
        <v>20628</v>
      </c>
      <c r="H159" s="36">
        <v>18070</v>
      </c>
      <c r="I159" s="36">
        <v>26380</v>
      </c>
      <c r="J159" s="36">
        <v>35347</v>
      </c>
      <c r="K159" s="36">
        <v>43896</v>
      </c>
      <c r="L159" s="36">
        <v>20691</v>
      </c>
      <c r="M159" s="36">
        <v>19982</v>
      </c>
      <c r="N159" s="36">
        <v>17151</v>
      </c>
      <c r="O159" s="36">
        <v>19697</v>
      </c>
      <c r="P159" s="36">
        <v>61379</v>
      </c>
      <c r="Q159" s="36">
        <v>42727</v>
      </c>
      <c r="R159" s="36">
        <v>32219</v>
      </c>
      <c r="S159" s="36">
        <v>27242</v>
      </c>
      <c r="T159" s="36">
        <v>31949</v>
      </c>
      <c r="U159" s="36">
        <v>31143</v>
      </c>
      <c r="V159" s="36">
        <v>28232</v>
      </c>
      <c r="W159" s="36">
        <v>37400</v>
      </c>
      <c r="X159" s="36">
        <v>46627</v>
      </c>
      <c r="Y159" s="36">
        <v>46161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4137</v>
      </c>
      <c r="D163" s="52">
        <v>4964</v>
      </c>
      <c r="E163" s="52">
        <v>6861</v>
      </c>
      <c r="F163" s="52">
        <v>4976</v>
      </c>
      <c r="G163" s="52">
        <v>3893</v>
      </c>
      <c r="H163" s="52">
        <v>3013</v>
      </c>
      <c r="I163" s="52">
        <v>3331</v>
      </c>
      <c r="J163" s="52">
        <v>2296</v>
      </c>
      <c r="K163" s="52">
        <v>3748</v>
      </c>
      <c r="L163" s="52">
        <v>2477</v>
      </c>
      <c r="M163" s="52">
        <v>3116</v>
      </c>
      <c r="N163" s="52">
        <v>0</v>
      </c>
      <c r="O163" s="52">
        <v>0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1288</v>
      </c>
      <c r="X163" s="52">
        <v>2008</v>
      </c>
      <c r="Y163" s="52">
        <v>5569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749</v>
      </c>
      <c r="D165" s="52">
        <v>1090</v>
      </c>
      <c r="E165" s="52">
        <v>1737</v>
      </c>
      <c r="F165" s="52">
        <v>1548</v>
      </c>
      <c r="G165" s="52">
        <v>1264</v>
      </c>
      <c r="H165" s="52">
        <v>882</v>
      </c>
      <c r="I165" s="52">
        <v>661</v>
      </c>
      <c r="J165" s="52">
        <v>366</v>
      </c>
      <c r="K165" s="52">
        <v>504</v>
      </c>
      <c r="L165" s="52">
        <v>556</v>
      </c>
      <c r="M165" s="52">
        <v>904</v>
      </c>
      <c r="N165" s="52">
        <v>0</v>
      </c>
      <c r="O165" s="52">
        <v>0</v>
      </c>
      <c r="P165" s="52">
        <v>0</v>
      </c>
      <c r="Q165" s="52">
        <v>0</v>
      </c>
      <c r="R165" s="52">
        <v>0</v>
      </c>
      <c r="S165" s="52">
        <v>0</v>
      </c>
      <c r="T165" s="52">
        <v>0</v>
      </c>
      <c r="U165" s="52">
        <v>0</v>
      </c>
      <c r="V165" s="52">
        <v>0</v>
      </c>
      <c r="W165" s="52">
        <v>129</v>
      </c>
      <c r="X165" s="52">
        <v>210</v>
      </c>
      <c r="Y165" s="52">
        <v>663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3772</v>
      </c>
      <c r="D167" s="52">
        <v>4501</v>
      </c>
      <c r="E167" s="52">
        <v>6292</v>
      </c>
      <c r="F167" s="52">
        <v>4486</v>
      </c>
      <c r="G167" s="52">
        <v>3442</v>
      </c>
      <c r="H167" s="52">
        <v>2646</v>
      </c>
      <c r="I167" s="52">
        <v>2767</v>
      </c>
      <c r="J167" s="52">
        <v>1823</v>
      </c>
      <c r="K167" s="52">
        <v>2981</v>
      </c>
      <c r="L167" s="52">
        <v>1762</v>
      </c>
      <c r="M167" s="52">
        <v>2156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842</v>
      </c>
      <c r="X167" s="52">
        <v>855</v>
      </c>
      <c r="Y167" s="52">
        <v>2979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38</v>
      </c>
      <c r="D168" s="52">
        <v>51</v>
      </c>
      <c r="E168" s="52">
        <v>207</v>
      </c>
      <c r="F168" s="52">
        <v>62</v>
      </c>
      <c r="G168" s="52">
        <v>19</v>
      </c>
      <c r="H168" s="52">
        <v>41</v>
      </c>
      <c r="I168" s="52">
        <v>21</v>
      </c>
      <c r="J168" s="52">
        <v>58</v>
      </c>
      <c r="K168" s="52">
        <v>61</v>
      </c>
      <c r="L168" s="52">
        <v>155</v>
      </c>
      <c r="M168" s="52">
        <v>114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93</v>
      </c>
      <c r="D171" s="52">
        <v>134</v>
      </c>
      <c r="E171" s="52">
        <v>137</v>
      </c>
      <c r="F171" s="52">
        <v>144</v>
      </c>
      <c r="G171" s="52">
        <v>99</v>
      </c>
      <c r="H171" s="52">
        <v>143</v>
      </c>
      <c r="I171" s="52">
        <v>216</v>
      </c>
      <c r="J171" s="52">
        <v>70</v>
      </c>
      <c r="K171" s="52">
        <v>152</v>
      </c>
      <c r="L171" s="52">
        <v>2</v>
      </c>
      <c r="M171" s="52">
        <v>84</v>
      </c>
      <c r="N171" s="52">
        <v>0</v>
      </c>
      <c r="O171" s="52">
        <v>0</v>
      </c>
      <c r="P171" s="52">
        <v>0</v>
      </c>
      <c r="Q171" s="52">
        <v>0</v>
      </c>
      <c r="R171" s="52">
        <v>0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2">
        <v>66</v>
      </c>
      <c r="Y171" s="52">
        <v>479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234</v>
      </c>
      <c r="D172" s="52">
        <v>278</v>
      </c>
      <c r="E172" s="52">
        <v>225</v>
      </c>
      <c r="F172" s="52">
        <v>284</v>
      </c>
      <c r="G172" s="52">
        <v>333</v>
      </c>
      <c r="H172" s="52">
        <v>183</v>
      </c>
      <c r="I172" s="52">
        <v>327</v>
      </c>
      <c r="J172" s="52">
        <v>345</v>
      </c>
      <c r="K172" s="52">
        <v>554</v>
      </c>
      <c r="L172" s="52">
        <v>558</v>
      </c>
      <c r="M172" s="52">
        <v>762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446</v>
      </c>
      <c r="X172" s="52">
        <v>1087</v>
      </c>
      <c r="Y172" s="52">
        <v>2111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2020</v>
      </c>
      <c r="D176" s="52">
        <v>2467</v>
      </c>
      <c r="E176" s="52">
        <v>3662</v>
      </c>
      <c r="F176" s="52">
        <v>2168</v>
      </c>
      <c r="G176" s="52">
        <v>1232</v>
      </c>
      <c r="H176" s="52">
        <v>930</v>
      </c>
      <c r="I176" s="52">
        <v>935</v>
      </c>
      <c r="J176" s="52">
        <v>657</v>
      </c>
      <c r="K176" s="52">
        <v>1533</v>
      </c>
      <c r="L176" s="52">
        <v>1343</v>
      </c>
      <c r="M176" s="52">
        <v>1852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199</v>
      </c>
      <c r="X176" s="52">
        <v>189</v>
      </c>
      <c r="Y176" s="52">
        <v>599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2117</v>
      </c>
      <c r="D177" s="36">
        <v>2497</v>
      </c>
      <c r="E177" s="36">
        <v>3199</v>
      </c>
      <c r="F177" s="36">
        <v>2808</v>
      </c>
      <c r="G177" s="36">
        <v>2661</v>
      </c>
      <c r="H177" s="36">
        <v>2083</v>
      </c>
      <c r="I177" s="36">
        <v>2396</v>
      </c>
      <c r="J177" s="36">
        <v>1639</v>
      </c>
      <c r="K177" s="36">
        <v>2215</v>
      </c>
      <c r="L177" s="36">
        <v>1134</v>
      </c>
      <c r="M177" s="36">
        <v>1264</v>
      </c>
      <c r="N177" s="36">
        <v>0</v>
      </c>
      <c r="O177" s="36">
        <v>0</v>
      </c>
      <c r="P177" s="36">
        <v>0</v>
      </c>
      <c r="Q177" s="36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1089</v>
      </c>
      <c r="X177" s="36">
        <v>1819</v>
      </c>
      <c r="Y177" s="36">
        <v>4970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14028</v>
      </c>
      <c r="D26" s="52">
        <v>15108</v>
      </c>
      <c r="E26" s="52">
        <v>17487</v>
      </c>
      <c r="F26" s="52">
        <v>10850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2437</v>
      </c>
      <c r="M26" s="52">
        <v>7813</v>
      </c>
      <c r="N26" s="52">
        <v>14598</v>
      </c>
      <c r="O26" s="52">
        <v>10251</v>
      </c>
      <c r="P26" s="52">
        <v>1</v>
      </c>
      <c r="Q26" s="52">
        <v>0</v>
      </c>
      <c r="R26" s="52">
        <v>0</v>
      </c>
      <c r="S26" s="52">
        <v>3475</v>
      </c>
      <c r="T26" s="52">
        <v>4097</v>
      </c>
      <c r="U26" s="52">
        <v>4074</v>
      </c>
      <c r="V26" s="52">
        <v>1726</v>
      </c>
      <c r="W26" s="52">
        <v>1</v>
      </c>
      <c r="X26" s="52">
        <v>6</v>
      </c>
      <c r="Y26" s="52">
        <v>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1665</v>
      </c>
      <c r="D29" s="52">
        <v>1658</v>
      </c>
      <c r="E29" s="52">
        <v>1165</v>
      </c>
      <c r="F29" s="52">
        <v>1035</v>
      </c>
      <c r="G29" s="52">
        <v>975</v>
      </c>
      <c r="H29" s="52">
        <v>402</v>
      </c>
      <c r="I29" s="52">
        <v>12</v>
      </c>
      <c r="J29" s="52">
        <v>22</v>
      </c>
      <c r="K29" s="52">
        <v>71</v>
      </c>
      <c r="L29" s="52">
        <v>23</v>
      </c>
      <c r="M29" s="52">
        <v>178</v>
      </c>
      <c r="N29" s="52">
        <v>1234</v>
      </c>
      <c r="O29" s="52">
        <v>2460</v>
      </c>
      <c r="P29" s="52">
        <v>2778</v>
      </c>
      <c r="Q29" s="52">
        <v>240</v>
      </c>
      <c r="R29" s="52">
        <v>90</v>
      </c>
      <c r="S29" s="52">
        <v>147</v>
      </c>
      <c r="T29" s="52">
        <v>611</v>
      </c>
      <c r="U29" s="52">
        <v>960</v>
      </c>
      <c r="V29" s="52">
        <v>1062</v>
      </c>
      <c r="W29" s="52">
        <v>786</v>
      </c>
      <c r="X29" s="52">
        <v>289</v>
      </c>
      <c r="Y29" s="52">
        <v>159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33033</v>
      </c>
      <c r="D31" s="52">
        <f>RES_hhdet_in!D31-RES_hhdet_in_new!D31</f>
        <v>33898</v>
      </c>
      <c r="E31" s="52">
        <f>RES_hhdet_in!E31-RES_hhdet_in_new!E31</f>
        <v>37007</v>
      </c>
      <c r="F31" s="52">
        <f>RES_hhdet_in!F31-RES_hhdet_in_new!F31</f>
        <v>31844</v>
      </c>
      <c r="G31" s="52">
        <f>RES_hhdet_in!G31-RES_hhdet_in_new!G31</f>
        <v>12066</v>
      </c>
      <c r="H31" s="52">
        <f>RES_hhdet_in!H31-RES_hhdet_in_new!H31</f>
        <v>4259</v>
      </c>
      <c r="I31" s="52">
        <f>RES_hhdet_in!I31-RES_hhdet_in_new!I31</f>
        <v>3</v>
      </c>
      <c r="J31" s="52">
        <f>RES_hhdet_in!J31-RES_hhdet_in_new!J31</f>
        <v>0</v>
      </c>
      <c r="K31" s="52">
        <f>RES_hhdet_in!K31-RES_hhdet_in_new!K31</f>
        <v>7249</v>
      </c>
      <c r="L31" s="52">
        <f>RES_hhdet_in!L31-RES_hhdet_in_new!L31</f>
        <v>15703</v>
      </c>
      <c r="M31" s="52">
        <f>RES_hhdet_in!M31-RES_hhdet_in_new!M31</f>
        <v>15663</v>
      </c>
      <c r="N31" s="52">
        <f>RES_hhdet_in!N31-RES_hhdet_in_new!N31</f>
        <v>14279</v>
      </c>
      <c r="O31" s="52">
        <f>RES_hhdet_in!O31-RES_hhdet_in_new!O31</f>
        <v>8362</v>
      </c>
      <c r="P31" s="52">
        <f>RES_hhdet_in!P31-RES_hhdet_in_new!P31</f>
        <v>86</v>
      </c>
      <c r="Q31" s="52">
        <f>RES_hhdet_in!Q31-RES_hhdet_in_new!Q31</f>
        <v>766</v>
      </c>
      <c r="R31" s="52">
        <f>RES_hhdet_in!R31-RES_hhdet_in_new!R31</f>
        <v>2295</v>
      </c>
      <c r="S31" s="52">
        <f>RES_hhdet_in!S31-RES_hhdet_in_new!S31</f>
        <v>7497</v>
      </c>
      <c r="T31" s="52">
        <f>RES_hhdet_in!T31-RES_hhdet_in_new!T31</f>
        <v>8840</v>
      </c>
      <c r="U31" s="52">
        <f>RES_hhdet_in!U31-RES_hhdet_in_new!U31</f>
        <v>11396</v>
      </c>
      <c r="V31" s="52">
        <f>RES_hhdet_in!V31-RES_hhdet_in_new!V31</f>
        <v>6695</v>
      </c>
      <c r="W31" s="52">
        <f>RES_hhdet_in!W31-RES_hhdet_in_new!W31</f>
        <v>2622</v>
      </c>
      <c r="X31" s="52">
        <f>RES_hhdet_in!X31-RES_hhdet_in_new!X31</f>
        <v>79</v>
      </c>
      <c r="Y31" s="52">
        <f>RES_hhdet_in!Y31-RES_hhdet_in_new!Y31</f>
        <v>558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336</v>
      </c>
      <c r="D32" s="52">
        <f>RES_hhdet_in!D32-RES_hhdet_in_new!D32</f>
        <v>388</v>
      </c>
      <c r="E32" s="52">
        <f>RES_hhdet_in!E32-RES_hhdet_in_new!E32</f>
        <v>1219</v>
      </c>
      <c r="F32" s="52">
        <f>RES_hhdet_in!F32-RES_hhdet_in_new!F32</f>
        <v>438</v>
      </c>
      <c r="G32" s="52">
        <f>RES_hhdet_in!G32-RES_hhdet_in_new!G32</f>
        <v>68</v>
      </c>
      <c r="H32" s="52">
        <f>RES_hhdet_in!H32-RES_hhdet_in_new!H32</f>
        <v>67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148</v>
      </c>
      <c r="L32" s="52">
        <f>RES_hhdet_in!L32-RES_hhdet_in_new!L32</f>
        <v>1376</v>
      </c>
      <c r="M32" s="52">
        <f>RES_hhdet_in!M32-RES_hhdet_in_new!M32</f>
        <v>823</v>
      </c>
      <c r="N32" s="52">
        <f>RES_hhdet_in!N32-RES_hhdet_in_new!N32</f>
        <v>776</v>
      </c>
      <c r="O32" s="52">
        <f>RES_hhdet_in!O32-RES_hhdet_in_new!O32</f>
        <v>374</v>
      </c>
      <c r="P32" s="52">
        <f>RES_hhdet_in!P32-RES_hhdet_in_new!P32</f>
        <v>5</v>
      </c>
      <c r="Q32" s="52">
        <f>RES_hhdet_in!Q32-RES_hhdet_in_new!Q32</f>
        <v>28</v>
      </c>
      <c r="R32" s="52">
        <f>RES_hhdet_in!R32-RES_hhdet_in_new!R32</f>
        <v>82</v>
      </c>
      <c r="S32" s="52">
        <f>RES_hhdet_in!S32-RES_hhdet_in_new!S32</f>
        <v>510</v>
      </c>
      <c r="T32" s="52">
        <f>RES_hhdet_in!T32-RES_hhdet_in_new!T32</f>
        <v>461</v>
      </c>
      <c r="U32" s="52">
        <f>RES_hhdet_in!U32-RES_hhdet_in_new!U32</f>
        <v>561</v>
      </c>
      <c r="V32" s="52">
        <f>RES_hhdet_in!V32-RES_hhdet_in_new!V32</f>
        <v>688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814</v>
      </c>
      <c r="D35" s="52">
        <f>RES_hhdet_in!D35-RES_hhdet_in_new!D35</f>
        <v>1008</v>
      </c>
      <c r="E35" s="52">
        <f>RES_hhdet_in!E35-RES_hhdet_in_new!E35</f>
        <v>807</v>
      </c>
      <c r="F35" s="52">
        <f>RES_hhdet_in!F35-RES_hhdet_in_new!F35</f>
        <v>1024</v>
      </c>
      <c r="G35" s="52">
        <f>RES_hhdet_in!G35-RES_hhdet_in_new!G35</f>
        <v>348</v>
      </c>
      <c r="H35" s="52">
        <f>RES_hhdet_in!H35-RES_hhdet_in_new!H35</f>
        <v>230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369</v>
      </c>
      <c r="L35" s="52">
        <f>RES_hhdet_in!L35-RES_hhdet_in_new!L35</f>
        <v>18</v>
      </c>
      <c r="M35" s="52">
        <f>RES_hhdet_in!M35-RES_hhdet_in_new!M35</f>
        <v>607</v>
      </c>
      <c r="N35" s="52">
        <f>RES_hhdet_in!N35-RES_hhdet_in_new!N35</f>
        <v>455</v>
      </c>
      <c r="O35" s="52">
        <f>RES_hhdet_in!O35-RES_hhdet_in_new!O35</f>
        <v>497</v>
      </c>
      <c r="P35" s="52">
        <f>RES_hhdet_in!P35-RES_hhdet_in_new!P35</f>
        <v>3</v>
      </c>
      <c r="Q35" s="52">
        <f>RES_hhdet_in!Q35-RES_hhdet_in_new!Q35</f>
        <v>37</v>
      </c>
      <c r="R35" s="52">
        <f>RES_hhdet_in!R35-RES_hhdet_in_new!R35</f>
        <v>92</v>
      </c>
      <c r="S35" s="52">
        <f>RES_hhdet_in!S35-RES_hhdet_in_new!S35</f>
        <v>184</v>
      </c>
      <c r="T35" s="52">
        <f>RES_hhdet_in!T35-RES_hhdet_in_new!T35</f>
        <v>999</v>
      </c>
      <c r="U35" s="52">
        <f>RES_hhdet_in!U35-RES_hhdet_in_new!U35</f>
        <v>431</v>
      </c>
      <c r="V35" s="52">
        <f>RES_hhdet_in!V35-RES_hhdet_in_new!V35</f>
        <v>1724</v>
      </c>
      <c r="W35" s="52">
        <f>RES_hhdet_in!W35-RES_hhdet_in_new!W35</f>
        <v>0</v>
      </c>
      <c r="X35" s="52">
        <f>RES_hhdet_in!X35-RES_hhdet_in_new!X35</f>
        <v>4</v>
      </c>
      <c r="Y35" s="52">
        <f>RES_hhdet_in!Y35-RES_hhdet_in_new!Y35</f>
        <v>87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2046</v>
      </c>
      <c r="D36" s="52">
        <f>RES_hhdet_in!D36-RES_hhdet_in_new!D36</f>
        <v>2096</v>
      </c>
      <c r="E36" s="52">
        <f>RES_hhdet_in!E36-RES_hhdet_in_new!E36</f>
        <v>1323</v>
      </c>
      <c r="F36" s="52">
        <f>RES_hhdet_in!F36-RES_hhdet_in_new!F36</f>
        <v>2016</v>
      </c>
      <c r="G36" s="52">
        <f>RES_hhdet_in!G36-RES_hhdet_in_new!G36</f>
        <v>1168</v>
      </c>
      <c r="H36" s="52">
        <f>RES_hhdet_in!H36-RES_hhdet_in_new!H36</f>
        <v>295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1346</v>
      </c>
      <c r="L36" s="52">
        <f>RES_hhdet_in!L36-RES_hhdet_in_new!L36</f>
        <v>4974</v>
      </c>
      <c r="M36" s="52">
        <f>RES_hhdet_in!M36-RES_hhdet_in_new!M36</f>
        <v>5537</v>
      </c>
      <c r="N36" s="52">
        <f>RES_hhdet_in!N36-RES_hhdet_in_new!N36</f>
        <v>4932</v>
      </c>
      <c r="O36" s="52">
        <f>RES_hhdet_in!O36-RES_hhdet_in_new!O36</f>
        <v>2172</v>
      </c>
      <c r="P36" s="52">
        <f>RES_hhdet_in!P36-RES_hhdet_in_new!P36</f>
        <v>37</v>
      </c>
      <c r="Q36" s="52">
        <f>RES_hhdet_in!Q36-RES_hhdet_in_new!Q36</f>
        <v>337</v>
      </c>
      <c r="R36" s="52">
        <f>RES_hhdet_in!R36-RES_hhdet_in_new!R36</f>
        <v>933</v>
      </c>
      <c r="S36" s="52">
        <f>RES_hhdet_in!S36-RES_hhdet_in_new!S36</f>
        <v>2285</v>
      </c>
      <c r="T36" s="52">
        <f>RES_hhdet_in!T36-RES_hhdet_in_new!T36</f>
        <v>4209</v>
      </c>
      <c r="U36" s="52">
        <f>RES_hhdet_in!U36-RES_hhdet_in_new!U36</f>
        <v>3964</v>
      </c>
      <c r="V36" s="52">
        <f>RES_hhdet_in!V36-RES_hhdet_in_new!V36</f>
        <v>3511</v>
      </c>
      <c r="W36" s="52">
        <f>RES_hhdet_in!W36-RES_hhdet_in_new!W36</f>
        <v>1387</v>
      </c>
      <c r="X36" s="52">
        <f>RES_hhdet_in!X36-RES_hhdet_in_new!X36</f>
        <v>112</v>
      </c>
      <c r="Y36" s="52">
        <f>RES_hhdet_in!Y36-RES_hhdet_in_new!Y36</f>
        <v>390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17686</v>
      </c>
      <c r="D40" s="52">
        <v>18579</v>
      </c>
      <c r="E40" s="52">
        <v>21542</v>
      </c>
      <c r="F40" s="52">
        <v>15392</v>
      </c>
      <c r="G40" s="52">
        <v>4318</v>
      </c>
      <c r="H40" s="52">
        <v>1497</v>
      </c>
      <c r="I40" s="52">
        <v>0</v>
      </c>
      <c r="J40" s="52">
        <v>1</v>
      </c>
      <c r="K40" s="52">
        <v>3726</v>
      </c>
      <c r="L40" s="52">
        <v>11965</v>
      </c>
      <c r="M40" s="52">
        <v>13454</v>
      </c>
      <c r="N40" s="52">
        <v>13642</v>
      </c>
      <c r="O40" s="52">
        <v>6523</v>
      </c>
      <c r="P40" s="52">
        <v>47</v>
      </c>
      <c r="Q40" s="52">
        <v>259</v>
      </c>
      <c r="R40" s="52">
        <v>592</v>
      </c>
      <c r="S40" s="52">
        <v>3347</v>
      </c>
      <c r="T40" s="52">
        <v>4342</v>
      </c>
      <c r="U40" s="52">
        <v>5522</v>
      </c>
      <c r="V40" s="52">
        <v>3942</v>
      </c>
      <c r="W40" s="52">
        <v>618</v>
      </c>
      <c r="X40" s="52">
        <v>16</v>
      </c>
      <c r="Y40" s="52">
        <v>110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18543</v>
      </c>
      <c r="D41" s="36">
        <v>18811</v>
      </c>
      <c r="E41" s="36">
        <v>18817</v>
      </c>
      <c r="F41" s="36">
        <v>19929</v>
      </c>
      <c r="G41" s="36">
        <v>9327</v>
      </c>
      <c r="H41" s="36">
        <v>3356</v>
      </c>
      <c r="I41" s="36">
        <v>1</v>
      </c>
      <c r="J41" s="36">
        <v>1</v>
      </c>
      <c r="K41" s="36">
        <v>5385</v>
      </c>
      <c r="L41" s="36">
        <v>10106</v>
      </c>
      <c r="M41" s="36">
        <v>9170</v>
      </c>
      <c r="N41" s="36">
        <v>6810</v>
      </c>
      <c r="O41" s="36">
        <v>4879</v>
      </c>
      <c r="P41" s="36">
        <v>84</v>
      </c>
      <c r="Q41" s="36">
        <v>907</v>
      </c>
      <c r="R41" s="36">
        <v>2806</v>
      </c>
      <c r="S41" s="36">
        <v>7140</v>
      </c>
      <c r="T41" s="36">
        <v>10171</v>
      </c>
      <c r="U41" s="36">
        <v>10835</v>
      </c>
      <c r="V41" s="36">
        <v>8687</v>
      </c>
      <c r="W41" s="36">
        <v>3395</v>
      </c>
      <c r="X41" s="36">
        <v>177</v>
      </c>
      <c r="Y41" s="36">
        <v>924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177</v>
      </c>
      <c r="D45" s="52">
        <v>1533</v>
      </c>
      <c r="E45" s="52">
        <v>65</v>
      </c>
      <c r="F45" s="52">
        <v>1345</v>
      </c>
      <c r="G45" s="52">
        <v>6588</v>
      </c>
      <c r="H45" s="52">
        <v>11156</v>
      </c>
      <c r="I45" s="52">
        <v>15998</v>
      </c>
      <c r="J45" s="52">
        <v>19608</v>
      </c>
      <c r="K45" s="52">
        <v>20226</v>
      </c>
      <c r="L45" s="52">
        <v>24286</v>
      </c>
      <c r="M45" s="52">
        <v>5371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2615</v>
      </c>
      <c r="U45" s="52">
        <v>1390</v>
      </c>
      <c r="V45" s="52">
        <v>6630</v>
      </c>
      <c r="W45" s="52">
        <v>6521</v>
      </c>
      <c r="X45" s="52">
        <v>6284</v>
      </c>
      <c r="Y45" s="52">
        <v>6267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428</v>
      </c>
      <c r="D48" s="52">
        <v>397</v>
      </c>
      <c r="E48" s="52">
        <v>111</v>
      </c>
      <c r="F48" s="52">
        <v>58</v>
      </c>
      <c r="G48" s="52">
        <v>62</v>
      </c>
      <c r="H48" s="52">
        <v>354</v>
      </c>
      <c r="I48" s="52">
        <v>699</v>
      </c>
      <c r="J48" s="52">
        <v>1056</v>
      </c>
      <c r="K48" s="52">
        <v>1742</v>
      </c>
      <c r="L48" s="52">
        <v>1689</v>
      </c>
      <c r="M48" s="52">
        <v>2948</v>
      </c>
      <c r="N48" s="52">
        <v>2622</v>
      </c>
      <c r="O48" s="52">
        <v>594</v>
      </c>
      <c r="P48" s="52">
        <v>124</v>
      </c>
      <c r="Q48" s="52">
        <v>53</v>
      </c>
      <c r="R48" s="52">
        <v>167</v>
      </c>
      <c r="S48" s="52">
        <v>273</v>
      </c>
      <c r="T48" s="52">
        <v>242</v>
      </c>
      <c r="U48" s="52">
        <v>579</v>
      </c>
      <c r="V48" s="52">
        <v>709</v>
      </c>
      <c r="W48" s="52">
        <v>1217</v>
      </c>
      <c r="X48" s="52">
        <v>1511</v>
      </c>
      <c r="Y48" s="52">
        <v>1293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1629</v>
      </c>
      <c r="E50" s="52">
        <f>RES_hhdet_in!E50-RES_hhdet_in_new!E50</f>
        <v>129</v>
      </c>
      <c r="F50" s="52">
        <f>RES_hhdet_in!F50-RES_hhdet_in_new!F50</f>
        <v>1285</v>
      </c>
      <c r="G50" s="52">
        <f>RES_hhdet_in!G50-RES_hhdet_in_new!G50</f>
        <v>6388</v>
      </c>
      <c r="H50" s="52">
        <f>RES_hhdet_in!H50-RES_hhdet_in_new!H50</f>
        <v>10801</v>
      </c>
      <c r="I50" s="52">
        <f>RES_hhdet_in!I50-RES_hhdet_in_new!I50</f>
        <v>15507</v>
      </c>
      <c r="J50" s="52">
        <f>RES_hhdet_in!J50-RES_hhdet_in_new!J50</f>
        <v>18998</v>
      </c>
      <c r="K50" s="52">
        <f>RES_hhdet_in!K50-RES_hhdet_in_new!K50</f>
        <v>19879</v>
      </c>
      <c r="L50" s="52">
        <f>RES_hhdet_in!L50-RES_hhdet_in_new!L50</f>
        <v>22263</v>
      </c>
      <c r="M50" s="52">
        <f>RES_hhdet_in!M50-RES_hhdet_in_new!M50</f>
        <v>3791</v>
      </c>
      <c r="N50" s="52">
        <f>RES_hhdet_in!N50-RES_hhdet_in_new!N50</f>
        <v>1444</v>
      </c>
      <c r="O50" s="52">
        <f>RES_hhdet_in!O50-RES_hhdet_in_new!O50</f>
        <v>13367</v>
      </c>
      <c r="P50" s="52">
        <f>RES_hhdet_in!P50-RES_hhdet_in_new!P50</f>
        <v>12690</v>
      </c>
      <c r="Q50" s="52">
        <f>RES_hhdet_in!Q50-RES_hhdet_in_new!Q50</f>
        <v>6748</v>
      </c>
      <c r="R50" s="52">
        <f>RES_hhdet_in!R50-RES_hhdet_in_new!R50</f>
        <v>2563</v>
      </c>
      <c r="S50" s="52">
        <f>RES_hhdet_in!S50-RES_hhdet_in_new!S50</f>
        <v>5034</v>
      </c>
      <c r="T50" s="52">
        <f>RES_hhdet_in!T50-RES_hhdet_in_new!T50</f>
        <v>2064</v>
      </c>
      <c r="U50" s="52">
        <f>RES_hhdet_in!U50-RES_hhdet_in_new!U50</f>
        <v>6637</v>
      </c>
      <c r="V50" s="52">
        <f>RES_hhdet_in!V50-RES_hhdet_in_new!V50</f>
        <v>6379</v>
      </c>
      <c r="W50" s="52">
        <f>RES_hhdet_in!W50-RES_hhdet_in_new!W50</f>
        <v>8500</v>
      </c>
      <c r="X50" s="52">
        <f>RES_hhdet_in!X50-RES_hhdet_in_new!X50</f>
        <v>9607</v>
      </c>
      <c r="Y50" s="52">
        <f>RES_hhdet_in!Y50-RES_hhdet_in_new!Y50</f>
        <v>10203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182</v>
      </c>
      <c r="D51" s="52">
        <f>RES_hhdet_in!D51-RES_hhdet_in_new!D51</f>
        <v>3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17</v>
      </c>
      <c r="H51" s="52">
        <f>RES_hhdet_in!H51-RES_hhdet_in_new!H51</f>
        <v>135</v>
      </c>
      <c r="I51" s="52">
        <f>RES_hhdet_in!I51-RES_hhdet_in_new!I51</f>
        <v>199</v>
      </c>
      <c r="J51" s="52">
        <f>RES_hhdet_in!J51-RES_hhdet_in_new!J51</f>
        <v>440</v>
      </c>
      <c r="K51" s="52">
        <f>RES_hhdet_in!K51-RES_hhdet_in_new!K51</f>
        <v>206</v>
      </c>
      <c r="L51" s="52">
        <f>RES_hhdet_in!L51-RES_hhdet_in_new!L51</f>
        <v>1794</v>
      </c>
      <c r="M51" s="52">
        <f>RES_hhdet_in!M51-RES_hhdet_in_new!M51</f>
        <v>1368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329</v>
      </c>
      <c r="Q51" s="52">
        <f>RES_hhdet_in!Q51-RES_hhdet_in_new!Q51</f>
        <v>212</v>
      </c>
      <c r="R51" s="52">
        <f>RES_hhdet_in!R51-RES_hhdet_in_new!R51</f>
        <v>93</v>
      </c>
      <c r="S51" s="52">
        <f>RES_hhdet_in!S51-RES_hhdet_in_new!S51</f>
        <v>0</v>
      </c>
      <c r="T51" s="52">
        <f>RES_hhdet_in!T51-RES_hhdet_in_new!T51</f>
        <v>431</v>
      </c>
      <c r="U51" s="52">
        <f>RES_hhdet_in!U51-RES_hhdet_in_new!U51</f>
        <v>0</v>
      </c>
      <c r="V51" s="52">
        <f>RES_hhdet_in!V51-RES_hhdet_in_new!V51</f>
        <v>206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44</v>
      </c>
      <c r="D54" s="52">
        <f>RES_hhdet_in!D54-RES_hhdet_in_new!D54</f>
        <v>19</v>
      </c>
      <c r="E54" s="52">
        <f>RES_hhdet_in!E54-RES_hhdet_in_new!E54</f>
        <v>37</v>
      </c>
      <c r="F54" s="52">
        <f>RES_hhdet_in!F54-RES_hhdet_in_new!F54</f>
        <v>76</v>
      </c>
      <c r="G54" s="52">
        <f>RES_hhdet_in!G54-RES_hhdet_in_new!G54</f>
        <v>83</v>
      </c>
      <c r="H54" s="52">
        <f>RES_hhdet_in!H54-RES_hhdet_in_new!H54</f>
        <v>186</v>
      </c>
      <c r="I54" s="52">
        <f>RES_hhdet_in!I54-RES_hhdet_in_new!I54</f>
        <v>146</v>
      </c>
      <c r="J54" s="52">
        <f>RES_hhdet_in!J54-RES_hhdet_in_new!J54</f>
        <v>51</v>
      </c>
      <c r="K54" s="52">
        <f>RES_hhdet_in!K54-RES_hhdet_in_new!K54</f>
        <v>76</v>
      </c>
      <c r="L54" s="52">
        <f>RES_hhdet_in!L54-RES_hhdet_in_new!L54</f>
        <v>1</v>
      </c>
      <c r="M54" s="52">
        <f>RES_hhdet_in!M54-RES_hhdet_in_new!M54</f>
        <v>51</v>
      </c>
      <c r="N54" s="52">
        <f>RES_hhdet_in!N54-RES_hhdet_in_new!N54</f>
        <v>35</v>
      </c>
      <c r="O54" s="52">
        <f>RES_hhdet_in!O54-RES_hhdet_in_new!O54</f>
        <v>52</v>
      </c>
      <c r="P54" s="52">
        <f>RES_hhdet_in!P54-RES_hhdet_in_new!P54</f>
        <v>24</v>
      </c>
      <c r="Q54" s="52">
        <f>RES_hhdet_in!Q54-RES_hhdet_in_new!Q54</f>
        <v>21</v>
      </c>
      <c r="R54" s="52">
        <f>RES_hhdet_in!R54-RES_hhdet_in_new!R54</f>
        <v>23</v>
      </c>
      <c r="S54" s="52">
        <f>RES_hhdet_in!S54-RES_hhdet_in_new!S54</f>
        <v>24</v>
      </c>
      <c r="T54" s="52">
        <f>RES_hhdet_in!T54-RES_hhdet_in_new!T54</f>
        <v>116</v>
      </c>
      <c r="U54" s="52">
        <f>RES_hhdet_in!U54-RES_hhdet_in_new!U54</f>
        <v>87</v>
      </c>
      <c r="V54" s="52">
        <f>RES_hhdet_in!V54-RES_hhdet_in_new!V54</f>
        <v>226</v>
      </c>
      <c r="W54" s="52">
        <f>RES_hhdet_in!W54-RES_hhdet_in_new!W54</f>
        <v>0</v>
      </c>
      <c r="X54" s="52">
        <f>RES_hhdet_in!X54-RES_hhdet_in_new!X54</f>
        <v>0</v>
      </c>
      <c r="Y54" s="52">
        <f>RES_hhdet_in!Y54-RES_hhdet_in_new!Y54</f>
        <v>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109</v>
      </c>
      <c r="D55" s="52">
        <f>RES_hhdet_in!D55-RES_hhdet_in_new!D55</f>
        <v>41</v>
      </c>
      <c r="E55" s="52">
        <f>RES_hhdet_in!E55-RES_hhdet_in_new!E55</f>
        <v>61</v>
      </c>
      <c r="F55" s="52">
        <f>RES_hhdet_in!F55-RES_hhdet_in_new!F55</f>
        <v>151</v>
      </c>
      <c r="G55" s="52">
        <f>RES_hhdet_in!G55-RES_hhdet_in_new!G55</f>
        <v>282</v>
      </c>
      <c r="H55" s="52">
        <f>RES_hhdet_in!H55-RES_hhdet_in_new!H55</f>
        <v>239</v>
      </c>
      <c r="I55" s="52">
        <f>RES_hhdet_in!I55-RES_hhdet_in_new!I55</f>
        <v>221</v>
      </c>
      <c r="J55" s="52">
        <f>RES_hhdet_in!J55-RES_hhdet_in_new!J55</f>
        <v>247</v>
      </c>
      <c r="K55" s="52">
        <f>RES_hhdet_in!K55-RES_hhdet_in_new!K55</f>
        <v>278</v>
      </c>
      <c r="L55" s="52">
        <f>RES_hhdet_in!L55-RES_hhdet_in_new!L55</f>
        <v>450</v>
      </c>
      <c r="M55" s="52">
        <f>RES_hhdet_in!M55-RES_hhdet_in_new!M55</f>
        <v>479</v>
      </c>
      <c r="N55" s="52">
        <f>RES_hhdet_in!N55-RES_hhdet_in_new!N55</f>
        <v>384</v>
      </c>
      <c r="O55" s="52">
        <f>RES_hhdet_in!O55-RES_hhdet_in_new!O55</f>
        <v>243</v>
      </c>
      <c r="P55" s="52">
        <f>RES_hhdet_in!P55-RES_hhdet_in_new!P55</f>
        <v>257</v>
      </c>
      <c r="Q55" s="52">
        <f>RES_hhdet_in!Q55-RES_hhdet_in_new!Q55</f>
        <v>213</v>
      </c>
      <c r="R55" s="52">
        <f>RES_hhdet_in!R55-RES_hhdet_in_new!R55</f>
        <v>255</v>
      </c>
      <c r="S55" s="52">
        <f>RES_hhdet_in!S55-RES_hhdet_in_new!S55</f>
        <v>303</v>
      </c>
      <c r="T55" s="52">
        <f>RES_hhdet_in!T55-RES_hhdet_in_new!T55</f>
        <v>486</v>
      </c>
      <c r="U55" s="52">
        <f>RES_hhdet_in!U55-RES_hhdet_in_new!U55</f>
        <v>790</v>
      </c>
      <c r="V55" s="52">
        <f>RES_hhdet_in!V55-RES_hhdet_in_new!V55</f>
        <v>456</v>
      </c>
      <c r="W55" s="52">
        <f>RES_hhdet_in!W55-RES_hhdet_in_new!W55</f>
        <v>373</v>
      </c>
      <c r="X55" s="52">
        <f>RES_hhdet_in!X55-RES_hhdet_in_new!X55</f>
        <v>2</v>
      </c>
      <c r="Y55" s="52">
        <f>RES_hhdet_in!Y55-RES_hhdet_in_new!Y55</f>
        <v>1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3015</v>
      </c>
      <c r="D59" s="52">
        <v>3749</v>
      </c>
      <c r="E59" s="52">
        <v>3292</v>
      </c>
      <c r="F59" s="52">
        <v>3355</v>
      </c>
      <c r="G59" s="52">
        <v>4255</v>
      </c>
      <c r="H59" s="52">
        <v>5822</v>
      </c>
      <c r="I59" s="52">
        <v>5025</v>
      </c>
      <c r="J59" s="52">
        <v>5946</v>
      </c>
      <c r="K59" s="52">
        <v>9254</v>
      </c>
      <c r="L59" s="52">
        <v>15545</v>
      </c>
      <c r="M59" s="52">
        <v>7187</v>
      </c>
      <c r="N59" s="52">
        <v>7399</v>
      </c>
      <c r="O59" s="52">
        <v>4150</v>
      </c>
      <c r="P59" s="52">
        <v>3778</v>
      </c>
      <c r="Q59" s="52">
        <v>3771</v>
      </c>
      <c r="R59" s="52">
        <v>4172</v>
      </c>
      <c r="S59" s="52">
        <v>6712</v>
      </c>
      <c r="T59" s="52">
        <v>6359</v>
      </c>
      <c r="U59" s="52">
        <v>2648</v>
      </c>
      <c r="V59" s="52">
        <v>2704</v>
      </c>
      <c r="W59" s="52">
        <v>1109</v>
      </c>
      <c r="X59" s="52">
        <v>632</v>
      </c>
      <c r="Y59" s="52">
        <v>795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3161</v>
      </c>
      <c r="D60" s="36">
        <v>3796</v>
      </c>
      <c r="E60" s="36">
        <v>2874</v>
      </c>
      <c r="F60" s="36">
        <v>4346</v>
      </c>
      <c r="G60" s="36">
        <v>9189</v>
      </c>
      <c r="H60" s="36">
        <v>13042</v>
      </c>
      <c r="I60" s="36">
        <v>12868</v>
      </c>
      <c r="J60" s="36">
        <v>14837</v>
      </c>
      <c r="K60" s="36">
        <v>13369</v>
      </c>
      <c r="L60" s="36">
        <v>13130</v>
      </c>
      <c r="M60" s="36">
        <v>4898</v>
      </c>
      <c r="N60" s="36">
        <v>3695</v>
      </c>
      <c r="O60" s="36">
        <v>3102</v>
      </c>
      <c r="P60" s="36">
        <v>6612</v>
      </c>
      <c r="Q60" s="36">
        <v>13172</v>
      </c>
      <c r="R60" s="36">
        <v>19748</v>
      </c>
      <c r="S60" s="36">
        <v>14314</v>
      </c>
      <c r="T60" s="36">
        <v>14904</v>
      </c>
      <c r="U60" s="36">
        <v>5214</v>
      </c>
      <c r="V60" s="36">
        <v>5971</v>
      </c>
      <c r="W60" s="36">
        <v>6093</v>
      </c>
      <c r="X60" s="36">
        <v>6163</v>
      </c>
      <c r="Y60" s="36">
        <v>6675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22538</v>
      </c>
      <c r="D64" s="52">
        <v>24790</v>
      </c>
      <c r="E64" s="52">
        <v>22052</v>
      </c>
      <c r="F64" s="52">
        <v>23441</v>
      </c>
      <c r="G64" s="52">
        <v>23519</v>
      </c>
      <c r="H64" s="52">
        <v>21864</v>
      </c>
      <c r="I64" s="52">
        <v>24646</v>
      </c>
      <c r="J64" s="52">
        <v>32937</v>
      </c>
      <c r="K64" s="52">
        <v>35564</v>
      </c>
      <c r="L64" s="52">
        <v>49936</v>
      </c>
      <c r="M64" s="52">
        <v>20769</v>
      </c>
      <c r="N64" s="52">
        <v>18966</v>
      </c>
      <c r="O64" s="52">
        <v>11989</v>
      </c>
      <c r="P64" s="52">
        <v>11082</v>
      </c>
      <c r="Q64" s="52">
        <v>15705</v>
      </c>
      <c r="R64" s="52">
        <v>17725</v>
      </c>
      <c r="S64" s="52">
        <v>31025</v>
      </c>
      <c r="T64" s="52">
        <v>35564</v>
      </c>
      <c r="U64" s="52">
        <v>34045</v>
      </c>
      <c r="V64" s="52">
        <v>26865</v>
      </c>
      <c r="W64" s="52">
        <v>17142</v>
      </c>
      <c r="X64" s="52">
        <v>10261</v>
      </c>
      <c r="Y64" s="52">
        <v>11707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1108</v>
      </c>
      <c r="D67" s="52">
        <v>1251</v>
      </c>
      <c r="E67" s="52">
        <v>1668</v>
      </c>
      <c r="F67" s="52">
        <v>1456</v>
      </c>
      <c r="G67" s="52">
        <v>1662</v>
      </c>
      <c r="H67" s="52">
        <v>2093</v>
      </c>
      <c r="I67" s="52">
        <v>1751</v>
      </c>
      <c r="J67" s="52">
        <v>1870</v>
      </c>
      <c r="K67" s="52">
        <v>3006</v>
      </c>
      <c r="L67" s="52">
        <v>2969</v>
      </c>
      <c r="M67" s="52">
        <v>5679</v>
      </c>
      <c r="N67" s="52">
        <v>6741</v>
      </c>
      <c r="O67" s="52">
        <v>4542</v>
      </c>
      <c r="P67" s="52">
        <v>4342</v>
      </c>
      <c r="Q67" s="52">
        <v>2365</v>
      </c>
      <c r="R67" s="52">
        <v>6014</v>
      </c>
      <c r="S67" s="52">
        <v>6825</v>
      </c>
      <c r="T67" s="52">
        <v>7289</v>
      </c>
      <c r="U67" s="52">
        <v>8327</v>
      </c>
      <c r="V67" s="52">
        <v>8997</v>
      </c>
      <c r="W67" s="52">
        <v>8262</v>
      </c>
      <c r="X67" s="52">
        <v>5479</v>
      </c>
      <c r="Y67" s="52">
        <v>3552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21373</v>
      </c>
      <c r="D69" s="52">
        <f>RES_hhdet_in!D69-RES_hhdet_in_new!D69</f>
        <v>23556</v>
      </c>
      <c r="E69" s="52">
        <f>RES_hhdet_in!E69-RES_hhdet_in_new!E69</f>
        <v>20873</v>
      </c>
      <c r="F69" s="52">
        <f>RES_hhdet_in!F69-RES_hhdet_in_new!F69</f>
        <v>22292</v>
      </c>
      <c r="G69" s="52">
        <f>RES_hhdet_in!G69-RES_hhdet_in_new!G69</f>
        <v>22596</v>
      </c>
      <c r="H69" s="52">
        <f>RES_hhdet_in!H69-RES_hhdet_in_new!H69</f>
        <v>21006</v>
      </c>
      <c r="I69" s="52">
        <f>RES_hhdet_in!I69-RES_hhdet_in_new!I69</f>
        <v>23971</v>
      </c>
      <c r="J69" s="52">
        <f>RES_hhdet_in!J69-RES_hhdet_in_new!J69</f>
        <v>31578</v>
      </c>
      <c r="K69" s="52">
        <f>RES_hhdet_in!K69-RES_hhdet_in_new!K69</f>
        <v>34538</v>
      </c>
      <c r="L69" s="52">
        <f>RES_hhdet_in!L69-RES_hhdet_in_new!L69</f>
        <v>43761</v>
      </c>
      <c r="M69" s="52">
        <f>RES_hhdet_in!M69-RES_hhdet_in_new!M69</f>
        <v>19023</v>
      </c>
      <c r="N69" s="52">
        <f>RES_hhdet_in!N69-RES_hhdet_in_new!N69</f>
        <v>16921</v>
      </c>
      <c r="O69" s="52">
        <f>RES_hhdet_in!O69-RES_hhdet_in_new!O69</f>
        <v>13173</v>
      </c>
      <c r="P69" s="52">
        <f>RES_hhdet_in!P69-RES_hhdet_in_new!P69</f>
        <v>10659</v>
      </c>
      <c r="Q69" s="52">
        <f>RES_hhdet_in!Q69-RES_hhdet_in_new!Q69</f>
        <v>15845</v>
      </c>
      <c r="R69" s="52">
        <f>RES_hhdet_in!R69-RES_hhdet_in_new!R69</f>
        <v>19500</v>
      </c>
      <c r="S69" s="52">
        <f>RES_hhdet_in!S69-RES_hhdet_in_new!S69</f>
        <v>32350</v>
      </c>
      <c r="T69" s="52">
        <f>RES_hhdet_in!T69-RES_hhdet_in_new!T69</f>
        <v>34367</v>
      </c>
      <c r="U69" s="52">
        <f>RES_hhdet_in!U69-RES_hhdet_in_new!U69</f>
        <v>33668</v>
      </c>
      <c r="V69" s="52">
        <f>RES_hhdet_in!V69-RES_hhdet_in_new!V69</f>
        <v>26296</v>
      </c>
      <c r="W69" s="52">
        <f>RES_hhdet_in!W69-RES_hhdet_in_new!W69</f>
        <v>17469</v>
      </c>
      <c r="X69" s="52">
        <f>RES_hhdet_in!X69-RES_hhdet_in_new!X69</f>
        <v>12083</v>
      </c>
      <c r="Y69" s="52">
        <f>RES_hhdet_in!Y69-RES_hhdet_in_new!Y69</f>
        <v>13596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351</v>
      </c>
      <c r="D70" s="52">
        <f>RES_hhdet_in!D70-RES_hhdet_in_new!D70</f>
        <v>363</v>
      </c>
      <c r="E70" s="52">
        <f>RES_hhdet_in!E70-RES_hhdet_in_new!E70</f>
        <v>509</v>
      </c>
      <c r="F70" s="52">
        <f>RES_hhdet_in!F70-RES_hhdet_in_new!F70</f>
        <v>379</v>
      </c>
      <c r="G70" s="52">
        <f>RES_hhdet_in!G70-RES_hhdet_in_new!G70</f>
        <v>132</v>
      </c>
      <c r="H70" s="52">
        <f>RES_hhdet_in!H70-RES_hhdet_in_new!H70</f>
        <v>227</v>
      </c>
      <c r="I70" s="52">
        <f>RES_hhdet_in!I70-RES_hhdet_in_new!I70</f>
        <v>110</v>
      </c>
      <c r="J70" s="52">
        <f>RES_hhdet_in!J70-RES_hhdet_in_new!J70</f>
        <v>828</v>
      </c>
      <c r="K70" s="52">
        <f>RES_hhdet_in!K70-RES_hhdet_in_new!K70</f>
        <v>581</v>
      </c>
      <c r="L70" s="52">
        <f>RES_hhdet_in!L70-RES_hhdet_in_new!L70</f>
        <v>4471</v>
      </c>
      <c r="M70" s="52">
        <f>RES_hhdet_in!M70-RES_hhdet_in_new!M70</f>
        <v>1402</v>
      </c>
      <c r="N70" s="52">
        <f>RES_hhdet_in!N70-RES_hhdet_in_new!N70</f>
        <v>2321</v>
      </c>
      <c r="O70" s="52">
        <f>RES_hhdet_in!O70-RES_hhdet_in_new!O70</f>
        <v>513</v>
      </c>
      <c r="P70" s="52">
        <f>RES_hhdet_in!P70-RES_hhdet_in_new!P70</f>
        <v>1726</v>
      </c>
      <c r="Q70" s="52">
        <f>RES_hhdet_in!Q70-RES_hhdet_in_new!Q70</f>
        <v>1237</v>
      </c>
      <c r="R70" s="52">
        <f>RES_hhdet_in!R70-RES_hhdet_in_new!R70</f>
        <v>0</v>
      </c>
      <c r="S70" s="52">
        <f>RES_hhdet_in!S70-RES_hhdet_in_new!S70</f>
        <v>756</v>
      </c>
      <c r="T70" s="52">
        <f>RES_hhdet_in!T70-RES_hhdet_in_new!T70</f>
        <v>1653</v>
      </c>
      <c r="U70" s="52">
        <f>RES_hhdet_in!U70-RES_hhdet_in_new!U70</f>
        <v>1341</v>
      </c>
      <c r="V70" s="52">
        <f>RES_hhdet_in!V70-RES_hhdet_in_new!V70</f>
        <v>1868</v>
      </c>
      <c r="W70" s="52">
        <f>RES_hhdet_in!W70-RES_hhdet_in_new!W70</f>
        <v>0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387</v>
      </c>
      <c r="D73" s="52">
        <f>RES_hhdet_in!D73-RES_hhdet_in_new!D73</f>
        <v>460</v>
      </c>
      <c r="E73" s="52">
        <f>RES_hhdet_in!E73-RES_hhdet_in_new!E73</f>
        <v>474</v>
      </c>
      <c r="F73" s="52">
        <f>RES_hhdet_in!F73-RES_hhdet_in_new!F73</f>
        <v>480</v>
      </c>
      <c r="G73" s="52">
        <f>RES_hhdet_in!G73-RES_hhdet_in_new!G73</f>
        <v>365</v>
      </c>
      <c r="H73" s="52">
        <f>RES_hhdet_in!H73-RES_hhdet_in_new!H73</f>
        <v>730</v>
      </c>
      <c r="I73" s="52">
        <f>RES_hhdet_in!I73-RES_hhdet_in_new!I73</f>
        <v>555</v>
      </c>
      <c r="J73" s="52">
        <f>RES_hhdet_in!J73-RES_hhdet_in_new!J73</f>
        <v>313</v>
      </c>
      <c r="K73" s="52">
        <f>RES_hhdet_in!K73-RES_hhdet_in_new!K73</f>
        <v>521</v>
      </c>
      <c r="L73" s="52">
        <f>RES_hhdet_in!L73-RES_hhdet_in_new!L73</f>
        <v>12</v>
      </c>
      <c r="M73" s="52">
        <f>RES_hhdet_in!M73-RES_hhdet_in_new!M73</f>
        <v>232</v>
      </c>
      <c r="N73" s="52">
        <f>RES_hhdet_in!N73-RES_hhdet_in_new!N73</f>
        <v>160</v>
      </c>
      <c r="O73" s="52">
        <f>RES_hhdet_in!O73-RES_hhdet_in_new!O73</f>
        <v>114</v>
      </c>
      <c r="P73" s="52">
        <f>RES_hhdet_in!P73-RES_hhdet_in_new!P73</f>
        <v>98</v>
      </c>
      <c r="Q73" s="52">
        <f>RES_hhdet_in!Q73-RES_hhdet_in_new!Q73</f>
        <v>130</v>
      </c>
      <c r="R73" s="52">
        <f>RES_hhdet_in!R73-RES_hhdet_in_new!R73</f>
        <v>123</v>
      </c>
      <c r="S73" s="52">
        <f>RES_hhdet_in!S73-RES_hhdet_in_new!S73</f>
        <v>98</v>
      </c>
      <c r="T73" s="52">
        <f>RES_hhdet_in!T73-RES_hhdet_in_new!T73</f>
        <v>522</v>
      </c>
      <c r="U73" s="52">
        <f>RES_hhdet_in!U73-RES_hhdet_in_new!U73</f>
        <v>140</v>
      </c>
      <c r="V73" s="52">
        <f>RES_hhdet_in!V73-RES_hhdet_in_new!V73</f>
        <v>190</v>
      </c>
      <c r="W73" s="52">
        <f>RES_hhdet_in!W73-RES_hhdet_in_new!W73</f>
        <v>0</v>
      </c>
      <c r="X73" s="52">
        <f>RES_hhdet_in!X73-RES_hhdet_in_new!X73</f>
        <v>19</v>
      </c>
      <c r="Y73" s="52">
        <f>RES_hhdet_in!Y73-RES_hhdet_in_new!Y73</f>
        <v>44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972</v>
      </c>
      <c r="D74" s="52">
        <f>RES_hhdet_in!D74-RES_hhdet_in_new!D74</f>
        <v>957</v>
      </c>
      <c r="E74" s="52">
        <f>RES_hhdet_in!E74-RES_hhdet_in_new!E74</f>
        <v>775</v>
      </c>
      <c r="F74" s="52">
        <f>RES_hhdet_in!F74-RES_hhdet_in_new!F74</f>
        <v>944</v>
      </c>
      <c r="G74" s="52">
        <f>RES_hhdet_in!G74-RES_hhdet_in_new!G74</f>
        <v>1224</v>
      </c>
      <c r="H74" s="52">
        <f>RES_hhdet_in!H74-RES_hhdet_in_new!H74</f>
        <v>940</v>
      </c>
      <c r="I74" s="52">
        <f>RES_hhdet_in!I74-RES_hhdet_in_new!I74</f>
        <v>841</v>
      </c>
      <c r="J74" s="52">
        <f>RES_hhdet_in!J74-RES_hhdet_in_new!J74</f>
        <v>1535</v>
      </c>
      <c r="K74" s="52">
        <f>RES_hhdet_in!K74-RES_hhdet_in_new!K74</f>
        <v>1901</v>
      </c>
      <c r="L74" s="52">
        <f>RES_hhdet_in!L74-RES_hhdet_in_new!L74</f>
        <v>3678</v>
      </c>
      <c r="M74" s="52">
        <f>RES_hhdet_in!M74-RES_hhdet_in_new!M74</f>
        <v>2110</v>
      </c>
      <c r="N74" s="52">
        <f>RES_hhdet_in!N74-RES_hhdet_in_new!N74</f>
        <v>1709</v>
      </c>
      <c r="O74" s="52">
        <f>RES_hhdet_in!O74-RES_hhdet_in_new!O74</f>
        <v>499</v>
      </c>
      <c r="P74" s="52">
        <f>RES_hhdet_in!P74-RES_hhdet_in_new!P74</f>
        <v>1097</v>
      </c>
      <c r="Q74" s="52">
        <f>RES_hhdet_in!Q74-RES_hhdet_in_new!Q74</f>
        <v>1192</v>
      </c>
      <c r="R74" s="52">
        <f>RES_hhdet_in!R74-RES_hhdet_in_new!R74</f>
        <v>1218</v>
      </c>
      <c r="S74" s="52">
        <f>RES_hhdet_in!S74-RES_hhdet_in_new!S74</f>
        <v>1177</v>
      </c>
      <c r="T74" s="52">
        <f>RES_hhdet_in!T74-RES_hhdet_in_new!T74</f>
        <v>2213</v>
      </c>
      <c r="U74" s="52">
        <f>RES_hhdet_in!U74-RES_hhdet_in_new!U74</f>
        <v>1284</v>
      </c>
      <c r="V74" s="52">
        <f>RES_hhdet_in!V74-RES_hhdet_in_new!V74</f>
        <v>389</v>
      </c>
      <c r="W74" s="52">
        <f>RES_hhdet_in!W74-RES_hhdet_in_new!W74</f>
        <v>1388</v>
      </c>
      <c r="X74" s="52">
        <f>RES_hhdet_in!X74-RES_hhdet_in_new!X74</f>
        <v>334</v>
      </c>
      <c r="Y74" s="52">
        <f>RES_hhdet_in!Y74-RES_hhdet_in_new!Y74</f>
        <v>197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33916</v>
      </c>
      <c r="D78" s="52">
        <v>35944</v>
      </c>
      <c r="E78" s="52">
        <v>34037</v>
      </c>
      <c r="F78" s="52">
        <v>36983</v>
      </c>
      <c r="G78" s="52">
        <v>40236</v>
      </c>
      <c r="H78" s="52">
        <v>44170</v>
      </c>
      <c r="I78" s="52">
        <v>39315</v>
      </c>
      <c r="J78" s="52">
        <v>51872</v>
      </c>
      <c r="K78" s="52">
        <v>64526</v>
      </c>
      <c r="L78" s="52">
        <v>76667</v>
      </c>
      <c r="M78" s="52">
        <v>49988</v>
      </c>
      <c r="N78" s="52">
        <v>50648</v>
      </c>
      <c r="O78" s="52">
        <v>46714</v>
      </c>
      <c r="P78" s="52">
        <v>48906</v>
      </c>
      <c r="Q78" s="52">
        <v>57916</v>
      </c>
      <c r="R78" s="52">
        <v>62757</v>
      </c>
      <c r="S78" s="52">
        <v>74734</v>
      </c>
      <c r="T78" s="52">
        <v>73664</v>
      </c>
      <c r="U78" s="52">
        <v>60406</v>
      </c>
      <c r="V78" s="52">
        <v>52737</v>
      </c>
      <c r="W78" s="52">
        <v>45109</v>
      </c>
      <c r="X78" s="52">
        <v>45302</v>
      </c>
      <c r="Y78" s="52">
        <v>48720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2257</v>
      </c>
      <c r="D79" s="36">
        <v>2570</v>
      </c>
      <c r="E79" s="36">
        <v>2378</v>
      </c>
      <c r="F79" s="36">
        <v>2579</v>
      </c>
      <c r="G79" s="36">
        <v>2815</v>
      </c>
      <c r="H79" s="36">
        <v>2875</v>
      </c>
      <c r="I79" s="36">
        <v>2625</v>
      </c>
      <c r="J79" s="36">
        <v>3706</v>
      </c>
      <c r="K79" s="36">
        <v>5098</v>
      </c>
      <c r="L79" s="36">
        <v>7374</v>
      </c>
      <c r="M79" s="36">
        <v>3881</v>
      </c>
      <c r="N79" s="36">
        <v>2567</v>
      </c>
      <c r="O79" s="36">
        <v>1235</v>
      </c>
      <c r="P79" s="36">
        <v>2038</v>
      </c>
      <c r="Q79" s="36">
        <v>2547</v>
      </c>
      <c r="R79" s="36">
        <v>3607</v>
      </c>
      <c r="S79" s="36">
        <v>3638</v>
      </c>
      <c r="T79" s="36">
        <v>3577</v>
      </c>
      <c r="U79" s="36">
        <v>1685</v>
      </c>
      <c r="V79" s="36">
        <v>128</v>
      </c>
      <c r="W79" s="36">
        <v>54</v>
      </c>
      <c r="X79" s="36">
        <v>1929</v>
      </c>
      <c r="Y79" s="36">
        <v>2417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124100</v>
      </c>
      <c r="D83" s="52">
        <v>72599</v>
      </c>
      <c r="E83" s="52">
        <v>68935</v>
      </c>
      <c r="F83" s="52">
        <v>90612</v>
      </c>
      <c r="G83" s="52">
        <v>120178</v>
      </c>
      <c r="H83" s="52">
        <v>158505</v>
      </c>
      <c r="I83" s="52">
        <v>110648</v>
      </c>
      <c r="J83" s="52">
        <v>76947</v>
      </c>
      <c r="K83" s="52">
        <v>33202</v>
      </c>
      <c r="L83" s="52">
        <v>40602</v>
      </c>
      <c r="M83" s="52">
        <v>138908</v>
      </c>
      <c r="N83" s="52">
        <v>156262</v>
      </c>
      <c r="O83" s="52">
        <v>121856</v>
      </c>
      <c r="P83" s="52">
        <v>37398</v>
      </c>
      <c r="Q83" s="52">
        <v>54916</v>
      </c>
      <c r="R83" s="52">
        <v>71913</v>
      </c>
      <c r="S83" s="52">
        <v>113971</v>
      </c>
      <c r="T83" s="52">
        <v>97305</v>
      </c>
      <c r="U83" s="52">
        <v>105133</v>
      </c>
      <c r="V83" s="52">
        <v>94978</v>
      </c>
      <c r="W83" s="52">
        <v>105096</v>
      </c>
      <c r="X83" s="52">
        <v>92963</v>
      </c>
      <c r="Y83" s="52">
        <v>91760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16302</v>
      </c>
      <c r="D86" s="52">
        <v>15723</v>
      </c>
      <c r="E86" s="52">
        <v>8475</v>
      </c>
      <c r="F86" s="52">
        <v>4735</v>
      </c>
      <c r="G86" s="52">
        <v>6122</v>
      </c>
      <c r="H86" s="52">
        <v>9807</v>
      </c>
      <c r="I86" s="52">
        <v>10956</v>
      </c>
      <c r="J86" s="52">
        <v>11096</v>
      </c>
      <c r="K86" s="52">
        <v>10264</v>
      </c>
      <c r="L86" s="52">
        <v>4759</v>
      </c>
      <c r="M86" s="52">
        <v>5645</v>
      </c>
      <c r="N86" s="52">
        <v>22075</v>
      </c>
      <c r="O86" s="52">
        <v>33119</v>
      </c>
      <c r="P86" s="52">
        <v>36279</v>
      </c>
      <c r="Q86" s="52">
        <v>10208</v>
      </c>
      <c r="R86" s="52">
        <v>20935</v>
      </c>
      <c r="S86" s="52">
        <v>25856</v>
      </c>
      <c r="T86" s="52">
        <v>27543</v>
      </c>
      <c r="U86" s="52">
        <v>26375</v>
      </c>
      <c r="V86" s="52">
        <v>27216</v>
      </c>
      <c r="W86" s="52">
        <v>27819</v>
      </c>
      <c r="X86" s="52">
        <v>24426</v>
      </c>
      <c r="Y86" s="52">
        <v>21742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32478</v>
      </c>
      <c r="D88" s="52">
        <f>RES_hhdet_in!D88-RES_hhdet_in_new!D88</f>
        <v>27299</v>
      </c>
      <c r="E88" s="52">
        <f>RES_hhdet_in!E88-RES_hhdet_in_new!E88</f>
        <v>26986</v>
      </c>
      <c r="F88" s="52">
        <f>RES_hhdet_in!F88-RES_hhdet_in_new!F88</f>
        <v>35503</v>
      </c>
      <c r="G88" s="52">
        <f>RES_hhdet_in!G88-RES_hhdet_in_new!G88</f>
        <v>41309</v>
      </c>
      <c r="H88" s="52">
        <f>RES_hhdet_in!H88-RES_hhdet_in_new!H88</f>
        <v>44942</v>
      </c>
      <c r="I88" s="52">
        <f>RES_hhdet_in!I88-RES_hhdet_in_new!I88</f>
        <v>36935</v>
      </c>
      <c r="J88" s="52">
        <f>RES_hhdet_in!J88-RES_hhdet_in_new!J88</f>
        <v>42637</v>
      </c>
      <c r="K88" s="52">
        <f>RES_hhdet_in!K88-RES_hhdet_in_new!K88</f>
        <v>30343</v>
      </c>
      <c r="L88" s="52">
        <f>RES_hhdet_in!L88-RES_hhdet_in_new!L88</f>
        <v>40633</v>
      </c>
      <c r="M88" s="52">
        <f>RES_hhdet_in!M88-RES_hhdet_in_new!M88</f>
        <v>71717</v>
      </c>
      <c r="N88" s="52">
        <f>RES_hhdet_in!N88-RES_hhdet_in_new!N88</f>
        <v>100768</v>
      </c>
      <c r="O88" s="52">
        <f>RES_hhdet_in!O88-RES_hhdet_in_new!O88</f>
        <v>107853</v>
      </c>
      <c r="P88" s="52">
        <f>RES_hhdet_in!P88-RES_hhdet_in_new!P88</f>
        <v>31571</v>
      </c>
      <c r="Q88" s="52">
        <f>RES_hhdet_in!Q88-RES_hhdet_in_new!Q88</f>
        <v>24882</v>
      </c>
      <c r="R88" s="52">
        <f>RES_hhdet_in!R88-RES_hhdet_in_new!R88</f>
        <v>25634</v>
      </c>
      <c r="S88" s="52">
        <f>RES_hhdet_in!S88-RES_hhdet_in_new!S88</f>
        <v>39036</v>
      </c>
      <c r="T88" s="52">
        <f>RES_hhdet_in!T88-RES_hhdet_in_new!T88</f>
        <v>34557</v>
      </c>
      <c r="U88" s="52">
        <f>RES_hhdet_in!U88-RES_hhdet_in_new!U88</f>
        <v>43293</v>
      </c>
      <c r="V88" s="52">
        <f>RES_hhdet_in!V88-RES_hhdet_in_new!V88</f>
        <v>53193</v>
      </c>
      <c r="W88" s="52">
        <f>RES_hhdet_in!W88-RES_hhdet_in_new!W88</f>
        <v>71794</v>
      </c>
      <c r="X88" s="52">
        <f>RES_hhdet_in!X88-RES_hhdet_in_new!X88</f>
        <v>74170</v>
      </c>
      <c r="Y88" s="52">
        <f>RES_hhdet_in!Y88-RES_hhdet_in_new!Y88</f>
        <v>57878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380</v>
      </c>
      <c r="D89" s="52">
        <f>RES_hhdet_in!D89-RES_hhdet_in_new!D89</f>
        <v>245</v>
      </c>
      <c r="E89" s="52">
        <f>RES_hhdet_in!E89-RES_hhdet_in_new!E89</f>
        <v>997</v>
      </c>
      <c r="F89" s="52">
        <f>RES_hhdet_in!F89-RES_hhdet_in_new!F89</f>
        <v>522</v>
      </c>
      <c r="G89" s="52">
        <f>RES_hhdet_in!G89-RES_hhdet_in_new!G89</f>
        <v>167</v>
      </c>
      <c r="H89" s="52">
        <f>RES_hhdet_in!H89-RES_hhdet_in_new!H89</f>
        <v>839</v>
      </c>
      <c r="I89" s="52">
        <f>RES_hhdet_in!I89-RES_hhdet_in_new!I89</f>
        <v>91</v>
      </c>
      <c r="J89" s="52">
        <f>RES_hhdet_in!J89-RES_hhdet_in_new!J89</f>
        <v>1541</v>
      </c>
      <c r="K89" s="52">
        <f>RES_hhdet_in!K89-RES_hhdet_in_new!K89</f>
        <v>434</v>
      </c>
      <c r="L89" s="52">
        <f>RES_hhdet_in!L89-RES_hhdet_in_new!L89</f>
        <v>2790</v>
      </c>
      <c r="M89" s="52">
        <f>RES_hhdet_in!M89-RES_hhdet_in_new!M89</f>
        <v>4139</v>
      </c>
      <c r="N89" s="52">
        <f>RES_hhdet_in!N89-RES_hhdet_in_new!N89</f>
        <v>5419</v>
      </c>
      <c r="O89" s="52">
        <f>RES_hhdet_in!O89-RES_hhdet_in_new!O89</f>
        <v>4231</v>
      </c>
      <c r="P89" s="52">
        <f>RES_hhdet_in!P89-RES_hhdet_in_new!P89</f>
        <v>3335</v>
      </c>
      <c r="Q89" s="52">
        <f>RES_hhdet_in!Q89-RES_hhdet_in_new!Q89</f>
        <v>1942</v>
      </c>
      <c r="R89" s="52">
        <f>RES_hhdet_in!R89-RES_hhdet_in_new!R89</f>
        <v>34</v>
      </c>
      <c r="S89" s="52">
        <f>RES_hhdet_in!S89-RES_hhdet_in_new!S89</f>
        <v>2335</v>
      </c>
      <c r="T89" s="52">
        <f>RES_hhdet_in!T89-RES_hhdet_in_new!T89</f>
        <v>1489</v>
      </c>
      <c r="U89" s="52">
        <f>RES_hhdet_in!U89-RES_hhdet_in_new!U89</f>
        <v>2139</v>
      </c>
      <c r="V89" s="52">
        <f>RES_hhdet_in!V89-RES_hhdet_in_new!V89</f>
        <v>2744</v>
      </c>
      <c r="W89" s="52">
        <f>RES_hhdet_in!W89-RES_hhdet_in_new!W89</f>
        <v>723</v>
      </c>
      <c r="X89" s="52">
        <f>RES_hhdet_in!X89-RES_hhdet_in_new!X89</f>
        <v>0</v>
      </c>
      <c r="Y89" s="52">
        <f>RES_hhdet_in!Y89-RES_hhdet_in_new!Y89</f>
        <v>971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258097</v>
      </c>
      <c r="D92" s="52">
        <f>RES_hhdet_in!D92-RES_hhdet_in_new!D92</f>
        <v>215359</v>
      </c>
      <c r="E92" s="52">
        <f>RES_hhdet_in!E92-RES_hhdet_in_new!E92</f>
        <v>218244</v>
      </c>
      <c r="F92" s="52">
        <f>RES_hhdet_in!F92-RES_hhdet_in_new!F92</f>
        <v>237422</v>
      </c>
      <c r="G92" s="52">
        <f>RES_hhdet_in!G92-RES_hhdet_in_new!G92</f>
        <v>273717</v>
      </c>
      <c r="H92" s="52">
        <f>RES_hhdet_in!H92-RES_hhdet_in_new!H92</f>
        <v>333465</v>
      </c>
      <c r="I92" s="52">
        <f>RES_hhdet_in!I92-RES_hhdet_in_new!I92</f>
        <v>136979</v>
      </c>
      <c r="J92" s="52">
        <f>RES_hhdet_in!J92-RES_hhdet_in_new!J92</f>
        <v>99708</v>
      </c>
      <c r="K92" s="52">
        <f>RES_hhdet_in!K92-RES_hhdet_in_new!K92</f>
        <v>113251</v>
      </c>
      <c r="L92" s="52">
        <f>RES_hhdet_in!L92-RES_hhdet_in_new!L92</f>
        <v>84117</v>
      </c>
      <c r="M92" s="52">
        <f>RES_hhdet_in!M92-RES_hhdet_in_new!M92</f>
        <v>133411</v>
      </c>
      <c r="N92" s="52">
        <f>RES_hhdet_in!N92-RES_hhdet_in_new!N92</f>
        <v>134248</v>
      </c>
      <c r="O92" s="52">
        <f>RES_hhdet_in!O92-RES_hhdet_in_new!O92</f>
        <v>113391</v>
      </c>
      <c r="P92" s="52">
        <f>RES_hhdet_in!P92-RES_hhdet_in_new!P92</f>
        <v>90434</v>
      </c>
      <c r="Q92" s="52">
        <f>RES_hhdet_in!Q92-RES_hhdet_in_new!Q92</f>
        <v>81641</v>
      </c>
      <c r="R92" s="52">
        <f>RES_hhdet_in!R92-RES_hhdet_in_new!R92</f>
        <v>86326</v>
      </c>
      <c r="S92" s="52">
        <f>RES_hhdet_in!S92-RES_hhdet_in_new!S92</f>
        <v>112245</v>
      </c>
      <c r="T92" s="52">
        <f>RES_hhdet_in!T92-RES_hhdet_in_new!T92</f>
        <v>101928</v>
      </c>
      <c r="U92" s="52">
        <f>RES_hhdet_in!U92-RES_hhdet_in_new!U92</f>
        <v>133451</v>
      </c>
      <c r="V92" s="52">
        <f>RES_hhdet_in!V92-RES_hhdet_in_new!V92</f>
        <v>79865</v>
      </c>
      <c r="W92" s="52">
        <f>RES_hhdet_in!W92-RES_hhdet_in_new!W92</f>
        <v>80718</v>
      </c>
      <c r="X92" s="52">
        <f>RES_hhdet_in!X92-RES_hhdet_in_new!X92</f>
        <v>46133</v>
      </c>
      <c r="Y92" s="52">
        <f>RES_hhdet_in!Y92-RES_hhdet_in_new!Y92</f>
        <v>72814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2623</v>
      </c>
      <c r="D93" s="52">
        <f>RES_hhdet_in!D93-RES_hhdet_in_new!D93</f>
        <v>2463</v>
      </c>
      <c r="E93" s="52">
        <f>RES_hhdet_in!E93-RES_hhdet_in_new!E93</f>
        <v>7185</v>
      </c>
      <c r="F93" s="52">
        <f>RES_hhdet_in!F93-RES_hhdet_in_new!F93</f>
        <v>3276</v>
      </c>
      <c r="G93" s="52">
        <f>RES_hhdet_in!G93-RES_hhdet_in_new!G93</f>
        <v>1548</v>
      </c>
      <c r="H93" s="52">
        <f>RES_hhdet_in!H93-RES_hhdet_in_new!H93</f>
        <v>5213</v>
      </c>
      <c r="I93" s="52">
        <f>RES_hhdet_in!I93-RES_hhdet_in_new!I93</f>
        <v>1014</v>
      </c>
      <c r="J93" s="52">
        <f>RES_hhdet_in!J93-RES_hhdet_in_new!J93</f>
        <v>3148</v>
      </c>
      <c r="K93" s="52">
        <f>RES_hhdet_in!K93-RES_hhdet_in_new!K93</f>
        <v>2303</v>
      </c>
      <c r="L93" s="52">
        <f>RES_hhdet_in!L93-RES_hhdet_in_new!L93</f>
        <v>7380</v>
      </c>
      <c r="M93" s="52">
        <f>RES_hhdet_in!M93-RES_hhdet_in_new!M93</f>
        <v>7029</v>
      </c>
      <c r="N93" s="52">
        <f>RES_hhdet_in!N93-RES_hhdet_in_new!N93</f>
        <v>7331</v>
      </c>
      <c r="O93" s="52">
        <f>RES_hhdet_in!O93-RES_hhdet_in_new!O93</f>
        <v>5147</v>
      </c>
      <c r="P93" s="52">
        <f>RES_hhdet_in!P93-RES_hhdet_in_new!P93</f>
        <v>4487</v>
      </c>
      <c r="Q93" s="52">
        <f>RES_hhdet_in!Q93-RES_hhdet_in_new!Q93</f>
        <v>3079</v>
      </c>
      <c r="R93" s="52">
        <f>RES_hhdet_in!R93-RES_hhdet_in_new!R93</f>
        <v>3155</v>
      </c>
      <c r="S93" s="52">
        <f>RES_hhdet_in!S93-RES_hhdet_in_new!S93</f>
        <v>7630</v>
      </c>
      <c r="T93" s="52">
        <f>RES_hhdet_in!T93-RES_hhdet_in_new!T93</f>
        <v>5356</v>
      </c>
      <c r="U93" s="52">
        <f>RES_hhdet_in!U93-RES_hhdet_in_new!U93</f>
        <v>6625</v>
      </c>
      <c r="V93" s="52">
        <f>RES_hhdet_in!V93-RES_hhdet_in_new!V93</f>
        <v>8278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6361</v>
      </c>
      <c r="D96" s="52">
        <f>RES_hhdet_in!D96-RES_hhdet_in_new!D96</f>
        <v>6404</v>
      </c>
      <c r="E96" s="52">
        <f>RES_hhdet_in!E96-RES_hhdet_in_new!E96</f>
        <v>4766</v>
      </c>
      <c r="F96" s="52">
        <f>RES_hhdet_in!F96-RES_hhdet_in_new!F96</f>
        <v>7636</v>
      </c>
      <c r="G96" s="52">
        <f>RES_hhdet_in!G96-RES_hhdet_in_new!G96</f>
        <v>7890</v>
      </c>
      <c r="H96" s="52">
        <f>RES_hhdet_in!H96-RES_hhdet_in_new!H96</f>
        <v>18011</v>
      </c>
      <c r="I96" s="52">
        <f>RES_hhdet_in!I96-RES_hhdet_in_new!I96</f>
        <v>10715</v>
      </c>
      <c r="J96" s="52">
        <f>RES_hhdet_in!J96-RES_hhdet_in_new!J96</f>
        <v>3851</v>
      </c>
      <c r="K96" s="52">
        <f>RES_hhdet_in!K96-RES_hhdet_in_new!K96</f>
        <v>5773</v>
      </c>
      <c r="L96" s="52">
        <f>RES_hhdet_in!L96-RES_hhdet_in_new!L96</f>
        <v>94</v>
      </c>
      <c r="M96" s="52">
        <f>RES_hhdet_in!M96-RES_hhdet_in_new!M96</f>
        <v>5190</v>
      </c>
      <c r="N96" s="52">
        <f>RES_hhdet_in!N96-RES_hhdet_in_new!N96</f>
        <v>4315</v>
      </c>
      <c r="O96" s="52">
        <f>RES_hhdet_in!O96-RES_hhdet_in_new!O96</f>
        <v>6803</v>
      </c>
      <c r="P96" s="52">
        <f>RES_hhdet_in!P96-RES_hhdet_in_new!P96</f>
        <v>3471</v>
      </c>
      <c r="Q96" s="52">
        <f>RES_hhdet_in!Q96-RES_hhdet_in_new!Q96</f>
        <v>3998</v>
      </c>
      <c r="R96" s="52">
        <f>RES_hhdet_in!R96-RES_hhdet_in_new!R96</f>
        <v>3564</v>
      </c>
      <c r="S96" s="52">
        <f>RES_hhdet_in!S96-RES_hhdet_in_new!S96</f>
        <v>2806</v>
      </c>
      <c r="T96" s="52">
        <f>RES_hhdet_in!T96-RES_hhdet_in_new!T96</f>
        <v>11494</v>
      </c>
      <c r="U96" s="52">
        <f>RES_hhdet_in!U96-RES_hhdet_in_new!U96</f>
        <v>5104</v>
      </c>
      <c r="V96" s="52">
        <f>RES_hhdet_in!V96-RES_hhdet_in_new!V96</f>
        <v>20565</v>
      </c>
      <c r="W96" s="52">
        <f>RES_hhdet_in!W96-RES_hhdet_in_new!W96</f>
        <v>0</v>
      </c>
      <c r="X96" s="52">
        <f>RES_hhdet_in!X96-RES_hhdet_in_new!X96</f>
        <v>3559</v>
      </c>
      <c r="Y96" s="52">
        <f>RES_hhdet_in!Y96-RES_hhdet_in_new!Y96</f>
        <v>11707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15986</v>
      </c>
      <c r="D97" s="52">
        <f>RES_hhdet_in!D97-RES_hhdet_in_new!D97</f>
        <v>13323</v>
      </c>
      <c r="E97" s="52">
        <f>RES_hhdet_in!E97-RES_hhdet_in_new!E97</f>
        <v>7794</v>
      </c>
      <c r="F97" s="52">
        <f>RES_hhdet_in!F97-RES_hhdet_in_new!F97</f>
        <v>15026</v>
      </c>
      <c r="G97" s="52">
        <f>RES_hhdet_in!G97-RES_hhdet_in_new!G97</f>
        <v>26494</v>
      </c>
      <c r="H97" s="52">
        <f>RES_hhdet_in!H97-RES_hhdet_in_new!H97</f>
        <v>23145</v>
      </c>
      <c r="I97" s="52">
        <f>RES_hhdet_in!I97-RES_hhdet_in_new!I97</f>
        <v>16185</v>
      </c>
      <c r="J97" s="52">
        <f>RES_hhdet_in!J97-RES_hhdet_in_new!J97</f>
        <v>18868</v>
      </c>
      <c r="K97" s="52">
        <f>RES_hhdet_in!K97-RES_hhdet_in_new!K97</f>
        <v>21030</v>
      </c>
      <c r="L97" s="52">
        <f>RES_hhdet_in!L97-RES_hhdet_in_new!L97</f>
        <v>26654</v>
      </c>
      <c r="M97" s="52">
        <f>RES_hhdet_in!M97-RES_hhdet_in_new!M97</f>
        <v>47149</v>
      </c>
      <c r="N97" s="52">
        <f>RES_hhdet_in!N97-RES_hhdet_in_new!N97</f>
        <v>46386</v>
      </c>
      <c r="O97" s="52">
        <f>RES_hhdet_in!O97-RES_hhdet_in_new!O97</f>
        <v>29500</v>
      </c>
      <c r="P97" s="52">
        <f>RES_hhdet_in!P97-RES_hhdet_in_new!P97</f>
        <v>38515</v>
      </c>
      <c r="Q97" s="52">
        <f>RES_hhdet_in!Q97-RES_hhdet_in_new!Q97</f>
        <v>36149</v>
      </c>
      <c r="R97" s="52">
        <f>RES_hhdet_in!R97-RES_hhdet_in_new!R97</f>
        <v>34979</v>
      </c>
      <c r="S97" s="52">
        <f>RES_hhdet_in!S97-RES_hhdet_in_new!S97</f>
        <v>34185</v>
      </c>
      <c r="T97" s="52">
        <f>RES_hhdet_in!T97-RES_hhdet_in_new!T97</f>
        <v>48595</v>
      </c>
      <c r="U97" s="52">
        <f>RES_hhdet_in!U97-RES_hhdet_in_new!U97</f>
        <v>46347</v>
      </c>
      <c r="V97" s="52">
        <f>RES_hhdet_in!V97-RES_hhdet_in_new!V97</f>
        <v>41939</v>
      </c>
      <c r="W97" s="52">
        <f>RES_hhdet_in!W97-RES_hhdet_in_new!W97</f>
        <v>42802</v>
      </c>
      <c r="X97" s="52">
        <f>RES_hhdet_in!X97-RES_hhdet_in_new!X97</f>
        <v>58605</v>
      </c>
      <c r="Y97" s="52">
        <f>RES_hhdet_in!Y97-RES_hhdet_in_new!Y97</f>
        <v>51611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153471</v>
      </c>
      <c r="D101" s="52">
        <v>141987</v>
      </c>
      <c r="E101" s="52">
        <v>125823</v>
      </c>
      <c r="F101" s="52">
        <v>113238</v>
      </c>
      <c r="G101" s="52">
        <v>153300</v>
      </c>
      <c r="H101" s="52">
        <v>213447</v>
      </c>
      <c r="I101" s="52">
        <v>157304</v>
      </c>
      <c r="J101" s="52">
        <v>123936</v>
      </c>
      <c r="K101" s="52">
        <v>119615</v>
      </c>
      <c r="L101" s="52">
        <v>97542</v>
      </c>
      <c r="M101" s="52">
        <v>149188</v>
      </c>
      <c r="N101" s="52">
        <v>239031</v>
      </c>
      <c r="O101" s="52">
        <v>252462</v>
      </c>
      <c r="P101" s="52">
        <v>134989</v>
      </c>
      <c r="Q101" s="52">
        <v>125938</v>
      </c>
      <c r="R101" s="52">
        <v>104450</v>
      </c>
      <c r="S101" s="52">
        <v>127844</v>
      </c>
      <c r="T101" s="52">
        <v>112703</v>
      </c>
      <c r="U101" s="52">
        <v>147027</v>
      </c>
      <c r="V101" s="52">
        <v>163378</v>
      </c>
      <c r="W101" s="52">
        <v>148479</v>
      </c>
      <c r="X101" s="52">
        <v>128279</v>
      </c>
      <c r="Y101" s="52">
        <v>105041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92317</v>
      </c>
      <c r="D102" s="52">
        <v>74461</v>
      </c>
      <c r="E102" s="52">
        <v>89493</v>
      </c>
      <c r="F102" s="52">
        <v>93993</v>
      </c>
      <c r="G102" s="52">
        <v>73202</v>
      </c>
      <c r="H102" s="52">
        <v>77823</v>
      </c>
      <c r="I102" s="52">
        <v>17594</v>
      </c>
      <c r="J102" s="52">
        <v>13820</v>
      </c>
      <c r="K102" s="52">
        <v>23681</v>
      </c>
      <c r="L102" s="52">
        <v>37178</v>
      </c>
      <c r="M102" s="52">
        <v>74342</v>
      </c>
      <c r="N102" s="52">
        <v>44733</v>
      </c>
      <c r="O102" s="52">
        <v>15611</v>
      </c>
      <c r="P102" s="52">
        <v>21429</v>
      </c>
      <c r="Q102" s="52">
        <v>11824</v>
      </c>
      <c r="R102" s="52">
        <v>13703</v>
      </c>
      <c r="S102" s="52">
        <v>32480</v>
      </c>
      <c r="T102" s="52">
        <v>39510</v>
      </c>
      <c r="U102" s="52">
        <v>48401</v>
      </c>
      <c r="V102" s="52">
        <v>28494</v>
      </c>
      <c r="W102" s="52">
        <v>12419</v>
      </c>
      <c r="X102" s="52">
        <v>6808</v>
      </c>
      <c r="Y102" s="52">
        <v>11928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96781</v>
      </c>
      <c r="D103" s="36">
        <v>75398</v>
      </c>
      <c r="E103" s="36">
        <v>78170</v>
      </c>
      <c r="F103" s="36">
        <v>121696</v>
      </c>
      <c r="G103" s="36">
        <v>158082</v>
      </c>
      <c r="H103" s="36">
        <v>174355</v>
      </c>
      <c r="I103" s="36">
        <v>45069</v>
      </c>
      <c r="J103" s="36">
        <v>34494</v>
      </c>
      <c r="K103" s="36">
        <v>34217</v>
      </c>
      <c r="L103" s="36">
        <v>31414</v>
      </c>
      <c r="M103" s="36">
        <v>50710</v>
      </c>
      <c r="N103" s="36">
        <v>22333</v>
      </c>
      <c r="O103" s="36">
        <v>11682</v>
      </c>
      <c r="P103" s="36">
        <v>37452</v>
      </c>
      <c r="Q103" s="36">
        <v>41295</v>
      </c>
      <c r="R103" s="36">
        <v>64892</v>
      </c>
      <c r="S103" s="36">
        <v>69280</v>
      </c>
      <c r="T103" s="36">
        <v>92539</v>
      </c>
      <c r="U103" s="36">
        <v>94864</v>
      </c>
      <c r="V103" s="36">
        <v>62816</v>
      </c>
      <c r="W103" s="36">
        <v>67830</v>
      </c>
      <c r="X103" s="36">
        <v>65482</v>
      </c>
      <c r="Y103" s="36">
        <v>99002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290</v>
      </c>
      <c r="D126" s="52">
        <v>246</v>
      </c>
      <c r="E126" s="52">
        <v>279</v>
      </c>
      <c r="F126" s="52">
        <v>278</v>
      </c>
      <c r="G126" s="52">
        <v>1</v>
      </c>
      <c r="H126" s="52">
        <v>0</v>
      </c>
      <c r="I126" s="52">
        <v>67</v>
      </c>
      <c r="J126" s="52">
        <v>213</v>
      </c>
      <c r="K126" s="52">
        <v>256</v>
      </c>
      <c r="L126" s="52">
        <v>392</v>
      </c>
      <c r="M126" s="52">
        <v>341</v>
      </c>
      <c r="N126" s="52">
        <v>382</v>
      </c>
      <c r="O126" s="52">
        <v>260</v>
      </c>
      <c r="P126" s="52">
        <v>0</v>
      </c>
      <c r="Q126" s="52">
        <v>0</v>
      </c>
      <c r="R126" s="52">
        <v>136</v>
      </c>
      <c r="S126" s="52">
        <v>224</v>
      </c>
      <c r="T126" s="52">
        <v>185</v>
      </c>
      <c r="U126" s="52">
        <v>98</v>
      </c>
      <c r="V126" s="52">
        <v>0</v>
      </c>
      <c r="W126" s="52">
        <v>0</v>
      </c>
      <c r="X126" s="52">
        <v>0</v>
      </c>
      <c r="Y126" s="52">
        <v>0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36</v>
      </c>
      <c r="D129" s="52">
        <v>34</v>
      </c>
      <c r="E129" s="52">
        <v>21</v>
      </c>
      <c r="F129" s="52">
        <v>16</v>
      </c>
      <c r="G129" s="52">
        <v>19</v>
      </c>
      <c r="H129" s="52">
        <v>12</v>
      </c>
      <c r="I129" s="52">
        <v>0</v>
      </c>
      <c r="J129" s="52">
        <v>3</v>
      </c>
      <c r="K129" s="52">
        <v>16</v>
      </c>
      <c r="L129" s="52">
        <v>19</v>
      </c>
      <c r="M129" s="52">
        <v>41</v>
      </c>
      <c r="N129" s="52">
        <v>72</v>
      </c>
      <c r="O129" s="52">
        <v>80</v>
      </c>
      <c r="P129" s="52">
        <v>75</v>
      </c>
      <c r="Q129" s="52">
        <v>6</v>
      </c>
      <c r="R129" s="52">
        <v>1</v>
      </c>
      <c r="S129" s="52">
        <v>28</v>
      </c>
      <c r="T129" s="52">
        <v>49</v>
      </c>
      <c r="U129" s="52">
        <v>47</v>
      </c>
      <c r="V129" s="52">
        <v>34</v>
      </c>
      <c r="W129" s="52">
        <v>14</v>
      </c>
      <c r="X129" s="52">
        <v>3</v>
      </c>
      <c r="Y129" s="52">
        <v>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X131" s="52">
        <f>RES_hhdet_in!X131-RES_hhdet_in_new!X131</f>
        <v>0</v>
      </c>
      <c r="Y131" s="52">
        <f>RES_hhdet_in!Y131-RES_hhdet_in_new!Y131</f>
        <v>0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218</v>
      </c>
      <c r="D135" s="52">
        <f>RES_hhdet_in!D135-RES_hhdet_in_new!D135</f>
        <v>234</v>
      </c>
      <c r="E135" s="52">
        <f>RES_hhdet_in!E135-RES_hhdet_in_new!E135</f>
        <v>290</v>
      </c>
      <c r="F135" s="52">
        <f>RES_hhdet_in!F135-RES_hhdet_in_new!F135</f>
        <v>269</v>
      </c>
      <c r="G135" s="52">
        <f>RES_hhdet_in!G135-RES_hhdet_in_new!G135</f>
        <v>74</v>
      </c>
      <c r="H135" s="52">
        <f>RES_hhdet_in!H135-RES_hhdet_in_new!H135</f>
        <v>320</v>
      </c>
      <c r="I135" s="52">
        <f>RES_hhdet_in!I135-RES_hhdet_in_new!I135</f>
        <v>172</v>
      </c>
      <c r="J135" s="52">
        <f>RES_hhdet_in!J135-RES_hhdet_in_new!J135</f>
        <v>83</v>
      </c>
      <c r="K135" s="52">
        <f>RES_hhdet_in!K135-RES_hhdet_in_new!K135</f>
        <v>138</v>
      </c>
      <c r="L135" s="52">
        <f>RES_hhdet_in!L135-RES_hhdet_in_new!L135</f>
        <v>1</v>
      </c>
      <c r="M135" s="52">
        <f>RES_hhdet_in!M135-RES_hhdet_in_new!M135</f>
        <v>59</v>
      </c>
      <c r="N135" s="52">
        <f>RES_hhdet_in!N135-RES_hhdet_in_new!N135</f>
        <v>47</v>
      </c>
      <c r="O135" s="52">
        <f>RES_hhdet_in!O135-RES_hhdet_in_new!O135</f>
        <v>66</v>
      </c>
      <c r="P135" s="52">
        <f>RES_hhdet_in!P135-RES_hhdet_in_new!P135</f>
        <v>6</v>
      </c>
      <c r="Q135" s="52">
        <f>RES_hhdet_in!Q135-RES_hhdet_in_new!Q135</f>
        <v>25</v>
      </c>
      <c r="R135" s="52">
        <f>RES_hhdet_in!R135-RES_hhdet_in_new!R135</f>
        <v>52</v>
      </c>
      <c r="S135" s="52">
        <f>RES_hhdet_in!S135-RES_hhdet_in_new!S135</f>
        <v>51</v>
      </c>
      <c r="T135" s="52">
        <f>RES_hhdet_in!T135-RES_hhdet_in_new!T135</f>
        <v>121</v>
      </c>
      <c r="U135" s="52">
        <f>RES_hhdet_in!U135-RES_hhdet_in_new!U135</f>
        <v>42</v>
      </c>
      <c r="V135" s="52">
        <f>RES_hhdet_in!V135-RES_hhdet_in_new!V135</f>
        <v>85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545</v>
      </c>
      <c r="D136" s="52">
        <f>RES_hhdet_in!D136-RES_hhdet_in_new!D136</f>
        <v>486</v>
      </c>
      <c r="E136" s="52">
        <f>RES_hhdet_in!E136-RES_hhdet_in_new!E136</f>
        <v>475</v>
      </c>
      <c r="F136" s="52">
        <f>RES_hhdet_in!F136-RES_hhdet_in_new!F136</f>
        <v>530</v>
      </c>
      <c r="G136" s="52">
        <f>RES_hhdet_in!G136-RES_hhdet_in_new!G136</f>
        <v>254</v>
      </c>
      <c r="H136" s="52">
        <f>RES_hhdet_in!H136-RES_hhdet_in_new!H136</f>
        <v>413</v>
      </c>
      <c r="I136" s="52">
        <f>RES_hhdet_in!I136-RES_hhdet_in_new!I136</f>
        <v>260</v>
      </c>
      <c r="J136" s="52">
        <f>RES_hhdet_in!J136-RES_hhdet_in_new!J136</f>
        <v>394</v>
      </c>
      <c r="K136" s="52">
        <f>RES_hhdet_in!K136-RES_hhdet_in_new!K136</f>
        <v>508</v>
      </c>
      <c r="L136" s="52">
        <f>RES_hhdet_in!L136-RES_hhdet_in_new!L136</f>
        <v>718</v>
      </c>
      <c r="M136" s="52">
        <f>RES_hhdet_in!M136-RES_hhdet_in_new!M136</f>
        <v>551</v>
      </c>
      <c r="N136" s="52">
        <f>RES_hhdet_in!N136-RES_hhdet_in_new!N136</f>
        <v>519</v>
      </c>
      <c r="O136" s="52">
        <f>RES_hhdet_in!O136-RES_hhdet_in_new!O136</f>
        <v>291</v>
      </c>
      <c r="P136" s="52">
        <f>RES_hhdet_in!P136-RES_hhdet_in_new!P136</f>
        <v>84</v>
      </c>
      <c r="Q136" s="52">
        <f>RES_hhdet_in!Q136-RES_hhdet_in_new!Q136</f>
        <v>242</v>
      </c>
      <c r="R136" s="52">
        <f>RES_hhdet_in!R136-RES_hhdet_in_new!R136</f>
        <v>545</v>
      </c>
      <c r="S136" s="52">
        <f>RES_hhdet_in!S136-RES_hhdet_in_new!S136</f>
        <v>661</v>
      </c>
      <c r="T136" s="52">
        <f>RES_hhdet_in!T136-RES_hhdet_in_new!T136</f>
        <v>545</v>
      </c>
      <c r="U136" s="52">
        <f>RES_hhdet_in!U136-RES_hhdet_in_new!U136</f>
        <v>438</v>
      </c>
      <c r="V136" s="52">
        <f>RES_hhdet_in!V136-RES_hhdet_in_new!V136</f>
        <v>187</v>
      </c>
      <c r="W136" s="52">
        <f>RES_hhdet_in!W136-RES_hhdet_in_new!W136</f>
        <v>80</v>
      </c>
      <c r="X136" s="52">
        <f>RES_hhdet_in!X136-RES_hhdet_in_new!X136</f>
        <v>5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373</v>
      </c>
      <c r="D140" s="52">
        <v>357</v>
      </c>
      <c r="E140" s="52">
        <v>410</v>
      </c>
      <c r="F140" s="52">
        <v>348</v>
      </c>
      <c r="G140" s="52">
        <v>103</v>
      </c>
      <c r="H140" s="52">
        <v>227</v>
      </c>
      <c r="I140" s="52">
        <v>120</v>
      </c>
      <c r="J140" s="52">
        <v>135</v>
      </c>
      <c r="K140" s="52">
        <v>262</v>
      </c>
      <c r="L140" s="52">
        <v>389</v>
      </c>
      <c r="M140" s="52">
        <v>365</v>
      </c>
      <c r="N140" s="52">
        <v>376</v>
      </c>
      <c r="O140" s="52">
        <v>206</v>
      </c>
      <c r="P140" s="52">
        <v>30</v>
      </c>
      <c r="Q140" s="52">
        <v>55</v>
      </c>
      <c r="R140" s="52">
        <v>98</v>
      </c>
      <c r="S140" s="52">
        <v>234</v>
      </c>
      <c r="T140" s="52">
        <v>197</v>
      </c>
      <c r="U140" s="52">
        <v>163</v>
      </c>
      <c r="V140" s="52">
        <v>80</v>
      </c>
      <c r="W140" s="52">
        <v>10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390</v>
      </c>
      <c r="D141" s="36">
        <v>362</v>
      </c>
      <c r="E141" s="36">
        <v>356</v>
      </c>
      <c r="F141" s="36">
        <v>451</v>
      </c>
      <c r="G141" s="36">
        <v>223</v>
      </c>
      <c r="H141" s="36">
        <v>507</v>
      </c>
      <c r="I141" s="36">
        <v>310</v>
      </c>
      <c r="J141" s="36">
        <v>339</v>
      </c>
      <c r="K141" s="36">
        <v>384</v>
      </c>
      <c r="L141" s="36">
        <v>327</v>
      </c>
      <c r="M141" s="36">
        <v>248</v>
      </c>
      <c r="N141" s="36">
        <v>186</v>
      </c>
      <c r="O141" s="36">
        <v>156</v>
      </c>
      <c r="P141" s="36">
        <v>59</v>
      </c>
      <c r="Q141" s="36">
        <v>214</v>
      </c>
      <c r="R141" s="36">
        <v>483</v>
      </c>
      <c r="S141" s="36">
        <v>493</v>
      </c>
      <c r="T141" s="36">
        <v>461</v>
      </c>
      <c r="U141" s="36">
        <v>323</v>
      </c>
      <c r="V141" s="36">
        <v>185</v>
      </c>
      <c r="W141" s="36">
        <v>68</v>
      </c>
      <c r="X141" s="36">
        <v>3</v>
      </c>
      <c r="Y141" s="36">
        <v>0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31682</v>
      </c>
      <c r="D145" s="52">
        <v>76007</v>
      </c>
      <c r="E145" s="52">
        <v>77786</v>
      </c>
      <c r="F145" s="52">
        <v>63266</v>
      </c>
      <c r="G145" s="52">
        <v>60142</v>
      </c>
      <c r="H145" s="52">
        <v>49214</v>
      </c>
      <c r="I145" s="52">
        <v>90283</v>
      </c>
      <c r="J145" s="52">
        <v>102139</v>
      </c>
      <c r="K145" s="52">
        <v>120289</v>
      </c>
      <c r="L145" s="52">
        <v>101277</v>
      </c>
      <c r="M145" s="52">
        <v>74957</v>
      </c>
      <c r="N145" s="52">
        <v>109433</v>
      </c>
      <c r="O145" s="52">
        <v>144100</v>
      </c>
      <c r="P145" s="52">
        <v>80548</v>
      </c>
      <c r="Q145" s="52">
        <v>66631</v>
      </c>
      <c r="R145" s="52">
        <v>63845</v>
      </c>
      <c r="S145" s="52">
        <v>72662</v>
      </c>
      <c r="T145" s="52">
        <v>82817</v>
      </c>
      <c r="U145" s="52">
        <v>85962</v>
      </c>
      <c r="V145" s="52">
        <v>97935</v>
      </c>
      <c r="W145" s="52">
        <v>114351</v>
      </c>
      <c r="X145" s="52">
        <v>134953</v>
      </c>
      <c r="Y145" s="52">
        <v>128562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6520</v>
      </c>
      <c r="D147" s="52">
        <v>11469</v>
      </c>
      <c r="E147" s="52">
        <v>22409</v>
      </c>
      <c r="F147" s="52">
        <v>29000</v>
      </c>
      <c r="G147" s="52">
        <v>26767</v>
      </c>
      <c r="H147" s="52">
        <v>23717</v>
      </c>
      <c r="I147" s="52">
        <v>17364</v>
      </c>
      <c r="J147" s="52">
        <v>22568</v>
      </c>
      <c r="K147" s="52">
        <v>38318</v>
      </c>
      <c r="L147" s="52">
        <v>50186</v>
      </c>
      <c r="M147" s="52">
        <v>50497</v>
      </c>
      <c r="N147" s="52">
        <v>40781</v>
      </c>
      <c r="O147" s="52">
        <v>41734</v>
      </c>
      <c r="P147" s="52">
        <v>50028</v>
      </c>
      <c r="Q147" s="52">
        <v>82998</v>
      </c>
      <c r="R147" s="52">
        <v>64038</v>
      </c>
      <c r="S147" s="52">
        <v>65087</v>
      </c>
      <c r="T147" s="52">
        <v>61378</v>
      </c>
      <c r="U147" s="52">
        <v>68992</v>
      </c>
      <c r="V147" s="52">
        <v>74674</v>
      </c>
      <c r="W147" s="52">
        <v>81402</v>
      </c>
      <c r="X147" s="52">
        <v>86948</v>
      </c>
      <c r="Y147" s="52">
        <v>92485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35913</v>
      </c>
      <c r="D149" s="52">
        <f>RES_hhdet_in!D149-RES_hhdet_in_new!D149</f>
        <v>75987</v>
      </c>
      <c r="E149" s="52">
        <f>RES_hhdet_in!E149-RES_hhdet_in_new!E149</f>
        <v>79282</v>
      </c>
      <c r="F149" s="52">
        <f>RES_hhdet_in!F149-RES_hhdet_in_new!F149</f>
        <v>67427</v>
      </c>
      <c r="G149" s="52">
        <f>RES_hhdet_in!G149-RES_hhdet_in_new!G149</f>
        <v>68854</v>
      </c>
      <c r="H149" s="52">
        <f>RES_hhdet_in!H149-RES_hhdet_in_new!H149</f>
        <v>68246</v>
      </c>
      <c r="I149" s="52">
        <f>RES_hhdet_in!I149-RES_hhdet_in_new!I149</f>
        <v>104698</v>
      </c>
      <c r="J149" s="52">
        <f>RES_hhdet_in!J149-RES_hhdet_in_new!J149</f>
        <v>125096</v>
      </c>
      <c r="K149" s="52">
        <f>RES_hhdet_in!K149-RES_hhdet_in_new!K149</f>
        <v>163170</v>
      </c>
      <c r="L149" s="52">
        <f>RES_hhdet_in!L149-RES_hhdet_in_new!L149</f>
        <v>145465</v>
      </c>
      <c r="M149" s="52">
        <f>RES_hhdet_in!M149-RES_hhdet_in_new!M149</f>
        <v>120528</v>
      </c>
      <c r="N149" s="52">
        <f>RES_hhdet_in!N149-RES_hhdet_in_new!N149</f>
        <v>142338</v>
      </c>
      <c r="O149" s="52">
        <f>RES_hhdet_in!O149-RES_hhdet_in_new!O149</f>
        <v>179012</v>
      </c>
      <c r="P149" s="52">
        <f>RES_hhdet_in!P149-RES_hhdet_in_new!P149</f>
        <v>129441</v>
      </c>
      <c r="Q149" s="52">
        <f>RES_hhdet_in!Q149-RES_hhdet_in_new!Q149</f>
        <v>136935</v>
      </c>
      <c r="R149" s="52">
        <f>RES_hhdet_in!R149-RES_hhdet_in_new!R149</f>
        <v>147509</v>
      </c>
      <c r="S149" s="52">
        <f>RES_hhdet_in!S149-RES_hhdet_in_new!S149</f>
        <v>164547</v>
      </c>
      <c r="T149" s="52">
        <f>RES_hhdet_in!T149-RES_hhdet_in_new!T149</f>
        <v>137091</v>
      </c>
      <c r="U149" s="52">
        <f>RES_hhdet_in!U149-RES_hhdet_in_new!U149</f>
        <v>159431</v>
      </c>
      <c r="V149" s="52">
        <f>RES_hhdet_in!V149-RES_hhdet_in_new!V149</f>
        <v>133472</v>
      </c>
      <c r="W149" s="52">
        <f>RES_hhdet_in!W149-RES_hhdet_in_new!W149</f>
        <v>174847</v>
      </c>
      <c r="X149" s="52">
        <f>RES_hhdet_in!X149-RES_hhdet_in_new!X149</f>
        <v>116125</v>
      </c>
      <c r="Y149" s="52">
        <f>RES_hhdet_in!Y149-RES_hhdet_in_new!Y149</f>
        <v>132796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365</v>
      </c>
      <c r="D150" s="52">
        <f>RES_hhdet_in!D150-RES_hhdet_in_new!D150</f>
        <v>869</v>
      </c>
      <c r="E150" s="52">
        <f>RES_hhdet_in!E150-RES_hhdet_in_new!E150</f>
        <v>2610</v>
      </c>
      <c r="F150" s="52">
        <f>RES_hhdet_in!F150-RES_hhdet_in_new!F150</f>
        <v>930</v>
      </c>
      <c r="G150" s="52">
        <f>RES_hhdet_in!G150-RES_hhdet_in_new!G150</f>
        <v>390</v>
      </c>
      <c r="H150" s="52">
        <f>RES_hhdet_in!H150-RES_hhdet_in_new!H150</f>
        <v>1066</v>
      </c>
      <c r="I150" s="52">
        <f>RES_hhdet_in!I150-RES_hhdet_in_new!I150</f>
        <v>775</v>
      </c>
      <c r="J150" s="52">
        <f>RES_hhdet_in!J150-RES_hhdet_in_new!J150</f>
        <v>3950</v>
      </c>
      <c r="K150" s="52">
        <f>RES_hhdet_in!K150-RES_hhdet_in_new!K150</f>
        <v>3319</v>
      </c>
      <c r="L150" s="52">
        <f>RES_hhdet_in!L150-RES_hhdet_in_new!L150</f>
        <v>12763</v>
      </c>
      <c r="M150" s="52">
        <f>RES_hhdet_in!M150-RES_hhdet_in_new!M150</f>
        <v>6349</v>
      </c>
      <c r="N150" s="52">
        <f>RES_hhdet_in!N150-RES_hhdet_in_new!N150</f>
        <v>7769</v>
      </c>
      <c r="O150" s="52">
        <f>RES_hhdet_in!O150-RES_hhdet_in_new!O150</f>
        <v>8123</v>
      </c>
      <c r="P150" s="52">
        <f>RES_hhdet_in!P150-RES_hhdet_in_new!P150</f>
        <v>6424</v>
      </c>
      <c r="Q150" s="52">
        <f>RES_hhdet_in!Q150-RES_hhdet_in_new!Q150</f>
        <v>5164</v>
      </c>
      <c r="R150" s="52">
        <f>RES_hhdet_in!R150-RES_hhdet_in_new!R150</f>
        <v>5397</v>
      </c>
      <c r="S150" s="52">
        <f>RES_hhdet_in!S150-RES_hhdet_in_new!S150</f>
        <v>11189</v>
      </c>
      <c r="T150" s="52">
        <f>RES_hhdet_in!T150-RES_hhdet_in_new!T150</f>
        <v>7192</v>
      </c>
      <c r="U150" s="52">
        <f>RES_hhdet_in!U150-RES_hhdet_in_new!U150</f>
        <v>7912</v>
      </c>
      <c r="V150" s="52">
        <f>RES_hhdet_in!V150-RES_hhdet_in_new!V150</f>
        <v>13832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885</v>
      </c>
      <c r="D153" s="52">
        <f>RES_hhdet_in!D153-RES_hhdet_in_new!D153</f>
        <v>2259</v>
      </c>
      <c r="E153" s="52">
        <f>RES_hhdet_in!E153-RES_hhdet_in_new!E153</f>
        <v>1732</v>
      </c>
      <c r="F153" s="52">
        <f>RES_hhdet_in!F153-RES_hhdet_in_new!F153</f>
        <v>2169</v>
      </c>
      <c r="G153" s="52">
        <f>RES_hhdet_in!G153-RES_hhdet_in_new!G153</f>
        <v>1986</v>
      </c>
      <c r="H153" s="52">
        <f>RES_hhdet_in!H153-RES_hhdet_in_new!H153</f>
        <v>3684</v>
      </c>
      <c r="I153" s="52">
        <f>RES_hhdet_in!I153-RES_hhdet_in_new!I153</f>
        <v>8187</v>
      </c>
      <c r="J153" s="52">
        <f>RES_hhdet_in!J153-RES_hhdet_in_new!J153</f>
        <v>4830</v>
      </c>
      <c r="K153" s="52">
        <f>RES_hhdet_in!K153-RES_hhdet_in_new!K153</f>
        <v>8318</v>
      </c>
      <c r="L153" s="52">
        <f>RES_hhdet_in!L153-RES_hhdet_in_new!L153</f>
        <v>164</v>
      </c>
      <c r="M153" s="52">
        <f>RES_hhdet_in!M153-RES_hhdet_in_new!M153</f>
        <v>4686</v>
      </c>
      <c r="N153" s="52">
        <f>RES_hhdet_in!N153-RES_hhdet_in_new!N153</f>
        <v>4573</v>
      </c>
      <c r="O153" s="52">
        <f>RES_hhdet_in!O153-RES_hhdet_in_new!O153</f>
        <v>10735</v>
      </c>
      <c r="P153" s="52">
        <f>RES_hhdet_in!P153-RES_hhdet_in_new!P153</f>
        <v>4974</v>
      </c>
      <c r="Q153" s="52">
        <f>RES_hhdet_in!Q153-RES_hhdet_in_new!Q153</f>
        <v>6707</v>
      </c>
      <c r="R153" s="52">
        <f>RES_hhdet_in!R153-RES_hhdet_in_new!R153</f>
        <v>6080</v>
      </c>
      <c r="S153" s="52">
        <f>RES_hhdet_in!S153-RES_hhdet_in_new!S153</f>
        <v>4117</v>
      </c>
      <c r="T153" s="52">
        <f>RES_hhdet_in!T153-RES_hhdet_in_new!T153</f>
        <v>15466</v>
      </c>
      <c r="U153" s="52">
        <f>RES_hhdet_in!U153-RES_hhdet_in_new!U153</f>
        <v>6099</v>
      </c>
      <c r="V153" s="52">
        <f>RES_hhdet_in!V153-RES_hhdet_in_new!V153</f>
        <v>34370</v>
      </c>
      <c r="W153" s="52">
        <f>RES_hhdet_in!W153-RES_hhdet_in_new!W153</f>
        <v>0</v>
      </c>
      <c r="X153" s="52">
        <f>RES_hhdet_in!X153-RES_hhdet_in_new!X153</f>
        <v>8958</v>
      </c>
      <c r="Y153" s="52">
        <f>RES_hhdet_in!Y153-RES_hhdet_in_new!Y153</f>
        <v>21346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2224</v>
      </c>
      <c r="D154" s="52">
        <f>RES_hhdet_in!D154-RES_hhdet_in_new!D154</f>
        <v>4701</v>
      </c>
      <c r="E154" s="52">
        <f>RES_hhdet_in!E154-RES_hhdet_in_new!E154</f>
        <v>2830</v>
      </c>
      <c r="F154" s="52">
        <f>RES_hhdet_in!F154-RES_hhdet_in_new!F154</f>
        <v>4267</v>
      </c>
      <c r="G154" s="52">
        <f>RES_hhdet_in!G154-RES_hhdet_in_new!G154</f>
        <v>6663</v>
      </c>
      <c r="H154" s="52">
        <f>RES_hhdet_in!H154-RES_hhdet_in_new!H154</f>
        <v>4737</v>
      </c>
      <c r="I154" s="52">
        <f>RES_hhdet_in!I154-RES_hhdet_in_new!I154</f>
        <v>12371</v>
      </c>
      <c r="J154" s="52">
        <f>RES_hhdet_in!J154-RES_hhdet_in_new!J154</f>
        <v>23670</v>
      </c>
      <c r="K154" s="52">
        <f>RES_hhdet_in!K154-RES_hhdet_in_new!K154</f>
        <v>30295</v>
      </c>
      <c r="L154" s="52">
        <f>RES_hhdet_in!L154-RES_hhdet_in_new!L154</f>
        <v>46094</v>
      </c>
      <c r="M154" s="52">
        <f>RES_hhdet_in!M154-RES_hhdet_in_new!M154</f>
        <v>42599</v>
      </c>
      <c r="N154" s="52">
        <f>RES_hhdet_in!N154-RES_hhdet_in_new!N154</f>
        <v>49181</v>
      </c>
      <c r="O154" s="52">
        <f>RES_hhdet_in!O154-RES_hhdet_in_new!O154</f>
        <v>46577</v>
      </c>
      <c r="P154" s="52">
        <f>RES_hhdet_in!P154-RES_hhdet_in_new!P154</f>
        <v>55112</v>
      </c>
      <c r="Q154" s="52">
        <f>RES_hhdet_in!Q154-RES_hhdet_in_new!Q154</f>
        <v>60639</v>
      </c>
      <c r="R154" s="52">
        <f>RES_hhdet_in!R154-RES_hhdet_in_new!R154</f>
        <v>59785</v>
      </c>
      <c r="S154" s="52">
        <f>RES_hhdet_in!S154-RES_hhdet_in_new!S154</f>
        <v>50118</v>
      </c>
      <c r="T154" s="52">
        <f>RES_hhdet_in!T154-RES_hhdet_in_new!T154</f>
        <v>65354</v>
      </c>
      <c r="U154" s="52">
        <f>RES_hhdet_in!U154-RES_hhdet_in_new!U154</f>
        <v>55362</v>
      </c>
      <c r="V154" s="52">
        <f>RES_hhdet_in!V154-RES_hhdet_in_new!V154</f>
        <v>70089</v>
      </c>
      <c r="W154" s="52">
        <f>RES_hhdet_in!W154-RES_hhdet_in_new!W154</f>
        <v>92728</v>
      </c>
      <c r="X154" s="52">
        <f>RES_hhdet_in!X154-RES_hhdet_in_new!X154</f>
        <v>147544</v>
      </c>
      <c r="Y154" s="52">
        <f>RES_hhdet_in!Y154-RES_hhdet_in_new!Y154</f>
        <v>94129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19229</v>
      </c>
      <c r="D158" s="52">
        <v>41647</v>
      </c>
      <c r="E158" s="52">
        <v>46145</v>
      </c>
      <c r="F158" s="52">
        <v>32593</v>
      </c>
      <c r="G158" s="52">
        <v>24655</v>
      </c>
      <c r="H158" s="52">
        <v>23991</v>
      </c>
      <c r="I158" s="52">
        <v>35389</v>
      </c>
      <c r="J158" s="52">
        <v>45065</v>
      </c>
      <c r="K158" s="52">
        <v>83895</v>
      </c>
      <c r="L158" s="52">
        <v>110844</v>
      </c>
      <c r="M158" s="52">
        <v>103533</v>
      </c>
      <c r="N158" s="52">
        <v>135978</v>
      </c>
      <c r="O158" s="52">
        <v>139829</v>
      </c>
      <c r="P158" s="52">
        <v>71319</v>
      </c>
      <c r="Q158" s="52">
        <v>46620</v>
      </c>
      <c r="R158" s="52">
        <v>38161</v>
      </c>
      <c r="S158" s="52">
        <v>73388</v>
      </c>
      <c r="T158" s="52">
        <v>67336</v>
      </c>
      <c r="U158" s="52">
        <v>77303</v>
      </c>
      <c r="V158" s="52">
        <v>78566</v>
      </c>
      <c r="W158" s="52">
        <v>41413</v>
      </c>
      <c r="X158" s="52">
        <v>25696</v>
      </c>
      <c r="Y158" s="52">
        <v>26688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20158</v>
      </c>
      <c r="D159" s="36">
        <v>42170</v>
      </c>
      <c r="E159" s="36">
        <v>40308</v>
      </c>
      <c r="F159" s="36">
        <v>42200</v>
      </c>
      <c r="G159" s="36">
        <v>53240</v>
      </c>
      <c r="H159" s="36">
        <v>53746</v>
      </c>
      <c r="I159" s="36">
        <v>90647</v>
      </c>
      <c r="J159" s="36">
        <v>112483</v>
      </c>
      <c r="K159" s="36">
        <v>121213</v>
      </c>
      <c r="L159" s="36">
        <v>93640</v>
      </c>
      <c r="M159" s="36">
        <v>70629</v>
      </c>
      <c r="N159" s="36">
        <v>67892</v>
      </c>
      <c r="O159" s="36">
        <v>104620</v>
      </c>
      <c r="P159" s="36">
        <v>124658</v>
      </c>
      <c r="Q159" s="36">
        <v>162837</v>
      </c>
      <c r="R159" s="36">
        <v>180636</v>
      </c>
      <c r="S159" s="36">
        <v>156589</v>
      </c>
      <c r="T159" s="36">
        <v>157749</v>
      </c>
      <c r="U159" s="36">
        <v>151540</v>
      </c>
      <c r="V159" s="36">
        <v>173217</v>
      </c>
      <c r="W159" s="36">
        <v>226181</v>
      </c>
      <c r="X159" s="36">
        <v>246933</v>
      </c>
      <c r="Y159" s="36">
        <v>221572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6270</v>
      </c>
      <c r="D163" s="52">
        <v>7756</v>
      </c>
      <c r="E163" s="52">
        <v>10996</v>
      </c>
      <c r="F163" s="52">
        <v>8436</v>
      </c>
      <c r="G163" s="52">
        <v>7759</v>
      </c>
      <c r="H163" s="52">
        <v>5676</v>
      </c>
      <c r="I163" s="52">
        <v>8200</v>
      </c>
      <c r="J163" s="52">
        <v>4740</v>
      </c>
      <c r="K163" s="52">
        <v>6070</v>
      </c>
      <c r="L163" s="52">
        <v>5556</v>
      </c>
      <c r="M163" s="52">
        <v>4740</v>
      </c>
      <c r="N163" s="52">
        <v>0</v>
      </c>
      <c r="O163" s="52">
        <v>0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3332</v>
      </c>
      <c r="X163" s="52">
        <v>5266</v>
      </c>
      <c r="Y163" s="52">
        <v>13846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4240</v>
      </c>
      <c r="D165" s="52">
        <v>4119</v>
      </c>
      <c r="E165" s="52">
        <v>2458</v>
      </c>
      <c r="F165" s="52">
        <v>2196</v>
      </c>
      <c r="G165" s="52">
        <v>2443</v>
      </c>
      <c r="H165" s="52">
        <v>2406</v>
      </c>
      <c r="I165" s="52">
        <v>1566</v>
      </c>
      <c r="J165" s="52">
        <v>1956</v>
      </c>
      <c r="K165" s="52">
        <v>2481</v>
      </c>
      <c r="L165" s="52">
        <v>1845</v>
      </c>
      <c r="M165" s="52">
        <v>2853</v>
      </c>
      <c r="N165" s="52">
        <v>2749</v>
      </c>
      <c r="O165" s="52">
        <v>105</v>
      </c>
      <c r="P165" s="52">
        <v>176</v>
      </c>
      <c r="Q165" s="52">
        <v>46</v>
      </c>
      <c r="R165" s="52">
        <v>89</v>
      </c>
      <c r="S165" s="52">
        <v>139</v>
      </c>
      <c r="T165" s="52">
        <v>93</v>
      </c>
      <c r="U165" s="52">
        <v>68</v>
      </c>
      <c r="V165" s="52">
        <v>58</v>
      </c>
      <c r="W165" s="52">
        <v>124</v>
      </c>
      <c r="X165" s="52">
        <v>1264</v>
      </c>
      <c r="Y165" s="52">
        <v>2237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16916</v>
      </c>
      <c r="D167" s="52">
        <f>RES_hhdet_in!D167-RES_hhdet_in_new!D167</f>
        <v>18203</v>
      </c>
      <c r="E167" s="52">
        <f>RES_hhdet_in!E167-RES_hhdet_in_new!E167</f>
        <v>21660</v>
      </c>
      <c r="F167" s="52">
        <f>RES_hhdet_in!F167-RES_hhdet_in_new!F167</f>
        <v>19726</v>
      </c>
      <c r="G167" s="52">
        <f>RES_hhdet_in!G167-RES_hhdet_in_new!G167</f>
        <v>20237</v>
      </c>
      <c r="H167" s="52">
        <f>RES_hhdet_in!H167-RES_hhdet_in_new!H167</f>
        <v>20757</v>
      </c>
      <c r="I167" s="52">
        <f>RES_hhdet_in!I167-RES_hhdet_in_new!I167</f>
        <v>13044</v>
      </c>
      <c r="J167" s="52">
        <f>RES_hhdet_in!J167-RES_hhdet_in_new!J167</f>
        <v>9801</v>
      </c>
      <c r="K167" s="52">
        <f>RES_hhdet_in!K167-RES_hhdet_in_new!K167</f>
        <v>13967</v>
      </c>
      <c r="L167" s="52">
        <f>RES_hhdet_in!L167-RES_hhdet_in_new!L167</f>
        <v>12701</v>
      </c>
      <c r="M167" s="52">
        <f>RES_hhdet_in!M167-RES_hhdet_in_new!M167</f>
        <v>11837</v>
      </c>
      <c r="N167" s="52">
        <f>RES_hhdet_in!N167-RES_hhdet_in_new!N167</f>
        <v>4504</v>
      </c>
      <c r="O167" s="52">
        <f>RES_hhdet_in!O167-RES_hhdet_in_new!O167</f>
        <v>2146</v>
      </c>
      <c r="P167" s="52">
        <f>RES_hhdet_in!P167-RES_hhdet_in_new!P167</f>
        <v>15</v>
      </c>
      <c r="Q167" s="52">
        <f>RES_hhdet_in!Q167-RES_hhdet_in_new!Q167</f>
        <v>748</v>
      </c>
      <c r="R167" s="52">
        <f>RES_hhdet_in!R167-RES_hhdet_in_new!R167</f>
        <v>563</v>
      </c>
      <c r="S167" s="52">
        <f>RES_hhdet_in!S167-RES_hhdet_in_new!S167</f>
        <v>1521</v>
      </c>
      <c r="T167" s="52">
        <f>RES_hhdet_in!T167-RES_hhdet_in_new!T167</f>
        <v>824</v>
      </c>
      <c r="U167" s="52">
        <f>RES_hhdet_in!U167-RES_hhdet_in_new!U167</f>
        <v>864</v>
      </c>
      <c r="V167" s="52">
        <f>RES_hhdet_in!V167-RES_hhdet_in_new!V167</f>
        <v>215</v>
      </c>
      <c r="W167" s="52">
        <f>RES_hhdet_in!W167-RES_hhdet_in_new!W167</f>
        <v>2383</v>
      </c>
      <c r="X167" s="52">
        <f>RES_hhdet_in!X167-RES_hhdet_in_new!X167</f>
        <v>2371</v>
      </c>
      <c r="Y167" s="52">
        <f>RES_hhdet_in!Y167-RES_hhdet_in_new!Y167</f>
        <v>7562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172</v>
      </c>
      <c r="D168" s="52">
        <f>RES_hhdet_in!D168-RES_hhdet_in_new!D168</f>
        <v>208</v>
      </c>
      <c r="E168" s="52">
        <f>RES_hhdet_in!E168-RES_hhdet_in_new!E168</f>
        <v>713</v>
      </c>
      <c r="F168" s="52">
        <f>RES_hhdet_in!F168-RES_hhdet_in_new!F168</f>
        <v>273</v>
      </c>
      <c r="G168" s="52">
        <f>RES_hhdet_in!G168-RES_hhdet_in_new!G168</f>
        <v>113</v>
      </c>
      <c r="H168" s="52">
        <f>RES_hhdet_in!H168-RES_hhdet_in_new!H168</f>
        <v>323</v>
      </c>
      <c r="I168" s="52">
        <f>RES_hhdet_in!I168-RES_hhdet_in_new!I168</f>
        <v>96</v>
      </c>
      <c r="J168" s="52">
        <f>RES_hhdet_in!J168-RES_hhdet_in_new!J168</f>
        <v>308</v>
      </c>
      <c r="K168" s="52">
        <f>RES_hhdet_in!K168-RES_hhdet_in_new!K168</f>
        <v>282</v>
      </c>
      <c r="L168" s="52">
        <f>RES_hhdet_in!L168-RES_hhdet_in_new!L168</f>
        <v>1112</v>
      </c>
      <c r="M168" s="52">
        <f>RES_hhdet_in!M168-RES_hhdet_in_new!M168</f>
        <v>620</v>
      </c>
      <c r="N168" s="52">
        <f>RES_hhdet_in!N168-RES_hhdet_in_new!N168</f>
        <v>243</v>
      </c>
      <c r="O168" s="52">
        <f>RES_hhdet_in!O168-RES_hhdet_in_new!O168</f>
        <v>94</v>
      </c>
      <c r="P168" s="52">
        <f>RES_hhdet_in!P168-RES_hhdet_in_new!P168</f>
        <v>0</v>
      </c>
      <c r="Q168" s="52">
        <f>RES_hhdet_in!Q168-RES_hhdet_in_new!Q168</f>
        <v>27</v>
      </c>
      <c r="R168" s="52">
        <f>RES_hhdet_in!R168-RES_hhdet_in_new!R168</f>
        <v>20</v>
      </c>
      <c r="S168" s="52">
        <f>RES_hhdet_in!S168-RES_hhdet_in_new!S168</f>
        <v>102</v>
      </c>
      <c r="T168" s="52">
        <f>RES_hhdet_in!T168-RES_hhdet_in_new!T168</f>
        <v>40</v>
      </c>
      <c r="U168" s="52">
        <f>RES_hhdet_in!U168-RES_hhdet_in_new!U168</f>
        <v>39</v>
      </c>
      <c r="V168" s="52">
        <f>RES_hhdet_in!V168-RES_hhdet_in_new!V168</f>
        <v>21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417</v>
      </c>
      <c r="D171" s="52">
        <f>RES_hhdet_in!D171-RES_hhdet_in_new!D171</f>
        <v>541</v>
      </c>
      <c r="E171" s="52">
        <f>RES_hhdet_in!E171-RES_hhdet_in_new!E171</f>
        <v>473</v>
      </c>
      <c r="F171" s="52">
        <f>RES_hhdet_in!F171-RES_hhdet_in_new!F171</f>
        <v>636</v>
      </c>
      <c r="G171" s="52">
        <f>RES_hhdet_in!G171-RES_hhdet_in_new!G171</f>
        <v>582</v>
      </c>
      <c r="H171" s="52">
        <f>RES_hhdet_in!H171-RES_hhdet_in_new!H171</f>
        <v>1123</v>
      </c>
      <c r="I171" s="52">
        <f>RES_hhdet_in!I171-RES_hhdet_in_new!I171</f>
        <v>1020</v>
      </c>
      <c r="J171" s="52">
        <f>RES_hhdet_in!J171-RES_hhdet_in_new!J171</f>
        <v>377</v>
      </c>
      <c r="K171" s="52">
        <f>RES_hhdet_in!K171-RES_hhdet_in_new!K171</f>
        <v>710</v>
      </c>
      <c r="L171" s="52">
        <f>RES_hhdet_in!L171-RES_hhdet_in_new!L171</f>
        <v>13</v>
      </c>
      <c r="M171" s="52">
        <f>RES_hhdet_in!M171-RES_hhdet_in_new!M171</f>
        <v>457</v>
      </c>
      <c r="N171" s="52">
        <f>RES_hhdet_in!N171-RES_hhdet_in_new!N171</f>
        <v>143</v>
      </c>
      <c r="O171" s="52">
        <f>RES_hhdet_in!O171-RES_hhdet_in_new!O171</f>
        <v>127</v>
      </c>
      <c r="P171" s="52">
        <f>RES_hhdet_in!P171-RES_hhdet_in_new!P171</f>
        <v>0</v>
      </c>
      <c r="Q171" s="52">
        <f>RES_hhdet_in!Q171-RES_hhdet_in_new!Q171</f>
        <v>35</v>
      </c>
      <c r="R171" s="52">
        <f>RES_hhdet_in!R171-RES_hhdet_in_new!R171</f>
        <v>23</v>
      </c>
      <c r="S171" s="52">
        <f>RES_hhdet_in!S171-RES_hhdet_in_new!S171</f>
        <v>36</v>
      </c>
      <c r="T171" s="52">
        <f>RES_hhdet_in!T171-RES_hhdet_in_new!T171</f>
        <v>91</v>
      </c>
      <c r="U171" s="52">
        <f>RES_hhdet_in!U171-RES_hhdet_in_new!U171</f>
        <v>30</v>
      </c>
      <c r="V171" s="52">
        <f>RES_hhdet_in!V171-RES_hhdet_in_new!V171</f>
        <v>53</v>
      </c>
      <c r="W171" s="52">
        <f>RES_hhdet_in!W171-RES_hhdet_in_new!W171</f>
        <v>0</v>
      </c>
      <c r="X171" s="52">
        <f>RES_hhdet_in!X171-RES_hhdet_in_new!X171</f>
        <v>182</v>
      </c>
      <c r="Y171" s="52">
        <f>RES_hhdet_in!Y171-RES_hhdet_in_new!Y171</f>
        <v>1208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1048</v>
      </c>
      <c r="D172" s="52">
        <f>RES_hhdet_in!D172-RES_hhdet_in_new!D172</f>
        <v>1126</v>
      </c>
      <c r="E172" s="52">
        <f>RES_hhdet_in!E172-RES_hhdet_in_new!E172</f>
        <v>774</v>
      </c>
      <c r="F172" s="52">
        <f>RES_hhdet_in!F172-RES_hhdet_in_new!F172</f>
        <v>1248</v>
      </c>
      <c r="G172" s="52">
        <f>RES_hhdet_in!G172-RES_hhdet_in_new!G172</f>
        <v>1961</v>
      </c>
      <c r="H172" s="52">
        <f>RES_hhdet_in!H172-RES_hhdet_in_new!H172</f>
        <v>1438</v>
      </c>
      <c r="I172" s="52">
        <f>RES_hhdet_in!I172-RES_hhdet_in_new!I172</f>
        <v>1543</v>
      </c>
      <c r="J172" s="52">
        <f>RES_hhdet_in!J172-RES_hhdet_in_new!J172</f>
        <v>1853</v>
      </c>
      <c r="K172" s="52">
        <f>RES_hhdet_in!K172-RES_hhdet_in_new!K172</f>
        <v>2589</v>
      </c>
      <c r="L172" s="52">
        <f>RES_hhdet_in!L172-RES_hhdet_in_new!L172</f>
        <v>4022</v>
      </c>
      <c r="M172" s="52">
        <f>RES_hhdet_in!M172-RES_hhdet_in_new!M172</f>
        <v>4181</v>
      </c>
      <c r="N172" s="52">
        <f>RES_hhdet_in!N172-RES_hhdet_in_new!N172</f>
        <v>1559</v>
      </c>
      <c r="O172" s="52">
        <f>RES_hhdet_in!O172-RES_hhdet_in_new!O172</f>
        <v>557</v>
      </c>
      <c r="P172" s="52">
        <f>RES_hhdet_in!P172-RES_hhdet_in_new!P172</f>
        <v>5</v>
      </c>
      <c r="Q172" s="52">
        <f>RES_hhdet_in!Q172-RES_hhdet_in_new!Q172</f>
        <v>332</v>
      </c>
      <c r="R172" s="52">
        <f>RES_hhdet_in!R172-RES_hhdet_in_new!R172</f>
        <v>226</v>
      </c>
      <c r="S172" s="52">
        <f>RES_hhdet_in!S172-RES_hhdet_in_new!S172</f>
        <v>460</v>
      </c>
      <c r="T172" s="52">
        <f>RES_hhdet_in!T172-RES_hhdet_in_new!T172</f>
        <v>387</v>
      </c>
      <c r="U172" s="52">
        <f>RES_hhdet_in!U172-RES_hhdet_in_new!U172</f>
        <v>300</v>
      </c>
      <c r="V172" s="52">
        <f>RES_hhdet_in!V172-RES_hhdet_in_new!V172</f>
        <v>109</v>
      </c>
      <c r="W172" s="52">
        <f>RES_hhdet_in!W172-RES_hhdet_in_new!W172</f>
        <v>1262</v>
      </c>
      <c r="X172" s="52">
        <f>RES_hhdet_in!X172-RES_hhdet_in_new!X172</f>
        <v>3016</v>
      </c>
      <c r="Y172" s="52">
        <f>RES_hhdet_in!Y172-RES_hhdet_in_new!Y172</f>
        <v>5352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9057</v>
      </c>
      <c r="D176" s="52">
        <v>9975</v>
      </c>
      <c r="E176" s="52">
        <v>12608</v>
      </c>
      <c r="F176" s="52">
        <v>9537</v>
      </c>
      <c r="G176" s="52">
        <v>7244</v>
      </c>
      <c r="H176" s="52">
        <v>7298</v>
      </c>
      <c r="I176" s="52">
        <v>4413</v>
      </c>
      <c r="J176" s="52">
        <v>3528</v>
      </c>
      <c r="K176" s="52">
        <v>7175</v>
      </c>
      <c r="L176" s="52">
        <v>9683</v>
      </c>
      <c r="M176" s="52">
        <v>10163</v>
      </c>
      <c r="N176" s="52">
        <v>4299</v>
      </c>
      <c r="O176" s="52">
        <v>1673</v>
      </c>
      <c r="P176" s="52">
        <v>6</v>
      </c>
      <c r="Q176" s="52">
        <v>252</v>
      </c>
      <c r="R176" s="52">
        <v>144</v>
      </c>
      <c r="S176" s="52">
        <v>671</v>
      </c>
      <c r="T176" s="52">
        <v>406</v>
      </c>
      <c r="U176" s="52">
        <v>411</v>
      </c>
      <c r="V176" s="52">
        <v>121</v>
      </c>
      <c r="W176" s="52">
        <v>561</v>
      </c>
      <c r="X176" s="52">
        <v>523</v>
      </c>
      <c r="Y176" s="52">
        <v>1515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9496</v>
      </c>
      <c r="D177" s="36">
        <v>10103</v>
      </c>
      <c r="E177" s="36">
        <v>11013</v>
      </c>
      <c r="F177" s="36">
        <v>12348</v>
      </c>
      <c r="G177" s="36">
        <v>15645</v>
      </c>
      <c r="H177" s="36">
        <v>16344</v>
      </c>
      <c r="I177" s="36">
        <v>11299</v>
      </c>
      <c r="J177" s="36">
        <v>8812</v>
      </c>
      <c r="K177" s="36">
        <v>10370</v>
      </c>
      <c r="L177" s="36">
        <v>8174</v>
      </c>
      <c r="M177" s="36">
        <v>6934</v>
      </c>
      <c r="N177" s="36">
        <v>2147</v>
      </c>
      <c r="O177" s="36">
        <v>1248</v>
      </c>
      <c r="P177" s="36">
        <v>14</v>
      </c>
      <c r="Q177" s="36">
        <v>888</v>
      </c>
      <c r="R177" s="36">
        <v>683</v>
      </c>
      <c r="S177" s="36">
        <v>1437</v>
      </c>
      <c r="T177" s="36">
        <v>951</v>
      </c>
      <c r="U177" s="36">
        <v>813</v>
      </c>
      <c r="V177" s="36">
        <v>274</v>
      </c>
      <c r="W177" s="36">
        <v>3084</v>
      </c>
      <c r="X177" s="36">
        <v>5044</v>
      </c>
      <c r="Y177" s="36">
        <v>12608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1559</v>
      </c>
      <c r="M26" s="52">
        <v>7133</v>
      </c>
      <c r="N26" s="52">
        <v>13807</v>
      </c>
      <c r="O26" s="52">
        <v>9335</v>
      </c>
      <c r="P26" s="52">
        <v>2</v>
      </c>
      <c r="Q26" s="52">
        <v>0</v>
      </c>
      <c r="R26" s="52">
        <v>0</v>
      </c>
      <c r="S26" s="52">
        <v>4338</v>
      </c>
      <c r="T26" s="52">
        <v>5164</v>
      </c>
      <c r="U26" s="52">
        <v>5145</v>
      </c>
      <c r="V26" s="52">
        <v>2005</v>
      </c>
      <c r="W26" s="52">
        <v>1</v>
      </c>
      <c r="X26" s="52">
        <v>7</v>
      </c>
      <c r="Y26" s="52">
        <v>0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17</v>
      </c>
      <c r="S29" s="52">
        <v>105</v>
      </c>
      <c r="T29" s="52">
        <v>498</v>
      </c>
      <c r="U29" s="52">
        <v>889</v>
      </c>
      <c r="V29" s="52">
        <v>1020</v>
      </c>
      <c r="W29" s="52">
        <v>776</v>
      </c>
      <c r="X29" s="52">
        <v>289</v>
      </c>
      <c r="Y29" s="52">
        <v>159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321</v>
      </c>
      <c r="S31" s="52">
        <v>4198</v>
      </c>
      <c r="T31" s="52">
        <v>7044</v>
      </c>
      <c r="U31" s="52">
        <v>10231</v>
      </c>
      <c r="V31" s="52">
        <v>5826</v>
      </c>
      <c r="W31" s="52">
        <v>2313</v>
      </c>
      <c r="X31" s="52">
        <v>79</v>
      </c>
      <c r="Y31" s="52">
        <v>558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12</v>
      </c>
      <c r="S32" s="52">
        <v>293</v>
      </c>
      <c r="T32" s="52">
        <v>375</v>
      </c>
      <c r="U32" s="52">
        <v>518</v>
      </c>
      <c r="V32" s="52">
        <v>614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13</v>
      </c>
      <c r="S35" s="52">
        <v>108</v>
      </c>
      <c r="T35" s="52">
        <v>807</v>
      </c>
      <c r="U35" s="52">
        <v>399</v>
      </c>
      <c r="V35" s="52">
        <v>1518</v>
      </c>
      <c r="W35" s="52">
        <v>0</v>
      </c>
      <c r="X35" s="52">
        <v>4</v>
      </c>
      <c r="Y35" s="52">
        <v>87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131</v>
      </c>
      <c r="S36" s="52">
        <v>1283</v>
      </c>
      <c r="T36" s="52">
        <v>3373</v>
      </c>
      <c r="U36" s="52">
        <v>3582</v>
      </c>
      <c r="V36" s="52">
        <v>3074</v>
      </c>
      <c r="W36" s="52">
        <v>1232</v>
      </c>
      <c r="X36" s="52">
        <v>113</v>
      </c>
      <c r="Y36" s="52">
        <v>390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82</v>
      </c>
      <c r="S40" s="52">
        <v>1877</v>
      </c>
      <c r="T40" s="52">
        <v>3467</v>
      </c>
      <c r="U40" s="52">
        <v>4989</v>
      </c>
      <c r="V40" s="52">
        <v>3453</v>
      </c>
      <c r="W40" s="52">
        <v>551</v>
      </c>
      <c r="X40" s="52">
        <v>16</v>
      </c>
      <c r="Y40" s="52">
        <v>110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392</v>
      </c>
      <c r="S41" s="36">
        <v>3998</v>
      </c>
      <c r="T41" s="36">
        <v>8110</v>
      </c>
      <c r="U41" s="36">
        <v>9758</v>
      </c>
      <c r="V41" s="36">
        <v>7582</v>
      </c>
      <c r="W41" s="36">
        <v>3009</v>
      </c>
      <c r="X41" s="36">
        <v>178</v>
      </c>
      <c r="Y41" s="36">
        <v>924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5123</v>
      </c>
      <c r="K45" s="52">
        <v>10797</v>
      </c>
      <c r="L45" s="52">
        <v>16282</v>
      </c>
      <c r="M45" s="52">
        <v>5145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3930</v>
      </c>
      <c r="U45" s="52">
        <v>2117</v>
      </c>
      <c r="V45" s="52">
        <v>9346</v>
      </c>
      <c r="W45" s="52">
        <v>9028</v>
      </c>
      <c r="X45" s="52">
        <v>8678</v>
      </c>
      <c r="Y45" s="52">
        <v>8788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36</v>
      </c>
      <c r="S48" s="52">
        <v>111</v>
      </c>
      <c r="T48" s="52">
        <v>162</v>
      </c>
      <c r="U48" s="52">
        <v>473</v>
      </c>
      <c r="V48" s="52">
        <v>673</v>
      </c>
      <c r="W48" s="52">
        <v>1214</v>
      </c>
      <c r="X48" s="52">
        <v>1546</v>
      </c>
      <c r="Y48" s="52">
        <v>1353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2954</v>
      </c>
      <c r="K50" s="52">
        <v>6526</v>
      </c>
      <c r="L50" s="52">
        <v>8685</v>
      </c>
      <c r="M50" s="52">
        <v>1778</v>
      </c>
      <c r="N50" s="52">
        <v>219</v>
      </c>
      <c r="O50" s="52">
        <v>2411</v>
      </c>
      <c r="P50" s="52">
        <v>2855</v>
      </c>
      <c r="Q50" s="52">
        <v>1781</v>
      </c>
      <c r="R50" s="52">
        <v>761</v>
      </c>
      <c r="S50" s="52">
        <v>1729</v>
      </c>
      <c r="T50" s="52">
        <v>1957</v>
      </c>
      <c r="U50" s="52">
        <v>4020</v>
      </c>
      <c r="V50" s="52">
        <v>6421</v>
      </c>
      <c r="W50" s="52">
        <v>8688</v>
      </c>
      <c r="X50" s="52">
        <v>10713</v>
      </c>
      <c r="Y50" s="52">
        <v>12723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72</v>
      </c>
      <c r="K51" s="52">
        <v>84</v>
      </c>
      <c r="L51" s="52">
        <v>1008</v>
      </c>
      <c r="M51" s="52">
        <v>1106</v>
      </c>
      <c r="N51" s="52">
        <v>0</v>
      </c>
      <c r="O51" s="52">
        <v>0</v>
      </c>
      <c r="P51" s="52">
        <v>109</v>
      </c>
      <c r="Q51" s="52">
        <v>78</v>
      </c>
      <c r="R51" s="52">
        <v>37</v>
      </c>
      <c r="S51" s="52">
        <v>0</v>
      </c>
      <c r="T51" s="52">
        <v>505</v>
      </c>
      <c r="U51" s="52">
        <v>0</v>
      </c>
      <c r="V51" s="52">
        <v>249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31</v>
      </c>
      <c r="V54" s="52">
        <v>304</v>
      </c>
      <c r="W54" s="52">
        <v>0</v>
      </c>
      <c r="X54" s="52">
        <v>0</v>
      </c>
      <c r="Y54" s="52">
        <v>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294</v>
      </c>
      <c r="V55" s="52">
        <v>616</v>
      </c>
      <c r="W55" s="52">
        <v>514</v>
      </c>
      <c r="X55" s="52">
        <v>4</v>
      </c>
      <c r="Y55" s="52">
        <v>2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1271</v>
      </c>
      <c r="S59" s="52">
        <v>3522</v>
      </c>
      <c r="T59" s="52">
        <v>4398</v>
      </c>
      <c r="U59" s="52">
        <v>2328</v>
      </c>
      <c r="V59" s="52">
        <v>3306</v>
      </c>
      <c r="W59" s="52">
        <v>1479</v>
      </c>
      <c r="X59" s="52">
        <v>858</v>
      </c>
      <c r="Y59" s="52">
        <v>1066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6010</v>
      </c>
      <c r="S60" s="36">
        <v>7514</v>
      </c>
      <c r="T60" s="36">
        <v>10297</v>
      </c>
      <c r="U60" s="36">
        <v>4570</v>
      </c>
      <c r="V60" s="36">
        <v>7289</v>
      </c>
      <c r="W60" s="36">
        <v>8084</v>
      </c>
      <c r="X60" s="36">
        <v>8317</v>
      </c>
      <c r="Y60" s="36">
        <v>8925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8607</v>
      </c>
      <c r="K64" s="52">
        <v>18986</v>
      </c>
      <c r="L64" s="52">
        <v>33477</v>
      </c>
      <c r="M64" s="52">
        <v>19900</v>
      </c>
      <c r="N64" s="52">
        <v>18828</v>
      </c>
      <c r="O64" s="52">
        <v>11956</v>
      </c>
      <c r="P64" s="52">
        <v>20023</v>
      </c>
      <c r="Q64" s="52">
        <v>25077</v>
      </c>
      <c r="R64" s="52">
        <v>26167</v>
      </c>
      <c r="S64" s="52">
        <v>45572</v>
      </c>
      <c r="T64" s="52">
        <v>53459</v>
      </c>
      <c r="U64" s="52">
        <v>51848</v>
      </c>
      <c r="V64" s="52">
        <v>37869</v>
      </c>
      <c r="W64" s="52">
        <v>23726</v>
      </c>
      <c r="X64" s="52">
        <v>14172</v>
      </c>
      <c r="Y64" s="52">
        <v>16416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2035</v>
      </c>
      <c r="S67" s="52">
        <v>4161</v>
      </c>
      <c r="T67" s="52">
        <v>5812</v>
      </c>
      <c r="U67" s="52">
        <v>7613</v>
      </c>
      <c r="V67" s="52">
        <v>8639</v>
      </c>
      <c r="W67" s="52">
        <v>8212</v>
      </c>
      <c r="X67" s="52">
        <v>5534</v>
      </c>
      <c r="Y67" s="52">
        <v>3665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6770</v>
      </c>
      <c r="K69" s="52">
        <v>15983</v>
      </c>
      <c r="L69" s="52">
        <v>26715</v>
      </c>
      <c r="M69" s="52">
        <v>15764</v>
      </c>
      <c r="N69" s="52">
        <v>14746</v>
      </c>
      <c r="O69" s="52">
        <v>11335</v>
      </c>
      <c r="P69" s="52">
        <v>16122</v>
      </c>
      <c r="Q69" s="52">
        <v>22873</v>
      </c>
      <c r="R69" s="52">
        <v>26755</v>
      </c>
      <c r="S69" s="52">
        <v>45573</v>
      </c>
      <c r="T69" s="52">
        <v>49855</v>
      </c>
      <c r="U69" s="52">
        <v>49935</v>
      </c>
      <c r="V69" s="52">
        <v>36310</v>
      </c>
      <c r="W69" s="52">
        <v>23513</v>
      </c>
      <c r="X69" s="52">
        <v>15855</v>
      </c>
      <c r="Y69" s="52">
        <v>18209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178</v>
      </c>
      <c r="K70" s="52">
        <v>271</v>
      </c>
      <c r="L70" s="52">
        <v>2730</v>
      </c>
      <c r="M70" s="52">
        <v>1167</v>
      </c>
      <c r="N70" s="52">
        <v>2028</v>
      </c>
      <c r="O70" s="52">
        <v>446</v>
      </c>
      <c r="P70" s="52">
        <v>2616</v>
      </c>
      <c r="Q70" s="52">
        <v>1790</v>
      </c>
      <c r="R70" s="52">
        <v>0</v>
      </c>
      <c r="S70" s="52">
        <v>1070</v>
      </c>
      <c r="T70" s="52">
        <v>2405</v>
      </c>
      <c r="U70" s="52">
        <v>1995</v>
      </c>
      <c r="V70" s="52">
        <v>2586</v>
      </c>
      <c r="W70" s="52">
        <v>0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65</v>
      </c>
      <c r="S73" s="52">
        <v>87</v>
      </c>
      <c r="T73" s="52">
        <v>611</v>
      </c>
      <c r="U73" s="52">
        <v>191</v>
      </c>
      <c r="V73" s="52">
        <v>257</v>
      </c>
      <c r="W73" s="52">
        <v>0</v>
      </c>
      <c r="X73" s="52">
        <v>27</v>
      </c>
      <c r="Y73" s="52">
        <v>62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647</v>
      </c>
      <c r="S74" s="52">
        <v>1054</v>
      </c>
      <c r="T74" s="52">
        <v>2593</v>
      </c>
      <c r="U74" s="52">
        <v>1739</v>
      </c>
      <c r="V74" s="52">
        <v>522</v>
      </c>
      <c r="W74" s="52">
        <v>1897</v>
      </c>
      <c r="X74" s="52">
        <v>461</v>
      </c>
      <c r="Y74" s="52">
        <v>275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22637</v>
      </c>
      <c r="S78" s="52">
        <v>50573</v>
      </c>
      <c r="T78" s="52">
        <v>67172</v>
      </c>
      <c r="U78" s="52">
        <v>65930</v>
      </c>
      <c r="V78" s="52">
        <v>58067</v>
      </c>
      <c r="W78" s="52">
        <v>49190</v>
      </c>
      <c r="X78" s="52">
        <v>48344</v>
      </c>
      <c r="Y78" s="52">
        <v>52970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3761</v>
      </c>
      <c r="U79" s="36">
        <v>2105</v>
      </c>
      <c r="V79" s="36">
        <v>163</v>
      </c>
      <c r="W79" s="36">
        <v>68</v>
      </c>
      <c r="X79" s="36">
        <v>2227</v>
      </c>
      <c r="Y79" s="36">
        <v>2876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20110</v>
      </c>
      <c r="K83" s="52">
        <v>17727</v>
      </c>
      <c r="L83" s="52">
        <v>27220</v>
      </c>
      <c r="M83" s="52">
        <v>133101</v>
      </c>
      <c r="N83" s="52">
        <v>155129</v>
      </c>
      <c r="O83" s="52">
        <v>121520</v>
      </c>
      <c r="P83" s="52">
        <v>67571</v>
      </c>
      <c r="Q83" s="52">
        <v>87686</v>
      </c>
      <c r="R83" s="52">
        <v>106167</v>
      </c>
      <c r="S83" s="52">
        <v>167415</v>
      </c>
      <c r="T83" s="52">
        <v>146269</v>
      </c>
      <c r="U83" s="52">
        <v>160120</v>
      </c>
      <c r="V83" s="52">
        <v>133885</v>
      </c>
      <c r="W83" s="52">
        <v>145478</v>
      </c>
      <c r="X83" s="52">
        <v>128392</v>
      </c>
      <c r="Y83" s="52">
        <v>128673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7095</v>
      </c>
      <c r="S86" s="52">
        <v>15497</v>
      </c>
      <c r="T86" s="52">
        <v>21286</v>
      </c>
      <c r="U86" s="52">
        <v>23776</v>
      </c>
      <c r="V86" s="52">
        <v>25964</v>
      </c>
      <c r="W86" s="52">
        <v>27876</v>
      </c>
      <c r="X86" s="52">
        <v>25037</v>
      </c>
      <c r="Y86" s="52">
        <v>22632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2556</v>
      </c>
      <c r="K88" s="52">
        <v>1626</v>
      </c>
      <c r="L88" s="52">
        <v>4198</v>
      </c>
      <c r="M88" s="52">
        <v>21013</v>
      </c>
      <c r="N88" s="52">
        <v>36108</v>
      </c>
      <c r="O88" s="52">
        <v>41317</v>
      </c>
      <c r="P88" s="52">
        <v>14834</v>
      </c>
      <c r="Q88" s="52">
        <v>17974</v>
      </c>
      <c r="R88" s="52">
        <v>23310</v>
      </c>
      <c r="S88" s="52">
        <v>40050</v>
      </c>
      <c r="T88" s="52">
        <v>35460</v>
      </c>
      <c r="U88" s="52">
        <v>45035</v>
      </c>
      <c r="V88" s="52">
        <v>56711</v>
      </c>
      <c r="W88" s="52">
        <v>80507</v>
      </c>
      <c r="X88" s="52">
        <v>83758</v>
      </c>
      <c r="Y88" s="52">
        <v>64687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93</v>
      </c>
      <c r="K89" s="52">
        <v>23</v>
      </c>
      <c r="L89" s="52">
        <v>287</v>
      </c>
      <c r="M89" s="52">
        <v>1217</v>
      </c>
      <c r="N89" s="52">
        <v>1947</v>
      </c>
      <c r="O89" s="52">
        <v>1631</v>
      </c>
      <c r="P89" s="52">
        <v>1577</v>
      </c>
      <c r="Q89" s="52">
        <v>1419</v>
      </c>
      <c r="R89" s="52">
        <v>38</v>
      </c>
      <c r="S89" s="52">
        <v>2417</v>
      </c>
      <c r="T89" s="52">
        <v>1548</v>
      </c>
      <c r="U89" s="52">
        <v>2242</v>
      </c>
      <c r="V89" s="52">
        <v>2939</v>
      </c>
      <c r="W89" s="52">
        <v>815</v>
      </c>
      <c r="X89" s="52">
        <v>0</v>
      </c>
      <c r="Y89" s="52">
        <v>1086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35481</v>
      </c>
      <c r="S92" s="52">
        <v>86168</v>
      </c>
      <c r="T92" s="52">
        <v>96989</v>
      </c>
      <c r="U92" s="52">
        <v>144004</v>
      </c>
      <c r="V92" s="52">
        <v>90005</v>
      </c>
      <c r="W92" s="52">
        <v>97971</v>
      </c>
      <c r="X92" s="52">
        <v>56690</v>
      </c>
      <c r="Y92" s="52">
        <v>88854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1296</v>
      </c>
      <c r="S93" s="52">
        <v>5867</v>
      </c>
      <c r="T93" s="52">
        <v>5115</v>
      </c>
      <c r="U93" s="52">
        <v>7165</v>
      </c>
      <c r="V93" s="52">
        <v>9336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1465</v>
      </c>
      <c r="S96" s="52">
        <v>2165</v>
      </c>
      <c r="T96" s="52">
        <v>10955</v>
      </c>
      <c r="U96" s="52">
        <v>5522</v>
      </c>
      <c r="V96" s="52">
        <v>23174</v>
      </c>
      <c r="W96" s="52">
        <v>0</v>
      </c>
      <c r="X96" s="52">
        <v>4378</v>
      </c>
      <c r="Y96" s="52">
        <v>14286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14383</v>
      </c>
      <c r="S97" s="52">
        <v>26256</v>
      </c>
      <c r="T97" s="52">
        <v>46263</v>
      </c>
      <c r="U97" s="52">
        <v>50035</v>
      </c>
      <c r="V97" s="52">
        <v>47263</v>
      </c>
      <c r="W97" s="52">
        <v>51958</v>
      </c>
      <c r="X97" s="52">
        <v>72015</v>
      </c>
      <c r="Y97" s="52">
        <v>62981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36995</v>
      </c>
      <c r="S101" s="52">
        <v>80812</v>
      </c>
      <c r="T101" s="52">
        <v>86004</v>
      </c>
      <c r="U101" s="52">
        <v>129794</v>
      </c>
      <c r="V101" s="52">
        <v>159490</v>
      </c>
      <c r="W101" s="52">
        <v>160903</v>
      </c>
      <c r="X101" s="52">
        <v>145413</v>
      </c>
      <c r="Y101" s="52">
        <v>116999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6015</v>
      </c>
      <c r="S102" s="52">
        <v>25995</v>
      </c>
      <c r="T102" s="52">
        <v>38264</v>
      </c>
      <c r="U102" s="52">
        <v>53608</v>
      </c>
      <c r="V102" s="52">
        <v>32665</v>
      </c>
      <c r="W102" s="52">
        <v>15091</v>
      </c>
      <c r="X102" s="52">
        <v>8440</v>
      </c>
      <c r="Y102" s="52">
        <v>14611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28465</v>
      </c>
      <c r="S103" s="36">
        <v>55440</v>
      </c>
      <c r="T103" s="36">
        <v>89620</v>
      </c>
      <c r="U103" s="36">
        <v>105067</v>
      </c>
      <c r="V103" s="36">
        <v>72006</v>
      </c>
      <c r="W103" s="36">
        <v>82381</v>
      </c>
      <c r="X103" s="36">
        <v>81111</v>
      </c>
      <c r="Y103" s="36">
        <v>121274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26694</v>
      </c>
      <c r="K145" s="52">
        <v>64223</v>
      </c>
      <c r="L145" s="52">
        <v>67902</v>
      </c>
      <c r="M145" s="52">
        <v>71821</v>
      </c>
      <c r="N145" s="52">
        <v>108639</v>
      </c>
      <c r="O145" s="52">
        <v>143706</v>
      </c>
      <c r="P145" s="52">
        <v>145533</v>
      </c>
      <c r="Q145" s="52">
        <v>106394</v>
      </c>
      <c r="R145" s="52">
        <v>94257</v>
      </c>
      <c r="S145" s="52">
        <v>106733</v>
      </c>
      <c r="T145" s="52">
        <v>124485</v>
      </c>
      <c r="U145" s="52">
        <v>130916</v>
      </c>
      <c r="V145" s="52">
        <v>138054</v>
      </c>
      <c r="W145" s="52">
        <v>158290</v>
      </c>
      <c r="X145" s="52">
        <v>186389</v>
      </c>
      <c r="Y145" s="52">
        <v>180283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23756</v>
      </c>
      <c r="S147" s="52">
        <v>41403</v>
      </c>
      <c r="T147" s="52">
        <v>52357</v>
      </c>
      <c r="U147" s="52">
        <v>67880</v>
      </c>
      <c r="V147" s="52">
        <v>74487</v>
      </c>
      <c r="W147" s="52">
        <v>87000</v>
      </c>
      <c r="X147" s="52">
        <v>96140</v>
      </c>
      <c r="Y147" s="52">
        <v>104594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54990</v>
      </c>
      <c r="S149" s="52">
        <v>107802</v>
      </c>
      <c r="T149" s="52">
        <v>120650</v>
      </c>
      <c r="U149" s="52">
        <v>162638</v>
      </c>
      <c r="V149" s="52">
        <v>142139</v>
      </c>
      <c r="W149" s="52">
        <v>196112</v>
      </c>
      <c r="X149" s="52">
        <v>137251</v>
      </c>
      <c r="Y149" s="52">
        <v>160460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2012</v>
      </c>
      <c r="S150" s="52">
        <v>7344</v>
      </c>
      <c r="T150" s="52">
        <v>6350</v>
      </c>
      <c r="U150" s="52">
        <v>8081</v>
      </c>
      <c r="V150" s="52">
        <v>14741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2265</v>
      </c>
      <c r="S153" s="52">
        <v>2702</v>
      </c>
      <c r="T153" s="52">
        <v>13621</v>
      </c>
      <c r="U153" s="52">
        <v>6239</v>
      </c>
      <c r="V153" s="52">
        <v>36611</v>
      </c>
      <c r="W153" s="52">
        <v>0</v>
      </c>
      <c r="X153" s="52">
        <v>10594</v>
      </c>
      <c r="Y153" s="52">
        <v>25794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22294</v>
      </c>
      <c r="S154" s="52">
        <v>32840</v>
      </c>
      <c r="T154" s="52">
        <v>57518</v>
      </c>
      <c r="U154" s="52">
        <v>56485</v>
      </c>
      <c r="V154" s="52">
        <v>74660</v>
      </c>
      <c r="W154" s="52">
        <v>104033</v>
      </c>
      <c r="X154" s="52">
        <v>174355</v>
      </c>
      <c r="Y154" s="52">
        <v>113738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14227</v>
      </c>
      <c r="S158" s="52">
        <v>48081</v>
      </c>
      <c r="T158" s="52">
        <v>59271</v>
      </c>
      <c r="U158" s="52">
        <v>78869</v>
      </c>
      <c r="V158" s="52">
        <v>83686</v>
      </c>
      <c r="W158" s="52">
        <v>46469</v>
      </c>
      <c r="X158" s="52">
        <v>30374</v>
      </c>
      <c r="Y158" s="52">
        <v>32248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67346</v>
      </c>
      <c r="S159" s="36">
        <v>102581</v>
      </c>
      <c r="T159" s="36">
        <v>138851</v>
      </c>
      <c r="U159" s="36">
        <v>154573</v>
      </c>
      <c r="V159" s="36">
        <v>184479</v>
      </c>
      <c r="W159" s="36">
        <v>253705</v>
      </c>
      <c r="X159" s="36">
        <v>291826</v>
      </c>
      <c r="Y159" s="36">
        <v>267733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493</v>
      </c>
      <c r="K163" s="52">
        <v>698</v>
      </c>
      <c r="L163" s="52">
        <v>572</v>
      </c>
      <c r="M163" s="52">
        <v>562</v>
      </c>
      <c r="N163" s="52">
        <v>0</v>
      </c>
      <c r="O163" s="52">
        <v>0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4612</v>
      </c>
      <c r="X163" s="52">
        <v>7273</v>
      </c>
      <c r="Y163" s="52">
        <v>19415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6</v>
      </c>
      <c r="S165" s="52">
        <v>21</v>
      </c>
      <c r="T165" s="52">
        <v>22</v>
      </c>
      <c r="U165" s="52">
        <v>25</v>
      </c>
      <c r="V165" s="52">
        <v>30</v>
      </c>
      <c r="W165" s="52">
        <v>229</v>
      </c>
      <c r="X165" s="52">
        <v>1459</v>
      </c>
      <c r="Y165" s="52">
        <v>2900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183</v>
      </c>
      <c r="S167" s="52">
        <v>496</v>
      </c>
      <c r="T167" s="52">
        <v>346</v>
      </c>
      <c r="U167" s="52">
        <v>393</v>
      </c>
      <c r="V167" s="52">
        <v>2</v>
      </c>
      <c r="W167" s="52">
        <v>2972</v>
      </c>
      <c r="X167" s="52">
        <v>3102</v>
      </c>
      <c r="Y167" s="52">
        <v>10541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6</v>
      </c>
      <c r="S168" s="52">
        <v>34</v>
      </c>
      <c r="T168" s="52">
        <v>18</v>
      </c>
      <c r="U168" s="52">
        <v>18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8</v>
      </c>
      <c r="S171" s="52">
        <v>12</v>
      </c>
      <c r="T171" s="52">
        <v>40</v>
      </c>
      <c r="U171" s="52">
        <v>14</v>
      </c>
      <c r="V171" s="52">
        <v>0</v>
      </c>
      <c r="W171" s="52">
        <v>0</v>
      </c>
      <c r="X171" s="52">
        <v>239</v>
      </c>
      <c r="Y171" s="52">
        <v>1687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74</v>
      </c>
      <c r="S172" s="52">
        <v>151</v>
      </c>
      <c r="T172" s="52">
        <v>168</v>
      </c>
      <c r="U172" s="52">
        <v>138</v>
      </c>
      <c r="V172" s="52">
        <v>0</v>
      </c>
      <c r="W172" s="52">
        <v>1577</v>
      </c>
      <c r="X172" s="52">
        <v>3943</v>
      </c>
      <c r="Y172" s="52">
        <v>7463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47</v>
      </c>
      <c r="S176" s="52">
        <v>223</v>
      </c>
      <c r="T176" s="52">
        <v>170</v>
      </c>
      <c r="U176" s="52">
        <v>189</v>
      </c>
      <c r="V176" s="52">
        <v>0</v>
      </c>
      <c r="W176" s="52">
        <v>705</v>
      </c>
      <c r="X176" s="52">
        <v>686</v>
      </c>
      <c r="Y176" s="52">
        <v>2114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225</v>
      </c>
      <c r="S177" s="36">
        <v>472</v>
      </c>
      <c r="T177" s="36">
        <v>402</v>
      </c>
      <c r="U177" s="36">
        <v>373</v>
      </c>
      <c r="V177" s="36">
        <v>0</v>
      </c>
      <c r="W177" s="36">
        <v>3848</v>
      </c>
      <c r="X177" s="36">
        <v>6593</v>
      </c>
      <c r="Y177" s="36">
        <v>17578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1573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1574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1576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1577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1590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169.44120866001106</v>
      </c>
      <c r="C24" s="117">
        <f t="shared" si="7"/>
        <v>166.84367401040635</v>
      </c>
      <c r="D24" s="117">
        <f t="shared" si="7"/>
        <v>168.10712471612629</v>
      </c>
      <c r="E24" s="117">
        <f t="shared" si="7"/>
        <v>219.91444849187477</v>
      </c>
      <c r="F24" s="117">
        <f t="shared" si="7"/>
        <v>214.90850394831716</v>
      </c>
      <c r="G24" s="117">
        <f t="shared" si="7"/>
        <v>170.50089788455313</v>
      </c>
      <c r="H24" s="117">
        <f t="shared" si="7"/>
        <v>124.25329772888377</v>
      </c>
      <c r="I24" s="117">
        <f t="shared" si="7"/>
        <v>84.378861647782045</v>
      </c>
      <c r="J24" s="117">
        <f t="shared" si="7"/>
        <v>48.298734601844743</v>
      </c>
      <c r="K24" s="117">
        <f t="shared" si="7"/>
        <v>32.334735731425695</v>
      </c>
      <c r="L24" s="117">
        <f t="shared" si="7"/>
        <v>60.481384091828353</v>
      </c>
      <c r="M24" s="117">
        <f t="shared" si="7"/>
        <v>52.640694946500417</v>
      </c>
      <c r="N24" s="117">
        <f t="shared" si="7"/>
        <v>47.751444912040064</v>
      </c>
      <c r="O24" s="117">
        <f t="shared" si="7"/>
        <v>44.759521106918484</v>
      </c>
      <c r="P24" s="117">
        <f t="shared" si="7"/>
        <v>39.258018955789879</v>
      </c>
      <c r="Q24" s="117">
        <f t="shared" si="7"/>
        <v>36.097751853598695</v>
      </c>
      <c r="R24" s="117">
        <f t="shared" ref="R24:V24" si="8">R25+R28+R30+R39</f>
        <v>36.874517230562688</v>
      </c>
      <c r="S24" s="117">
        <f t="shared" si="8"/>
        <v>36.620651729500523</v>
      </c>
      <c r="T24" s="117">
        <f t="shared" si="8"/>
        <v>35.926524789149532</v>
      </c>
      <c r="U24" s="117">
        <f t="shared" si="8"/>
        <v>35.910593727954449</v>
      </c>
      <c r="V24" s="117">
        <f t="shared" si="8"/>
        <v>38.81865202871812</v>
      </c>
      <c r="W24" s="117">
        <f t="shared" ref="W24:Y24" si="9">W25+W28+W30+W39</f>
        <v>34.305866109651404</v>
      </c>
      <c r="X24" s="117">
        <f t="shared" si="9"/>
        <v>30.377382066385909</v>
      </c>
      <c r="Y24" s="117">
        <f t="shared" si="9"/>
        <v>29.765498894023573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77.098366846776457</v>
      </c>
      <c r="C25" s="122">
        <f t="shared" si="10"/>
        <v>74.433923006940873</v>
      </c>
      <c r="D25" s="122">
        <f t="shared" si="10"/>
        <v>73.581108507167968</v>
      </c>
      <c r="E25" s="122">
        <f t="shared" si="10"/>
        <v>120.30819567133105</v>
      </c>
      <c r="F25" s="122">
        <f t="shared" si="10"/>
        <v>117.50538798914124</v>
      </c>
      <c r="G25" s="122">
        <f t="shared" si="10"/>
        <v>88.296346003691141</v>
      </c>
      <c r="H25" s="122">
        <f t="shared" si="10"/>
        <v>64.891619838414996</v>
      </c>
      <c r="I25" s="122">
        <f t="shared" si="10"/>
        <v>44.451625614162936</v>
      </c>
      <c r="J25" s="122">
        <f t="shared" si="10"/>
        <v>23.598995621556995</v>
      </c>
      <c r="K25" s="122">
        <f t="shared" si="10"/>
        <v>9.8424990163022876</v>
      </c>
      <c r="L25" s="122">
        <f t="shared" si="10"/>
        <v>35.092259235051472</v>
      </c>
      <c r="M25" s="122">
        <f t="shared" si="10"/>
        <v>29.590222683735654</v>
      </c>
      <c r="N25" s="122">
        <f t="shared" si="10"/>
        <v>27.637366821846992</v>
      </c>
      <c r="O25" s="122">
        <f t="shared" si="10"/>
        <v>26.862301238011622</v>
      </c>
      <c r="P25" s="122">
        <f t="shared" si="10"/>
        <v>24.313313582102808</v>
      </c>
      <c r="Q25" s="122">
        <f t="shared" si="10"/>
        <v>22.485703453860602</v>
      </c>
      <c r="R25" s="122">
        <f t="shared" ref="R25:V25" si="11">SUM(R26:R27)</f>
        <v>22.229451436340447</v>
      </c>
      <c r="S25" s="122">
        <f t="shared" si="11"/>
        <v>22.196638731531731</v>
      </c>
      <c r="T25" s="122">
        <f t="shared" si="11"/>
        <v>21.121717999885135</v>
      </c>
      <c r="U25" s="122">
        <f t="shared" si="11"/>
        <v>21.385031122336137</v>
      </c>
      <c r="V25" s="122">
        <f t="shared" si="11"/>
        <v>23.47574717826199</v>
      </c>
      <c r="W25" s="122">
        <f t="shared" ref="W25:Y25" si="12">SUM(W26:W27)</f>
        <v>20.437124711140751</v>
      </c>
      <c r="X25" s="122">
        <f t="shared" si="12"/>
        <v>18.520683336214198</v>
      </c>
      <c r="Y25" s="122">
        <f t="shared" si="12"/>
        <v>17.711508042248266</v>
      </c>
      <c r="DA25" s="130" t="s">
        <v>1593</v>
      </c>
    </row>
    <row r="26" spans="1:105" ht="12" customHeight="1" x14ac:dyDescent="0.25">
      <c r="A26" s="97" t="s">
        <v>74</v>
      </c>
      <c r="B26" s="98">
        <v>76.418755326291603</v>
      </c>
      <c r="C26" s="98">
        <v>73.794372664258049</v>
      </c>
      <c r="D26" s="98">
        <v>72.971141593556467</v>
      </c>
      <c r="E26" s="98">
        <v>119.47995547845481</v>
      </c>
      <c r="F26" s="98">
        <v>116.73083190369792</v>
      </c>
      <c r="G26" s="98">
        <v>87.706645788004636</v>
      </c>
      <c r="H26" s="98">
        <v>64.451153441103429</v>
      </c>
      <c r="I26" s="98">
        <v>44.139646608940893</v>
      </c>
      <c r="J26" s="98">
        <v>23.424770383489214</v>
      </c>
      <c r="K26" s="98">
        <v>9.7735584134902087</v>
      </c>
      <c r="L26" s="98">
        <v>34.926997494159536</v>
      </c>
      <c r="M26" s="98">
        <v>29.429530906659025</v>
      </c>
      <c r="N26" s="98">
        <v>27.484876277825485</v>
      </c>
      <c r="O26" s="98">
        <v>26.706945638673893</v>
      </c>
      <c r="P26" s="98">
        <v>24.178886022738034</v>
      </c>
      <c r="Q26" s="98">
        <v>22.363829177414733</v>
      </c>
      <c r="R26" s="98">
        <v>22.104547625871749</v>
      </c>
      <c r="S26" s="98">
        <v>22.071586892137194</v>
      </c>
      <c r="T26" s="98">
        <v>21.001452183051548</v>
      </c>
      <c r="U26" s="98">
        <v>21.261851533390676</v>
      </c>
      <c r="V26" s="98">
        <v>23.282382726664775</v>
      </c>
      <c r="W26" s="98">
        <v>20.268663418362451</v>
      </c>
      <c r="X26" s="98">
        <v>18.366790866532821</v>
      </c>
      <c r="Y26" s="98">
        <v>17.560380242667506</v>
      </c>
      <c r="DA26" s="63" t="s">
        <v>1594</v>
      </c>
    </row>
    <row r="27" spans="1:105" ht="12" customHeight="1" x14ac:dyDescent="0.25">
      <c r="A27" s="97" t="s">
        <v>53</v>
      </c>
      <c r="B27" s="98">
        <v>0.67961152048486073</v>
      </c>
      <c r="C27" s="98">
        <v>0.63955034268283018</v>
      </c>
      <c r="D27" s="98">
        <v>0.60996691361150768</v>
      </c>
      <c r="E27" s="98">
        <v>0.82824019287623563</v>
      </c>
      <c r="F27" s="98">
        <v>0.77455608544332877</v>
      </c>
      <c r="G27" s="98">
        <v>0.58970021568650988</v>
      </c>
      <c r="H27" s="98">
        <v>0.44046639731156428</v>
      </c>
      <c r="I27" s="98">
        <v>0.31197900522203936</v>
      </c>
      <c r="J27" s="98">
        <v>0.17422523806778001</v>
      </c>
      <c r="K27" s="98">
        <v>6.894060281207981E-2</v>
      </c>
      <c r="L27" s="98">
        <v>0.16526174089193785</v>
      </c>
      <c r="M27" s="98">
        <v>0.1606917770766276</v>
      </c>
      <c r="N27" s="98">
        <v>0.15249054402150664</v>
      </c>
      <c r="O27" s="98">
        <v>0.15535559933772847</v>
      </c>
      <c r="P27" s="98">
        <v>0.13442755936477532</v>
      </c>
      <c r="Q27" s="98">
        <v>0.12187427644586887</v>
      </c>
      <c r="R27" s="98">
        <v>0.12490381046869889</v>
      </c>
      <c r="S27" s="98">
        <v>0.12505183939453715</v>
      </c>
      <c r="T27" s="98">
        <v>0.12026581683358888</v>
      </c>
      <c r="U27" s="98">
        <v>0.1231795889454603</v>
      </c>
      <c r="V27" s="98">
        <v>0.1933644515972143</v>
      </c>
      <c r="W27" s="98">
        <v>0.16846129277830121</v>
      </c>
      <c r="X27" s="98">
        <v>0.15389246968137807</v>
      </c>
      <c r="Y27" s="98">
        <v>0.15112779958075875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0.3531290726430501</v>
      </c>
      <c r="C28" s="122">
        <f t="shared" si="13"/>
        <v>0.3913990874250291</v>
      </c>
      <c r="D28" s="122">
        <f t="shared" si="13"/>
        <v>0.3117103779218392</v>
      </c>
      <c r="E28" s="122">
        <f t="shared" si="13"/>
        <v>0.67599567493780732</v>
      </c>
      <c r="F28" s="122">
        <f t="shared" si="13"/>
        <v>0.49308954316521503</v>
      </c>
      <c r="G28" s="122">
        <f t="shared" si="13"/>
        <v>0.5666019612697043</v>
      </c>
      <c r="H28" s="122">
        <f t="shared" si="13"/>
        <v>0.58667972360528975</v>
      </c>
      <c r="I28" s="122">
        <f t="shared" si="13"/>
        <v>0.23367304446247927</v>
      </c>
      <c r="J28" s="122">
        <f t="shared" si="13"/>
        <v>0.18052229891901359</v>
      </c>
      <c r="K28" s="122">
        <f t="shared" si="13"/>
        <v>0.20544610452834608</v>
      </c>
      <c r="L28" s="122">
        <f t="shared" si="13"/>
        <v>0.19981445782432861</v>
      </c>
      <c r="M28" s="122">
        <f t="shared" si="13"/>
        <v>0.12272903233273651</v>
      </c>
      <c r="N28" s="122">
        <f t="shared" si="13"/>
        <v>0.13486017785646645</v>
      </c>
      <c r="O28" s="122">
        <f t="shared" si="13"/>
        <v>0.19608160014032447</v>
      </c>
      <c r="P28" s="122">
        <f t="shared" si="13"/>
        <v>0.26509135882409407</v>
      </c>
      <c r="Q28" s="122">
        <f t="shared" si="13"/>
        <v>0.26284508287116454</v>
      </c>
      <c r="R28" s="122">
        <f t="shared" si="13"/>
        <v>0.27532789806259639</v>
      </c>
      <c r="S28" s="122">
        <f t="shared" si="13"/>
        <v>0.25036912199894484</v>
      </c>
      <c r="T28" s="122">
        <f t="shared" si="13"/>
        <v>0.24682419296178235</v>
      </c>
      <c r="U28" s="122">
        <f t="shared" si="13"/>
        <v>0.22516985960301927</v>
      </c>
      <c r="V28" s="122">
        <f t="shared" si="13"/>
        <v>0.20001906110795228</v>
      </c>
      <c r="W28" s="122">
        <f t="shared" si="13"/>
        <v>0.17834821564441994</v>
      </c>
      <c r="X28" s="122">
        <f t="shared" si="13"/>
        <v>0.1582924186965626</v>
      </c>
      <c r="Y28" s="122">
        <f t="shared" si="13"/>
        <v>0.17823771703222019</v>
      </c>
      <c r="DA28" s="130" t="s">
        <v>1596</v>
      </c>
    </row>
    <row r="29" spans="1:105" ht="12" customHeight="1" x14ac:dyDescent="0.25">
      <c r="A29" s="97" t="s">
        <v>53</v>
      </c>
      <c r="B29" s="98">
        <v>0.3531290726430501</v>
      </c>
      <c r="C29" s="98">
        <v>0.3913990874250291</v>
      </c>
      <c r="D29" s="98">
        <v>0.3117103779218392</v>
      </c>
      <c r="E29" s="98">
        <v>0.67599567493780732</v>
      </c>
      <c r="F29" s="98">
        <v>0.49308954316521503</v>
      </c>
      <c r="G29" s="98">
        <v>0.5666019612697043</v>
      </c>
      <c r="H29" s="98">
        <v>0.58667972360528975</v>
      </c>
      <c r="I29" s="98">
        <v>0.23367304446247927</v>
      </c>
      <c r="J29" s="98">
        <v>0.18052229891901359</v>
      </c>
      <c r="K29" s="98">
        <v>0.20544610452834608</v>
      </c>
      <c r="L29" s="98">
        <v>0.19981445782432861</v>
      </c>
      <c r="M29" s="98">
        <v>0.12272903233273651</v>
      </c>
      <c r="N29" s="98">
        <v>0.13486017785646645</v>
      </c>
      <c r="O29" s="98">
        <v>0.19608160014032447</v>
      </c>
      <c r="P29" s="98">
        <v>0.26509135882409407</v>
      </c>
      <c r="Q29" s="98">
        <v>0.26284508287116454</v>
      </c>
      <c r="R29" s="98">
        <v>0.27532789806259639</v>
      </c>
      <c r="S29" s="98">
        <v>0.25036912199894484</v>
      </c>
      <c r="T29" s="98">
        <v>0.24682419296178235</v>
      </c>
      <c r="U29" s="98">
        <v>0.22516985960301927</v>
      </c>
      <c r="V29" s="98">
        <v>0.20001906110795228</v>
      </c>
      <c r="W29" s="98">
        <v>0.17834821564441994</v>
      </c>
      <c r="X29" s="98">
        <v>0.1582924186965626</v>
      </c>
      <c r="Y29" s="98">
        <v>0.17823771703222019</v>
      </c>
      <c r="DA29" s="63" t="s">
        <v>1597</v>
      </c>
    </row>
    <row r="30" spans="1:105" ht="12" customHeight="1" x14ac:dyDescent="0.25">
      <c r="A30" s="121" t="s">
        <v>55</v>
      </c>
      <c r="B30" s="122">
        <v>36.308374365947834</v>
      </c>
      <c r="C30" s="122">
        <v>35.520690630924939</v>
      </c>
      <c r="D30" s="122">
        <v>35.33490468184776</v>
      </c>
      <c r="E30" s="122">
        <v>36.563644522122324</v>
      </c>
      <c r="F30" s="122">
        <v>35.332277846177504</v>
      </c>
      <c r="G30" s="122">
        <v>29.891519600200947</v>
      </c>
      <c r="H30" s="122">
        <v>22.114263614919164</v>
      </c>
      <c r="I30" s="122">
        <v>14.892019338890496</v>
      </c>
      <c r="J30" s="122">
        <v>10.064410039847099</v>
      </c>
      <c r="K30" s="122">
        <v>9.2674674314130208</v>
      </c>
      <c r="L30" s="122">
        <v>9.8076002605396937</v>
      </c>
      <c r="M30" s="122">
        <v>8.8689094495266403</v>
      </c>
      <c r="N30" s="122">
        <v>8.2288827698054501</v>
      </c>
      <c r="O30" s="122">
        <v>7.7605145058763645</v>
      </c>
      <c r="P30" s="122">
        <v>6.5866385273194172</v>
      </c>
      <c r="Q30" s="122">
        <v>5.9477665812580538</v>
      </c>
      <c r="R30" s="122">
        <v>5.9055330779326685</v>
      </c>
      <c r="S30" s="122">
        <v>5.9251797642455246</v>
      </c>
      <c r="T30" s="122">
        <v>5.7093220556139244</v>
      </c>
      <c r="U30" s="122">
        <v>5.5121234898652993</v>
      </c>
      <c r="V30" s="122">
        <v>5.8340987282071488</v>
      </c>
      <c r="W30" s="122">
        <v>4.9842761944484639</v>
      </c>
      <c r="X30" s="122">
        <v>4.3379804250189729</v>
      </c>
      <c r="Y30" s="122">
        <v>4.0612496979471411</v>
      </c>
      <c r="DA30" s="130" t="s">
        <v>1598</v>
      </c>
    </row>
    <row r="31" spans="1:105" ht="12" customHeight="1" x14ac:dyDescent="0.25">
      <c r="A31" s="97" t="s">
        <v>141</v>
      </c>
      <c r="B31" s="98">
        <v>34.444897152111842</v>
      </c>
      <c r="C31" s="98">
        <v>33.551793770247926</v>
      </c>
      <c r="D31" s="98">
        <v>33.235534552207504</v>
      </c>
      <c r="E31" s="98">
        <v>34.555529886096693</v>
      </c>
      <c r="F31" s="98">
        <v>33.286670860730005</v>
      </c>
      <c r="G31" s="98">
        <v>27.923838341476159</v>
      </c>
      <c r="H31" s="98">
        <v>20.652274449455753</v>
      </c>
      <c r="I31" s="98">
        <v>13.867980408124861</v>
      </c>
      <c r="J31" s="98">
        <v>9.3723198521724154</v>
      </c>
      <c r="K31" s="98">
        <v>8.5263101154443071</v>
      </c>
      <c r="L31" s="98">
        <v>8.7045723633904082</v>
      </c>
      <c r="M31" s="98">
        <v>7.3749511548223952</v>
      </c>
      <c r="N31" s="98">
        <v>6.5530635870358793</v>
      </c>
      <c r="O31" s="98">
        <v>6.1531882421899207</v>
      </c>
      <c r="P31" s="98">
        <v>5.203237745657785</v>
      </c>
      <c r="Q31" s="98">
        <v>4.6703113285546101</v>
      </c>
      <c r="R31" s="98">
        <v>4.6114099649010383</v>
      </c>
      <c r="S31" s="98">
        <v>4.6213183566438865</v>
      </c>
      <c r="T31" s="98">
        <v>4.2845197702645024</v>
      </c>
      <c r="U31" s="98">
        <v>4.0854899533046929</v>
      </c>
      <c r="V31" s="98">
        <v>4.3035135396998188</v>
      </c>
      <c r="W31" s="98">
        <v>3.4403742984609931</v>
      </c>
      <c r="X31" s="98">
        <v>2.939032991761013</v>
      </c>
      <c r="Y31" s="98">
        <v>2.7092191383588284</v>
      </c>
      <c r="DA31" s="63" t="s">
        <v>1599</v>
      </c>
    </row>
    <row r="32" spans="1:105" ht="12" customHeight="1" x14ac:dyDescent="0.25">
      <c r="A32" s="97" t="s">
        <v>140</v>
      </c>
      <c r="B32" s="98">
        <v>0.36299331105441796</v>
      </c>
      <c r="C32" s="98">
        <v>0.3363385035784045</v>
      </c>
      <c r="D32" s="98">
        <v>0.31934672500507433</v>
      </c>
      <c r="E32" s="98">
        <v>0.39372062891668141</v>
      </c>
      <c r="F32" s="98">
        <v>0.37454200801807508</v>
      </c>
      <c r="G32" s="98">
        <v>0.31270722772874743</v>
      </c>
      <c r="H32" s="98">
        <v>0.23041471074606543</v>
      </c>
      <c r="I32" s="98">
        <v>0.15605320144230314</v>
      </c>
      <c r="J32" s="98">
        <v>0.10742616301855448</v>
      </c>
      <c r="K32" s="98">
        <v>0.10726189818499438</v>
      </c>
      <c r="L32" s="98">
        <v>0.21054235164413032</v>
      </c>
      <c r="M32" s="98">
        <v>0.2115815180795384</v>
      </c>
      <c r="N32" s="98">
        <v>0.23735117126912714</v>
      </c>
      <c r="O32" s="98">
        <v>0.22161674325259775</v>
      </c>
      <c r="P32" s="98">
        <v>0.18868365810712168</v>
      </c>
      <c r="Q32" s="98">
        <v>0.16966600479532923</v>
      </c>
      <c r="R32" s="98">
        <v>0.16628720911333145</v>
      </c>
      <c r="S32" s="98">
        <v>0.17945287111758765</v>
      </c>
      <c r="T32" s="98">
        <v>0.16474842300280662</v>
      </c>
      <c r="U32" s="98">
        <v>0.16087446992927523</v>
      </c>
      <c r="V32" s="98">
        <v>0.20633354462663539</v>
      </c>
      <c r="W32" s="98">
        <v>0.16149732763732119</v>
      </c>
      <c r="X32" s="98">
        <v>0.14167215872737776</v>
      </c>
      <c r="Y32" s="98">
        <v>0.12735400523887058</v>
      </c>
      <c r="DA32" s="63" t="s">
        <v>1600</v>
      </c>
    </row>
    <row r="33" spans="1:105" ht="12" customHeight="1" x14ac:dyDescent="0.25">
      <c r="A33" s="100" t="s">
        <v>50</v>
      </c>
      <c r="B33" s="101">
        <v>0.10083531045353018</v>
      </c>
      <c r="C33" s="101">
        <v>9.7723337473126629E-2</v>
      </c>
      <c r="D33" s="101">
        <v>9.5657943701977735E-2</v>
      </c>
      <c r="E33" s="101">
        <v>0.10371617623834721</v>
      </c>
      <c r="F33" s="101">
        <v>9.8396993515403638E-2</v>
      </c>
      <c r="G33" s="101">
        <v>9.2461379925281861E-2</v>
      </c>
      <c r="H33" s="101">
        <v>6.2899296266449994E-2</v>
      </c>
      <c r="I33" s="101">
        <v>4.3104323740633464E-2</v>
      </c>
      <c r="J33" s="101">
        <v>2.9121833724496615E-2</v>
      </c>
      <c r="K33" s="101">
        <v>3.0136132095680522E-2</v>
      </c>
      <c r="L33" s="101">
        <v>5.0230762336395299E-2</v>
      </c>
      <c r="M33" s="101">
        <v>3.4214304197118975E-2</v>
      </c>
      <c r="N33" s="101">
        <v>3.9766718084807418E-2</v>
      </c>
      <c r="O33" s="101">
        <v>3.4325431432311128E-2</v>
      </c>
      <c r="P33" s="101">
        <v>3.0280829561113127E-2</v>
      </c>
      <c r="Q33" s="101">
        <v>2.7485164655201635E-2</v>
      </c>
      <c r="R33" s="101">
        <v>2.8843919772870728E-2</v>
      </c>
      <c r="S33" s="101">
        <v>2.9963869436260414E-2</v>
      </c>
      <c r="T33" s="101">
        <v>1.9337927597578311E-2</v>
      </c>
      <c r="U33" s="101">
        <v>1.8752205610433177E-2</v>
      </c>
      <c r="V33" s="101">
        <v>3.1397217681836412E-2</v>
      </c>
      <c r="W33" s="101">
        <v>2.5633153156608988E-2</v>
      </c>
      <c r="X33" s="101">
        <v>3.4892665867505099E-2</v>
      </c>
      <c r="Y33" s="101">
        <v>2.6040244634669196E-2</v>
      </c>
      <c r="DA33" s="131" t="s">
        <v>1601</v>
      </c>
    </row>
    <row r="34" spans="1:105" ht="12" customHeight="1" x14ac:dyDescent="0.25">
      <c r="A34" s="103" t="s">
        <v>52</v>
      </c>
      <c r="B34" s="104">
        <v>0.26215800060088779</v>
      </c>
      <c r="C34" s="104">
        <v>0.23861516610527789</v>
      </c>
      <c r="D34" s="104">
        <v>0.22368878130309661</v>
      </c>
      <c r="E34" s="104">
        <v>0.29000445267833419</v>
      </c>
      <c r="F34" s="104">
        <v>0.27614501450267143</v>
      </c>
      <c r="G34" s="104">
        <v>0.22024584780346557</v>
      </c>
      <c r="H34" s="104">
        <v>0.16751541447961543</v>
      </c>
      <c r="I34" s="104">
        <v>0.11294887770166968</v>
      </c>
      <c r="J34" s="104">
        <v>7.8304329294057867E-2</v>
      </c>
      <c r="K34" s="104">
        <v>7.7125766089313846E-2</v>
      </c>
      <c r="L34" s="104">
        <v>0.16031158930773504</v>
      </c>
      <c r="M34" s="104">
        <v>0.17736721388241944</v>
      </c>
      <c r="N34" s="104">
        <v>0.19758445318431972</v>
      </c>
      <c r="O34" s="104">
        <v>0.18729131182028663</v>
      </c>
      <c r="P34" s="104">
        <v>0.15840282854600854</v>
      </c>
      <c r="Q34" s="104">
        <v>0.14218084014012758</v>
      </c>
      <c r="R34" s="104">
        <v>0.13744328934046071</v>
      </c>
      <c r="S34" s="104">
        <v>0.14948900168132723</v>
      </c>
      <c r="T34" s="104">
        <v>0.1454104954052283</v>
      </c>
      <c r="U34" s="104">
        <v>0.14212226431884206</v>
      </c>
      <c r="V34" s="104">
        <v>0.17493632694479899</v>
      </c>
      <c r="W34" s="104">
        <v>0.1358641744807122</v>
      </c>
      <c r="X34" s="104">
        <v>0.10677949285987265</v>
      </c>
      <c r="Y34" s="104">
        <v>0.10131376060420139</v>
      </c>
      <c r="DA34" s="132" t="s">
        <v>1602</v>
      </c>
    </row>
    <row r="35" spans="1:105" ht="12" customHeight="1" x14ac:dyDescent="0.25">
      <c r="A35" s="106" t="s">
        <v>122</v>
      </c>
      <c r="B35" s="101">
        <v>0.6087690822863937</v>
      </c>
      <c r="C35" s="101">
        <v>0.64208308518544455</v>
      </c>
      <c r="D35" s="101">
        <v>0.69690034573298332</v>
      </c>
      <c r="E35" s="101">
        <v>0.65579104321096704</v>
      </c>
      <c r="F35" s="101">
        <v>0.6816455227917283</v>
      </c>
      <c r="G35" s="101">
        <v>0.64995583301147786</v>
      </c>
      <c r="H35" s="101">
        <v>0.49094152716123068</v>
      </c>
      <c r="I35" s="101">
        <v>0.34499688159339637</v>
      </c>
      <c r="J35" s="101">
        <v>0.23353249381261407</v>
      </c>
      <c r="K35" s="101">
        <v>0.23650285330886206</v>
      </c>
      <c r="L35" s="101">
        <v>0.17977142622622866</v>
      </c>
      <c r="M35" s="101">
        <v>0.1923337763417465</v>
      </c>
      <c r="N35" s="101">
        <v>0.17204674453576019</v>
      </c>
      <c r="O35" s="101">
        <v>0.19473621357297979</v>
      </c>
      <c r="P35" s="101">
        <v>0.16762713628167225</v>
      </c>
      <c r="Q35" s="101">
        <v>0.15487154514636603</v>
      </c>
      <c r="R35" s="101">
        <v>0.15624068269451463</v>
      </c>
      <c r="S35" s="101">
        <v>0.14977299662445437</v>
      </c>
      <c r="T35" s="101">
        <v>0.2196403122430578</v>
      </c>
      <c r="U35" s="101">
        <v>0.21524982147380062</v>
      </c>
      <c r="V35" s="101">
        <v>0.31702792379347727</v>
      </c>
      <c r="W35" s="101">
        <v>0.30613434560178421</v>
      </c>
      <c r="X35" s="101">
        <v>0.27339939157780235</v>
      </c>
      <c r="Y35" s="101">
        <v>0.27031536351536567</v>
      </c>
      <c r="DA35" s="131" t="s">
        <v>1603</v>
      </c>
    </row>
    <row r="36" spans="1:105" ht="12" customHeight="1" x14ac:dyDescent="0.25">
      <c r="A36" s="107" t="s">
        <v>121</v>
      </c>
      <c r="B36" s="104">
        <v>0.89171482049518302</v>
      </c>
      <c r="C36" s="104">
        <v>0.99047527191316032</v>
      </c>
      <c r="D36" s="104">
        <v>1.083123058902193</v>
      </c>
      <c r="E36" s="104">
        <v>0.95860296389798383</v>
      </c>
      <c r="F36" s="104">
        <v>0.98941945463769732</v>
      </c>
      <c r="G36" s="104">
        <v>1.0050181979845609</v>
      </c>
      <c r="H36" s="104">
        <v>0.74063292755611831</v>
      </c>
      <c r="I36" s="104">
        <v>0.52298884772993537</v>
      </c>
      <c r="J36" s="104">
        <v>0.35113153084351317</v>
      </c>
      <c r="K36" s="104">
        <v>0.39739256447485832</v>
      </c>
      <c r="L36" s="104">
        <v>0.7127141192789257</v>
      </c>
      <c r="M36" s="104">
        <v>1.0900430002829615</v>
      </c>
      <c r="N36" s="104">
        <v>1.2664212669646837</v>
      </c>
      <c r="O36" s="104">
        <v>1.1909733068608659</v>
      </c>
      <c r="P36" s="104">
        <v>1.0270899872728374</v>
      </c>
      <c r="Q36" s="104">
        <v>0.95291770276174859</v>
      </c>
      <c r="R36" s="104">
        <v>0.9715952212237835</v>
      </c>
      <c r="S36" s="104">
        <v>0.97463553985959595</v>
      </c>
      <c r="T36" s="104">
        <v>1.0404135501035574</v>
      </c>
      <c r="U36" s="104">
        <v>1.05050924515753</v>
      </c>
      <c r="V36" s="104">
        <v>1.0072237200872167</v>
      </c>
      <c r="W36" s="104">
        <v>1.0762702227483658</v>
      </c>
      <c r="X36" s="104">
        <v>0.98387588295277917</v>
      </c>
      <c r="Y36" s="104">
        <v>0.95436119083407578</v>
      </c>
      <c r="DA36" s="132" t="s">
        <v>1604</v>
      </c>
    </row>
    <row r="37" spans="1:105" ht="12" customHeight="1" x14ac:dyDescent="0.25">
      <c r="A37" s="108" t="s">
        <v>53</v>
      </c>
      <c r="B37" s="98">
        <v>0.2108517999398056</v>
      </c>
      <c r="C37" s="98">
        <v>0.26407020882461174</v>
      </c>
      <c r="D37" s="98">
        <v>0.30716836757865035</v>
      </c>
      <c r="E37" s="98">
        <v>0.20049162804700912</v>
      </c>
      <c r="F37" s="98">
        <v>0.20919977875249521</v>
      </c>
      <c r="G37" s="98">
        <v>0.28303000892087876</v>
      </c>
      <c r="H37" s="98">
        <v>0.17964213442924112</v>
      </c>
      <c r="I37" s="98">
        <v>0.13103569870187412</v>
      </c>
      <c r="J37" s="98">
        <v>8.5180091946406786E-2</v>
      </c>
      <c r="K37" s="98">
        <v>0.1027492757842644</v>
      </c>
      <c r="L37" s="98">
        <v>0.13143871288963291</v>
      </c>
      <c r="M37" s="98">
        <v>0.15339170700972643</v>
      </c>
      <c r="N37" s="98">
        <v>0.1716156430142261</v>
      </c>
      <c r="O37" s="98">
        <v>0.13678801079012395</v>
      </c>
      <c r="P37" s="98">
        <v>0.12708627162163461</v>
      </c>
      <c r="Q37" s="98">
        <v>0.12504575265428636</v>
      </c>
      <c r="R37" s="98">
        <v>0.13971457358613076</v>
      </c>
      <c r="S37" s="98">
        <v>0.13269994066723154</v>
      </c>
      <c r="T37" s="98">
        <v>0.10107631467680844</v>
      </c>
      <c r="U37" s="98">
        <v>0.10285705015674697</v>
      </c>
      <c r="V37" s="98">
        <v>3.8256451168551905E-2</v>
      </c>
      <c r="W37" s="98">
        <v>9.9889279510397055E-2</v>
      </c>
      <c r="X37" s="98">
        <v>0.17223408449747549</v>
      </c>
      <c r="Y37" s="98">
        <v>0.16291629877038982</v>
      </c>
      <c r="DA37" s="63" t="s">
        <v>1605</v>
      </c>
    </row>
    <row r="38" spans="1:105" ht="12" customHeight="1" x14ac:dyDescent="0.25">
      <c r="A38" s="108" t="s">
        <v>52</v>
      </c>
      <c r="B38" s="98">
        <v>0.6808630205553774</v>
      </c>
      <c r="C38" s="98">
        <v>0.72640506308854857</v>
      </c>
      <c r="D38" s="98">
        <v>0.77595469132354267</v>
      </c>
      <c r="E38" s="98">
        <v>0.75811133585097468</v>
      </c>
      <c r="F38" s="98">
        <v>0.78021967588520214</v>
      </c>
      <c r="G38" s="98">
        <v>0.72198818906368223</v>
      </c>
      <c r="H38" s="98">
        <v>0.56099079312687716</v>
      </c>
      <c r="I38" s="98">
        <v>0.39195314902806122</v>
      </c>
      <c r="J38" s="98">
        <v>0.26595143889710637</v>
      </c>
      <c r="K38" s="98">
        <v>0.29464328869059392</v>
      </c>
      <c r="L38" s="98">
        <v>0.58127540638929276</v>
      </c>
      <c r="M38" s="98">
        <v>0.93665129327323504</v>
      </c>
      <c r="N38" s="98">
        <v>1.0948056239504576</v>
      </c>
      <c r="O38" s="98">
        <v>1.0541852960707419</v>
      </c>
      <c r="P38" s="98">
        <v>0.90000371565120285</v>
      </c>
      <c r="Q38" s="98">
        <v>0.82787195010746228</v>
      </c>
      <c r="R38" s="98">
        <v>0.83188064763765279</v>
      </c>
      <c r="S38" s="98">
        <v>0.84193559919236438</v>
      </c>
      <c r="T38" s="98">
        <v>0.93933723542674896</v>
      </c>
      <c r="U38" s="98">
        <v>0.94765219500078302</v>
      </c>
      <c r="V38" s="98">
        <v>0.96896726891866491</v>
      </c>
      <c r="W38" s="98">
        <v>0.97638094323796876</v>
      </c>
      <c r="X38" s="98">
        <v>0.81164179845530371</v>
      </c>
      <c r="Y38" s="98">
        <v>0.79144489206368596</v>
      </c>
      <c r="DA38" s="63" t="s">
        <v>1606</v>
      </c>
    </row>
    <row r="39" spans="1:105" ht="12" customHeight="1" x14ac:dyDescent="0.25">
      <c r="A39" s="121" t="s">
        <v>54</v>
      </c>
      <c r="B39" s="122">
        <v>55.681338374643701</v>
      </c>
      <c r="C39" s="122">
        <v>56.497661285115512</v>
      </c>
      <c r="D39" s="122">
        <v>58.879401149188737</v>
      </c>
      <c r="E39" s="122">
        <v>62.366612623483583</v>
      </c>
      <c r="F39" s="122">
        <v>61.577748569833219</v>
      </c>
      <c r="G39" s="122">
        <v>51.74643031939133</v>
      </c>
      <c r="H39" s="122">
        <v>36.660734551944316</v>
      </c>
      <c r="I39" s="122">
        <v>24.80154365026614</v>
      </c>
      <c r="J39" s="122">
        <v>14.454806641521639</v>
      </c>
      <c r="K39" s="122">
        <v>13.019323179182045</v>
      </c>
      <c r="L39" s="122">
        <v>15.381710138412856</v>
      </c>
      <c r="M39" s="122">
        <v>14.058833780905386</v>
      </c>
      <c r="N39" s="122">
        <v>11.750335142531156</v>
      </c>
      <c r="O39" s="122">
        <v>9.9406237628901781</v>
      </c>
      <c r="P39" s="122">
        <v>8.0929754875435584</v>
      </c>
      <c r="Q39" s="122">
        <v>7.401436735608879</v>
      </c>
      <c r="R39" s="122">
        <v>8.4642048182269782</v>
      </c>
      <c r="S39" s="122">
        <v>8.2484641117243207</v>
      </c>
      <c r="T39" s="122">
        <v>8.8486605406886909</v>
      </c>
      <c r="U39" s="122">
        <v>8.7882692561499915</v>
      </c>
      <c r="V39" s="122">
        <v>9.3087870611410253</v>
      </c>
      <c r="W39" s="122">
        <v>8.7061169884177687</v>
      </c>
      <c r="X39" s="122">
        <v>7.3604258864561771</v>
      </c>
      <c r="Y39" s="122">
        <v>7.8145034367959472</v>
      </c>
      <c r="DA39" s="130" t="s">
        <v>1607</v>
      </c>
    </row>
    <row r="40" spans="1:105" ht="12" customHeight="1" x14ac:dyDescent="0.25">
      <c r="A40" s="97" t="s">
        <v>50</v>
      </c>
      <c r="B40" s="98">
        <v>31.319527984462912</v>
      </c>
      <c r="C40" s="98">
        <v>30.109099955450048</v>
      </c>
      <c r="D40" s="98">
        <v>30.430389981644748</v>
      </c>
      <c r="E40" s="98">
        <v>36.887108369865871</v>
      </c>
      <c r="F40" s="98">
        <v>35.613801952644977</v>
      </c>
      <c r="G40" s="98">
        <v>27.663794587870445</v>
      </c>
      <c r="H40" s="98">
        <v>19.762590219540641</v>
      </c>
      <c r="I40" s="98">
        <v>12.946299855094983</v>
      </c>
      <c r="J40" s="98">
        <v>7.8130346198578264</v>
      </c>
      <c r="K40" s="98">
        <v>6.9353900445399397</v>
      </c>
      <c r="L40" s="98">
        <v>7.5923694227295222</v>
      </c>
      <c r="M40" s="98">
        <v>7.8381513002574552</v>
      </c>
      <c r="N40" s="98">
        <v>7.6517550551682048</v>
      </c>
      <c r="O40" s="98">
        <v>7.0048036436203356</v>
      </c>
      <c r="P40" s="98">
        <v>5.7195813238989617</v>
      </c>
      <c r="Q40" s="98">
        <v>5.1632700863976266</v>
      </c>
      <c r="R40" s="98">
        <v>5.2516622893428959</v>
      </c>
      <c r="S40" s="98">
        <v>5.2105173046468192</v>
      </c>
      <c r="T40" s="98">
        <v>4.6918995458081802</v>
      </c>
      <c r="U40" s="98">
        <v>4.1558206798390449</v>
      </c>
      <c r="V40" s="98">
        <v>4.0171247216445476</v>
      </c>
      <c r="W40" s="98">
        <v>3.2347367337503443</v>
      </c>
      <c r="X40" s="98">
        <v>2.8942248837637785</v>
      </c>
      <c r="Y40" s="98">
        <v>2.7835117366064437</v>
      </c>
      <c r="DA40" s="63" t="s">
        <v>1608</v>
      </c>
    </row>
    <row r="41" spans="1:105" ht="12" customHeight="1" x14ac:dyDescent="0.25">
      <c r="A41" s="109" t="s">
        <v>120</v>
      </c>
      <c r="B41" s="33">
        <v>24.361810390180793</v>
      </c>
      <c r="C41" s="33">
        <v>26.388561329665468</v>
      </c>
      <c r="D41" s="33">
        <v>28.449011167543986</v>
      </c>
      <c r="E41" s="33">
        <v>25.479504253617712</v>
      </c>
      <c r="F41" s="33">
        <v>25.963946617188245</v>
      </c>
      <c r="G41" s="33">
        <v>24.082635731520885</v>
      </c>
      <c r="H41" s="33">
        <v>16.898144332403678</v>
      </c>
      <c r="I41" s="33">
        <v>11.855243795171159</v>
      </c>
      <c r="J41" s="33">
        <v>6.6417720216638125</v>
      </c>
      <c r="K41" s="33">
        <v>6.0839331346421046</v>
      </c>
      <c r="L41" s="33">
        <v>7.7893407156833332</v>
      </c>
      <c r="M41" s="33">
        <v>6.2206824806479313</v>
      </c>
      <c r="N41" s="33">
        <v>4.0985800873629525</v>
      </c>
      <c r="O41" s="33">
        <v>2.9358201192698425</v>
      </c>
      <c r="P41" s="33">
        <v>2.3733941636445972</v>
      </c>
      <c r="Q41" s="33">
        <v>2.2381666492112524</v>
      </c>
      <c r="R41" s="33">
        <v>3.2125425288840819</v>
      </c>
      <c r="S41" s="33">
        <v>3.0379468070775015</v>
      </c>
      <c r="T41" s="33">
        <v>4.1567609948805098</v>
      </c>
      <c r="U41" s="33">
        <v>4.6324485763109475</v>
      </c>
      <c r="V41" s="33">
        <v>5.2916623394964777</v>
      </c>
      <c r="W41" s="33">
        <v>5.4713802546674239</v>
      </c>
      <c r="X41" s="33">
        <v>4.4662010026923991</v>
      </c>
      <c r="Y41" s="33">
        <v>5.030991700189503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44.370667903577193</v>
      </c>
      <c r="C43" s="117">
        <f t="shared" si="14"/>
        <v>49.271822196871312</v>
      </c>
      <c r="D43" s="117">
        <f t="shared" si="14"/>
        <v>48.493365473987943</v>
      </c>
      <c r="E43" s="117">
        <f t="shared" si="14"/>
        <v>40.869302740555042</v>
      </c>
      <c r="F43" s="117">
        <f t="shared" si="14"/>
        <v>38.922239697922024</v>
      </c>
      <c r="G43" s="117">
        <f t="shared" si="14"/>
        <v>43.628746705840896</v>
      </c>
      <c r="H43" s="117">
        <f t="shared" si="14"/>
        <v>48.535411079457944</v>
      </c>
      <c r="I43" s="117">
        <f t="shared" si="14"/>
        <v>63.010287957186293</v>
      </c>
      <c r="J43" s="117">
        <f t="shared" si="14"/>
        <v>76.352379155558495</v>
      </c>
      <c r="K43" s="117">
        <f t="shared" si="14"/>
        <v>91.622508609838931</v>
      </c>
      <c r="L43" s="117">
        <f t="shared" si="14"/>
        <v>112.12106094207783</v>
      </c>
      <c r="M43" s="117">
        <f t="shared" si="14"/>
        <v>118.79592364573394</v>
      </c>
      <c r="N43" s="117">
        <f t="shared" si="14"/>
        <v>90.02225958407449</v>
      </c>
      <c r="O43" s="117">
        <f t="shared" si="14"/>
        <v>80.625135488477454</v>
      </c>
      <c r="P43" s="117">
        <f t="shared" si="14"/>
        <v>73.026414035269099</v>
      </c>
      <c r="Q43" s="117">
        <f t="shared" si="14"/>
        <v>67.593181152374598</v>
      </c>
      <c r="R43" s="117">
        <f t="shared" ref="R43:V43" si="15">R44+R47+R49+R58</f>
        <v>70.722675204992214</v>
      </c>
      <c r="S43" s="117">
        <f t="shared" si="15"/>
        <v>61.506651333805067</v>
      </c>
      <c r="T43" s="117">
        <f t="shared" si="15"/>
        <v>72.06598253951546</v>
      </c>
      <c r="U43" s="117">
        <f t="shared" si="15"/>
        <v>63.1549852337183</v>
      </c>
      <c r="V43" s="117">
        <f t="shared" si="15"/>
        <v>69.470686721187704</v>
      </c>
      <c r="W43" s="117">
        <f t="shared" ref="W43:Y43" si="16">W44+W47+W49+W58</f>
        <v>65.812720588986878</v>
      </c>
      <c r="X43" s="117">
        <f t="shared" si="16"/>
        <v>56.244563003658534</v>
      </c>
      <c r="Y43" s="117">
        <f t="shared" si="16"/>
        <v>49.393317487342401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19.690228375031548</v>
      </c>
      <c r="C44" s="122">
        <f t="shared" si="17"/>
        <v>23.799947460356979</v>
      </c>
      <c r="D44" s="122">
        <f t="shared" si="17"/>
        <v>23.859707658243789</v>
      </c>
      <c r="E44" s="122">
        <f t="shared" si="17"/>
        <v>19.789888349706949</v>
      </c>
      <c r="F44" s="122">
        <f t="shared" si="17"/>
        <v>19.379184984856099</v>
      </c>
      <c r="G44" s="122">
        <f t="shared" si="17"/>
        <v>22.711066028045277</v>
      </c>
      <c r="H44" s="122">
        <f t="shared" si="17"/>
        <v>25.035637883701643</v>
      </c>
      <c r="I44" s="122">
        <f t="shared" si="17"/>
        <v>33.308564852535511</v>
      </c>
      <c r="J44" s="122">
        <f t="shared" si="17"/>
        <v>41.842294406363678</v>
      </c>
      <c r="K44" s="122">
        <f t="shared" si="17"/>
        <v>51.577730173767819</v>
      </c>
      <c r="L44" s="122">
        <f t="shared" si="17"/>
        <v>53.528430469907065</v>
      </c>
      <c r="M44" s="122">
        <f t="shared" si="17"/>
        <v>63.086454951435719</v>
      </c>
      <c r="N44" s="122">
        <f t="shared" si="17"/>
        <v>49.225892841327003</v>
      </c>
      <c r="O44" s="122">
        <f t="shared" si="17"/>
        <v>48.004860976818669</v>
      </c>
      <c r="P44" s="122">
        <f t="shared" si="17"/>
        <v>45.87861847412978</v>
      </c>
      <c r="Q44" s="122">
        <f t="shared" si="17"/>
        <v>42.936289073986124</v>
      </c>
      <c r="R44" s="122">
        <f t="shared" ref="R44:V44" si="18">SUM(R45:R46)</f>
        <v>43.553480474430742</v>
      </c>
      <c r="S44" s="122">
        <f t="shared" si="18"/>
        <v>37.415774554169502</v>
      </c>
      <c r="T44" s="122">
        <f t="shared" si="18"/>
        <v>44.358085499769437</v>
      </c>
      <c r="U44" s="122">
        <f t="shared" si="18"/>
        <v>38.045707740678957</v>
      </c>
      <c r="V44" s="122">
        <f t="shared" si="18"/>
        <v>41.684678737102125</v>
      </c>
      <c r="W44" s="122">
        <f t="shared" ref="W44:Y44" si="19">SUM(W45:W46)</f>
        <v>40.063107045176153</v>
      </c>
      <c r="X44" s="122">
        <f t="shared" si="19"/>
        <v>34.570358941536782</v>
      </c>
      <c r="Y44" s="122">
        <f t="shared" si="19"/>
        <v>29.1656317308646</v>
      </c>
      <c r="DA44" s="130" t="s">
        <v>1611</v>
      </c>
    </row>
    <row r="45" spans="1:105" ht="12" customHeight="1" x14ac:dyDescent="0.25">
      <c r="A45" s="97" t="s">
        <v>211</v>
      </c>
      <c r="B45" s="98">
        <v>19.525179439337712</v>
      </c>
      <c r="C45" s="98">
        <v>23.607036810333273</v>
      </c>
      <c r="D45" s="98">
        <v>23.674112300830192</v>
      </c>
      <c r="E45" s="98">
        <v>19.663400769441449</v>
      </c>
      <c r="F45" s="98">
        <v>19.260952501473913</v>
      </c>
      <c r="G45" s="98">
        <v>22.568051896050264</v>
      </c>
      <c r="H45" s="98">
        <v>24.870764914538203</v>
      </c>
      <c r="I45" s="98">
        <v>33.074956769573483</v>
      </c>
      <c r="J45" s="98">
        <v>41.525273116327213</v>
      </c>
      <c r="K45" s="98">
        <v>51.198809834613762</v>
      </c>
      <c r="L45" s="98">
        <v>53.260793649304723</v>
      </c>
      <c r="M45" s="98">
        <v>62.72959267273648</v>
      </c>
      <c r="N45" s="98">
        <v>48.958767930607223</v>
      </c>
      <c r="O45" s="98">
        <v>47.746252346457219</v>
      </c>
      <c r="P45" s="98">
        <v>45.64232001177178</v>
      </c>
      <c r="Q45" s="98">
        <v>42.719483281150062</v>
      </c>
      <c r="R45" s="98">
        <v>43.326025319917463</v>
      </c>
      <c r="S45" s="98">
        <v>37.22446274443756</v>
      </c>
      <c r="T45" s="98">
        <v>44.133201534128482</v>
      </c>
      <c r="U45" s="98">
        <v>37.854723039036315</v>
      </c>
      <c r="V45" s="98">
        <v>41.38274094118762</v>
      </c>
      <c r="W45" s="98">
        <v>39.765856424578146</v>
      </c>
      <c r="X45" s="98">
        <v>34.304171108401135</v>
      </c>
      <c r="Y45" s="98">
        <v>28.926431895713318</v>
      </c>
      <c r="DA45" s="63" t="s">
        <v>1612</v>
      </c>
    </row>
    <row r="46" spans="1:105" ht="12" customHeight="1" x14ac:dyDescent="0.25">
      <c r="A46" s="97" t="s">
        <v>53</v>
      </c>
      <c r="B46" s="98">
        <v>0.16504893569383558</v>
      </c>
      <c r="C46" s="98">
        <v>0.19291065002370639</v>
      </c>
      <c r="D46" s="98">
        <v>0.18559535741359809</v>
      </c>
      <c r="E46" s="98">
        <v>0.12648758026550086</v>
      </c>
      <c r="F46" s="98">
        <v>0.11823248338218521</v>
      </c>
      <c r="G46" s="98">
        <v>0.1430141319950145</v>
      </c>
      <c r="H46" s="98">
        <v>0.16487296916343963</v>
      </c>
      <c r="I46" s="98">
        <v>0.23360808296202928</v>
      </c>
      <c r="J46" s="98">
        <v>0.31702129003646462</v>
      </c>
      <c r="K46" s="98">
        <v>0.37892033915406015</v>
      </c>
      <c r="L46" s="98">
        <v>0.26763682060234434</v>
      </c>
      <c r="M46" s="98">
        <v>0.35686227869924203</v>
      </c>
      <c r="N46" s="98">
        <v>0.26712491071977873</v>
      </c>
      <c r="O46" s="98">
        <v>0.25860863036144882</v>
      </c>
      <c r="P46" s="98">
        <v>0.23629846235800392</v>
      </c>
      <c r="Q46" s="98">
        <v>0.21680579283606002</v>
      </c>
      <c r="R46" s="98">
        <v>0.22745515451328108</v>
      </c>
      <c r="S46" s="98">
        <v>0.19131180973194103</v>
      </c>
      <c r="T46" s="98">
        <v>0.22488396564095239</v>
      </c>
      <c r="U46" s="98">
        <v>0.19098470164263939</v>
      </c>
      <c r="V46" s="98">
        <v>0.30193779591450437</v>
      </c>
      <c r="W46" s="98">
        <v>0.29725062059801033</v>
      </c>
      <c r="X46" s="98">
        <v>0.26618783313564709</v>
      </c>
      <c r="Y46" s="98">
        <v>0.23919983515128276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9.5413001757736204E-2</v>
      </c>
      <c r="C47" s="122">
        <f t="shared" si="20"/>
        <v>9.8079259988320164E-2</v>
      </c>
      <c r="D47" s="122">
        <f t="shared" si="20"/>
        <v>7.4599243882156149E-2</v>
      </c>
      <c r="E47" s="122">
        <f t="shared" si="20"/>
        <v>0.13930157279894739</v>
      </c>
      <c r="F47" s="122">
        <f t="shared" si="20"/>
        <v>8.9260082932138024E-2</v>
      </c>
      <c r="G47" s="122">
        <f t="shared" si="20"/>
        <v>0.10180379976929101</v>
      </c>
      <c r="H47" s="122">
        <f t="shared" si="20"/>
        <v>0.1372721482853477</v>
      </c>
      <c r="I47" s="122">
        <f t="shared" si="20"/>
        <v>8.2808299086981826E-2</v>
      </c>
      <c r="J47" s="122">
        <f t="shared" si="20"/>
        <v>0.10599526890685607</v>
      </c>
      <c r="K47" s="122">
        <f t="shared" si="20"/>
        <v>0.24192069604138577</v>
      </c>
      <c r="L47" s="122">
        <f t="shared" si="20"/>
        <v>0.47801755210552771</v>
      </c>
      <c r="M47" s="122">
        <f t="shared" si="20"/>
        <v>0.56551474586913664</v>
      </c>
      <c r="N47" s="122">
        <f t="shared" si="20"/>
        <v>0.58014683108737308</v>
      </c>
      <c r="O47" s="122">
        <f t="shared" si="20"/>
        <v>0.50622559969310832</v>
      </c>
      <c r="P47" s="122">
        <f t="shared" si="20"/>
        <v>0.41751166351276964</v>
      </c>
      <c r="Q47" s="122">
        <f t="shared" si="20"/>
        <v>0.34775754613766074</v>
      </c>
      <c r="R47" s="122">
        <f t="shared" si="20"/>
        <v>0.30017777155602821</v>
      </c>
      <c r="S47" s="122">
        <f t="shared" si="20"/>
        <v>0.21363615882757392</v>
      </c>
      <c r="T47" s="122">
        <f t="shared" si="20"/>
        <v>0.14966422418459119</v>
      </c>
      <c r="U47" s="122">
        <f t="shared" si="20"/>
        <v>9.625093262565633E-2</v>
      </c>
      <c r="V47" s="122">
        <f t="shared" si="20"/>
        <v>8.2278501382816172E-2</v>
      </c>
      <c r="W47" s="122">
        <f t="shared" si="20"/>
        <v>0.12185106460384915</v>
      </c>
      <c r="X47" s="122">
        <f t="shared" si="20"/>
        <v>0.18147252486485305</v>
      </c>
      <c r="Y47" s="122">
        <f t="shared" si="20"/>
        <v>0.25402574161511354</v>
      </c>
      <c r="DA47" s="130" t="s">
        <v>1614</v>
      </c>
    </row>
    <row r="48" spans="1:105" ht="12" customHeight="1" x14ac:dyDescent="0.25">
      <c r="A48" s="97" t="s">
        <v>53</v>
      </c>
      <c r="B48" s="98">
        <v>9.5413001757736204E-2</v>
      </c>
      <c r="C48" s="98">
        <v>9.8079259988320164E-2</v>
      </c>
      <c r="D48" s="98">
        <v>7.4599243882156149E-2</v>
      </c>
      <c r="E48" s="98">
        <v>0.13930157279894739</v>
      </c>
      <c r="F48" s="98">
        <v>8.9260082932138024E-2</v>
      </c>
      <c r="G48" s="98">
        <v>0.10180379976929101</v>
      </c>
      <c r="H48" s="98">
        <v>0.1372721482853477</v>
      </c>
      <c r="I48" s="98">
        <v>8.2808299086981826E-2</v>
      </c>
      <c r="J48" s="98">
        <v>0.10599526890685607</v>
      </c>
      <c r="K48" s="98">
        <v>0.24192069604138577</v>
      </c>
      <c r="L48" s="98">
        <v>0.47801755210552771</v>
      </c>
      <c r="M48" s="98">
        <v>0.56551474586913664</v>
      </c>
      <c r="N48" s="98">
        <v>0.58014683108737308</v>
      </c>
      <c r="O48" s="98">
        <v>0.50622559969310832</v>
      </c>
      <c r="P48" s="98">
        <v>0.41751166351276964</v>
      </c>
      <c r="Q48" s="98">
        <v>0.34775754613766074</v>
      </c>
      <c r="R48" s="98">
        <v>0.30017777155602821</v>
      </c>
      <c r="S48" s="98">
        <v>0.21363615882757392</v>
      </c>
      <c r="T48" s="98">
        <v>0.14966422418459119</v>
      </c>
      <c r="U48" s="98">
        <v>9.625093262565633E-2</v>
      </c>
      <c r="V48" s="98">
        <v>8.2278501382816172E-2</v>
      </c>
      <c r="W48" s="98">
        <v>0.12185106460384915</v>
      </c>
      <c r="X48" s="98">
        <v>0.18147252486485305</v>
      </c>
      <c r="Y48" s="98">
        <v>0.25402574161511354</v>
      </c>
      <c r="DA48" s="63" t="s">
        <v>1615</v>
      </c>
    </row>
    <row r="49" spans="1:105" ht="12" customHeight="1" x14ac:dyDescent="0.25">
      <c r="A49" s="121" t="s">
        <v>55</v>
      </c>
      <c r="B49" s="122">
        <v>9.5382168752050376</v>
      </c>
      <c r="C49" s="122">
        <v>11.282579541881653</v>
      </c>
      <c r="D49" s="122">
        <v>10.712097226117807</v>
      </c>
      <c r="E49" s="122">
        <v>7.8451346207612396</v>
      </c>
      <c r="F49" s="122">
        <v>7.1213935012936238</v>
      </c>
      <c r="G49" s="122">
        <v>8.1077857619026954</v>
      </c>
      <c r="H49" s="122">
        <v>9.2584519029376082</v>
      </c>
      <c r="I49" s="122">
        <v>11.98998684676949</v>
      </c>
      <c r="J49" s="122">
        <v>15.532827207763706</v>
      </c>
      <c r="K49" s="122">
        <v>16.778203577305991</v>
      </c>
      <c r="L49" s="122">
        <v>25.834456076095339</v>
      </c>
      <c r="M49" s="122">
        <v>27.465971115245605</v>
      </c>
      <c r="N49" s="122">
        <v>18.443737386193266</v>
      </c>
      <c r="O49" s="122">
        <v>15.495394144373611</v>
      </c>
      <c r="P49" s="122">
        <v>13.416945495772733</v>
      </c>
      <c r="Q49" s="122">
        <v>12.19142859438174</v>
      </c>
      <c r="R49" s="122">
        <v>12.610894893293857</v>
      </c>
      <c r="S49" s="122">
        <v>11.003021241907602</v>
      </c>
      <c r="T49" s="122">
        <v>13.131000435533648</v>
      </c>
      <c r="U49" s="122">
        <v>10.958543524017477</v>
      </c>
      <c r="V49" s="122">
        <v>12.470623414004759</v>
      </c>
      <c r="W49" s="122">
        <v>10.975413137313231</v>
      </c>
      <c r="X49" s="122">
        <v>9.1327000811708636</v>
      </c>
      <c r="Y49" s="122">
        <v>7.4830085006870943</v>
      </c>
      <c r="DA49" s="130" t="s">
        <v>1616</v>
      </c>
    </row>
    <row r="50" spans="1:105" ht="12" customHeight="1" x14ac:dyDescent="0.25">
      <c r="A50" s="97" t="s">
        <v>138</v>
      </c>
      <c r="B50" s="98">
        <v>9.2813044407618293</v>
      </c>
      <c r="C50" s="98">
        <v>10.990221564932195</v>
      </c>
      <c r="D50" s="98">
        <v>10.443048599998013</v>
      </c>
      <c r="E50" s="98">
        <v>7.6366044238165207</v>
      </c>
      <c r="F50" s="98">
        <v>6.9190192414859046</v>
      </c>
      <c r="G50" s="98">
        <v>7.8739990813720464</v>
      </c>
      <c r="H50" s="98">
        <v>8.9988624968504762</v>
      </c>
      <c r="I50" s="98">
        <v>11.674450410302732</v>
      </c>
      <c r="J50" s="98">
        <v>15.141020150538246</v>
      </c>
      <c r="K50" s="98">
        <v>16.354040253754341</v>
      </c>
      <c r="L50" s="98">
        <v>25.106907132234621</v>
      </c>
      <c r="M50" s="98">
        <v>26.489796156891085</v>
      </c>
      <c r="N50" s="98">
        <v>17.706640709808383</v>
      </c>
      <c r="O50" s="98">
        <v>14.857286108983031</v>
      </c>
      <c r="P50" s="98">
        <v>12.838517841364496</v>
      </c>
      <c r="Q50" s="98">
        <v>11.653932679232964</v>
      </c>
      <c r="R50" s="98">
        <v>12.06271268730381</v>
      </c>
      <c r="S50" s="98">
        <v>10.518077194198346</v>
      </c>
      <c r="T50" s="98">
        <v>12.518791435447071</v>
      </c>
      <c r="U50" s="98">
        <v>10.375799951448695</v>
      </c>
      <c r="V50" s="98">
        <v>11.792703138425068</v>
      </c>
      <c r="W50" s="98">
        <v>10.302878094871673</v>
      </c>
      <c r="X50" s="98">
        <v>8.6019590980145875</v>
      </c>
      <c r="Y50" s="98">
        <v>7.1184801851742261</v>
      </c>
      <c r="DA50" s="63" t="s">
        <v>1617</v>
      </c>
    </row>
    <row r="51" spans="1:105" ht="12" customHeight="1" x14ac:dyDescent="0.25">
      <c r="A51" s="97" t="s">
        <v>137</v>
      </c>
      <c r="B51" s="98">
        <v>7.8149508908000709E-2</v>
      </c>
      <c r="C51" s="98">
        <v>0.11323294644117757</v>
      </c>
      <c r="D51" s="98">
        <v>0.10638072854899042</v>
      </c>
      <c r="E51" s="98">
        <v>7.6726361210806324E-2</v>
      </c>
      <c r="F51" s="98">
        <v>6.8372867910660926E-2</v>
      </c>
      <c r="G51" s="98">
        <v>7.0288852640815469E-2</v>
      </c>
      <c r="H51" s="98">
        <v>7.7154254406255951E-2</v>
      </c>
      <c r="I51" s="98">
        <v>9.880158273166445E-2</v>
      </c>
      <c r="J51" s="98">
        <v>0.15134557288561282</v>
      </c>
      <c r="K51" s="98">
        <v>0.15123435535223628</v>
      </c>
      <c r="L51" s="98">
        <v>0.43578523400165936</v>
      </c>
      <c r="M51" s="98">
        <v>0.66825680895541173</v>
      </c>
      <c r="N51" s="98">
        <v>0.45478695792827845</v>
      </c>
      <c r="O51" s="98">
        <v>0.3829680820307671</v>
      </c>
      <c r="P51" s="98">
        <v>0.35891669718913377</v>
      </c>
      <c r="Q51" s="98">
        <v>0.34430164036123817</v>
      </c>
      <c r="R51" s="98">
        <v>0.36807490609826271</v>
      </c>
      <c r="S51" s="98">
        <v>0.32129443362685073</v>
      </c>
      <c r="T51" s="98">
        <v>0.42322861771344711</v>
      </c>
      <c r="U51" s="98">
        <v>0.35131203763208441</v>
      </c>
      <c r="V51" s="98">
        <v>0.41887819480988597</v>
      </c>
      <c r="W51" s="98">
        <v>0.37345757362513576</v>
      </c>
      <c r="X51" s="98">
        <v>0.31541554907363512</v>
      </c>
      <c r="Y51" s="98">
        <v>0.23201583569359122</v>
      </c>
      <c r="DA51" s="63" t="s">
        <v>1618</v>
      </c>
    </row>
    <row r="52" spans="1:105" ht="12" customHeight="1" x14ac:dyDescent="0.25">
      <c r="A52" s="100" t="s">
        <v>211</v>
      </c>
      <c r="B52" s="101">
        <v>2.2600130070283594E-2</v>
      </c>
      <c r="C52" s="101">
        <v>3.6123617244034949E-2</v>
      </c>
      <c r="D52" s="101">
        <v>3.5203673548434698E-2</v>
      </c>
      <c r="E52" s="101">
        <v>2.1883269069850702E-2</v>
      </c>
      <c r="F52" s="101">
        <v>1.9540967517007211E-2</v>
      </c>
      <c r="G52" s="101">
        <v>2.2499181608672654E-2</v>
      </c>
      <c r="H52" s="101">
        <v>2.2633981560632888E-2</v>
      </c>
      <c r="I52" s="101">
        <v>2.9440627518434959E-2</v>
      </c>
      <c r="J52" s="101">
        <v>4.4110860391640201E-2</v>
      </c>
      <c r="K52" s="101">
        <v>4.4140453334300979E-2</v>
      </c>
      <c r="L52" s="101">
        <v>0.11587617460852198</v>
      </c>
      <c r="M52" s="101">
        <v>0.15077454096561499</v>
      </c>
      <c r="N52" s="101">
        <v>9.2029020805305436E-2</v>
      </c>
      <c r="O52" s="101">
        <v>6.3701441378382115E-2</v>
      </c>
      <c r="P52" s="101">
        <v>6.0262748755345291E-2</v>
      </c>
      <c r="Q52" s="101">
        <v>5.9602096366772182E-2</v>
      </c>
      <c r="R52" s="101">
        <v>7.1279189683280578E-2</v>
      </c>
      <c r="S52" s="101">
        <v>5.6686200659022995E-2</v>
      </c>
      <c r="T52" s="101">
        <v>6.623574925506738E-2</v>
      </c>
      <c r="U52" s="101">
        <v>5.5375547778061279E-2</v>
      </c>
      <c r="V52" s="101">
        <v>7.3137175761351508E-2</v>
      </c>
      <c r="W52" s="101">
        <v>7.7955076422888708E-2</v>
      </c>
      <c r="X52" s="101">
        <v>9.7309174495668532E-2</v>
      </c>
      <c r="Y52" s="101">
        <v>6.0848882139092071E-2</v>
      </c>
      <c r="DA52" s="131" t="s">
        <v>1619</v>
      </c>
    </row>
    <row r="53" spans="1:105" ht="12" customHeight="1" x14ac:dyDescent="0.25">
      <c r="A53" s="103" t="s">
        <v>52</v>
      </c>
      <c r="B53" s="104">
        <v>5.5549378837717114E-2</v>
      </c>
      <c r="C53" s="104">
        <v>7.7109329197142612E-2</v>
      </c>
      <c r="D53" s="104">
        <v>7.1177055000555725E-2</v>
      </c>
      <c r="E53" s="104">
        <v>5.4843092140955618E-2</v>
      </c>
      <c r="F53" s="104">
        <v>4.8831900393653718E-2</v>
      </c>
      <c r="G53" s="104">
        <v>4.7789671032142815E-2</v>
      </c>
      <c r="H53" s="104">
        <v>5.4520272845623066E-2</v>
      </c>
      <c r="I53" s="104">
        <v>6.9360955213229492E-2</v>
      </c>
      <c r="J53" s="104">
        <v>0.10723471249397261</v>
      </c>
      <c r="K53" s="104">
        <v>0.1070939020179353</v>
      </c>
      <c r="L53" s="104">
        <v>0.31990905939313735</v>
      </c>
      <c r="M53" s="104">
        <v>0.5174822679897968</v>
      </c>
      <c r="N53" s="104">
        <v>0.362757937122973</v>
      </c>
      <c r="O53" s="104">
        <v>0.31926664065238497</v>
      </c>
      <c r="P53" s="104">
        <v>0.29865394843378845</v>
      </c>
      <c r="Q53" s="104">
        <v>0.28469954399446601</v>
      </c>
      <c r="R53" s="104">
        <v>0.29679571641498215</v>
      </c>
      <c r="S53" s="104">
        <v>0.26460823296782776</v>
      </c>
      <c r="T53" s="104">
        <v>0.35699286845837974</v>
      </c>
      <c r="U53" s="104">
        <v>0.29593648985402315</v>
      </c>
      <c r="V53" s="104">
        <v>0.34574101904853449</v>
      </c>
      <c r="W53" s="104">
        <v>0.29550249720224708</v>
      </c>
      <c r="X53" s="104">
        <v>0.21810637457796661</v>
      </c>
      <c r="Y53" s="104">
        <v>0.17116695355449915</v>
      </c>
      <c r="DA53" s="132" t="s">
        <v>1620</v>
      </c>
    </row>
    <row r="54" spans="1:105" ht="12" customHeight="1" x14ac:dyDescent="0.25">
      <c r="A54" s="106" t="s">
        <v>122</v>
      </c>
      <c r="B54" s="101">
        <v>7.2506825681169465E-2</v>
      </c>
      <c r="C54" s="101">
        <v>7.1098380167624278E-2</v>
      </c>
      <c r="D54" s="101">
        <v>6.4161711326876605E-2</v>
      </c>
      <c r="E54" s="101">
        <v>5.3350590118283914E-2</v>
      </c>
      <c r="F54" s="101">
        <v>5.4473234201566953E-2</v>
      </c>
      <c r="G54" s="101">
        <v>6.0024185243191128E-2</v>
      </c>
      <c r="H54" s="101">
        <v>7.5226485069487176E-2</v>
      </c>
      <c r="I54" s="101">
        <v>9.2623978797825912E-2</v>
      </c>
      <c r="J54" s="101">
        <v>9.582272581253079E-2</v>
      </c>
      <c r="K54" s="101">
        <v>0.10215471656090797</v>
      </c>
      <c r="L54" s="101">
        <v>9.1142286092583402E-2</v>
      </c>
      <c r="M54" s="101">
        <v>8.206752609289468E-2</v>
      </c>
      <c r="N54" s="101">
        <v>6.5505201432190893E-2</v>
      </c>
      <c r="O54" s="101">
        <v>5.3321989478102558E-2</v>
      </c>
      <c r="P54" s="101">
        <v>3.6563518309591286E-2</v>
      </c>
      <c r="Q54" s="101">
        <v>2.696151819545289E-2</v>
      </c>
      <c r="R54" s="101">
        <v>2.3414334803645739E-2</v>
      </c>
      <c r="S54" s="101">
        <v>1.9610679061393976E-2</v>
      </c>
      <c r="T54" s="101">
        <v>3.1797209935962106E-2</v>
      </c>
      <c r="U54" s="101">
        <v>3.6743262412554607E-2</v>
      </c>
      <c r="V54" s="101">
        <v>5.7607789533591879E-2</v>
      </c>
      <c r="W54" s="101">
        <v>5.9243138720345333E-2</v>
      </c>
      <c r="X54" s="101">
        <v>4.4555918058419998E-2</v>
      </c>
      <c r="Y54" s="101">
        <v>3.0291515984602578E-2</v>
      </c>
      <c r="DA54" s="131" t="s">
        <v>1621</v>
      </c>
    </row>
    <row r="55" spans="1:105" ht="12" customHeight="1" x14ac:dyDescent="0.25">
      <c r="A55" s="107" t="s">
        <v>121</v>
      </c>
      <c r="B55" s="104">
        <v>0.10625609985403778</v>
      </c>
      <c r="C55" s="104">
        <v>0.10802665034065433</v>
      </c>
      <c r="D55" s="104">
        <v>9.8506186243926666E-2</v>
      </c>
      <c r="E55" s="104">
        <v>7.8453245615629177E-2</v>
      </c>
      <c r="F55" s="104">
        <v>7.952815769549107E-2</v>
      </c>
      <c r="G55" s="104">
        <v>0.1034736426466433</v>
      </c>
      <c r="H55" s="104">
        <v>0.1072086666113885</v>
      </c>
      <c r="I55" s="104">
        <v>0.12411087493726825</v>
      </c>
      <c r="J55" s="104">
        <v>0.14463875852731634</v>
      </c>
      <c r="K55" s="104">
        <v>0.17077425163850446</v>
      </c>
      <c r="L55" s="104">
        <v>0.20062142376647427</v>
      </c>
      <c r="M55" s="104">
        <v>0.22585062330621164</v>
      </c>
      <c r="N55" s="104">
        <v>0.21680451702441308</v>
      </c>
      <c r="O55" s="104">
        <v>0.20181796388170822</v>
      </c>
      <c r="P55" s="104">
        <v>0.18294743890951182</v>
      </c>
      <c r="Q55" s="104">
        <v>0.16623275659208575</v>
      </c>
      <c r="R55" s="104">
        <v>0.1566929650881384</v>
      </c>
      <c r="S55" s="104">
        <v>0.14403893502101225</v>
      </c>
      <c r="T55" s="104">
        <v>0.15718317243716831</v>
      </c>
      <c r="U55" s="104">
        <v>0.19468827252414381</v>
      </c>
      <c r="V55" s="104">
        <v>0.20143429123621226</v>
      </c>
      <c r="W55" s="104">
        <v>0.2398343300960768</v>
      </c>
      <c r="X55" s="104">
        <v>0.17076951602422269</v>
      </c>
      <c r="Y55" s="104">
        <v>0.10222096383467384</v>
      </c>
      <c r="DA55" s="132" t="s">
        <v>1622</v>
      </c>
    </row>
    <row r="56" spans="1:105" ht="12" customHeight="1" x14ac:dyDescent="0.25">
      <c r="A56" s="108" t="s">
        <v>53</v>
      </c>
      <c r="B56" s="98">
        <v>2.5124949584628561E-2</v>
      </c>
      <c r="C56" s="98">
        <v>2.8847669686124344E-2</v>
      </c>
      <c r="D56" s="98">
        <v>2.805350940445063E-2</v>
      </c>
      <c r="E56" s="98">
        <v>1.6498046555951187E-2</v>
      </c>
      <c r="F56" s="98">
        <v>1.6879895340610161E-2</v>
      </c>
      <c r="G56" s="98">
        <v>2.9135961584835886E-2</v>
      </c>
      <c r="H56" s="98">
        <v>2.5947000621346968E-2</v>
      </c>
      <c r="I56" s="98">
        <v>3.1013642397806445E-2</v>
      </c>
      <c r="J56" s="98">
        <v>3.4958515823697273E-2</v>
      </c>
      <c r="K56" s="98">
        <v>4.4060888582832004E-2</v>
      </c>
      <c r="L56" s="98">
        <v>3.7054406665366878E-2</v>
      </c>
      <c r="M56" s="98">
        <v>3.1880357336900408E-2</v>
      </c>
      <c r="N56" s="98">
        <v>2.9549678986376317E-2</v>
      </c>
      <c r="O56" s="98">
        <v>2.3345358502523839E-2</v>
      </c>
      <c r="P56" s="98">
        <v>2.2694304813392633E-2</v>
      </c>
      <c r="Q56" s="98">
        <v>2.1773667624384992E-2</v>
      </c>
      <c r="R56" s="98">
        <v>2.240112206250908E-2</v>
      </c>
      <c r="S56" s="98">
        <v>1.9496252441160988E-2</v>
      </c>
      <c r="T56" s="98">
        <v>1.5155525148191636E-2</v>
      </c>
      <c r="U56" s="98">
        <v>1.8946794673093095E-2</v>
      </c>
      <c r="V56" s="98">
        <v>7.6647198588033014E-3</v>
      </c>
      <c r="W56" s="98">
        <v>2.2284814569476116E-2</v>
      </c>
      <c r="X56" s="98">
        <v>2.9719316664042292E-2</v>
      </c>
      <c r="Y56" s="98">
        <v>1.7287525692673635E-2</v>
      </c>
      <c r="DA56" s="63" t="s">
        <v>1623</v>
      </c>
    </row>
    <row r="57" spans="1:105" ht="12" customHeight="1" x14ac:dyDescent="0.25">
      <c r="A57" s="108" t="s">
        <v>52</v>
      </c>
      <c r="B57" s="98">
        <v>8.1131150269409216E-2</v>
      </c>
      <c r="C57" s="98">
        <v>7.9178980654529982E-2</v>
      </c>
      <c r="D57" s="98">
        <v>7.0452676839476036E-2</v>
      </c>
      <c r="E57" s="98">
        <v>6.1955199059677987E-2</v>
      </c>
      <c r="F57" s="98">
        <v>6.2648262354880913E-2</v>
      </c>
      <c r="G57" s="98">
        <v>7.4337681061807409E-2</v>
      </c>
      <c r="H57" s="98">
        <v>8.1261665990041532E-2</v>
      </c>
      <c r="I57" s="98">
        <v>9.3097232539461797E-2</v>
      </c>
      <c r="J57" s="98">
        <v>0.10968024270361908</v>
      </c>
      <c r="K57" s="98">
        <v>0.12671336305567246</v>
      </c>
      <c r="L57" s="98">
        <v>0.16356701710110738</v>
      </c>
      <c r="M57" s="98">
        <v>0.19397026596931125</v>
      </c>
      <c r="N57" s="98">
        <v>0.18725483803803677</v>
      </c>
      <c r="O57" s="98">
        <v>0.17847260537918438</v>
      </c>
      <c r="P57" s="98">
        <v>0.16025313409611919</v>
      </c>
      <c r="Q57" s="98">
        <v>0.14445908896770077</v>
      </c>
      <c r="R57" s="98">
        <v>0.13429184302562933</v>
      </c>
      <c r="S57" s="98">
        <v>0.12454268257985127</v>
      </c>
      <c r="T57" s="98">
        <v>0.14202764728897668</v>
      </c>
      <c r="U57" s="98">
        <v>0.17574147785105071</v>
      </c>
      <c r="V57" s="98">
        <v>0.19376957137740897</v>
      </c>
      <c r="W57" s="98">
        <v>0.21754951552660068</v>
      </c>
      <c r="X57" s="98">
        <v>0.1410501993601804</v>
      </c>
      <c r="Y57" s="98">
        <v>8.4933438142000203E-2</v>
      </c>
      <c r="DA57" s="63" t="s">
        <v>1624</v>
      </c>
    </row>
    <row r="58" spans="1:105" ht="12" customHeight="1" x14ac:dyDescent="0.25">
      <c r="A58" s="121" t="s">
        <v>54</v>
      </c>
      <c r="B58" s="122">
        <v>15.046809651582869</v>
      </c>
      <c r="C58" s="122">
        <v>14.09121593464436</v>
      </c>
      <c r="D58" s="122">
        <v>13.846961345744191</v>
      </c>
      <c r="E58" s="122">
        <v>13.09497819728791</v>
      </c>
      <c r="F58" s="122">
        <v>12.332401128840164</v>
      </c>
      <c r="G58" s="122">
        <v>12.708091116123631</v>
      </c>
      <c r="H58" s="122">
        <v>14.10404914453335</v>
      </c>
      <c r="I58" s="122">
        <v>17.628927958794311</v>
      </c>
      <c r="J58" s="122">
        <v>18.871262272524248</v>
      </c>
      <c r="K58" s="122">
        <v>23.024654162723731</v>
      </c>
      <c r="L58" s="122">
        <v>32.280156843969898</v>
      </c>
      <c r="M58" s="122">
        <v>27.677982833183478</v>
      </c>
      <c r="N58" s="122">
        <v>21.772482525466842</v>
      </c>
      <c r="O58" s="122">
        <v>16.618654767592066</v>
      </c>
      <c r="P58" s="122">
        <v>13.313338401853807</v>
      </c>
      <c r="Q58" s="122">
        <v>12.117705937869069</v>
      </c>
      <c r="R58" s="122">
        <v>14.258122065711586</v>
      </c>
      <c r="S58" s="122">
        <v>12.874219378900385</v>
      </c>
      <c r="T58" s="122">
        <v>14.427232380027789</v>
      </c>
      <c r="U58" s="122">
        <v>14.054483036396206</v>
      </c>
      <c r="V58" s="122">
        <v>15.233106068698012</v>
      </c>
      <c r="W58" s="122">
        <v>14.652349341893643</v>
      </c>
      <c r="X58" s="122">
        <v>12.360031456086043</v>
      </c>
      <c r="Y58" s="122">
        <v>12.4906515141756</v>
      </c>
      <c r="DA58" s="130" t="s">
        <v>1625</v>
      </c>
    </row>
    <row r="59" spans="1:105" ht="12" customHeight="1" x14ac:dyDescent="0.25">
      <c r="A59" s="97" t="s">
        <v>50</v>
      </c>
      <c r="B59" s="98">
        <v>8.4635692117910324</v>
      </c>
      <c r="C59" s="98">
        <v>7.4996663165046087</v>
      </c>
      <c r="D59" s="98">
        <v>7.1375164201805275</v>
      </c>
      <c r="E59" s="98">
        <v>7.6809757162330303</v>
      </c>
      <c r="F59" s="98">
        <v>7.0748238898901983</v>
      </c>
      <c r="G59" s="98">
        <v>6.2750510023759958</v>
      </c>
      <c r="H59" s="98">
        <v>6.3704323535184795</v>
      </c>
      <c r="I59" s="98">
        <v>7.0630163750928885</v>
      </c>
      <c r="J59" s="98">
        <v>7.4679932568276879</v>
      </c>
      <c r="K59" s="98">
        <v>9.5629332662216733</v>
      </c>
      <c r="L59" s="98">
        <v>13.242427920301635</v>
      </c>
      <c r="M59" s="98">
        <v>12.808222777521086</v>
      </c>
      <c r="N59" s="98">
        <v>11.131125891334477</v>
      </c>
      <c r="O59" s="98">
        <v>9.5098652532859216</v>
      </c>
      <c r="P59" s="98">
        <v>7.797990323882745</v>
      </c>
      <c r="Q59" s="98">
        <v>6.8950800172644371</v>
      </c>
      <c r="R59" s="98">
        <v>6.468026648842045</v>
      </c>
      <c r="S59" s="98">
        <v>6.0353249907902766</v>
      </c>
      <c r="T59" s="98">
        <v>5.4697746006858905</v>
      </c>
      <c r="U59" s="98">
        <v>5.118543388508221</v>
      </c>
      <c r="V59" s="98">
        <v>5.654833774180668</v>
      </c>
      <c r="W59" s="98">
        <v>4.7791491079250088</v>
      </c>
      <c r="X59" s="98">
        <v>4.050127102005197</v>
      </c>
      <c r="Y59" s="98">
        <v>3.4972528980393363</v>
      </c>
      <c r="DA59" s="63" t="s">
        <v>1626</v>
      </c>
    </row>
    <row r="60" spans="1:105" ht="12" customHeight="1" x14ac:dyDescent="0.25">
      <c r="A60" s="109" t="s">
        <v>120</v>
      </c>
      <c r="B60" s="33">
        <v>6.5832404397918367</v>
      </c>
      <c r="C60" s="33">
        <v>6.5915496181397515</v>
      </c>
      <c r="D60" s="33">
        <v>6.7094449255636643</v>
      </c>
      <c r="E60" s="33">
        <v>5.4140024810548795</v>
      </c>
      <c r="F60" s="33">
        <v>5.257577238949966</v>
      </c>
      <c r="G60" s="33">
        <v>6.4330401137476354</v>
      </c>
      <c r="H60" s="33">
        <v>7.733616791014871</v>
      </c>
      <c r="I60" s="33">
        <v>10.565911583701421</v>
      </c>
      <c r="J60" s="33">
        <v>11.403269015696559</v>
      </c>
      <c r="K60" s="33">
        <v>13.461720896502058</v>
      </c>
      <c r="L60" s="33">
        <v>19.037728923668265</v>
      </c>
      <c r="M60" s="33">
        <v>14.869760055662393</v>
      </c>
      <c r="N60" s="33">
        <v>10.641356634132366</v>
      </c>
      <c r="O60" s="33">
        <v>7.108789514306145</v>
      </c>
      <c r="P60" s="33">
        <v>5.515348077971062</v>
      </c>
      <c r="Q60" s="33">
        <v>5.2226259206046324</v>
      </c>
      <c r="R60" s="33">
        <v>7.7900954168695415</v>
      </c>
      <c r="S60" s="33">
        <v>6.8388943881101074</v>
      </c>
      <c r="T60" s="33">
        <v>8.9574577793418975</v>
      </c>
      <c r="U60" s="33">
        <v>8.9359396478879844</v>
      </c>
      <c r="V60" s="33">
        <v>9.578272294517344</v>
      </c>
      <c r="W60" s="33">
        <v>9.8732002339686336</v>
      </c>
      <c r="X60" s="33">
        <v>8.3099043540808459</v>
      </c>
      <c r="Y60" s="33">
        <v>8.9933986161362629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102.14261721424479</v>
      </c>
      <c r="C62" s="117">
        <f t="shared" si="21"/>
        <v>124.04122546851153</v>
      </c>
      <c r="D62" s="117">
        <f t="shared" si="21"/>
        <v>151.11836422660963</v>
      </c>
      <c r="E62" s="117">
        <f t="shared" si="21"/>
        <v>163.09135721285332</v>
      </c>
      <c r="F62" s="117">
        <f t="shared" si="21"/>
        <v>186.9229734008087</v>
      </c>
      <c r="G62" s="117">
        <f t="shared" si="21"/>
        <v>206.66630292723266</v>
      </c>
      <c r="H62" s="117">
        <f t="shared" si="21"/>
        <v>209.71702079434618</v>
      </c>
      <c r="I62" s="117">
        <f t="shared" si="21"/>
        <v>227.55652217111168</v>
      </c>
      <c r="J62" s="117">
        <f t="shared" si="21"/>
        <v>237.13853171620377</v>
      </c>
      <c r="K62" s="117">
        <f t="shared" si="21"/>
        <v>272.53455761331475</v>
      </c>
      <c r="L62" s="117">
        <f t="shared" si="21"/>
        <v>310.43529727575253</v>
      </c>
      <c r="M62" s="117">
        <f t="shared" si="21"/>
        <v>268.27785770019955</v>
      </c>
      <c r="N62" s="117">
        <f t="shared" si="21"/>
        <v>266.87508093602833</v>
      </c>
      <c r="O62" s="117">
        <f t="shared" si="21"/>
        <v>252.3587512730698</v>
      </c>
      <c r="P62" s="117">
        <f t="shared" si="21"/>
        <v>265.31254556128158</v>
      </c>
      <c r="Q62" s="117">
        <f t="shared" si="21"/>
        <v>269.84547495383731</v>
      </c>
      <c r="R62" s="117">
        <f t="shared" ref="R62:V62" si="22">R63+R66+R68+R77</f>
        <v>251.50385026391041</v>
      </c>
      <c r="S62" s="117">
        <f t="shared" si="22"/>
        <v>257.79946871434777</v>
      </c>
      <c r="T62" s="117">
        <f t="shared" si="22"/>
        <v>282.14029979014538</v>
      </c>
      <c r="U62" s="117">
        <f t="shared" si="22"/>
        <v>293.14069426650383</v>
      </c>
      <c r="V62" s="117">
        <f t="shared" si="22"/>
        <v>304.06747961016129</v>
      </c>
      <c r="W62" s="117">
        <f t="shared" ref="W62:Y62" si="23">W63+W66+W68+W77</f>
        <v>295.83273110319118</v>
      </c>
      <c r="X62" s="117">
        <f t="shared" si="23"/>
        <v>274.90930135326744</v>
      </c>
      <c r="Y62" s="117">
        <f t="shared" si="23"/>
        <v>258.5503268794389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43.099877568768058</v>
      </c>
      <c r="C63" s="122">
        <f t="shared" si="24"/>
        <v>52.300217912095739</v>
      </c>
      <c r="D63" s="122">
        <f t="shared" si="24"/>
        <v>64.722891691729231</v>
      </c>
      <c r="E63" s="122">
        <f t="shared" si="24"/>
        <v>74.718146549494719</v>
      </c>
      <c r="F63" s="122">
        <f t="shared" si="24"/>
        <v>88.844050159732745</v>
      </c>
      <c r="G63" s="122">
        <f t="shared" si="24"/>
        <v>99.711171925437256</v>
      </c>
      <c r="H63" s="122">
        <f t="shared" si="24"/>
        <v>101.72057606164201</v>
      </c>
      <c r="I63" s="122">
        <f t="shared" si="24"/>
        <v>113.219880694491</v>
      </c>
      <c r="J63" s="122">
        <f t="shared" si="24"/>
        <v>119.4305624925786</v>
      </c>
      <c r="K63" s="122">
        <f t="shared" si="24"/>
        <v>146.33918073893085</v>
      </c>
      <c r="L63" s="122">
        <f t="shared" si="24"/>
        <v>138.30011563847407</v>
      </c>
      <c r="M63" s="122">
        <f t="shared" si="24"/>
        <v>127.85591724189052</v>
      </c>
      <c r="N63" s="122">
        <f t="shared" si="24"/>
        <v>141.65233305111249</v>
      </c>
      <c r="O63" s="122">
        <f t="shared" si="24"/>
        <v>146.35663001486725</v>
      </c>
      <c r="P63" s="122">
        <f t="shared" si="24"/>
        <v>159.65907302459033</v>
      </c>
      <c r="Q63" s="122">
        <f t="shared" si="24"/>
        <v>162.53067335561548</v>
      </c>
      <c r="R63" s="122">
        <f t="shared" ref="R63:V63" si="25">SUM(R64:R65)</f>
        <v>144.32992142403677</v>
      </c>
      <c r="S63" s="122">
        <f t="shared" si="25"/>
        <v>147.51935615869968</v>
      </c>
      <c r="T63" s="122">
        <f t="shared" si="25"/>
        <v>155.69534680863256</v>
      </c>
      <c r="U63" s="122">
        <f t="shared" si="25"/>
        <v>160.48038149867818</v>
      </c>
      <c r="V63" s="122">
        <f t="shared" si="25"/>
        <v>161.86147297406669</v>
      </c>
      <c r="W63" s="122">
        <f t="shared" ref="W63:Y63" si="26">SUM(W64:W65)</f>
        <v>157.11291095837245</v>
      </c>
      <c r="X63" s="122">
        <f t="shared" si="26"/>
        <v>150.39652004465268</v>
      </c>
      <c r="Y63" s="122">
        <f t="shared" si="26"/>
        <v>136.68576583879724</v>
      </c>
      <c r="DA63" s="130" t="s">
        <v>1629</v>
      </c>
    </row>
    <row r="64" spans="1:105" ht="12" customHeight="1" x14ac:dyDescent="0.25">
      <c r="A64" s="97" t="s">
        <v>212</v>
      </c>
      <c r="B64" s="98">
        <v>42.701829245828606</v>
      </c>
      <c r="C64" s="98">
        <v>51.824998281339774</v>
      </c>
      <c r="D64" s="98">
        <v>64.15158597566969</v>
      </c>
      <c r="E64" s="98">
        <v>74.169352634185628</v>
      </c>
      <c r="F64" s="98">
        <v>88.216562048445979</v>
      </c>
      <c r="G64" s="98">
        <v>98.991816854738516</v>
      </c>
      <c r="H64" s="98">
        <v>100.96837109227583</v>
      </c>
      <c r="I64" s="98">
        <v>112.3451713228406</v>
      </c>
      <c r="J64" s="98">
        <v>118.44775065414771</v>
      </c>
      <c r="K64" s="98">
        <v>145.18140955482494</v>
      </c>
      <c r="L64" s="98">
        <v>137.55819021939917</v>
      </c>
      <c r="M64" s="98">
        <v>127.07964057370266</v>
      </c>
      <c r="N64" s="98">
        <v>140.82385033092513</v>
      </c>
      <c r="O64" s="98">
        <v>145.50376970500801</v>
      </c>
      <c r="P64" s="98">
        <v>158.7598197650226</v>
      </c>
      <c r="Q64" s="98">
        <v>161.61956927573519</v>
      </c>
      <c r="R64" s="98">
        <v>143.47880404947784</v>
      </c>
      <c r="S64" s="98">
        <v>146.64420942517469</v>
      </c>
      <c r="T64" s="98">
        <v>154.75994449160024</v>
      </c>
      <c r="U64" s="98">
        <v>159.50454221153825</v>
      </c>
      <c r="V64" s="98">
        <v>160.43939152115237</v>
      </c>
      <c r="W64" s="98">
        <v>155.70629767748321</v>
      </c>
      <c r="X64" s="98">
        <v>149.01622782008928</v>
      </c>
      <c r="Y64" s="98">
        <v>135.37269889756868</v>
      </c>
      <c r="DA64" s="63" t="s">
        <v>1630</v>
      </c>
    </row>
    <row r="65" spans="1:105" ht="12" customHeight="1" x14ac:dyDescent="0.25">
      <c r="A65" s="97" t="s">
        <v>53</v>
      </c>
      <c r="B65" s="98">
        <v>0.39804832293944942</v>
      </c>
      <c r="C65" s="98">
        <v>0.47521963075596235</v>
      </c>
      <c r="D65" s="98">
        <v>0.57130571605954616</v>
      </c>
      <c r="E65" s="98">
        <v>0.54879391530908361</v>
      </c>
      <c r="F65" s="98">
        <v>0.62748811128676762</v>
      </c>
      <c r="G65" s="98">
        <v>0.71935507069874305</v>
      </c>
      <c r="H65" s="98">
        <v>0.75220496936617065</v>
      </c>
      <c r="I65" s="98">
        <v>0.87470937165039797</v>
      </c>
      <c r="J65" s="98">
        <v>0.98281183843088682</v>
      </c>
      <c r="K65" s="98">
        <v>1.1577711841059071</v>
      </c>
      <c r="L65" s="98">
        <v>0.74192541907491083</v>
      </c>
      <c r="M65" s="98">
        <v>0.7762766681878619</v>
      </c>
      <c r="N65" s="98">
        <v>0.82848272018737246</v>
      </c>
      <c r="O65" s="98">
        <v>0.85286030985923889</v>
      </c>
      <c r="P65" s="98">
        <v>0.89925325956771762</v>
      </c>
      <c r="Q65" s="98">
        <v>0.91110407988028996</v>
      </c>
      <c r="R65" s="98">
        <v>0.85111737455891057</v>
      </c>
      <c r="S65" s="98">
        <v>0.87514673352499617</v>
      </c>
      <c r="T65" s="98">
        <v>0.93540231703232257</v>
      </c>
      <c r="U65" s="98">
        <v>0.97583928713992074</v>
      </c>
      <c r="V65" s="98">
        <v>1.4220814529143175</v>
      </c>
      <c r="W65" s="98">
        <v>1.4066132808892349</v>
      </c>
      <c r="X65" s="98">
        <v>1.3802922245633842</v>
      </c>
      <c r="Y65" s="98">
        <v>1.3130669412285418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0.21682478441771266</v>
      </c>
      <c r="C66" s="122">
        <f t="shared" si="27"/>
        <v>0.26986120733794339</v>
      </c>
      <c r="D66" s="122">
        <f t="shared" si="27"/>
        <v>0.23509691889478088</v>
      </c>
      <c r="E66" s="122">
        <f t="shared" si="27"/>
        <v>0.59265581392436184</v>
      </c>
      <c r="F66" s="122">
        <f t="shared" si="27"/>
        <v>0.4965530759764451</v>
      </c>
      <c r="G66" s="122">
        <f t="shared" si="27"/>
        <v>0.67702319616761542</v>
      </c>
      <c r="H66" s="122">
        <f t="shared" si="27"/>
        <v>0.89985132525386835</v>
      </c>
      <c r="I66" s="122">
        <f t="shared" si="27"/>
        <v>0.44740029201031128</v>
      </c>
      <c r="J66" s="122">
        <f t="shared" si="27"/>
        <v>0.43837405532530327</v>
      </c>
      <c r="K66" s="122">
        <f t="shared" si="27"/>
        <v>0.75978291294677636</v>
      </c>
      <c r="L66" s="122">
        <f t="shared" si="27"/>
        <v>1.231709668729275</v>
      </c>
      <c r="M66" s="122">
        <f t="shared" si="27"/>
        <v>1.2666684070846557</v>
      </c>
      <c r="N66" s="122">
        <f t="shared" si="27"/>
        <v>1.2892397706355583</v>
      </c>
      <c r="O66" s="122">
        <f t="shared" si="27"/>
        <v>1.218392136631258</v>
      </c>
      <c r="P66" s="122">
        <f t="shared" si="27"/>
        <v>1.1587284932747133</v>
      </c>
      <c r="Q66" s="122">
        <f t="shared" si="27"/>
        <v>1.1029879407064644</v>
      </c>
      <c r="R66" s="122">
        <f t="shared" si="27"/>
        <v>1.2426396103013002</v>
      </c>
      <c r="S66" s="122">
        <f t="shared" si="27"/>
        <v>1.2487205271397159</v>
      </c>
      <c r="T66" s="122">
        <f t="shared" si="27"/>
        <v>1.3516948786862728</v>
      </c>
      <c r="U66" s="122">
        <f t="shared" si="27"/>
        <v>1.4036215063707513</v>
      </c>
      <c r="V66" s="122">
        <f t="shared" si="27"/>
        <v>1.5432002702284631</v>
      </c>
      <c r="W66" s="122">
        <f t="shared" si="27"/>
        <v>1.7907827554306799</v>
      </c>
      <c r="X66" s="122">
        <f t="shared" si="27"/>
        <v>1.9408598552672891</v>
      </c>
      <c r="Y66" s="122">
        <f t="shared" si="27"/>
        <v>2.1485725962964755</v>
      </c>
      <c r="DA66" s="130" t="s">
        <v>1632</v>
      </c>
    </row>
    <row r="67" spans="1:105" ht="12" customHeight="1" x14ac:dyDescent="0.25">
      <c r="A67" s="97" t="s">
        <v>53</v>
      </c>
      <c r="B67" s="98">
        <v>0.21682478441771266</v>
      </c>
      <c r="C67" s="98">
        <v>0.26986120733794339</v>
      </c>
      <c r="D67" s="98">
        <v>0.23509691889478088</v>
      </c>
      <c r="E67" s="98">
        <v>0.59265581392436184</v>
      </c>
      <c r="F67" s="98">
        <v>0.4965530759764451</v>
      </c>
      <c r="G67" s="98">
        <v>0.67702319616761542</v>
      </c>
      <c r="H67" s="98">
        <v>0.89985132525386835</v>
      </c>
      <c r="I67" s="98">
        <v>0.44740029201031128</v>
      </c>
      <c r="J67" s="98">
        <v>0.43837405532530327</v>
      </c>
      <c r="K67" s="98">
        <v>0.75978291294677636</v>
      </c>
      <c r="L67" s="98">
        <v>1.231709668729275</v>
      </c>
      <c r="M67" s="98">
        <v>1.2666684070846557</v>
      </c>
      <c r="N67" s="98">
        <v>1.2892397706355583</v>
      </c>
      <c r="O67" s="98">
        <v>1.218392136631258</v>
      </c>
      <c r="P67" s="98">
        <v>1.1587284932747133</v>
      </c>
      <c r="Q67" s="98">
        <v>1.1029879407064644</v>
      </c>
      <c r="R67" s="98">
        <v>1.2426396103013002</v>
      </c>
      <c r="S67" s="98">
        <v>1.2487205271397159</v>
      </c>
      <c r="T67" s="98">
        <v>1.3516948786862728</v>
      </c>
      <c r="U67" s="98">
        <v>1.4036215063707513</v>
      </c>
      <c r="V67" s="98">
        <v>1.5432002702284631</v>
      </c>
      <c r="W67" s="98">
        <v>1.7907827554306799</v>
      </c>
      <c r="X67" s="98">
        <v>1.9408598552672891</v>
      </c>
      <c r="Y67" s="98">
        <v>2.1485725962964755</v>
      </c>
      <c r="DA67" s="63" t="s">
        <v>1633</v>
      </c>
    </row>
    <row r="68" spans="1:105" ht="12" customHeight="1" x14ac:dyDescent="0.25">
      <c r="A68" s="121" t="s">
        <v>55</v>
      </c>
      <c r="B68" s="122">
        <v>22.22586592088788</v>
      </c>
      <c r="C68" s="122">
        <v>26.249703368013378</v>
      </c>
      <c r="D68" s="122">
        <v>30.671286575917943</v>
      </c>
      <c r="E68" s="122">
        <v>31.201695364199601</v>
      </c>
      <c r="F68" s="122">
        <v>34.380065010386517</v>
      </c>
      <c r="G68" s="122">
        <v>37.103028572749999</v>
      </c>
      <c r="H68" s="122">
        <v>38.392952344670213</v>
      </c>
      <c r="I68" s="122">
        <v>40.892664351388873</v>
      </c>
      <c r="J68" s="122">
        <v>43.780639908313631</v>
      </c>
      <c r="K68" s="122">
        <v>46.549683715149925</v>
      </c>
      <c r="L68" s="122">
        <v>63.869281062020697</v>
      </c>
      <c r="M68" s="122">
        <v>53.161892083087224</v>
      </c>
      <c r="N68" s="122">
        <v>50.691808433860267</v>
      </c>
      <c r="O68" s="122">
        <v>45.616560530369917</v>
      </c>
      <c r="P68" s="122">
        <v>45.892868052149801</v>
      </c>
      <c r="Q68" s="122">
        <v>45.92557351270446</v>
      </c>
      <c r="R68" s="122">
        <v>41.86275980490597</v>
      </c>
      <c r="S68" s="122">
        <v>43.847323795921902</v>
      </c>
      <c r="T68" s="122">
        <v>46.860849635077336</v>
      </c>
      <c r="U68" s="122">
        <v>47.74982144179863</v>
      </c>
      <c r="V68" s="122">
        <v>50.592090427212383</v>
      </c>
      <c r="W68" s="122">
        <v>45.636864141071726</v>
      </c>
      <c r="X68" s="122">
        <v>41.407212895506291</v>
      </c>
      <c r="Y68" s="122">
        <v>36.960803891496248</v>
      </c>
      <c r="DA68" s="130" t="s">
        <v>1634</v>
      </c>
    </row>
    <row r="69" spans="1:105" ht="12" customHeight="1" x14ac:dyDescent="0.25">
      <c r="A69" s="97" t="s">
        <v>134</v>
      </c>
      <c r="B69" s="98">
        <v>21.412982733019113</v>
      </c>
      <c r="C69" s="98">
        <v>25.268425907864394</v>
      </c>
      <c r="D69" s="98">
        <v>29.515233073425613</v>
      </c>
      <c r="E69" s="98">
        <v>30.023241298278798</v>
      </c>
      <c r="F69" s="98">
        <v>33.077840113888413</v>
      </c>
      <c r="G69" s="98">
        <v>35.618285558654286</v>
      </c>
      <c r="H69" s="98">
        <v>36.871852665902047</v>
      </c>
      <c r="I69" s="98">
        <v>39.277827181363797</v>
      </c>
      <c r="J69" s="98">
        <v>41.998240747744035</v>
      </c>
      <c r="K69" s="98">
        <v>44.564857382059436</v>
      </c>
      <c r="L69" s="98">
        <v>61.023732708934538</v>
      </c>
      <c r="M69" s="98">
        <v>50.421637666703859</v>
      </c>
      <c r="N69" s="98">
        <v>47.864838335358549</v>
      </c>
      <c r="O69" s="98">
        <v>43.047744113520558</v>
      </c>
      <c r="P69" s="98">
        <v>43.204044884355582</v>
      </c>
      <c r="Q69" s="98">
        <v>43.190631320585311</v>
      </c>
      <c r="R69" s="98">
        <v>39.336593685507708</v>
      </c>
      <c r="S69" s="98">
        <v>41.357307354833061</v>
      </c>
      <c r="T69" s="98">
        <v>44.138936934840338</v>
      </c>
      <c r="U69" s="98">
        <v>44.981542225814742</v>
      </c>
      <c r="V69" s="98">
        <v>47.721276699539587</v>
      </c>
      <c r="W69" s="98">
        <v>42.879498193586585</v>
      </c>
      <c r="X69" s="98">
        <v>38.910493092917818</v>
      </c>
      <c r="Y69" s="98">
        <v>34.826416007510218</v>
      </c>
      <c r="DA69" s="63" t="s">
        <v>1635</v>
      </c>
    </row>
    <row r="70" spans="1:105" ht="12" customHeight="1" x14ac:dyDescent="0.25">
      <c r="A70" s="97" t="s">
        <v>133</v>
      </c>
      <c r="B70" s="98">
        <v>0.19777646654848194</v>
      </c>
      <c r="C70" s="98">
        <v>0.24255845700182238</v>
      </c>
      <c r="D70" s="98">
        <v>0.28908914838654626</v>
      </c>
      <c r="E70" s="98">
        <v>0.31509865059251563</v>
      </c>
      <c r="F70" s="98">
        <v>0.35364143220583377</v>
      </c>
      <c r="G70" s="98">
        <v>0.36222941226208172</v>
      </c>
      <c r="H70" s="98">
        <v>0.36182321126921557</v>
      </c>
      <c r="I70" s="98">
        <v>0.36049333475672662</v>
      </c>
      <c r="J70" s="98">
        <v>0.43151535137427499</v>
      </c>
      <c r="K70" s="98">
        <v>0.46981608238335115</v>
      </c>
      <c r="L70" s="98">
        <v>1.1634398091942735</v>
      </c>
      <c r="M70" s="98">
        <v>1.0643080753842977</v>
      </c>
      <c r="N70" s="98">
        <v>1.2372139307557308</v>
      </c>
      <c r="O70" s="98">
        <v>1.1497997467232555</v>
      </c>
      <c r="P70" s="98">
        <v>1.374320240991366</v>
      </c>
      <c r="Q70" s="98">
        <v>1.4986973648754662</v>
      </c>
      <c r="R70" s="98">
        <v>1.3509648589782739</v>
      </c>
      <c r="S70" s="98">
        <v>1.4240875762841061</v>
      </c>
      <c r="T70" s="98">
        <v>1.5927343640826714</v>
      </c>
      <c r="U70" s="98">
        <v>1.6737057278149983</v>
      </c>
      <c r="V70" s="98">
        <v>1.9243123657856758</v>
      </c>
      <c r="W70" s="98">
        <v>1.7189234629608316</v>
      </c>
      <c r="X70" s="98">
        <v>1.5840658986194089</v>
      </c>
      <c r="Y70" s="98">
        <v>1.3569831413025273</v>
      </c>
      <c r="DA70" s="63" t="s">
        <v>1636</v>
      </c>
    </row>
    <row r="71" spans="1:105" ht="12" customHeight="1" x14ac:dyDescent="0.25">
      <c r="A71" s="100" t="s">
        <v>212</v>
      </c>
      <c r="B71" s="101">
        <v>5.6633109431194269E-2</v>
      </c>
      <c r="C71" s="101">
        <v>7.3215443920834608E-2</v>
      </c>
      <c r="D71" s="101">
        <v>9.0157028824490143E-2</v>
      </c>
      <c r="E71" s="101">
        <v>8.4469832266774708E-2</v>
      </c>
      <c r="F71" s="101">
        <v>9.4897302317221849E-2</v>
      </c>
      <c r="G71" s="101">
        <v>0.10985903584338186</v>
      </c>
      <c r="H71" s="101">
        <v>0.10069162990016632</v>
      </c>
      <c r="I71" s="101">
        <v>0.10120188760018703</v>
      </c>
      <c r="J71" s="101">
        <v>0.11656373016068008</v>
      </c>
      <c r="K71" s="101">
        <v>0.12930006946288861</v>
      </c>
      <c r="L71" s="101">
        <v>0.28632669693350787</v>
      </c>
      <c r="M71" s="101">
        <v>0.17425703284545097</v>
      </c>
      <c r="N71" s="101">
        <v>0.20682084426602126</v>
      </c>
      <c r="O71" s="101">
        <v>0.15818568632160168</v>
      </c>
      <c r="P71" s="101">
        <v>0.21547848094842859</v>
      </c>
      <c r="Q71" s="101">
        <v>0.25010707319618641</v>
      </c>
      <c r="R71" s="101">
        <v>0.23663652591460657</v>
      </c>
      <c r="S71" s="101">
        <v>0.2210122485261734</v>
      </c>
      <c r="T71" s="101">
        <v>0.193488782406954</v>
      </c>
      <c r="U71" s="101">
        <v>0.21052920287749027</v>
      </c>
      <c r="V71" s="101">
        <v>0.28471908125438095</v>
      </c>
      <c r="W71" s="101">
        <v>0.30395401241718423</v>
      </c>
      <c r="X71" s="101">
        <v>0.43532138454789815</v>
      </c>
      <c r="Y71" s="101">
        <v>0.33425909710208118</v>
      </c>
      <c r="DA71" s="131" t="s">
        <v>1637</v>
      </c>
    </row>
    <row r="72" spans="1:105" ht="12" customHeight="1" x14ac:dyDescent="0.25">
      <c r="A72" s="103" t="s">
        <v>52</v>
      </c>
      <c r="B72" s="104">
        <v>0.14114335711728768</v>
      </c>
      <c r="C72" s="104">
        <v>0.16934301308098779</v>
      </c>
      <c r="D72" s="104">
        <v>0.19893211956205611</v>
      </c>
      <c r="E72" s="104">
        <v>0.23062881832574095</v>
      </c>
      <c r="F72" s="104">
        <v>0.25874412988861195</v>
      </c>
      <c r="G72" s="104">
        <v>0.25237037641869986</v>
      </c>
      <c r="H72" s="104">
        <v>0.26113158136904924</v>
      </c>
      <c r="I72" s="104">
        <v>0.25929144715653957</v>
      </c>
      <c r="J72" s="104">
        <v>0.31495162121359493</v>
      </c>
      <c r="K72" s="104">
        <v>0.34051601292046252</v>
      </c>
      <c r="L72" s="104">
        <v>0.8771131122607656</v>
      </c>
      <c r="M72" s="104">
        <v>0.8900510425388467</v>
      </c>
      <c r="N72" s="104">
        <v>1.0303930864897095</v>
      </c>
      <c r="O72" s="104">
        <v>0.99161406040165367</v>
      </c>
      <c r="P72" s="104">
        <v>1.1588417600429375</v>
      </c>
      <c r="Q72" s="104">
        <v>1.2485902916792797</v>
      </c>
      <c r="R72" s="104">
        <v>1.1143283330636673</v>
      </c>
      <c r="S72" s="104">
        <v>1.2030753277579327</v>
      </c>
      <c r="T72" s="104">
        <v>1.3992455816757174</v>
      </c>
      <c r="U72" s="104">
        <v>1.4631765249375079</v>
      </c>
      <c r="V72" s="104">
        <v>1.6395932845312948</v>
      </c>
      <c r="W72" s="104">
        <v>1.4149694505436474</v>
      </c>
      <c r="X72" s="104">
        <v>1.1487445140715107</v>
      </c>
      <c r="Y72" s="104">
        <v>1.0227240442004462</v>
      </c>
      <c r="DA72" s="132" t="s">
        <v>1638</v>
      </c>
    </row>
    <row r="73" spans="1:105" ht="12" customHeight="1" x14ac:dyDescent="0.25">
      <c r="A73" s="106" t="s">
        <v>122</v>
      </c>
      <c r="B73" s="101">
        <v>0.24956095505858175</v>
      </c>
      <c r="C73" s="101">
        <v>0.2878553725906427</v>
      </c>
      <c r="D73" s="101">
        <v>0.33710308218912111</v>
      </c>
      <c r="E73" s="101">
        <v>0.35198615938548239</v>
      </c>
      <c r="F73" s="101">
        <v>0.38855681134482567</v>
      </c>
      <c r="G73" s="101">
        <v>0.42928371260694831</v>
      </c>
      <c r="H73" s="101">
        <v>0.47625254841989406</v>
      </c>
      <c r="I73" s="101">
        <v>0.52826505241487498</v>
      </c>
      <c r="J73" s="101">
        <v>0.52676418271069925</v>
      </c>
      <c r="K73" s="101">
        <v>0.5476840824043463</v>
      </c>
      <c r="L73" s="101">
        <v>0.45703044103949897</v>
      </c>
      <c r="M73" s="101">
        <v>0.39169138751518334</v>
      </c>
      <c r="N73" s="101">
        <v>0.31993406993345824</v>
      </c>
      <c r="O73" s="101">
        <v>0.26005766714262324</v>
      </c>
      <c r="P73" s="101">
        <v>0.19469288142101532</v>
      </c>
      <c r="Q73" s="101">
        <v>0.15963648588370125</v>
      </c>
      <c r="R73" s="101">
        <v>0.14079217581429415</v>
      </c>
      <c r="S73" s="101">
        <v>0.11905291043201</v>
      </c>
      <c r="T73" s="101">
        <v>0.1746310296933572</v>
      </c>
      <c r="U73" s="101">
        <v>0.16842764551886982</v>
      </c>
      <c r="V73" s="101">
        <v>0.16477189264929942</v>
      </c>
      <c r="W73" s="101">
        <v>0.15837159139620535</v>
      </c>
      <c r="X73" s="101">
        <v>0.13715214913188939</v>
      </c>
      <c r="Y73" s="101">
        <v>0.11914992371863437</v>
      </c>
      <c r="DA73" s="131" t="s">
        <v>1639</v>
      </c>
    </row>
    <row r="74" spans="1:105" ht="12" customHeight="1" x14ac:dyDescent="0.25">
      <c r="A74" s="107" t="s">
        <v>121</v>
      </c>
      <c r="B74" s="104">
        <v>0.36554576626170437</v>
      </c>
      <c r="C74" s="104">
        <v>0.45086363055651923</v>
      </c>
      <c r="D74" s="104">
        <v>0.52986127191666454</v>
      </c>
      <c r="E74" s="104">
        <v>0.51136925594280824</v>
      </c>
      <c r="F74" s="104">
        <v>0.56002665294743958</v>
      </c>
      <c r="G74" s="104">
        <v>0.69322988922668694</v>
      </c>
      <c r="H74" s="104">
        <v>0.6830239190790568</v>
      </c>
      <c r="I74" s="104">
        <v>0.72607878285347427</v>
      </c>
      <c r="J74" s="104">
        <v>0.82411962648462256</v>
      </c>
      <c r="K74" s="104">
        <v>0.9673261683027915</v>
      </c>
      <c r="L74" s="104">
        <v>1.2250781028523894</v>
      </c>
      <c r="M74" s="104">
        <v>1.2842549534838867</v>
      </c>
      <c r="N74" s="104">
        <v>1.2698220978125261</v>
      </c>
      <c r="O74" s="104">
        <v>1.1589590029834771</v>
      </c>
      <c r="P74" s="104">
        <v>1.1198100453818405</v>
      </c>
      <c r="Q74" s="104">
        <v>1.0766083413599812</v>
      </c>
      <c r="R74" s="104">
        <v>1.0344090846056901</v>
      </c>
      <c r="S74" s="104">
        <v>0.94687595437272043</v>
      </c>
      <c r="T74" s="104">
        <v>0.95454730646096386</v>
      </c>
      <c r="U74" s="104">
        <v>0.92614584265002553</v>
      </c>
      <c r="V74" s="104">
        <v>0.78172946923782205</v>
      </c>
      <c r="W74" s="104">
        <v>0.88007089312810338</v>
      </c>
      <c r="X74" s="104">
        <v>0.77550175483717854</v>
      </c>
      <c r="Y74" s="104">
        <v>0.65825481896486637</v>
      </c>
      <c r="DA74" s="132" t="s">
        <v>1640</v>
      </c>
    </row>
    <row r="75" spans="1:105" ht="12" customHeight="1" x14ac:dyDescent="0.25">
      <c r="A75" s="108" t="s">
        <v>53</v>
      </c>
      <c r="B75" s="98">
        <v>8.6435686617672605E-2</v>
      </c>
      <c r="C75" s="98">
        <v>0.11999603292873048</v>
      </c>
      <c r="D75" s="98">
        <v>0.14994044134220194</v>
      </c>
      <c r="E75" s="98">
        <v>0.10665547055580524</v>
      </c>
      <c r="F75" s="98">
        <v>0.11813516244867055</v>
      </c>
      <c r="G75" s="98">
        <v>0.19476155130315695</v>
      </c>
      <c r="H75" s="98">
        <v>0.16533836890584136</v>
      </c>
      <c r="I75" s="98">
        <v>0.18163691223734052</v>
      </c>
      <c r="J75" s="98">
        <v>0.19932672005771937</v>
      </c>
      <c r="K75" s="98">
        <v>0.24959610901475526</v>
      </c>
      <c r="L75" s="98">
        <v>0.22609668071314912</v>
      </c>
      <c r="M75" s="98">
        <v>0.18124413487627636</v>
      </c>
      <c r="N75" s="98">
        <v>0.1730219451352451</v>
      </c>
      <c r="O75" s="98">
        <v>0.13420594262370567</v>
      </c>
      <c r="P75" s="98">
        <v>0.13885030604011525</v>
      </c>
      <c r="Q75" s="98">
        <v>0.14068069470643288</v>
      </c>
      <c r="R75" s="98">
        <v>0.1473785111529578</v>
      </c>
      <c r="S75" s="98">
        <v>0.12776141944478756</v>
      </c>
      <c r="T75" s="98">
        <v>9.2107721817557137E-2</v>
      </c>
      <c r="U75" s="98">
        <v>9.0965918053423966E-2</v>
      </c>
      <c r="V75" s="98">
        <v>3.0138335916747354E-2</v>
      </c>
      <c r="W75" s="98">
        <v>8.2600801223359846E-2</v>
      </c>
      <c r="X75" s="98">
        <v>0.13635786914503192</v>
      </c>
      <c r="Y75" s="98">
        <v>0.11245492027159509</v>
      </c>
      <c r="DA75" s="63" t="s">
        <v>1641</v>
      </c>
    </row>
    <row r="76" spans="1:105" ht="12" customHeight="1" x14ac:dyDescent="0.25">
      <c r="A76" s="108" t="s">
        <v>52</v>
      </c>
      <c r="B76" s="98">
        <v>0.27911007964403178</v>
      </c>
      <c r="C76" s="98">
        <v>0.33086759762778878</v>
      </c>
      <c r="D76" s="98">
        <v>0.37992083057446263</v>
      </c>
      <c r="E76" s="98">
        <v>0.40471378538700298</v>
      </c>
      <c r="F76" s="98">
        <v>0.44189149049876908</v>
      </c>
      <c r="G76" s="98">
        <v>0.49846833792352996</v>
      </c>
      <c r="H76" s="98">
        <v>0.51768555017321538</v>
      </c>
      <c r="I76" s="98">
        <v>0.54444187061613369</v>
      </c>
      <c r="J76" s="98">
        <v>0.62479290642690322</v>
      </c>
      <c r="K76" s="98">
        <v>0.71773005928803624</v>
      </c>
      <c r="L76" s="98">
        <v>0.99898142213924035</v>
      </c>
      <c r="M76" s="98">
        <v>1.1030108186076104</v>
      </c>
      <c r="N76" s="98">
        <v>1.096800152677281</v>
      </c>
      <c r="O76" s="98">
        <v>1.0247530603597714</v>
      </c>
      <c r="P76" s="98">
        <v>0.98095973934172531</v>
      </c>
      <c r="Q76" s="98">
        <v>0.93592764665354833</v>
      </c>
      <c r="R76" s="98">
        <v>0.8870305734527324</v>
      </c>
      <c r="S76" s="98">
        <v>0.81911453492793285</v>
      </c>
      <c r="T76" s="98">
        <v>0.86243958464340675</v>
      </c>
      <c r="U76" s="98">
        <v>0.83517992459660151</v>
      </c>
      <c r="V76" s="98">
        <v>0.75159113332107474</v>
      </c>
      <c r="W76" s="98">
        <v>0.79747009190474349</v>
      </c>
      <c r="X76" s="98">
        <v>0.63914388569214664</v>
      </c>
      <c r="Y76" s="98">
        <v>0.54579989869327128</v>
      </c>
      <c r="DA76" s="63" t="s">
        <v>1642</v>
      </c>
    </row>
    <row r="77" spans="1:105" ht="12" customHeight="1" x14ac:dyDescent="0.25">
      <c r="A77" s="121" t="s">
        <v>54</v>
      </c>
      <c r="B77" s="122">
        <v>36.600048940171149</v>
      </c>
      <c r="C77" s="122">
        <v>45.221442981064456</v>
      </c>
      <c r="D77" s="122">
        <v>55.489089040067675</v>
      </c>
      <c r="E77" s="122">
        <v>56.578859485234638</v>
      </c>
      <c r="F77" s="122">
        <v>63.202305154712988</v>
      </c>
      <c r="G77" s="122">
        <v>69.175079232877806</v>
      </c>
      <c r="H77" s="122">
        <v>68.703641062780108</v>
      </c>
      <c r="I77" s="122">
        <v>72.996576833221496</v>
      </c>
      <c r="J77" s="122">
        <v>73.488955259986255</v>
      </c>
      <c r="K77" s="122">
        <v>78.885910246287224</v>
      </c>
      <c r="L77" s="122">
        <v>107.03419090652851</v>
      </c>
      <c r="M77" s="122">
        <v>85.993379968137106</v>
      </c>
      <c r="N77" s="122">
        <v>73.241699680419998</v>
      </c>
      <c r="O77" s="122">
        <v>59.16716859120136</v>
      </c>
      <c r="P77" s="122">
        <v>58.601875991266738</v>
      </c>
      <c r="Q77" s="122">
        <v>60.286240144810911</v>
      </c>
      <c r="R77" s="122">
        <v>64.068529424666366</v>
      </c>
      <c r="S77" s="122">
        <v>65.184068232586455</v>
      </c>
      <c r="T77" s="122">
        <v>78.232408467749224</v>
      </c>
      <c r="U77" s="122">
        <v>83.506869819656288</v>
      </c>
      <c r="V77" s="122">
        <v>90.070715938653763</v>
      </c>
      <c r="W77" s="122">
        <v>91.292173248316317</v>
      </c>
      <c r="X77" s="122">
        <v>81.164708557841166</v>
      </c>
      <c r="Y77" s="122">
        <v>82.755184552848945</v>
      </c>
      <c r="DA77" s="130" t="s">
        <v>1643</v>
      </c>
    </row>
    <row r="78" spans="1:105" ht="12" customHeight="1" x14ac:dyDescent="0.25">
      <c r="A78" s="97" t="s">
        <v>189</v>
      </c>
      <c r="B78" s="98">
        <v>35.076190337344464</v>
      </c>
      <c r="C78" s="98">
        <v>43.168700005739986</v>
      </c>
      <c r="D78" s="98">
        <v>52.760650749251297</v>
      </c>
      <c r="E78" s="98">
        <v>53.740992985053751</v>
      </c>
      <c r="F78" s="98">
        <v>59.866074568022469</v>
      </c>
      <c r="G78" s="98">
        <v>65.215550158674404</v>
      </c>
      <c r="H78" s="98">
        <v>64.660116426195401</v>
      </c>
      <c r="I78" s="98">
        <v>68.482162462881448</v>
      </c>
      <c r="J78" s="98">
        <v>69.338562666743655</v>
      </c>
      <c r="K78" s="98">
        <v>74.29038312262945</v>
      </c>
      <c r="L78" s="98">
        <v>100.14292836269497</v>
      </c>
      <c r="M78" s="98">
        <v>80.299529215140126</v>
      </c>
      <c r="N78" s="98">
        <v>68.907585932270592</v>
      </c>
      <c r="O78" s="98">
        <v>56.023748474513397</v>
      </c>
      <c r="P78" s="98">
        <v>55.967690403637278</v>
      </c>
      <c r="Q78" s="98">
        <v>57.82885828061243</v>
      </c>
      <c r="R78" s="98">
        <v>60.788206495763596</v>
      </c>
      <c r="S78" s="98">
        <v>62.51048902821568</v>
      </c>
      <c r="T78" s="98">
        <v>75.133167194420167</v>
      </c>
      <c r="U78" s="98">
        <v>80.570024364928258</v>
      </c>
      <c r="V78" s="98">
        <v>87.301904185586054</v>
      </c>
      <c r="W78" s="98">
        <v>88.869665421758356</v>
      </c>
      <c r="X78" s="98">
        <v>79.556702328412328</v>
      </c>
      <c r="Y78" s="98">
        <v>81.12036632456045</v>
      </c>
      <c r="DA78" s="63" t="s">
        <v>1644</v>
      </c>
    </row>
    <row r="79" spans="1:105" ht="12" customHeight="1" x14ac:dyDescent="0.25">
      <c r="A79" s="109" t="s">
        <v>120</v>
      </c>
      <c r="B79" s="33">
        <v>1.5238586028266838</v>
      </c>
      <c r="C79" s="33">
        <v>2.0527429753244704</v>
      </c>
      <c r="D79" s="33">
        <v>2.7284382908163791</v>
      </c>
      <c r="E79" s="33">
        <v>2.8378665001808878</v>
      </c>
      <c r="F79" s="33">
        <v>3.3362305866905162</v>
      </c>
      <c r="G79" s="33">
        <v>3.9595290742033988</v>
      </c>
      <c r="H79" s="33">
        <v>4.0435246365847028</v>
      </c>
      <c r="I79" s="33">
        <v>4.5144143703400514</v>
      </c>
      <c r="J79" s="33">
        <v>4.1503925932425929</v>
      </c>
      <c r="K79" s="33">
        <v>4.5955271236577699</v>
      </c>
      <c r="L79" s="33">
        <v>6.891262543833534</v>
      </c>
      <c r="M79" s="33">
        <v>5.6938507529969788</v>
      </c>
      <c r="N79" s="33">
        <v>4.3341137481494032</v>
      </c>
      <c r="O79" s="33">
        <v>3.1434201166879605</v>
      </c>
      <c r="P79" s="33">
        <v>2.6341855876294611</v>
      </c>
      <c r="Q79" s="33">
        <v>2.4573818641984828</v>
      </c>
      <c r="R79" s="33">
        <v>3.2803229289027711</v>
      </c>
      <c r="S79" s="33">
        <v>2.673579204370776</v>
      </c>
      <c r="T79" s="33">
        <v>3.0992412733290506</v>
      </c>
      <c r="U79" s="33">
        <v>2.936845454728036</v>
      </c>
      <c r="V79" s="33">
        <v>2.7688117530677023</v>
      </c>
      <c r="W79" s="33">
        <v>2.4225078265579629</v>
      </c>
      <c r="X79" s="33">
        <v>1.6080062294288351</v>
      </c>
      <c r="Y79" s="33">
        <v>1.6348182282884967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1800.2942695883476</v>
      </c>
      <c r="C81" s="117">
        <f t="shared" si="28"/>
        <v>1794.4847905244219</v>
      </c>
      <c r="D81" s="117">
        <f t="shared" si="28"/>
        <v>1773.625818866245</v>
      </c>
      <c r="E81" s="117">
        <f t="shared" si="28"/>
        <v>1766.0061047581721</v>
      </c>
      <c r="F81" s="117">
        <f t="shared" si="28"/>
        <v>1756.0738453518513</v>
      </c>
      <c r="G81" s="117">
        <f t="shared" si="28"/>
        <v>1738.3502076605184</v>
      </c>
      <c r="H81" s="117">
        <f t="shared" si="28"/>
        <v>1717.3358996907778</v>
      </c>
      <c r="I81" s="117">
        <f t="shared" si="28"/>
        <v>1691.5432077859205</v>
      </c>
      <c r="J81" s="117">
        <f t="shared" si="28"/>
        <v>1615.1081814329054</v>
      </c>
      <c r="K81" s="117">
        <f t="shared" si="28"/>
        <v>1563.2296411277694</v>
      </c>
      <c r="L81" s="117">
        <f t="shared" si="28"/>
        <v>1097.9348269711281</v>
      </c>
      <c r="M81" s="117">
        <f t="shared" si="28"/>
        <v>1027.7501700843784</v>
      </c>
      <c r="N81" s="117">
        <f t="shared" si="28"/>
        <v>1007.3087581427473</v>
      </c>
      <c r="O81" s="117">
        <f t="shared" si="28"/>
        <v>978.23066005737053</v>
      </c>
      <c r="P81" s="117">
        <f t="shared" si="28"/>
        <v>949.49915317515308</v>
      </c>
      <c r="Q81" s="117">
        <f t="shared" si="28"/>
        <v>934.74632319937677</v>
      </c>
      <c r="R81" s="117">
        <f t="shared" ref="R81:V81" si="29">R82+R85+R87+R100</f>
        <v>950.06073308251166</v>
      </c>
      <c r="S81" s="117">
        <f t="shared" si="29"/>
        <v>956.71688696701858</v>
      </c>
      <c r="T81" s="117">
        <f t="shared" si="29"/>
        <v>966.00764484117985</v>
      </c>
      <c r="U81" s="117">
        <f t="shared" si="29"/>
        <v>979.02459969098766</v>
      </c>
      <c r="V81" s="117">
        <f t="shared" si="29"/>
        <v>1019.7759634282534</v>
      </c>
      <c r="W81" s="117">
        <f t="shared" ref="W81:Y81" si="30">W82+W85+W87+W100</f>
        <v>1017.8054080844302</v>
      </c>
      <c r="X81" s="117">
        <f t="shared" si="30"/>
        <v>1001.3820792251993</v>
      </c>
      <c r="Y81" s="117">
        <f t="shared" si="30"/>
        <v>1037.7315282319087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838.09942515025375</v>
      </c>
      <c r="C82" s="122">
        <f t="shared" si="31"/>
        <v>832.73140360921104</v>
      </c>
      <c r="D82" s="122">
        <f t="shared" si="31"/>
        <v>834.90127180028014</v>
      </c>
      <c r="E82" s="122">
        <f t="shared" si="31"/>
        <v>857.83202248251769</v>
      </c>
      <c r="F82" s="122">
        <f t="shared" si="31"/>
        <v>892.30619287274021</v>
      </c>
      <c r="G82" s="122">
        <f t="shared" si="31"/>
        <v>902.28499913009261</v>
      </c>
      <c r="H82" s="122">
        <f t="shared" si="31"/>
        <v>898.88571800158047</v>
      </c>
      <c r="I82" s="122">
        <f t="shared" si="31"/>
        <v>900.78525148730182</v>
      </c>
      <c r="J82" s="122">
        <f t="shared" si="31"/>
        <v>859.82618136234464</v>
      </c>
      <c r="K82" s="122">
        <f t="shared" si="31"/>
        <v>863.32025772714428</v>
      </c>
      <c r="L82" s="122">
        <f t="shared" si="31"/>
        <v>502.94471938106852</v>
      </c>
      <c r="M82" s="122">
        <f t="shared" si="31"/>
        <v>503.1318111920603</v>
      </c>
      <c r="N82" s="122">
        <f t="shared" si="31"/>
        <v>535.00046679975526</v>
      </c>
      <c r="O82" s="122">
        <f t="shared" si="31"/>
        <v>547.45419804583048</v>
      </c>
      <c r="P82" s="122">
        <f t="shared" si="31"/>
        <v>544.65098121066819</v>
      </c>
      <c r="Q82" s="122">
        <f t="shared" si="31"/>
        <v>541.8523733140521</v>
      </c>
      <c r="R82" s="122">
        <f t="shared" ref="R82:V82" si="32">SUM(R83:R84)</f>
        <v>542.27255812635224</v>
      </c>
      <c r="S82" s="122">
        <f t="shared" si="32"/>
        <v>542.60795978502051</v>
      </c>
      <c r="T82" s="122">
        <f t="shared" si="32"/>
        <v>534.76773658150739</v>
      </c>
      <c r="U82" s="122">
        <f t="shared" si="32"/>
        <v>540.02959951282469</v>
      </c>
      <c r="V82" s="122">
        <f t="shared" si="32"/>
        <v>554.54496427559718</v>
      </c>
      <c r="W82" s="122">
        <f t="shared" ref="W82:Y82" si="33">SUM(W83:W84)</f>
        <v>557.37842000206194</v>
      </c>
      <c r="X82" s="122">
        <f t="shared" si="33"/>
        <v>557.36573145690102</v>
      </c>
      <c r="Y82" s="122">
        <f t="shared" si="33"/>
        <v>571.5202800897024</v>
      </c>
      <c r="DA82" s="130" t="s">
        <v>1647</v>
      </c>
    </row>
    <row r="83" spans="1:105" ht="12" customHeight="1" x14ac:dyDescent="0.25">
      <c r="A83" s="97" t="s">
        <v>199</v>
      </c>
      <c r="B83" s="98">
        <v>835.27710658078149</v>
      </c>
      <c r="C83" s="98">
        <v>829.97787747835469</v>
      </c>
      <c r="D83" s="98">
        <v>832.23455555671603</v>
      </c>
      <c r="E83" s="98">
        <v>855.5569047866926</v>
      </c>
      <c r="F83" s="98">
        <v>890.02159566991395</v>
      </c>
      <c r="G83" s="98">
        <v>899.89996371919381</v>
      </c>
      <c r="H83" s="98">
        <v>896.40387350181572</v>
      </c>
      <c r="I83" s="98">
        <v>898.15105416676806</v>
      </c>
      <c r="J83" s="98">
        <v>857.11829766946846</v>
      </c>
      <c r="K83" s="98">
        <v>860.68488648720495</v>
      </c>
      <c r="L83" s="98">
        <v>501.89233782363641</v>
      </c>
      <c r="M83" s="98">
        <v>501.89233782363618</v>
      </c>
      <c r="N83" s="98">
        <v>533.67424763542579</v>
      </c>
      <c r="O83" s="98">
        <v>546.04806534823786</v>
      </c>
      <c r="P83" s="98">
        <v>543.30334861947142</v>
      </c>
      <c r="Q83" s="98">
        <v>540.5250023884596</v>
      </c>
      <c r="R83" s="98">
        <v>540.88119327409993</v>
      </c>
      <c r="S83" s="98">
        <v>541.22014426292094</v>
      </c>
      <c r="T83" s="98">
        <v>533.40222604375629</v>
      </c>
      <c r="U83" s="98">
        <v>538.65002388459027</v>
      </c>
      <c r="V83" s="98">
        <v>552.51132129549944</v>
      </c>
      <c r="W83" s="98">
        <v>555.30346326550136</v>
      </c>
      <c r="X83" s="98">
        <v>555.24704786471716</v>
      </c>
      <c r="Y83" s="98">
        <v>569.26502818381562</v>
      </c>
      <c r="DA83" s="63" t="s">
        <v>1648</v>
      </c>
    </row>
    <row r="84" spans="1:105" ht="12" customHeight="1" x14ac:dyDescent="0.25">
      <c r="A84" s="97" t="s">
        <v>53</v>
      </c>
      <c r="B84" s="98">
        <v>2.8223185694723116</v>
      </c>
      <c r="C84" s="98">
        <v>2.7535261308563075</v>
      </c>
      <c r="D84" s="98">
        <v>2.6667162435641156</v>
      </c>
      <c r="E84" s="98">
        <v>2.2751176958250352</v>
      </c>
      <c r="F84" s="98">
        <v>2.2845972028262529</v>
      </c>
      <c r="G84" s="98">
        <v>2.385035410898797</v>
      </c>
      <c r="H84" s="98">
        <v>2.4818444997647249</v>
      </c>
      <c r="I84" s="98">
        <v>2.6341973205337093</v>
      </c>
      <c r="J84" s="98">
        <v>2.7078836928761607</v>
      </c>
      <c r="K84" s="98">
        <v>2.6353712399392792</v>
      </c>
      <c r="L84" s="98">
        <v>1.052381557432116</v>
      </c>
      <c r="M84" s="98">
        <v>1.2394733684241028</v>
      </c>
      <c r="N84" s="98">
        <v>1.326219164329419</v>
      </c>
      <c r="O84" s="98">
        <v>1.406132697592599</v>
      </c>
      <c r="P84" s="98">
        <v>1.3476325911967955</v>
      </c>
      <c r="Q84" s="98">
        <v>1.3273709255924713</v>
      </c>
      <c r="R84" s="98">
        <v>1.3913648522522726</v>
      </c>
      <c r="S84" s="98">
        <v>1.3878155220995301</v>
      </c>
      <c r="T84" s="98">
        <v>1.3655105377510757</v>
      </c>
      <c r="U84" s="98">
        <v>1.3795756282344354</v>
      </c>
      <c r="V84" s="98">
        <v>2.0336429800977047</v>
      </c>
      <c r="W84" s="98">
        <v>2.0749567365605932</v>
      </c>
      <c r="X84" s="98">
        <v>2.1186835921838076</v>
      </c>
      <c r="Y84" s="98">
        <v>2.255251905886817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3.4747496883518423</v>
      </c>
      <c r="C85" s="122">
        <f t="shared" si="34"/>
        <v>3.8215701262734938</v>
      </c>
      <c r="D85" s="122">
        <f t="shared" si="34"/>
        <v>2.9539332997714767</v>
      </c>
      <c r="E85" s="122">
        <f t="shared" si="34"/>
        <v>5.999997997365103</v>
      </c>
      <c r="F85" s="122">
        <f t="shared" si="34"/>
        <v>4.1022082041719417</v>
      </c>
      <c r="G85" s="122">
        <f t="shared" si="34"/>
        <v>4.7031406836922809</v>
      </c>
      <c r="H85" s="122">
        <f t="shared" si="34"/>
        <v>5.4412722317018334</v>
      </c>
      <c r="I85" s="122">
        <f t="shared" si="34"/>
        <v>2.5390552880364616</v>
      </c>
      <c r="J85" s="122">
        <f t="shared" si="34"/>
        <v>2.3655258912378572</v>
      </c>
      <c r="K85" s="122">
        <f t="shared" si="34"/>
        <v>3.5245767896732056</v>
      </c>
      <c r="L85" s="122">
        <f t="shared" si="34"/>
        <v>4.7453910250906564</v>
      </c>
      <c r="M85" s="122">
        <f t="shared" si="34"/>
        <v>4.0763028570273718</v>
      </c>
      <c r="N85" s="122">
        <f t="shared" si="34"/>
        <v>4.1523993045127039</v>
      </c>
      <c r="O85" s="122">
        <f t="shared" si="34"/>
        <v>4.464689448539767</v>
      </c>
      <c r="P85" s="122">
        <f t="shared" si="34"/>
        <v>4.8325753455568048</v>
      </c>
      <c r="Q85" s="122">
        <f t="shared" si="34"/>
        <v>4.6483410493680806</v>
      </c>
      <c r="R85" s="122">
        <f t="shared" si="34"/>
        <v>5.2556735260235543</v>
      </c>
      <c r="S85" s="122">
        <f t="shared" si="34"/>
        <v>5.4294852519475185</v>
      </c>
      <c r="T85" s="122">
        <f t="shared" si="34"/>
        <v>5.9863800650657115</v>
      </c>
      <c r="U85" s="122">
        <f t="shared" si="34"/>
        <v>6.0063664638941168</v>
      </c>
      <c r="V85" s="122">
        <f t="shared" si="34"/>
        <v>6.0421072684625265</v>
      </c>
      <c r="W85" s="122">
        <f t="shared" si="34"/>
        <v>6.4275418149902599</v>
      </c>
      <c r="X85" s="122">
        <f t="shared" si="34"/>
        <v>6.8009010815584618</v>
      </c>
      <c r="Y85" s="122">
        <f t="shared" si="34"/>
        <v>7.8990005493005055</v>
      </c>
      <c r="DA85" s="130" t="s">
        <v>1650</v>
      </c>
    </row>
    <row r="86" spans="1:105" ht="12" customHeight="1" x14ac:dyDescent="0.25">
      <c r="A86" s="97" t="s">
        <v>53</v>
      </c>
      <c r="B86" s="98">
        <v>3.4747496883518423</v>
      </c>
      <c r="C86" s="98">
        <v>3.8215701262734938</v>
      </c>
      <c r="D86" s="98">
        <v>2.9539332997714767</v>
      </c>
      <c r="E86" s="98">
        <v>5.999997997365103</v>
      </c>
      <c r="F86" s="98">
        <v>4.1022082041719417</v>
      </c>
      <c r="G86" s="98">
        <v>4.7031406836922809</v>
      </c>
      <c r="H86" s="98">
        <v>5.4412722317018334</v>
      </c>
      <c r="I86" s="98">
        <v>2.5390552880364616</v>
      </c>
      <c r="J86" s="98">
        <v>2.3655258912378572</v>
      </c>
      <c r="K86" s="98">
        <v>3.5245767896732056</v>
      </c>
      <c r="L86" s="98">
        <v>4.7453910250906564</v>
      </c>
      <c r="M86" s="98">
        <v>4.0763028570273718</v>
      </c>
      <c r="N86" s="98">
        <v>4.1523993045127039</v>
      </c>
      <c r="O86" s="98">
        <v>4.464689448539767</v>
      </c>
      <c r="P86" s="98">
        <v>4.8325753455568048</v>
      </c>
      <c r="Q86" s="98">
        <v>4.6483410493680806</v>
      </c>
      <c r="R86" s="98">
        <v>5.2556735260235543</v>
      </c>
      <c r="S86" s="98">
        <v>5.4294852519475185</v>
      </c>
      <c r="T86" s="98">
        <v>5.9863800650657115</v>
      </c>
      <c r="U86" s="98">
        <v>6.0063664638941168</v>
      </c>
      <c r="V86" s="98">
        <v>6.0421072684625265</v>
      </c>
      <c r="W86" s="98">
        <v>6.4275418149902599</v>
      </c>
      <c r="X86" s="98">
        <v>6.8009010815584618</v>
      </c>
      <c r="Y86" s="98">
        <v>7.8990005493005055</v>
      </c>
      <c r="DA86" s="63" t="s">
        <v>1651</v>
      </c>
    </row>
    <row r="87" spans="1:105" ht="12" customHeight="1" x14ac:dyDescent="0.25">
      <c r="A87" s="121" t="s">
        <v>55</v>
      </c>
      <c r="B87" s="122">
        <v>366.76859106809957</v>
      </c>
      <c r="C87" s="122">
        <v>357.27261847912439</v>
      </c>
      <c r="D87" s="122">
        <v>340.56173985615959</v>
      </c>
      <c r="E87" s="122">
        <v>328.41531524537567</v>
      </c>
      <c r="F87" s="122">
        <v>313.37983515999815</v>
      </c>
      <c r="G87" s="122">
        <v>301.35744737100225</v>
      </c>
      <c r="H87" s="122">
        <v>302.89811480938567</v>
      </c>
      <c r="I87" s="122">
        <v>297.21338938294667</v>
      </c>
      <c r="J87" s="122">
        <v>283.28022685893461</v>
      </c>
      <c r="K87" s="122">
        <v>258.01584256349815</v>
      </c>
      <c r="L87" s="122">
        <v>236.20513790845084</v>
      </c>
      <c r="M87" s="122">
        <v>204.13283812249796</v>
      </c>
      <c r="N87" s="122">
        <v>189.74046959833362</v>
      </c>
      <c r="O87" s="122">
        <v>176.60739814809051</v>
      </c>
      <c r="P87" s="122">
        <v>162.61248742299182</v>
      </c>
      <c r="Q87" s="122">
        <v>154.49967118444954</v>
      </c>
      <c r="R87" s="122">
        <v>154.18240584818105</v>
      </c>
      <c r="S87" s="122">
        <v>157.72255542703618</v>
      </c>
      <c r="T87" s="122">
        <v>156.81177388809596</v>
      </c>
      <c r="U87" s="122">
        <v>155.72225099260567</v>
      </c>
      <c r="V87" s="122">
        <v>164.54513303354116</v>
      </c>
      <c r="W87" s="122">
        <v>153.09067129406463</v>
      </c>
      <c r="X87" s="122">
        <v>145.82858507108074</v>
      </c>
      <c r="Y87" s="122">
        <v>144.68995307489999</v>
      </c>
      <c r="DA87" s="130" t="s">
        <v>1652</v>
      </c>
    </row>
    <row r="88" spans="1:105" ht="12" customHeight="1" x14ac:dyDescent="0.25">
      <c r="A88" s="97" t="s">
        <v>132</v>
      </c>
      <c r="B88" s="98">
        <v>52.574667034135928</v>
      </c>
      <c r="C88" s="98">
        <v>53.373170755619299</v>
      </c>
      <c r="D88" s="98">
        <v>52.931040026880261</v>
      </c>
      <c r="E88" s="98">
        <v>50.150776361366034</v>
      </c>
      <c r="F88" s="98">
        <v>50.387324896680646</v>
      </c>
      <c r="G88" s="98">
        <v>51.067483619274562</v>
      </c>
      <c r="H88" s="98">
        <v>54.167692291495932</v>
      </c>
      <c r="I88" s="98">
        <v>54.360383833316334</v>
      </c>
      <c r="J88" s="98">
        <v>54.559925073045946</v>
      </c>
      <c r="K88" s="98">
        <v>49.458262110584464</v>
      </c>
      <c r="L88" s="98">
        <v>43.99443966308467</v>
      </c>
      <c r="M88" s="98">
        <v>44.000398096551493</v>
      </c>
      <c r="N88" s="98">
        <v>46.108564235457443</v>
      </c>
      <c r="O88" s="98">
        <v>47.130912737759601</v>
      </c>
      <c r="P88" s="98">
        <v>46.854751067011755</v>
      </c>
      <c r="Q88" s="98">
        <v>46.594642476431829</v>
      </c>
      <c r="R88" s="98">
        <v>46.687830520293545</v>
      </c>
      <c r="S88" s="98">
        <v>46.68465382546632</v>
      </c>
      <c r="T88" s="98">
        <v>46.871094260323268</v>
      </c>
      <c r="U88" s="98">
        <v>46.512315349718968</v>
      </c>
      <c r="V88" s="98">
        <v>47.171948773156053</v>
      </c>
      <c r="W88" s="98">
        <v>46.991051251702608</v>
      </c>
      <c r="X88" s="98">
        <v>46.90025044448371</v>
      </c>
      <c r="Y88" s="98">
        <v>48.187260599827432</v>
      </c>
      <c r="DA88" s="63" t="s">
        <v>1653</v>
      </c>
    </row>
    <row r="89" spans="1:105" ht="12" customHeight="1" x14ac:dyDescent="0.25">
      <c r="A89" s="97" t="s">
        <v>131</v>
      </c>
      <c r="B89" s="98">
        <v>0.4674262221946005</v>
      </c>
      <c r="C89" s="98">
        <v>0.47489922176075205</v>
      </c>
      <c r="D89" s="98">
        <v>0.46412998066164368</v>
      </c>
      <c r="E89" s="98">
        <v>0.4804594930933806</v>
      </c>
      <c r="F89" s="98">
        <v>0.4887749371689516</v>
      </c>
      <c r="G89" s="98">
        <v>0.476013567143177</v>
      </c>
      <c r="H89" s="98">
        <v>0.52263965990810091</v>
      </c>
      <c r="I89" s="98">
        <v>0.49448772690644355</v>
      </c>
      <c r="J89" s="98">
        <v>0.59474417659931733</v>
      </c>
      <c r="K89" s="98">
        <v>0.55121533613088958</v>
      </c>
      <c r="L89" s="98">
        <v>0.66661513522602145</v>
      </c>
      <c r="M89" s="98">
        <v>0.93263537152605258</v>
      </c>
      <c r="N89" s="98">
        <v>1.3176689693804835</v>
      </c>
      <c r="O89" s="98">
        <v>1.5266646713704006</v>
      </c>
      <c r="P89" s="98">
        <v>1.6851329285659746</v>
      </c>
      <c r="Q89" s="98">
        <v>1.7493592399355866</v>
      </c>
      <c r="R89" s="98">
        <v>1.6880946168766733</v>
      </c>
      <c r="S89" s="98">
        <v>1.785922809231856</v>
      </c>
      <c r="T89" s="98">
        <v>1.8005187543008419</v>
      </c>
      <c r="U89" s="98">
        <v>1.8175504017670876</v>
      </c>
      <c r="V89" s="98">
        <v>1.8895957846456115</v>
      </c>
      <c r="W89" s="98">
        <v>1.6937738838393135</v>
      </c>
      <c r="X89" s="98">
        <v>1.459403809306282</v>
      </c>
      <c r="Y89" s="98">
        <v>1.3662489357115839</v>
      </c>
      <c r="DA89" s="63" t="s">
        <v>1654</v>
      </c>
    </row>
    <row r="90" spans="1:105" ht="12" customHeight="1" x14ac:dyDescent="0.25">
      <c r="A90" s="100" t="s">
        <v>199</v>
      </c>
      <c r="B90" s="101">
        <v>0.14890464002001683</v>
      </c>
      <c r="C90" s="101">
        <v>0.15785687300964341</v>
      </c>
      <c r="D90" s="101">
        <v>0.15844168900403285</v>
      </c>
      <c r="E90" s="101">
        <v>0.14004980177681459</v>
      </c>
      <c r="F90" s="101">
        <v>0.14074543623748129</v>
      </c>
      <c r="G90" s="101">
        <v>0.15346111054365139</v>
      </c>
      <c r="H90" s="101">
        <v>0.1534922315123966</v>
      </c>
      <c r="I90" s="101">
        <v>0.14528246979373877</v>
      </c>
      <c r="J90" s="101">
        <v>0.16528365049460181</v>
      </c>
      <c r="K90" s="101">
        <v>0.15405275093675291</v>
      </c>
      <c r="L90" s="101">
        <v>0.1436132651659679</v>
      </c>
      <c r="M90" s="101">
        <v>0.13765483169924331</v>
      </c>
      <c r="N90" s="101">
        <v>0.20484935009716559</v>
      </c>
      <c r="O90" s="101">
        <v>0.20872612724477893</v>
      </c>
      <c r="P90" s="101">
        <v>0.24351013486074613</v>
      </c>
      <c r="Q90" s="101">
        <v>0.25927937319081223</v>
      </c>
      <c r="R90" s="101">
        <v>0.25938453655178245</v>
      </c>
      <c r="S90" s="101">
        <v>0.26256123137893495</v>
      </c>
      <c r="T90" s="101">
        <v>0.1990308949265738</v>
      </c>
      <c r="U90" s="101">
        <v>0.20833048958564696</v>
      </c>
      <c r="V90" s="101">
        <v>0.2387706306846186</v>
      </c>
      <c r="W90" s="101">
        <v>0.23355942948589067</v>
      </c>
      <c r="X90" s="101">
        <v>0.31944001123425025</v>
      </c>
      <c r="Y90" s="101">
        <v>0.2540788479609502</v>
      </c>
      <c r="DA90" s="131" t="s">
        <v>1655</v>
      </c>
    </row>
    <row r="91" spans="1:105" ht="12" customHeight="1" x14ac:dyDescent="0.25">
      <c r="A91" s="103" t="s">
        <v>52</v>
      </c>
      <c r="B91" s="104">
        <v>0.31852158217458371</v>
      </c>
      <c r="C91" s="104">
        <v>0.31704234875110865</v>
      </c>
      <c r="D91" s="104">
        <v>0.30568829165761086</v>
      </c>
      <c r="E91" s="104">
        <v>0.34040969131656601</v>
      </c>
      <c r="F91" s="104">
        <v>0.34802950093147028</v>
      </c>
      <c r="G91" s="104">
        <v>0.32255245659952558</v>
      </c>
      <c r="H91" s="104">
        <v>0.3691474283957043</v>
      </c>
      <c r="I91" s="104">
        <v>0.34920525711270478</v>
      </c>
      <c r="J91" s="104">
        <v>0.42946052610471558</v>
      </c>
      <c r="K91" s="104">
        <v>0.39716258519413666</v>
      </c>
      <c r="L91" s="104">
        <v>0.5230018700600535</v>
      </c>
      <c r="M91" s="104">
        <v>0.79498053982680927</v>
      </c>
      <c r="N91" s="104">
        <v>1.112819619283318</v>
      </c>
      <c r="O91" s="104">
        <v>1.3179385441256217</v>
      </c>
      <c r="P91" s="104">
        <v>1.4416227937052286</v>
      </c>
      <c r="Q91" s="104">
        <v>1.4900798667447743</v>
      </c>
      <c r="R91" s="104">
        <v>1.4287100803248909</v>
      </c>
      <c r="S91" s="104">
        <v>1.523361577852921</v>
      </c>
      <c r="T91" s="104">
        <v>1.6014878593742681</v>
      </c>
      <c r="U91" s="104">
        <v>1.6092199121814406</v>
      </c>
      <c r="V91" s="104">
        <v>1.6508251539609928</v>
      </c>
      <c r="W91" s="104">
        <v>1.4602144543534228</v>
      </c>
      <c r="X91" s="104">
        <v>1.1399637980720319</v>
      </c>
      <c r="Y91" s="104">
        <v>1.1121700877506338</v>
      </c>
      <c r="DA91" s="132" t="s">
        <v>1656</v>
      </c>
    </row>
    <row r="92" spans="1:105" ht="12" customHeight="1" x14ac:dyDescent="0.25">
      <c r="A92" s="106" t="s">
        <v>124</v>
      </c>
      <c r="B92" s="101">
        <v>297.62473102027832</v>
      </c>
      <c r="C92" s="101">
        <v>286.63828106685474</v>
      </c>
      <c r="D92" s="101">
        <v>270.30373860029488</v>
      </c>
      <c r="E92" s="101">
        <v>262.73474888632234</v>
      </c>
      <c r="F92" s="101">
        <v>247.46757025918754</v>
      </c>
      <c r="G92" s="101">
        <v>232.78425425174177</v>
      </c>
      <c r="H92" s="101">
        <v>229.93123745973867</v>
      </c>
      <c r="I92" s="101">
        <v>222.3842857975593</v>
      </c>
      <c r="J92" s="101">
        <v>207.74720791524135</v>
      </c>
      <c r="K92" s="101">
        <v>187.25142489523316</v>
      </c>
      <c r="L92" s="101">
        <v>171.13548368321472</v>
      </c>
      <c r="M92" s="101">
        <v>137.03930384449978</v>
      </c>
      <c r="N92" s="101">
        <v>119.18218358953091</v>
      </c>
      <c r="O92" s="101">
        <v>104.95748467572199</v>
      </c>
      <c r="P92" s="101">
        <v>90.915151215232598</v>
      </c>
      <c r="Q92" s="101">
        <v>82.537491642150428</v>
      </c>
      <c r="R92" s="101">
        <v>80.961062818041896</v>
      </c>
      <c r="S92" s="101">
        <v>83.404542697111268</v>
      </c>
      <c r="T92" s="101">
        <v>80.298410843342467</v>
      </c>
      <c r="U92" s="101">
        <v>79.240879658534396</v>
      </c>
      <c r="V92" s="101">
        <v>86.399910667090083</v>
      </c>
      <c r="W92" s="101">
        <v>73.51545171445126</v>
      </c>
      <c r="X92" s="101">
        <v>65.002551371847161</v>
      </c>
      <c r="Y92" s="101">
        <v>60.961015571787669</v>
      </c>
      <c r="DA92" s="131" t="s">
        <v>1657</v>
      </c>
    </row>
    <row r="93" spans="1:105" ht="12" customHeight="1" x14ac:dyDescent="0.25">
      <c r="A93" s="107" t="s">
        <v>123</v>
      </c>
      <c r="B93" s="104">
        <v>3.1364917151359428</v>
      </c>
      <c r="C93" s="104">
        <v>2.8835805659286615</v>
      </c>
      <c r="D93" s="104">
        <v>2.6316852889808136</v>
      </c>
      <c r="E93" s="104">
        <v>2.8681685163637409</v>
      </c>
      <c r="F93" s="104">
        <v>2.6672082946382778</v>
      </c>
      <c r="G93" s="104">
        <v>2.2936422964675733</v>
      </c>
      <c r="H93" s="104">
        <v>2.2490904603141528</v>
      </c>
      <c r="I93" s="104">
        <v>2.0690935081420019</v>
      </c>
      <c r="J93" s="104">
        <v>2.1046658614193263</v>
      </c>
      <c r="K93" s="104">
        <v>1.9880201561082484</v>
      </c>
      <c r="L93" s="104">
        <v>2.3731624283797021</v>
      </c>
      <c r="M93" s="104">
        <v>2.3534083018806471</v>
      </c>
      <c r="N93" s="104">
        <v>2.7153737689489517</v>
      </c>
      <c r="O93" s="104">
        <v>2.9103663655683198</v>
      </c>
      <c r="P93" s="104">
        <v>2.862300057611376</v>
      </c>
      <c r="Q93" s="104">
        <v>2.7499640197388953</v>
      </c>
      <c r="R93" s="104">
        <v>2.7259268893678579</v>
      </c>
      <c r="S93" s="104">
        <v>3.0769450068814415</v>
      </c>
      <c r="T93" s="104">
        <v>2.9264627399269871</v>
      </c>
      <c r="U93" s="104">
        <v>2.9605231665884331</v>
      </c>
      <c r="V93" s="104">
        <v>3.758229506665697</v>
      </c>
      <c r="W93" s="104">
        <v>2.9213696024021543</v>
      </c>
      <c r="X93" s="104">
        <v>2.4800394630008853</v>
      </c>
      <c r="Y93" s="104">
        <v>2.0132604559055745</v>
      </c>
      <c r="DA93" s="132" t="s">
        <v>1658</v>
      </c>
    </row>
    <row r="94" spans="1:105" ht="12" customHeight="1" x14ac:dyDescent="0.25">
      <c r="A94" s="108" t="s">
        <v>50</v>
      </c>
      <c r="B94" s="98">
        <v>0.87128083686160473</v>
      </c>
      <c r="C94" s="98">
        <v>0.83798112235655575</v>
      </c>
      <c r="D94" s="98">
        <v>0.78912355592630734</v>
      </c>
      <c r="E94" s="98">
        <v>0.75775458460416656</v>
      </c>
      <c r="F94" s="98">
        <v>0.7024378069805951</v>
      </c>
      <c r="G94" s="98">
        <v>0.67893999985239439</v>
      </c>
      <c r="H94" s="98">
        <v>0.61251576225783999</v>
      </c>
      <c r="I94" s="98">
        <v>0.56993192350875732</v>
      </c>
      <c r="J94" s="98">
        <v>0.56768818559820611</v>
      </c>
      <c r="K94" s="98">
        <v>0.55585495630511694</v>
      </c>
      <c r="L94" s="98">
        <v>0.56765083893939061</v>
      </c>
      <c r="M94" s="98">
        <v>0.38234556679437476</v>
      </c>
      <c r="N94" s="98">
        <v>0.4574041614915777</v>
      </c>
      <c r="O94" s="98">
        <v>0.4534151871952003</v>
      </c>
      <c r="P94" s="98">
        <v>0.45661278786767845</v>
      </c>
      <c r="Q94" s="98">
        <v>0.43865717302160834</v>
      </c>
      <c r="R94" s="98">
        <v>0.46175513824639269</v>
      </c>
      <c r="S94" s="98">
        <v>0.50281567443593533</v>
      </c>
      <c r="T94" s="98">
        <v>0.33899344975232221</v>
      </c>
      <c r="U94" s="98">
        <v>0.34491551160139211</v>
      </c>
      <c r="V94" s="98">
        <v>0.57797771775427387</v>
      </c>
      <c r="W94" s="98">
        <v>0.46860920627140795</v>
      </c>
      <c r="X94" s="98">
        <v>0.61387368497950012</v>
      </c>
      <c r="Y94" s="98">
        <v>0.41266583007026097</v>
      </c>
      <c r="DA94" s="63" t="s">
        <v>1659</v>
      </c>
    </row>
    <row r="95" spans="1:105" ht="12" customHeight="1" x14ac:dyDescent="0.25">
      <c r="A95" s="108" t="s">
        <v>52</v>
      </c>
      <c r="B95" s="98">
        <v>2.2652108782743379</v>
      </c>
      <c r="C95" s="98">
        <v>2.0455994435721059</v>
      </c>
      <c r="D95" s="98">
        <v>1.8425617330545061</v>
      </c>
      <c r="E95" s="98">
        <v>2.1104139317595743</v>
      </c>
      <c r="F95" s="98">
        <v>1.9647704876576826</v>
      </c>
      <c r="G95" s="98">
        <v>1.6147022966151787</v>
      </c>
      <c r="H95" s="98">
        <v>1.6365746980563127</v>
      </c>
      <c r="I95" s="98">
        <v>1.4991615846332444</v>
      </c>
      <c r="J95" s="98">
        <v>1.5369776758211202</v>
      </c>
      <c r="K95" s="98">
        <v>1.4321651998031315</v>
      </c>
      <c r="L95" s="98">
        <v>1.8055115894403115</v>
      </c>
      <c r="M95" s="98">
        <v>1.9710627350862724</v>
      </c>
      <c r="N95" s="98">
        <v>2.2579696074573739</v>
      </c>
      <c r="O95" s="98">
        <v>2.4569511783731195</v>
      </c>
      <c r="P95" s="98">
        <v>2.4056872697436975</v>
      </c>
      <c r="Q95" s="98">
        <v>2.311306846717287</v>
      </c>
      <c r="R95" s="98">
        <v>2.2641717511214652</v>
      </c>
      <c r="S95" s="98">
        <v>2.5741293324455059</v>
      </c>
      <c r="T95" s="98">
        <v>2.5874692901746648</v>
      </c>
      <c r="U95" s="98">
        <v>2.6156076549870408</v>
      </c>
      <c r="V95" s="98">
        <v>3.180251788911423</v>
      </c>
      <c r="W95" s="98">
        <v>2.4527603961307465</v>
      </c>
      <c r="X95" s="98">
        <v>1.8661657780213849</v>
      </c>
      <c r="Y95" s="98">
        <v>1.6005946258353134</v>
      </c>
      <c r="DA95" s="63" t="s">
        <v>1660</v>
      </c>
    </row>
    <row r="96" spans="1:105" ht="12" customHeight="1" x14ac:dyDescent="0.25">
      <c r="A96" s="106" t="s">
        <v>122</v>
      </c>
      <c r="B96" s="101">
        <v>5.2598491296509513</v>
      </c>
      <c r="C96" s="101">
        <v>5.4755737975386083</v>
      </c>
      <c r="D96" s="101">
        <v>5.5735293752388166</v>
      </c>
      <c r="E96" s="101">
        <v>4.9181788388170542</v>
      </c>
      <c r="F96" s="101">
        <v>5.0153999735173356</v>
      </c>
      <c r="G96" s="101">
        <v>5.4857176212114949</v>
      </c>
      <c r="H96" s="101">
        <v>6.6047646722563318</v>
      </c>
      <c r="I96" s="101">
        <v>7.6048621527419344</v>
      </c>
      <c r="J96" s="101">
        <v>7.3436618625577008</v>
      </c>
      <c r="K96" s="101">
        <v>7.1905757640242243</v>
      </c>
      <c r="L96" s="101">
        <v>6.0474672333197663</v>
      </c>
      <c r="M96" s="101">
        <v>5.3848311275445786</v>
      </c>
      <c r="N96" s="101">
        <v>4.4420672454361281</v>
      </c>
      <c r="O96" s="101">
        <v>3.9451496535818897</v>
      </c>
      <c r="P96" s="101">
        <v>3.2782704523868502</v>
      </c>
      <c r="Q96" s="101">
        <v>2.9806465866940752</v>
      </c>
      <c r="R96" s="101">
        <v>2.9922322121845131</v>
      </c>
      <c r="S96" s="101">
        <v>2.9186328860538469</v>
      </c>
      <c r="T96" s="101">
        <v>3.8617871346720678</v>
      </c>
      <c r="U96" s="101">
        <v>3.8243995420805623</v>
      </c>
      <c r="V96" s="101">
        <v>5.1868549623889804</v>
      </c>
      <c r="W96" s="101">
        <v>5.0402489104341157</v>
      </c>
      <c r="X96" s="101">
        <v>4.8709064201942143</v>
      </c>
      <c r="Y96" s="101">
        <v>5.5920311128190763</v>
      </c>
      <c r="DA96" s="131" t="s">
        <v>1661</v>
      </c>
    </row>
    <row r="97" spans="1:105" ht="12" customHeight="1" x14ac:dyDescent="0.25">
      <c r="A97" s="107" t="s">
        <v>121</v>
      </c>
      <c r="B97" s="104">
        <v>7.7054259467038175</v>
      </c>
      <c r="C97" s="104">
        <v>8.4271130714223794</v>
      </c>
      <c r="D97" s="104">
        <v>8.65761658410322</v>
      </c>
      <c r="E97" s="104">
        <v>7.2629831494131194</v>
      </c>
      <c r="F97" s="104">
        <v>7.3535567988054229</v>
      </c>
      <c r="G97" s="104">
        <v>9.2503360151636898</v>
      </c>
      <c r="H97" s="104">
        <v>9.4226902656725038</v>
      </c>
      <c r="I97" s="104">
        <v>10.300276364280707</v>
      </c>
      <c r="J97" s="104">
        <v>10.930021970070914</v>
      </c>
      <c r="K97" s="104">
        <v>11.576344301417203</v>
      </c>
      <c r="L97" s="104">
        <v>11.987969765225946</v>
      </c>
      <c r="M97" s="104">
        <v>14.422261380495405</v>
      </c>
      <c r="N97" s="104">
        <v>15.974611789579688</v>
      </c>
      <c r="O97" s="104">
        <v>16.136820044088321</v>
      </c>
      <c r="P97" s="104">
        <v>17.016881702183252</v>
      </c>
      <c r="Q97" s="104">
        <v>17.887567219498742</v>
      </c>
      <c r="R97" s="104">
        <v>19.127258791416548</v>
      </c>
      <c r="S97" s="104">
        <v>19.851858202291467</v>
      </c>
      <c r="T97" s="104">
        <v>21.053500155530347</v>
      </c>
      <c r="U97" s="104">
        <v>21.366582873916219</v>
      </c>
      <c r="V97" s="104">
        <v>20.138593339594738</v>
      </c>
      <c r="W97" s="104">
        <v>22.928775931235172</v>
      </c>
      <c r="X97" s="104">
        <v>25.115433562248477</v>
      </c>
      <c r="Y97" s="104">
        <v>26.570136398848657</v>
      </c>
      <c r="DA97" s="132" t="s">
        <v>1662</v>
      </c>
    </row>
    <row r="98" spans="1:105" ht="12" customHeight="1" x14ac:dyDescent="0.25">
      <c r="A98" s="108" t="s">
        <v>53</v>
      </c>
      <c r="B98" s="98">
        <v>1.8219983483768472</v>
      </c>
      <c r="C98" s="98">
        <v>2.2473622255974206</v>
      </c>
      <c r="D98" s="98">
        <v>2.4579929072835331</v>
      </c>
      <c r="E98" s="98">
        <v>1.5216816496255527</v>
      </c>
      <c r="F98" s="98">
        <v>1.5569491368414599</v>
      </c>
      <c r="G98" s="98">
        <v>2.6027923454088016</v>
      </c>
      <c r="H98" s="98">
        <v>2.2808980009321003</v>
      </c>
      <c r="I98" s="98">
        <v>2.575276237164922</v>
      </c>
      <c r="J98" s="98">
        <v>2.6430518421233766</v>
      </c>
      <c r="K98" s="98">
        <v>2.9882349733676628</v>
      </c>
      <c r="L98" s="98">
        <v>2.2155745894577517</v>
      </c>
      <c r="M98" s="98">
        <v>2.0350448942288959</v>
      </c>
      <c r="N98" s="98">
        <v>2.1719449217316034</v>
      </c>
      <c r="O98" s="98">
        <v>1.8593795144760521</v>
      </c>
      <c r="P98" s="98">
        <v>2.0970261808349475</v>
      </c>
      <c r="Q98" s="98">
        <v>2.3209300295818345</v>
      </c>
      <c r="R98" s="98">
        <v>2.7072461295390307</v>
      </c>
      <c r="S98" s="98">
        <v>2.6662348280034345</v>
      </c>
      <c r="T98" s="98">
        <v>2.0343521431420042</v>
      </c>
      <c r="U98" s="98">
        <v>2.0992838350258585</v>
      </c>
      <c r="V98" s="98">
        <v>0.77314794138300325</v>
      </c>
      <c r="W98" s="98">
        <v>2.1422841517138367</v>
      </c>
      <c r="X98" s="98">
        <v>4.3792484690642208</v>
      </c>
      <c r="Y98" s="98">
        <v>4.4829859525675806</v>
      </c>
      <c r="DA98" s="63" t="s">
        <v>1663</v>
      </c>
    </row>
    <row r="99" spans="1:105" ht="12" customHeight="1" x14ac:dyDescent="0.25">
      <c r="A99" s="108" t="s">
        <v>52</v>
      </c>
      <c r="B99" s="98">
        <v>5.8834275983269704</v>
      </c>
      <c r="C99" s="98">
        <v>6.1797508458249579</v>
      </c>
      <c r="D99" s="98">
        <v>6.1996236768196873</v>
      </c>
      <c r="E99" s="98">
        <v>5.7413014997875669</v>
      </c>
      <c r="F99" s="98">
        <v>5.7966076619639626</v>
      </c>
      <c r="G99" s="98">
        <v>6.6475436697548886</v>
      </c>
      <c r="H99" s="98">
        <v>7.1417922647404035</v>
      </c>
      <c r="I99" s="98">
        <v>7.7250001271157851</v>
      </c>
      <c r="J99" s="98">
        <v>8.2869701279475372</v>
      </c>
      <c r="K99" s="98">
        <v>8.5881093280495406</v>
      </c>
      <c r="L99" s="98">
        <v>9.7723951757681942</v>
      </c>
      <c r="M99" s="98">
        <v>12.387216486266508</v>
      </c>
      <c r="N99" s="98">
        <v>13.802666867848085</v>
      </c>
      <c r="O99" s="98">
        <v>14.277440529612269</v>
      </c>
      <c r="P99" s="98">
        <v>14.919855521348305</v>
      </c>
      <c r="Q99" s="98">
        <v>15.566637189916905</v>
      </c>
      <c r="R99" s="98">
        <v>16.420012661877518</v>
      </c>
      <c r="S99" s="98">
        <v>17.185623374288031</v>
      </c>
      <c r="T99" s="98">
        <v>19.019148012388342</v>
      </c>
      <c r="U99" s="98">
        <v>19.267299038890361</v>
      </c>
      <c r="V99" s="98">
        <v>19.365445398211737</v>
      </c>
      <c r="W99" s="98">
        <v>20.786491779521334</v>
      </c>
      <c r="X99" s="98">
        <v>20.736185093184258</v>
      </c>
      <c r="Y99" s="98">
        <v>22.087150446281075</v>
      </c>
      <c r="DA99" s="63" t="s">
        <v>1664</v>
      </c>
    </row>
    <row r="100" spans="1:105" ht="12" customHeight="1" x14ac:dyDescent="0.25">
      <c r="A100" s="121" t="s">
        <v>54</v>
      </c>
      <c r="B100" s="122">
        <v>591.95150368164252</v>
      </c>
      <c r="C100" s="122">
        <v>600.65919830981295</v>
      </c>
      <c r="D100" s="122">
        <v>595.20887391003373</v>
      </c>
      <c r="E100" s="122">
        <v>573.75876903291373</v>
      </c>
      <c r="F100" s="122">
        <v>546.28560911494105</v>
      </c>
      <c r="G100" s="122">
        <v>530.00462047573137</v>
      </c>
      <c r="H100" s="122">
        <v>510.11079464810985</v>
      </c>
      <c r="I100" s="122">
        <v>491.00551162763566</v>
      </c>
      <c r="J100" s="122">
        <v>469.63624732038841</v>
      </c>
      <c r="K100" s="122">
        <v>438.36896404745357</v>
      </c>
      <c r="L100" s="122">
        <v>354.03957865651796</v>
      </c>
      <c r="M100" s="122">
        <v>316.40921791279277</v>
      </c>
      <c r="N100" s="122">
        <v>278.41542244014556</v>
      </c>
      <c r="O100" s="122">
        <v>249.70437441490984</v>
      </c>
      <c r="P100" s="122">
        <v>237.40310919593628</v>
      </c>
      <c r="Q100" s="122">
        <v>233.74593765150706</v>
      </c>
      <c r="R100" s="122">
        <v>248.35009558195486</v>
      </c>
      <c r="S100" s="122">
        <v>250.95688650301443</v>
      </c>
      <c r="T100" s="122">
        <v>268.44175430651086</v>
      </c>
      <c r="U100" s="122">
        <v>277.26638272166326</v>
      </c>
      <c r="V100" s="122">
        <v>294.6437588506526</v>
      </c>
      <c r="W100" s="122">
        <v>300.9087749733132</v>
      </c>
      <c r="X100" s="122">
        <v>291.38686161565909</v>
      </c>
      <c r="Y100" s="122">
        <v>313.62229451800579</v>
      </c>
      <c r="DA100" s="130" t="s">
        <v>1665</v>
      </c>
    </row>
    <row r="101" spans="1:105" ht="12" customHeight="1" x14ac:dyDescent="0.25">
      <c r="A101" s="97" t="s">
        <v>202</v>
      </c>
      <c r="B101" s="98">
        <v>262.01841030912044</v>
      </c>
      <c r="C101" s="98">
        <v>266.51018345707439</v>
      </c>
      <c r="D101" s="98">
        <v>264.69505129145733</v>
      </c>
      <c r="E101" s="98">
        <v>244.17135761422244</v>
      </c>
      <c r="F101" s="98">
        <v>217.85291353285172</v>
      </c>
      <c r="G101" s="98">
        <v>213.25286627153844</v>
      </c>
      <c r="H101" s="98">
        <v>210.06599958480578</v>
      </c>
      <c r="I101" s="98">
        <v>208.13433713975141</v>
      </c>
      <c r="J101" s="98">
        <v>248.94755121662089</v>
      </c>
      <c r="K101" s="98">
        <v>250.49385626090353</v>
      </c>
      <c r="L101" s="98">
        <v>165.87365052068373</v>
      </c>
      <c r="M101" s="98">
        <v>165.87365052068367</v>
      </c>
      <c r="N101" s="98">
        <v>174.04879621668096</v>
      </c>
      <c r="O101" s="98">
        <v>177.90541702493536</v>
      </c>
      <c r="P101" s="98">
        <v>176.99830419413394</v>
      </c>
      <c r="Q101" s="98">
        <v>176.08006114454955</v>
      </c>
      <c r="R101" s="98">
        <v>176.43066303620918</v>
      </c>
      <c r="S101" s="98">
        <v>176.43066303620918</v>
      </c>
      <c r="T101" s="98">
        <v>176.89256711569683</v>
      </c>
      <c r="U101" s="98">
        <v>175.57920129932208</v>
      </c>
      <c r="V101" s="98">
        <v>178.17254227572366</v>
      </c>
      <c r="W101" s="98">
        <v>178.7624677558037</v>
      </c>
      <c r="X101" s="98">
        <v>178.74383777586706</v>
      </c>
      <c r="Y101" s="98">
        <v>183.3681809496513</v>
      </c>
      <c r="DA101" s="63" t="s">
        <v>1666</v>
      </c>
    </row>
    <row r="102" spans="1:105" ht="12" customHeight="1" x14ac:dyDescent="0.25">
      <c r="A102" s="97" t="s">
        <v>50</v>
      </c>
      <c r="B102" s="98">
        <v>185.57989313015102</v>
      </c>
      <c r="C102" s="98">
        <v>178.07218542888856</v>
      </c>
      <c r="D102" s="98">
        <v>170.55943602984064</v>
      </c>
      <c r="E102" s="98">
        <v>194.02030347160215</v>
      </c>
      <c r="F102" s="98">
        <v>188.6210866412361</v>
      </c>
      <c r="G102" s="98">
        <v>161.08154826400363</v>
      </c>
      <c r="H102" s="98">
        <v>144.99372041870529</v>
      </c>
      <c r="I102" s="98">
        <v>128.07241078167354</v>
      </c>
      <c r="J102" s="98">
        <v>101.01285449263622</v>
      </c>
      <c r="K102" s="98">
        <v>83.751057595486756</v>
      </c>
      <c r="L102" s="98">
        <v>73.807772310600299</v>
      </c>
      <c r="M102" s="98">
        <v>68.934269429287028</v>
      </c>
      <c r="N102" s="98">
        <v>54.940245139848948</v>
      </c>
      <c r="O102" s="98">
        <v>44.127764936728923</v>
      </c>
      <c r="P102" s="98">
        <v>38.194895304161847</v>
      </c>
      <c r="Q102" s="98">
        <v>34.995576448146302</v>
      </c>
      <c r="R102" s="98">
        <v>34.877568608265229</v>
      </c>
      <c r="S102" s="98">
        <v>37.07821246559805</v>
      </c>
      <c r="T102" s="98">
        <v>37.435044127077106</v>
      </c>
      <c r="U102" s="98">
        <v>39.248274869311231</v>
      </c>
      <c r="V102" s="98">
        <v>45.741178652662299</v>
      </c>
      <c r="W102" s="98">
        <v>41.99732579348111</v>
      </c>
      <c r="X102" s="98">
        <v>38.603415576002455</v>
      </c>
      <c r="Y102" s="98">
        <v>37.231720983303916</v>
      </c>
      <c r="DA102" s="63" t="s">
        <v>1667</v>
      </c>
    </row>
    <row r="103" spans="1:105" ht="12" customHeight="1" x14ac:dyDescent="0.25">
      <c r="A103" s="109" t="s">
        <v>120</v>
      </c>
      <c r="B103" s="33">
        <v>144.35320024237103</v>
      </c>
      <c r="C103" s="33">
        <v>156.07682942384997</v>
      </c>
      <c r="D103" s="33">
        <v>159.95438658873576</v>
      </c>
      <c r="E103" s="33">
        <v>135.56710794708908</v>
      </c>
      <c r="F103" s="33">
        <v>139.81160894085323</v>
      </c>
      <c r="G103" s="33">
        <v>155.67020594018933</v>
      </c>
      <c r="H103" s="33">
        <v>155.0510746445988</v>
      </c>
      <c r="I103" s="33">
        <v>154.79876370621071</v>
      </c>
      <c r="J103" s="33">
        <v>119.67584161113132</v>
      </c>
      <c r="K103" s="33">
        <v>104.12405019106328</v>
      </c>
      <c r="L103" s="33">
        <v>114.35815582523392</v>
      </c>
      <c r="M103" s="33">
        <v>81.601297962822088</v>
      </c>
      <c r="N103" s="33">
        <v>49.426381083615674</v>
      </c>
      <c r="O103" s="33">
        <v>27.671192453245531</v>
      </c>
      <c r="P103" s="33">
        <v>22.209909697640501</v>
      </c>
      <c r="Q103" s="33">
        <v>22.670300058811215</v>
      </c>
      <c r="R103" s="33">
        <v>37.04186393748045</v>
      </c>
      <c r="S103" s="33">
        <v>37.448011001207185</v>
      </c>
      <c r="T103" s="33">
        <v>54.114143063736925</v>
      </c>
      <c r="U103" s="33">
        <v>62.438906553029923</v>
      </c>
      <c r="V103" s="33">
        <v>70.730037922266689</v>
      </c>
      <c r="W103" s="33">
        <v>80.148981424028378</v>
      </c>
      <c r="X103" s="33">
        <v>74.039608263789546</v>
      </c>
      <c r="Y103" s="33">
        <v>93.022392585050582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2.8540905748220098</v>
      </c>
      <c r="C124" s="117">
        <f t="shared" si="42"/>
        <v>2.5039389650418657</v>
      </c>
      <c r="D124" s="117">
        <f t="shared" si="42"/>
        <v>2.9868878592182773</v>
      </c>
      <c r="E124" s="117">
        <f t="shared" si="42"/>
        <v>3.0766506234611688</v>
      </c>
      <c r="F124" s="117">
        <f t="shared" si="42"/>
        <v>3.2814913880264585</v>
      </c>
      <c r="G124" s="117">
        <f t="shared" si="42"/>
        <v>2.5814627782563324</v>
      </c>
      <c r="H124" s="117">
        <f t="shared" si="42"/>
        <v>2.4579685381208165</v>
      </c>
      <c r="I124" s="117">
        <f t="shared" si="42"/>
        <v>2.4063197610124258</v>
      </c>
      <c r="J124" s="117">
        <f t="shared" si="42"/>
        <v>1.9448133924960418</v>
      </c>
      <c r="K124" s="117">
        <f t="shared" si="42"/>
        <v>1.8687785018235126</v>
      </c>
      <c r="L124" s="117">
        <f t="shared" si="42"/>
        <v>2.2322924652879408</v>
      </c>
      <c r="M124" s="117">
        <f t="shared" si="42"/>
        <v>1.9639526927366562</v>
      </c>
      <c r="N124" s="117">
        <f t="shared" si="42"/>
        <v>1.9857102859398823</v>
      </c>
      <c r="O124" s="117">
        <f t="shared" si="42"/>
        <v>1.7809319634420007</v>
      </c>
      <c r="P124" s="117">
        <f t="shared" si="42"/>
        <v>1.5833354175984864</v>
      </c>
      <c r="Q124" s="117">
        <f t="shared" si="42"/>
        <v>1.4776430005521157</v>
      </c>
      <c r="R124" s="117">
        <f t="shared" ref="R124:V124" si="43">R125+R128+R130+R139</f>
        <v>1.5560877514210301</v>
      </c>
      <c r="S124" s="117">
        <f t="shared" si="43"/>
        <v>1.5480972993928332</v>
      </c>
      <c r="T124" s="117">
        <f t="shared" si="43"/>
        <v>1.7942913139345096</v>
      </c>
      <c r="U124" s="117">
        <f t="shared" si="43"/>
        <v>1.5764559841064316</v>
      </c>
      <c r="V124" s="117">
        <f t="shared" si="43"/>
        <v>1.5495903229865924</v>
      </c>
      <c r="W124" s="117">
        <f t="shared" ref="W124:Y124" si="44">W125+W128+W130+W139</f>
        <v>1.4584507294402598</v>
      </c>
      <c r="X124" s="117">
        <f t="shared" si="44"/>
        <v>0.99958408382394581</v>
      </c>
      <c r="Y124" s="117">
        <f t="shared" si="44"/>
        <v>0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1.1258450293506059</v>
      </c>
      <c r="C125" s="122">
        <f t="shared" si="45"/>
        <v>0.74247719610787144</v>
      </c>
      <c r="D125" s="122">
        <f t="shared" si="45"/>
        <v>1.1974274682209525</v>
      </c>
      <c r="E125" s="122">
        <f t="shared" si="45"/>
        <v>1.2925991618359489</v>
      </c>
      <c r="F125" s="122">
        <f t="shared" si="45"/>
        <v>1.507873975674547</v>
      </c>
      <c r="G125" s="122">
        <f t="shared" si="45"/>
        <v>1.0291692433922885</v>
      </c>
      <c r="H125" s="122">
        <f t="shared" si="45"/>
        <v>1.1010670443722044</v>
      </c>
      <c r="I125" s="122">
        <f t="shared" si="45"/>
        <v>1.101151664103297</v>
      </c>
      <c r="J125" s="122">
        <f t="shared" si="45"/>
        <v>0.81394387812546665</v>
      </c>
      <c r="K125" s="122">
        <f t="shared" si="45"/>
        <v>0.76602613921861018</v>
      </c>
      <c r="L125" s="122">
        <f t="shared" si="45"/>
        <v>1.0285396836661556</v>
      </c>
      <c r="M125" s="122">
        <f t="shared" si="45"/>
        <v>0.90918875459548831</v>
      </c>
      <c r="N125" s="122">
        <f t="shared" si="45"/>
        <v>1.0765509210092934</v>
      </c>
      <c r="O125" s="122">
        <f t="shared" si="45"/>
        <v>0.9808549467947788</v>
      </c>
      <c r="P125" s="122">
        <f t="shared" si="45"/>
        <v>0.90905065073961622</v>
      </c>
      <c r="Q125" s="122">
        <f t="shared" si="45"/>
        <v>0.86114412656469042</v>
      </c>
      <c r="R125" s="122">
        <f t="shared" ref="R125:V125" si="46">SUM(R126:R127)</f>
        <v>0.86119229205746173</v>
      </c>
      <c r="S125" s="122">
        <f t="shared" si="46"/>
        <v>0.86116909419977417</v>
      </c>
      <c r="T125" s="122">
        <f t="shared" si="46"/>
        <v>1.0565463823523065</v>
      </c>
      <c r="U125" s="122">
        <f t="shared" si="46"/>
        <v>0.86113373281682604</v>
      </c>
      <c r="V125" s="122">
        <f t="shared" si="46"/>
        <v>0.86167039679352253</v>
      </c>
      <c r="W125" s="122">
        <f t="shared" ref="W125:Y125" si="47">SUM(W126:W127)</f>
        <v>0.86166999286391621</v>
      </c>
      <c r="X125" s="122">
        <f t="shared" si="47"/>
        <v>0.59783540628414034</v>
      </c>
      <c r="Y125" s="122">
        <f t="shared" si="47"/>
        <v>0</v>
      </c>
      <c r="DA125" s="130" t="s">
        <v>1688</v>
      </c>
    </row>
    <row r="126" spans="1:105" ht="12" customHeight="1" x14ac:dyDescent="0.25">
      <c r="A126" s="97" t="s">
        <v>198</v>
      </c>
      <c r="B126" s="98">
        <v>1.1226139294926909</v>
      </c>
      <c r="C126" s="98">
        <v>0.74041272570937233</v>
      </c>
      <c r="D126" s="98">
        <v>1.1942390369733451</v>
      </c>
      <c r="E126" s="98">
        <v>1.2897678417884777</v>
      </c>
      <c r="F126" s="98">
        <v>1.5047291487532239</v>
      </c>
      <c r="G126" s="98">
        <v>1.026999140154772</v>
      </c>
      <c r="H126" s="98">
        <v>1.0987102321582107</v>
      </c>
      <c r="I126" s="98">
        <v>1.098710232158211</v>
      </c>
      <c r="J126" s="98">
        <v>0.81203783319002565</v>
      </c>
      <c r="K126" s="98">
        <v>0.76431642304385217</v>
      </c>
      <c r="L126" s="98">
        <v>1.0269991401547722</v>
      </c>
      <c r="M126" s="98">
        <v>0.90765262252794465</v>
      </c>
      <c r="N126" s="98">
        <v>1.0748065348237317</v>
      </c>
      <c r="O126" s="98">
        <v>0.97927773000859897</v>
      </c>
      <c r="P126" s="98">
        <v>0.90765262252794476</v>
      </c>
      <c r="Q126" s="98">
        <v>0.85984522785898576</v>
      </c>
      <c r="R126" s="98">
        <v>0.85984522785898487</v>
      </c>
      <c r="S126" s="98">
        <v>0.85984522785898565</v>
      </c>
      <c r="T126" s="98">
        <v>1.0549441100601893</v>
      </c>
      <c r="U126" s="98">
        <v>0.85984522785898576</v>
      </c>
      <c r="V126" s="98">
        <v>0.85984522785898543</v>
      </c>
      <c r="W126" s="98">
        <v>0.85984522785898587</v>
      </c>
      <c r="X126" s="98">
        <v>0.59656061908856395</v>
      </c>
      <c r="Y126" s="98">
        <v>0</v>
      </c>
      <c r="DA126" s="63" t="s">
        <v>1689</v>
      </c>
    </row>
    <row r="127" spans="1:105" ht="12" customHeight="1" x14ac:dyDescent="0.25">
      <c r="A127" s="97" t="s">
        <v>53</v>
      </c>
      <c r="B127" s="98">
        <v>3.2310998579149802E-3</v>
      </c>
      <c r="C127" s="98">
        <v>2.0644703984991201E-3</v>
      </c>
      <c r="D127" s="98">
        <v>3.18843124760729E-3</v>
      </c>
      <c r="E127" s="98">
        <v>2.8313200474711364E-3</v>
      </c>
      <c r="F127" s="98">
        <v>3.1448269213229752E-3</v>
      </c>
      <c r="G127" s="98">
        <v>2.1701032375165226E-3</v>
      </c>
      <c r="H127" s="98">
        <v>2.3568122139935939E-3</v>
      </c>
      <c r="I127" s="98">
        <v>2.4414319450860116E-3</v>
      </c>
      <c r="J127" s="98">
        <v>1.9060449354410445E-3</v>
      </c>
      <c r="K127" s="98">
        <v>1.7097161747579781E-3</v>
      </c>
      <c r="L127" s="98">
        <v>1.5405435113834394E-3</v>
      </c>
      <c r="M127" s="98">
        <v>1.5361320675436379E-3</v>
      </c>
      <c r="N127" s="98">
        <v>1.744386185561803E-3</v>
      </c>
      <c r="O127" s="98">
        <v>1.5772167861798055E-3</v>
      </c>
      <c r="P127" s="98">
        <v>1.3980282116714446E-3</v>
      </c>
      <c r="Q127" s="98">
        <v>1.2988987057046555E-3</v>
      </c>
      <c r="R127" s="98">
        <v>1.3470641984768136E-3</v>
      </c>
      <c r="S127" s="98">
        <v>1.3238663407885421E-3</v>
      </c>
      <c r="T127" s="98">
        <v>1.602272292117104E-3</v>
      </c>
      <c r="U127" s="98">
        <v>1.2885049578402333E-3</v>
      </c>
      <c r="V127" s="98">
        <v>1.8251689345370886E-3</v>
      </c>
      <c r="W127" s="98">
        <v>1.8247650049303345E-3</v>
      </c>
      <c r="X127" s="98">
        <v>1.2747871955763644E-3</v>
      </c>
      <c r="Y127" s="98">
        <v>0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7.5093566198218293E-3</v>
      </c>
      <c r="C128" s="122">
        <f t="shared" si="48"/>
        <v>8.3253357143934573E-3</v>
      </c>
      <c r="D128" s="122">
        <f t="shared" si="48"/>
        <v>6.5490551733222106E-3</v>
      </c>
      <c r="E128" s="122">
        <f t="shared" si="48"/>
        <v>1.3716450775935356E-2</v>
      </c>
      <c r="F128" s="122">
        <f t="shared" si="48"/>
        <v>9.8557397548097447E-3</v>
      </c>
      <c r="G128" s="122">
        <f t="shared" si="48"/>
        <v>1.1256786151600503E-2</v>
      </c>
      <c r="H128" s="122">
        <f t="shared" si="48"/>
        <v>1.1806882662813238E-2</v>
      </c>
      <c r="I128" s="122">
        <f t="shared" si="48"/>
        <v>4.6802390865530548E-3</v>
      </c>
      <c r="J128" s="122">
        <f t="shared" si="48"/>
        <v>3.7946397336908705E-3</v>
      </c>
      <c r="K128" s="122">
        <f t="shared" si="48"/>
        <v>5.0162929394805423E-3</v>
      </c>
      <c r="L128" s="122">
        <f t="shared" si="48"/>
        <v>7.264805918696886E-3</v>
      </c>
      <c r="M128" s="122">
        <f t="shared" si="48"/>
        <v>7.5955408068476534E-3</v>
      </c>
      <c r="N128" s="122">
        <f t="shared" si="48"/>
        <v>9.380939908196835E-3</v>
      </c>
      <c r="O128" s="122">
        <f t="shared" si="48"/>
        <v>1.1075943071050523E-2</v>
      </c>
      <c r="P128" s="122">
        <f t="shared" si="48"/>
        <v>1.2025798618395441E-2</v>
      </c>
      <c r="Q128" s="122">
        <f t="shared" si="48"/>
        <v>1.1341436725605331E-2</v>
      </c>
      <c r="R128" s="122">
        <f t="shared" si="48"/>
        <v>1.1437783877590714E-2</v>
      </c>
      <c r="S128" s="122">
        <f t="shared" si="48"/>
        <v>1.0495644904930957E-2</v>
      </c>
      <c r="T128" s="122">
        <f t="shared" si="48"/>
        <v>1.0536076338313495E-2</v>
      </c>
      <c r="U128" s="122">
        <f t="shared" si="48"/>
        <v>9.6122999780807929E-3</v>
      </c>
      <c r="V128" s="122">
        <f t="shared" si="48"/>
        <v>8.608278701431096E-3</v>
      </c>
      <c r="W128" s="122">
        <f t="shared" si="48"/>
        <v>7.7364092988755273E-3</v>
      </c>
      <c r="X128" s="122">
        <f t="shared" si="48"/>
        <v>7.0593048697046431E-3</v>
      </c>
      <c r="Y128" s="122">
        <f t="shared" si="48"/>
        <v>0</v>
      </c>
      <c r="DA128" s="130" t="s">
        <v>1691</v>
      </c>
    </row>
    <row r="129" spans="1:105" ht="12" customHeight="1" x14ac:dyDescent="0.25">
      <c r="A129" s="97" t="s">
        <v>53</v>
      </c>
      <c r="B129" s="98">
        <v>7.5093566198218293E-3</v>
      </c>
      <c r="C129" s="98">
        <v>8.3253357143934573E-3</v>
      </c>
      <c r="D129" s="98">
        <v>6.5490551733222106E-3</v>
      </c>
      <c r="E129" s="98">
        <v>1.3716450775935356E-2</v>
      </c>
      <c r="F129" s="98">
        <v>9.8557397548097447E-3</v>
      </c>
      <c r="G129" s="98">
        <v>1.1256786151600503E-2</v>
      </c>
      <c r="H129" s="98">
        <v>1.1806882662813238E-2</v>
      </c>
      <c r="I129" s="98">
        <v>4.6802390865530548E-3</v>
      </c>
      <c r="J129" s="98">
        <v>3.7946397336908705E-3</v>
      </c>
      <c r="K129" s="98">
        <v>5.0162929394805423E-3</v>
      </c>
      <c r="L129" s="98">
        <v>7.264805918696886E-3</v>
      </c>
      <c r="M129" s="98">
        <v>7.5955408068476534E-3</v>
      </c>
      <c r="N129" s="98">
        <v>9.380939908196835E-3</v>
      </c>
      <c r="O129" s="98">
        <v>1.1075943071050523E-2</v>
      </c>
      <c r="P129" s="98">
        <v>1.2025798618395441E-2</v>
      </c>
      <c r="Q129" s="98">
        <v>1.1341436725605331E-2</v>
      </c>
      <c r="R129" s="98">
        <v>1.1437783877590714E-2</v>
      </c>
      <c r="S129" s="98">
        <v>1.0495644904930957E-2</v>
      </c>
      <c r="T129" s="98">
        <v>1.0536076338313495E-2</v>
      </c>
      <c r="U129" s="98">
        <v>9.6122999780807929E-3</v>
      </c>
      <c r="V129" s="98">
        <v>8.608278701431096E-3</v>
      </c>
      <c r="W129" s="98">
        <v>7.7364092988755273E-3</v>
      </c>
      <c r="X129" s="98">
        <v>7.0593048697046431E-3</v>
      </c>
      <c r="Y129" s="98">
        <v>0</v>
      </c>
      <c r="DA129" s="63" t="s">
        <v>1692</v>
      </c>
    </row>
    <row r="130" spans="1:105" ht="12" customHeight="1" x14ac:dyDescent="0.25">
      <c r="A130" s="121" t="s">
        <v>55</v>
      </c>
      <c r="B130" s="122">
        <v>0.53427357147336263</v>
      </c>
      <c r="C130" s="122">
        <v>0.55242730093049841</v>
      </c>
      <c r="D130" s="122">
        <v>0.55704618294087926</v>
      </c>
      <c r="E130" s="122">
        <v>0.50364229928788229</v>
      </c>
      <c r="F130" s="122">
        <v>0.49891864154945109</v>
      </c>
      <c r="G130" s="122">
        <v>0.47186722390520591</v>
      </c>
      <c r="H130" s="122">
        <v>0.41423879646645656</v>
      </c>
      <c r="I130" s="122">
        <v>0.40475823154868551</v>
      </c>
      <c r="J130" s="122">
        <v>0.38708880067508489</v>
      </c>
      <c r="K130" s="122">
        <v>0.38519147127138798</v>
      </c>
      <c r="L130" s="122">
        <v>0.36785812039110943</v>
      </c>
      <c r="M130" s="122">
        <v>0.33853686050805676</v>
      </c>
      <c r="N130" s="122">
        <v>0.31220410263482545</v>
      </c>
      <c r="O130" s="122">
        <v>0.29035510171129975</v>
      </c>
      <c r="P130" s="122">
        <v>0.25150991812088569</v>
      </c>
      <c r="Q130" s="122">
        <v>0.22995095394178144</v>
      </c>
      <c r="R130" s="122">
        <v>0.23630286212177704</v>
      </c>
      <c r="S130" s="122">
        <v>0.24228936409040355</v>
      </c>
      <c r="T130" s="122">
        <v>0.24810093499008029</v>
      </c>
      <c r="U130" s="122">
        <v>0.23990273250111752</v>
      </c>
      <c r="V130" s="122">
        <v>0.20930477692278723</v>
      </c>
      <c r="W130" s="122">
        <v>0.19080226272583475</v>
      </c>
      <c r="X130" s="122">
        <v>0.13428102954419024</v>
      </c>
      <c r="Y130" s="122">
        <v>0</v>
      </c>
      <c r="DA130" s="130" t="s">
        <v>1693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0.21674441010196682</v>
      </c>
      <c r="C135" s="101">
        <v>0.21848825720570153</v>
      </c>
      <c r="D135" s="101">
        <v>0.21906261758019177</v>
      </c>
      <c r="E135" s="101">
        <v>0.20596955273247849</v>
      </c>
      <c r="F135" s="101">
        <v>0.20475851293700145</v>
      </c>
      <c r="G135" s="101">
        <v>0.1875080552045133</v>
      </c>
      <c r="H135" s="101">
        <v>0.1736921033666273</v>
      </c>
      <c r="I135" s="101">
        <v>0.17329145296939849</v>
      </c>
      <c r="J135" s="101">
        <v>0.1573815319666402</v>
      </c>
      <c r="K135" s="101">
        <v>0.14723056896060269</v>
      </c>
      <c r="L135" s="101">
        <v>0.11298358394925526</v>
      </c>
      <c r="M135" s="101">
        <v>8.535625833461799E-2</v>
      </c>
      <c r="N135" s="101">
        <v>6.1497793609552792E-2</v>
      </c>
      <c r="O135" s="101">
        <v>4.9434432193479899E-2</v>
      </c>
      <c r="P135" s="101">
        <v>4.0309120558673542E-2</v>
      </c>
      <c r="Q135" s="101">
        <v>3.3054029849310808E-2</v>
      </c>
      <c r="R135" s="101">
        <v>3.0848580656981071E-2</v>
      </c>
      <c r="S135" s="101">
        <v>2.8579678956390586E-2</v>
      </c>
      <c r="T135" s="101">
        <v>3.7496966505049481E-2</v>
      </c>
      <c r="U135" s="101">
        <v>3.5285684118820458E-2</v>
      </c>
      <c r="V135" s="101">
        <v>3.5968404311826567E-2</v>
      </c>
      <c r="W135" s="101">
        <v>3.1537897347965242E-2</v>
      </c>
      <c r="X135" s="101">
        <v>2.2598093600580339E-2</v>
      </c>
      <c r="Y135" s="101">
        <v>0</v>
      </c>
      <c r="DA135" s="131" t="s">
        <v>1698</v>
      </c>
    </row>
    <row r="136" spans="1:105" ht="12" customHeight="1" x14ac:dyDescent="0.25">
      <c r="A136" s="107" t="s">
        <v>121</v>
      </c>
      <c r="B136" s="104">
        <v>0.31752916137139575</v>
      </c>
      <c r="C136" s="104">
        <v>0.33393904372479688</v>
      </c>
      <c r="D136" s="104">
        <v>0.33798356536068752</v>
      </c>
      <c r="E136" s="104">
        <v>0.29767274655540382</v>
      </c>
      <c r="F136" s="104">
        <v>0.29416012861244961</v>
      </c>
      <c r="G136" s="104">
        <v>0.28435916870069261</v>
      </c>
      <c r="H136" s="104">
        <v>0.24054669309982926</v>
      </c>
      <c r="I136" s="104">
        <v>0.23146677857928705</v>
      </c>
      <c r="J136" s="104">
        <v>0.22970726870844466</v>
      </c>
      <c r="K136" s="104">
        <v>0.23796090231078532</v>
      </c>
      <c r="L136" s="104">
        <v>0.25487453644185415</v>
      </c>
      <c r="M136" s="104">
        <v>0.2531806021734388</v>
      </c>
      <c r="N136" s="104">
        <v>0.25070630902527269</v>
      </c>
      <c r="O136" s="104">
        <v>0.24092066951781985</v>
      </c>
      <c r="P136" s="104">
        <v>0.21120079756221216</v>
      </c>
      <c r="Q136" s="104">
        <v>0.19689692409247064</v>
      </c>
      <c r="R136" s="104">
        <v>0.20545428146479597</v>
      </c>
      <c r="S136" s="104">
        <v>0.21370968513401298</v>
      </c>
      <c r="T136" s="104">
        <v>0.2106039684850308</v>
      </c>
      <c r="U136" s="104">
        <v>0.20461704838229705</v>
      </c>
      <c r="V136" s="104">
        <v>0.17333637261096066</v>
      </c>
      <c r="W136" s="104">
        <v>0.1592643653778695</v>
      </c>
      <c r="X136" s="104">
        <v>0.11168293594360991</v>
      </c>
      <c r="Y136" s="104">
        <v>0</v>
      </c>
      <c r="DA136" s="132" t="s">
        <v>1699</v>
      </c>
    </row>
    <row r="137" spans="1:105" ht="12" customHeight="1" x14ac:dyDescent="0.25">
      <c r="A137" s="108" t="s">
        <v>53</v>
      </c>
      <c r="B137" s="98">
        <v>7.5081846426368157E-2</v>
      </c>
      <c r="C137" s="98">
        <v>8.9118507963657417E-2</v>
      </c>
      <c r="D137" s="98">
        <v>9.6033469039347771E-2</v>
      </c>
      <c r="E137" s="98">
        <v>6.236339555819536E-2</v>
      </c>
      <c r="F137" s="98">
        <v>6.2296129571797851E-2</v>
      </c>
      <c r="G137" s="98">
        <v>8.0182635279955963E-2</v>
      </c>
      <c r="H137" s="98">
        <v>5.8331559450157174E-2</v>
      </c>
      <c r="I137" s="98">
        <v>5.7939116263118373E-2</v>
      </c>
      <c r="J137" s="98">
        <v>5.5602914998622917E-2</v>
      </c>
      <c r="K137" s="98">
        <v>6.1445374493145508E-2</v>
      </c>
      <c r="L137" s="98">
        <v>4.7076556639844044E-2</v>
      </c>
      <c r="M137" s="98">
        <v>3.573592012178705E-2</v>
      </c>
      <c r="N137" s="98">
        <v>3.4125608323268358E-2</v>
      </c>
      <c r="O137" s="98">
        <v>2.7825162574620067E-2</v>
      </c>
      <c r="P137" s="98">
        <v>2.6240523159774754E-2</v>
      </c>
      <c r="Q137" s="98">
        <v>2.5847909485747445E-2</v>
      </c>
      <c r="R137" s="98">
        <v>2.9298391810904517E-2</v>
      </c>
      <c r="S137" s="98">
        <v>2.8728029519531295E-2</v>
      </c>
      <c r="T137" s="98">
        <v>2.0301880481669459E-2</v>
      </c>
      <c r="U137" s="98">
        <v>2.005927072358181E-2</v>
      </c>
      <c r="V137" s="98">
        <v>6.6570263055820353E-3</v>
      </c>
      <c r="W137" s="98">
        <v>1.4958774996613734E-2</v>
      </c>
      <c r="X137" s="98">
        <v>1.9748010354568163E-2</v>
      </c>
      <c r="Y137" s="98">
        <v>0</v>
      </c>
      <c r="DA137" s="63" t="s">
        <v>1700</v>
      </c>
    </row>
    <row r="138" spans="1:105" ht="12" customHeight="1" x14ac:dyDescent="0.25">
      <c r="A138" s="108" t="s">
        <v>52</v>
      </c>
      <c r="B138" s="98">
        <v>0.24244731494502758</v>
      </c>
      <c r="C138" s="98">
        <v>0.24482053576113949</v>
      </c>
      <c r="D138" s="98">
        <v>0.24195009632133974</v>
      </c>
      <c r="E138" s="98">
        <v>0.23530935099720848</v>
      </c>
      <c r="F138" s="98">
        <v>0.23186399904065177</v>
      </c>
      <c r="G138" s="98">
        <v>0.20417653342073666</v>
      </c>
      <c r="H138" s="98">
        <v>0.1822151336496721</v>
      </c>
      <c r="I138" s="98">
        <v>0.17352766231616867</v>
      </c>
      <c r="J138" s="98">
        <v>0.17410435370982175</v>
      </c>
      <c r="K138" s="98">
        <v>0.17651552781763982</v>
      </c>
      <c r="L138" s="98">
        <v>0.20779797980201009</v>
      </c>
      <c r="M138" s="98">
        <v>0.21744468205165174</v>
      </c>
      <c r="N138" s="98">
        <v>0.2165807007020043</v>
      </c>
      <c r="O138" s="98">
        <v>0.21309550694319979</v>
      </c>
      <c r="P138" s="98">
        <v>0.1849602744024374</v>
      </c>
      <c r="Q138" s="98">
        <v>0.1710490146067232</v>
      </c>
      <c r="R138" s="98">
        <v>0.17615588965389145</v>
      </c>
      <c r="S138" s="98">
        <v>0.18498165561448168</v>
      </c>
      <c r="T138" s="98">
        <v>0.19030208800336135</v>
      </c>
      <c r="U138" s="98">
        <v>0.18455777765871526</v>
      </c>
      <c r="V138" s="98">
        <v>0.16667934630537862</v>
      </c>
      <c r="W138" s="98">
        <v>0.14430559038125576</v>
      </c>
      <c r="X138" s="98">
        <v>9.1934925589041747E-2</v>
      </c>
      <c r="Y138" s="98">
        <v>0</v>
      </c>
      <c r="DA138" s="63" t="s">
        <v>1701</v>
      </c>
    </row>
    <row r="139" spans="1:105" ht="12" customHeight="1" x14ac:dyDescent="0.25">
      <c r="A139" s="121" t="s">
        <v>54</v>
      </c>
      <c r="B139" s="122">
        <v>1.1864626173782196</v>
      </c>
      <c r="C139" s="122">
        <v>1.2007091322891026</v>
      </c>
      <c r="D139" s="122">
        <v>1.2258651528831233</v>
      </c>
      <c r="E139" s="122">
        <v>1.2666927115614022</v>
      </c>
      <c r="F139" s="122">
        <v>1.2648430310476506</v>
      </c>
      <c r="G139" s="122">
        <v>1.0691695248072373</v>
      </c>
      <c r="H139" s="122">
        <v>0.93085581461934241</v>
      </c>
      <c r="I139" s="122">
        <v>0.8957296262738903</v>
      </c>
      <c r="J139" s="122">
        <v>0.73998607396179938</v>
      </c>
      <c r="K139" s="122">
        <v>0.71254459839403395</v>
      </c>
      <c r="L139" s="122">
        <v>0.82862985531197897</v>
      </c>
      <c r="M139" s="122">
        <v>0.70863153682626345</v>
      </c>
      <c r="N139" s="122">
        <v>0.58757432238756668</v>
      </c>
      <c r="O139" s="122">
        <v>0.49864597186487147</v>
      </c>
      <c r="P139" s="122">
        <v>0.41074905011958895</v>
      </c>
      <c r="Q139" s="122">
        <v>0.37520648332003848</v>
      </c>
      <c r="R139" s="122">
        <v>0.4471548133642006</v>
      </c>
      <c r="S139" s="122">
        <v>0.43414319619772462</v>
      </c>
      <c r="T139" s="122">
        <v>0.47910792025380933</v>
      </c>
      <c r="U139" s="122">
        <v>0.46580721881040732</v>
      </c>
      <c r="V139" s="122">
        <v>0.4700068705688516</v>
      </c>
      <c r="W139" s="122">
        <v>0.39824206455163325</v>
      </c>
      <c r="X139" s="122">
        <v>0.26040834312591055</v>
      </c>
      <c r="Y139" s="122">
        <v>0</v>
      </c>
      <c r="DA139" s="130" t="s">
        <v>1702</v>
      </c>
    </row>
    <row r="140" spans="1:105" ht="12" customHeight="1" x14ac:dyDescent="0.25">
      <c r="A140" s="97" t="s">
        <v>50</v>
      </c>
      <c r="B140" s="98">
        <v>0.66736585782891578</v>
      </c>
      <c r="C140" s="98">
        <v>0.63992830328006289</v>
      </c>
      <c r="D140" s="98">
        <v>0.63339561188755622</v>
      </c>
      <c r="E140" s="98">
        <v>0.74823848325228226</v>
      </c>
      <c r="F140" s="98">
        <v>0.72944472195382482</v>
      </c>
      <c r="G140" s="98">
        <v>0.56825496502492767</v>
      </c>
      <c r="H140" s="98">
        <v>0.47965826487789842</v>
      </c>
      <c r="I140" s="98">
        <v>0.42910763908200378</v>
      </c>
      <c r="J140" s="98">
        <v>0.35008094185937</v>
      </c>
      <c r="K140" s="98">
        <v>0.32911365112578894</v>
      </c>
      <c r="L140" s="98">
        <v>0.355789503461867</v>
      </c>
      <c r="M140" s="98">
        <v>0.34959763508660613</v>
      </c>
      <c r="N140" s="98">
        <v>0.33384216102036129</v>
      </c>
      <c r="O140" s="98">
        <v>0.31710571452082115</v>
      </c>
      <c r="P140" s="98">
        <v>0.26450711131279958</v>
      </c>
      <c r="Q140" s="98">
        <v>0.23644013871781408</v>
      </c>
      <c r="R140" s="98">
        <v>0.23007006239115968</v>
      </c>
      <c r="S140" s="98">
        <v>0.22893334029952564</v>
      </c>
      <c r="T140" s="98">
        <v>0.20887801827708088</v>
      </c>
      <c r="U140" s="98">
        <v>0.18751575852155258</v>
      </c>
      <c r="V140" s="98">
        <v>0.18369979246110069</v>
      </c>
      <c r="W140" s="98">
        <v>0.13802197316058615</v>
      </c>
      <c r="X140" s="98">
        <v>9.5219789708299113E-2</v>
      </c>
      <c r="Y140" s="98">
        <v>0</v>
      </c>
      <c r="DA140" s="63" t="s">
        <v>1703</v>
      </c>
    </row>
    <row r="141" spans="1:105" ht="12" customHeight="1" x14ac:dyDescent="0.25">
      <c r="A141" s="109" t="s">
        <v>120</v>
      </c>
      <c r="B141" s="33">
        <v>0.51909675954930379</v>
      </c>
      <c r="C141" s="33">
        <v>0.56078082900903958</v>
      </c>
      <c r="D141" s="33">
        <v>0.59246954099556703</v>
      </c>
      <c r="E141" s="33">
        <v>0.5184542283091198</v>
      </c>
      <c r="F141" s="33">
        <v>0.53539830909382591</v>
      </c>
      <c r="G141" s="33">
        <v>0.5009145597823097</v>
      </c>
      <c r="H141" s="33">
        <v>0.45119754974144405</v>
      </c>
      <c r="I141" s="33">
        <v>0.46662198719188647</v>
      </c>
      <c r="J141" s="33">
        <v>0.38990513210242944</v>
      </c>
      <c r="K141" s="33">
        <v>0.38343094726824495</v>
      </c>
      <c r="L141" s="33">
        <v>0.47284035185011197</v>
      </c>
      <c r="M141" s="33">
        <v>0.35903390173965738</v>
      </c>
      <c r="N141" s="33">
        <v>0.25373216136720539</v>
      </c>
      <c r="O141" s="33">
        <v>0.1815402573440503</v>
      </c>
      <c r="P141" s="33">
        <v>0.1462419388067894</v>
      </c>
      <c r="Q141" s="33">
        <v>0.13876634460222437</v>
      </c>
      <c r="R141" s="33">
        <v>0.21708475097304092</v>
      </c>
      <c r="S141" s="33">
        <v>0.20520985589819898</v>
      </c>
      <c r="T141" s="33">
        <v>0.27022990197672841</v>
      </c>
      <c r="U141" s="33">
        <v>0.27829146028885471</v>
      </c>
      <c r="V141" s="33">
        <v>0.28630707810775091</v>
      </c>
      <c r="W141" s="33">
        <v>0.26022009139104707</v>
      </c>
      <c r="X141" s="33">
        <v>0.16518855341761141</v>
      </c>
      <c r="Y141" s="33">
        <v>0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40.810735671152244</v>
      </c>
      <c r="C143" s="117">
        <f t="shared" si="49"/>
        <v>58.095950327570804</v>
      </c>
      <c r="D143" s="117">
        <f t="shared" si="49"/>
        <v>106.25413385794126</v>
      </c>
      <c r="E143" s="117">
        <f t="shared" si="49"/>
        <v>169.81377524445247</v>
      </c>
      <c r="F143" s="117">
        <f t="shared" si="49"/>
        <v>208.24289918843516</v>
      </c>
      <c r="G143" s="117">
        <f t="shared" si="49"/>
        <v>241.9701447931987</v>
      </c>
      <c r="H143" s="117">
        <f t="shared" si="49"/>
        <v>259.87635752656854</v>
      </c>
      <c r="I143" s="117">
        <f t="shared" si="49"/>
        <v>308.85406894887313</v>
      </c>
      <c r="J143" s="117">
        <f t="shared" si="49"/>
        <v>331.13139217543539</v>
      </c>
      <c r="K143" s="117">
        <f t="shared" si="49"/>
        <v>423.460304965219</v>
      </c>
      <c r="L143" s="117">
        <f t="shared" si="49"/>
        <v>472.36868447289095</v>
      </c>
      <c r="M143" s="117">
        <f t="shared" si="49"/>
        <v>440.74498357869197</v>
      </c>
      <c r="N143" s="117">
        <f t="shared" si="49"/>
        <v>444.30245376764935</v>
      </c>
      <c r="O143" s="117">
        <f t="shared" si="49"/>
        <v>477.31146944720916</v>
      </c>
      <c r="P143" s="117">
        <f t="shared" si="49"/>
        <v>480.37949975228179</v>
      </c>
      <c r="Q143" s="117">
        <f t="shared" si="49"/>
        <v>470.38623111868685</v>
      </c>
      <c r="R143" s="117">
        <f t="shared" ref="R143:V143" si="50">R144+R146+R148+R157</f>
        <v>507.1180732777521</v>
      </c>
      <c r="S143" s="117">
        <f t="shared" si="50"/>
        <v>497.22732621283552</v>
      </c>
      <c r="T143" s="117">
        <f t="shared" si="50"/>
        <v>517.24960249839819</v>
      </c>
      <c r="U143" s="117">
        <f t="shared" si="50"/>
        <v>519.24179602418508</v>
      </c>
      <c r="V143" s="117">
        <f t="shared" si="50"/>
        <v>559.41416489876383</v>
      </c>
      <c r="W143" s="117">
        <f t="shared" ref="W143:Y143" si="51">W144+W146+W148+W157</f>
        <v>557.63551455084098</v>
      </c>
      <c r="X143" s="117">
        <f t="shared" si="51"/>
        <v>553.6346704921433</v>
      </c>
      <c r="Y143" s="117">
        <f t="shared" si="51"/>
        <v>593.73373474149457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7.6584324755865723</v>
      </c>
      <c r="C144" s="122">
        <f t="shared" si="52"/>
        <v>10.588253638568169</v>
      </c>
      <c r="D144" s="122">
        <f t="shared" si="52"/>
        <v>20.186524664223835</v>
      </c>
      <c r="E144" s="122">
        <f t="shared" si="52"/>
        <v>37.542450669973988</v>
      </c>
      <c r="F144" s="122">
        <f t="shared" si="52"/>
        <v>45.567331044865178</v>
      </c>
      <c r="G144" s="122">
        <f t="shared" si="52"/>
        <v>53.908287487728948</v>
      </c>
      <c r="H144" s="122">
        <f t="shared" si="52"/>
        <v>53.313318656377618</v>
      </c>
      <c r="I144" s="122">
        <f t="shared" si="52"/>
        <v>67.915783952858717</v>
      </c>
      <c r="J144" s="122">
        <f t="shared" si="52"/>
        <v>72.839816250127768</v>
      </c>
      <c r="K144" s="122">
        <f t="shared" si="52"/>
        <v>112.18164027261119</v>
      </c>
      <c r="L144" s="122">
        <f t="shared" si="52"/>
        <v>84.995717446641407</v>
      </c>
      <c r="M144" s="122">
        <f t="shared" si="52"/>
        <v>81.130735054125822</v>
      </c>
      <c r="N144" s="122">
        <f t="shared" si="52"/>
        <v>97.724724603878542</v>
      </c>
      <c r="O144" s="122">
        <f t="shared" si="52"/>
        <v>123.20819593172023</v>
      </c>
      <c r="P144" s="122">
        <f t="shared" si="52"/>
        <v>135.72459880775705</v>
      </c>
      <c r="Q144" s="122">
        <f t="shared" si="52"/>
        <v>130.17411819671986</v>
      </c>
      <c r="R144" s="122">
        <f t="shared" si="52"/>
        <v>124.69440046698955</v>
      </c>
      <c r="S144" s="122">
        <f t="shared" si="52"/>
        <v>121.8642524968523</v>
      </c>
      <c r="T144" s="122">
        <f t="shared" si="52"/>
        <v>119.66459527173534</v>
      </c>
      <c r="U144" s="122">
        <f t="shared" si="52"/>
        <v>119.16477029974746</v>
      </c>
      <c r="V144" s="122">
        <f t="shared" si="52"/>
        <v>120.15863951974092</v>
      </c>
      <c r="W144" s="122">
        <f t="shared" si="52"/>
        <v>120.80399906886549</v>
      </c>
      <c r="X144" s="122">
        <f t="shared" si="52"/>
        <v>130.18329087256916</v>
      </c>
      <c r="Y144" s="122">
        <f t="shared" si="52"/>
        <v>128.33734937317044</v>
      </c>
      <c r="DA144" s="130" t="s">
        <v>1706</v>
      </c>
    </row>
    <row r="145" spans="1:105" ht="12" customHeight="1" x14ac:dyDescent="0.25">
      <c r="A145" s="97" t="s">
        <v>53</v>
      </c>
      <c r="B145" s="98">
        <v>7.6584324755865723</v>
      </c>
      <c r="C145" s="98">
        <v>10.588253638568169</v>
      </c>
      <c r="D145" s="98">
        <v>20.186524664223835</v>
      </c>
      <c r="E145" s="98">
        <v>37.542450669973988</v>
      </c>
      <c r="F145" s="98">
        <v>45.567331044865178</v>
      </c>
      <c r="G145" s="98">
        <v>53.908287487728948</v>
      </c>
      <c r="H145" s="98">
        <v>53.313318656377618</v>
      </c>
      <c r="I145" s="98">
        <v>67.915783952858717</v>
      </c>
      <c r="J145" s="98">
        <v>72.839816250127768</v>
      </c>
      <c r="K145" s="98">
        <v>112.18164027261119</v>
      </c>
      <c r="L145" s="98">
        <v>84.995717446641407</v>
      </c>
      <c r="M145" s="98">
        <v>81.130735054125822</v>
      </c>
      <c r="N145" s="98">
        <v>97.724724603878542</v>
      </c>
      <c r="O145" s="98">
        <v>123.20819593172023</v>
      </c>
      <c r="P145" s="98">
        <v>135.72459880775705</v>
      </c>
      <c r="Q145" s="98">
        <v>130.17411819671986</v>
      </c>
      <c r="R145" s="98">
        <v>124.69440046698955</v>
      </c>
      <c r="S145" s="98">
        <v>121.8642524968523</v>
      </c>
      <c r="T145" s="98">
        <v>119.66459527173534</v>
      </c>
      <c r="U145" s="98">
        <v>119.16477029974746</v>
      </c>
      <c r="V145" s="98">
        <v>120.15863951974092</v>
      </c>
      <c r="W145" s="98">
        <v>120.80399906886549</v>
      </c>
      <c r="X145" s="98">
        <v>130.18329087256916</v>
      </c>
      <c r="Y145" s="98">
        <v>128.33734937317044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1.2254765172852098</v>
      </c>
      <c r="C146" s="122">
        <f t="shared" si="53"/>
        <v>1.4920683456232655</v>
      </c>
      <c r="D146" s="122">
        <f t="shared" si="53"/>
        <v>1.6921609065808072</v>
      </c>
      <c r="E146" s="122">
        <f t="shared" si="53"/>
        <v>5.6369432551591112</v>
      </c>
      <c r="F146" s="122">
        <f t="shared" si="53"/>
        <v>5.7736159579210673</v>
      </c>
      <c r="G146" s="122">
        <f t="shared" si="53"/>
        <v>8.7150274244052444</v>
      </c>
      <c r="H146" s="122">
        <f t="shared" si="53"/>
        <v>11.99603844591314</v>
      </c>
      <c r="I146" s="122">
        <f t="shared" si="53"/>
        <v>6.2133000943491004</v>
      </c>
      <c r="J146" s="122">
        <f t="shared" si="53"/>
        <v>6.3505326059167642</v>
      </c>
      <c r="K146" s="122">
        <f t="shared" si="53"/>
        <v>11.582475538701537</v>
      </c>
      <c r="L146" s="122">
        <f t="shared" si="53"/>
        <v>19.495430270033989</v>
      </c>
      <c r="M146" s="122">
        <f t="shared" si="53"/>
        <v>18.861539474797155</v>
      </c>
      <c r="N146" s="122">
        <f t="shared" si="53"/>
        <v>17.325518946919637</v>
      </c>
      <c r="O146" s="122">
        <f t="shared" si="53"/>
        <v>16.285292345813065</v>
      </c>
      <c r="P146" s="122">
        <f t="shared" si="53"/>
        <v>15.544957903932671</v>
      </c>
      <c r="Q146" s="122">
        <f t="shared" si="53"/>
        <v>16.102833373094612</v>
      </c>
      <c r="R146" s="122">
        <f t="shared" si="53"/>
        <v>17.338841529309668</v>
      </c>
      <c r="S146" s="122">
        <f t="shared" si="53"/>
        <v>16.58399255040813</v>
      </c>
      <c r="T146" s="122">
        <f t="shared" si="53"/>
        <v>17.190554678306828</v>
      </c>
      <c r="U146" s="122">
        <f t="shared" si="53"/>
        <v>17.242090565203725</v>
      </c>
      <c r="V146" s="122">
        <f t="shared" si="53"/>
        <v>17.94227070419624</v>
      </c>
      <c r="W146" s="122">
        <f t="shared" si="53"/>
        <v>19.813503773538326</v>
      </c>
      <c r="X146" s="122">
        <f t="shared" si="53"/>
        <v>21.923016006550473</v>
      </c>
      <c r="Y146" s="122">
        <f t="shared" si="53"/>
        <v>26.002402344044533</v>
      </c>
      <c r="DA146" s="130" t="s">
        <v>1708</v>
      </c>
    </row>
    <row r="147" spans="1:105" ht="12" customHeight="1" x14ac:dyDescent="0.25">
      <c r="A147" s="97" t="s">
        <v>53</v>
      </c>
      <c r="B147" s="98">
        <v>1.2254765172852098</v>
      </c>
      <c r="C147" s="98">
        <v>1.4920683456232655</v>
      </c>
      <c r="D147" s="98">
        <v>1.6921609065808072</v>
      </c>
      <c r="E147" s="98">
        <v>5.6369432551591112</v>
      </c>
      <c r="F147" s="98">
        <v>5.7736159579210673</v>
      </c>
      <c r="G147" s="98">
        <v>8.7150274244052444</v>
      </c>
      <c r="H147" s="98">
        <v>11.99603844591314</v>
      </c>
      <c r="I147" s="98">
        <v>6.2133000943491004</v>
      </c>
      <c r="J147" s="98">
        <v>6.3505326059167642</v>
      </c>
      <c r="K147" s="98">
        <v>11.582475538701537</v>
      </c>
      <c r="L147" s="98">
        <v>19.495430270033989</v>
      </c>
      <c r="M147" s="98">
        <v>18.861539474797155</v>
      </c>
      <c r="N147" s="98">
        <v>17.325518946919637</v>
      </c>
      <c r="O147" s="98">
        <v>16.285292345813065</v>
      </c>
      <c r="P147" s="98">
        <v>15.544957903932671</v>
      </c>
      <c r="Q147" s="98">
        <v>16.102833373094612</v>
      </c>
      <c r="R147" s="98">
        <v>17.338841529309668</v>
      </c>
      <c r="S147" s="98">
        <v>16.58399255040813</v>
      </c>
      <c r="T147" s="98">
        <v>17.190554678306828</v>
      </c>
      <c r="U147" s="98">
        <v>17.242090565203725</v>
      </c>
      <c r="V147" s="98">
        <v>17.94227070419624</v>
      </c>
      <c r="W147" s="98">
        <v>19.813503773538326</v>
      </c>
      <c r="X147" s="98">
        <v>21.923016006550473</v>
      </c>
      <c r="Y147" s="98">
        <v>26.002402344044533</v>
      </c>
      <c r="DA147" s="63" t="s">
        <v>1709</v>
      </c>
    </row>
    <row r="148" spans="1:105" ht="12" customHeight="1" x14ac:dyDescent="0.25">
      <c r="A148" s="121" t="s">
        <v>55</v>
      </c>
      <c r="B148" s="122">
        <v>12.601536701094659</v>
      </c>
      <c r="C148" s="122">
        <v>17.680608277159198</v>
      </c>
      <c r="D148" s="122">
        <v>31.38429510965479</v>
      </c>
      <c r="E148" s="122">
        <v>46.290868620927412</v>
      </c>
      <c r="F148" s="122">
        <v>56.775963522243707</v>
      </c>
      <c r="G148" s="122">
        <v>65.468483120337496</v>
      </c>
      <c r="H148" s="122">
        <v>73.369704637252042</v>
      </c>
      <c r="I148" s="122">
        <v>88.395471714275217</v>
      </c>
      <c r="J148" s="122">
        <v>104.05285700479099</v>
      </c>
      <c r="K148" s="122">
        <v>124.86534700926538</v>
      </c>
      <c r="L148" s="122">
        <v>142.4156652376567</v>
      </c>
      <c r="M148" s="122">
        <v>133.62165092486987</v>
      </c>
      <c r="N148" s="122">
        <v>140.02979072774946</v>
      </c>
      <c r="O148" s="122">
        <v>153.4844462680598</v>
      </c>
      <c r="P148" s="122">
        <v>151.51503874923748</v>
      </c>
      <c r="Q148" s="122">
        <v>147.40602787018108</v>
      </c>
      <c r="R148" s="122">
        <v>149.7705952946439</v>
      </c>
      <c r="S148" s="122">
        <v>151.97273980264663</v>
      </c>
      <c r="T148" s="122">
        <v>149.51752970290946</v>
      </c>
      <c r="U148" s="122">
        <v>148.22522344638719</v>
      </c>
      <c r="V148" s="122">
        <v>163.09722262233788</v>
      </c>
      <c r="W148" s="122">
        <v>152.45708446818597</v>
      </c>
      <c r="X148" s="122">
        <v>150.54637876979947</v>
      </c>
      <c r="Y148" s="122">
        <v>151.54822421821802</v>
      </c>
      <c r="DA148" s="130" t="s">
        <v>1710</v>
      </c>
    </row>
    <row r="149" spans="1:105" ht="12" customHeight="1" x14ac:dyDescent="0.25">
      <c r="A149" s="97" t="s">
        <v>124</v>
      </c>
      <c r="B149" s="98">
        <v>11.95477393568833</v>
      </c>
      <c r="C149" s="98">
        <v>16.651395392058163</v>
      </c>
      <c r="D149" s="98">
        <v>29.31874812804628</v>
      </c>
      <c r="E149" s="98">
        <v>43.555546614047827</v>
      </c>
      <c r="F149" s="98">
        <v>53.259780372375616</v>
      </c>
      <c r="G149" s="98">
        <v>60.776419138581574</v>
      </c>
      <c r="H149" s="98">
        <v>68.007276666566312</v>
      </c>
      <c r="I149" s="98">
        <v>80.714992059392486</v>
      </c>
      <c r="J149" s="98">
        <v>93.355021567982448</v>
      </c>
      <c r="K149" s="98">
        <v>109.85907440305704</v>
      </c>
      <c r="L149" s="98">
        <v>123.18795889142814</v>
      </c>
      <c r="M149" s="98">
        <v>111.9225353054114</v>
      </c>
      <c r="N149" s="98">
        <v>115.41297126454694</v>
      </c>
      <c r="O149" s="98">
        <v>125.52764064634066</v>
      </c>
      <c r="P149" s="98">
        <v>120.8849044303462</v>
      </c>
      <c r="Q149" s="98">
        <v>114.71770782355117</v>
      </c>
      <c r="R149" s="98">
        <v>114.5458473906797</v>
      </c>
      <c r="S149" s="98">
        <v>115.71447153418907</v>
      </c>
      <c r="T149" s="98">
        <v>110.9146081584923</v>
      </c>
      <c r="U149" s="98">
        <v>109.42685925900851</v>
      </c>
      <c r="V149" s="98">
        <v>121.72228337437626</v>
      </c>
      <c r="W149" s="98">
        <v>106.90377314517629</v>
      </c>
      <c r="X149" s="98">
        <v>97.96398535431878</v>
      </c>
      <c r="Y149" s="98">
        <v>94.52267475968705</v>
      </c>
      <c r="DA149" s="63" t="s">
        <v>1711</v>
      </c>
    </row>
    <row r="150" spans="1:105" ht="12" customHeight="1" x14ac:dyDescent="0.25">
      <c r="A150" s="97" t="s">
        <v>123</v>
      </c>
      <c r="B150" s="98">
        <v>0.12597606076342305</v>
      </c>
      <c r="C150" s="98">
        <v>0.15063122945586641</v>
      </c>
      <c r="D150" s="98">
        <v>0.24284104265952766</v>
      </c>
      <c r="E150" s="98">
        <v>0.56127238864085149</v>
      </c>
      <c r="F150" s="98">
        <v>0.64685988056174581</v>
      </c>
      <c r="G150" s="98">
        <v>0.65805638768512464</v>
      </c>
      <c r="H150" s="98">
        <v>0.72784314979774878</v>
      </c>
      <c r="I150" s="98">
        <v>0.76997241408705186</v>
      </c>
      <c r="J150" s="98">
        <v>1.1176821443464673</v>
      </c>
      <c r="K150" s="98">
        <v>1.3873287810413575</v>
      </c>
      <c r="L150" s="98">
        <v>2.6182362917726136</v>
      </c>
      <c r="M150" s="98">
        <v>2.6514262703839808</v>
      </c>
      <c r="N150" s="98">
        <v>3.1669688346190243</v>
      </c>
      <c r="O150" s="98">
        <v>3.7306181676948102</v>
      </c>
      <c r="P150" s="98">
        <v>3.8865911395920341</v>
      </c>
      <c r="Q150" s="98">
        <v>3.8149105777777468</v>
      </c>
      <c r="R150" s="98">
        <v>3.8413756842080682</v>
      </c>
      <c r="S150" s="98">
        <v>4.2427996608259306</v>
      </c>
      <c r="T150" s="98">
        <v>3.970156905221828</v>
      </c>
      <c r="U150" s="98">
        <v>4.0024783091178078</v>
      </c>
      <c r="V150" s="98">
        <v>5.2798620438428188</v>
      </c>
      <c r="W150" s="98">
        <v>4.0367039259565036</v>
      </c>
      <c r="X150" s="98">
        <v>3.3580384680606201</v>
      </c>
      <c r="Y150" s="98">
        <v>2.6996822457978036</v>
      </c>
      <c r="DA150" s="63" t="s">
        <v>1712</v>
      </c>
    </row>
    <row r="151" spans="1:105" ht="12" customHeight="1" x14ac:dyDescent="0.25">
      <c r="A151" s="100" t="s">
        <v>50</v>
      </c>
      <c r="B151" s="101">
        <v>3.4994681196448288E-2</v>
      </c>
      <c r="C151" s="101">
        <v>4.3531815447904645E-2</v>
      </c>
      <c r="D151" s="101">
        <v>7.1895087763339652E-2</v>
      </c>
      <c r="E151" s="101">
        <v>0.14613019288548729</v>
      </c>
      <c r="F151" s="101">
        <v>0.16835119855888481</v>
      </c>
      <c r="G151" s="101">
        <v>0.19323941999448935</v>
      </c>
      <c r="H151" s="101">
        <v>0.1978327270674497</v>
      </c>
      <c r="I151" s="101">
        <v>0.21211663680676471</v>
      </c>
      <c r="J151" s="101">
        <v>0.30069678020713125</v>
      </c>
      <c r="K151" s="101">
        <v>0.38639120459004495</v>
      </c>
      <c r="L151" s="101">
        <v>0.62290915628434618</v>
      </c>
      <c r="M151" s="101">
        <v>0.42998872110943931</v>
      </c>
      <c r="N151" s="101">
        <v>0.5338417209510069</v>
      </c>
      <c r="O151" s="101">
        <v>0.58120051399753025</v>
      </c>
      <c r="P151" s="101">
        <v>0.61912505089261627</v>
      </c>
      <c r="Q151" s="101">
        <v>0.60679261642958959</v>
      </c>
      <c r="R151" s="101">
        <v>0.64797191231047901</v>
      </c>
      <c r="S151" s="101">
        <v>0.69126551035041051</v>
      </c>
      <c r="T151" s="101">
        <v>0.45870425656452618</v>
      </c>
      <c r="U151" s="101">
        <v>0.46803340083897632</v>
      </c>
      <c r="V151" s="101">
        <v>0.8142150864536446</v>
      </c>
      <c r="W151" s="101">
        <v>0.64838408404838632</v>
      </c>
      <c r="X151" s="101">
        <v>0.83110470601005892</v>
      </c>
      <c r="Y151" s="101">
        <v>0.55299293901393409</v>
      </c>
      <c r="DA151" s="131" t="s">
        <v>1713</v>
      </c>
    </row>
    <row r="152" spans="1:105" ht="12" customHeight="1" x14ac:dyDescent="0.25">
      <c r="A152" s="103" t="s">
        <v>52</v>
      </c>
      <c r="B152" s="104">
        <v>9.0981379566974774E-2</v>
      </c>
      <c r="C152" s="104">
        <v>0.10709941400796176</v>
      </c>
      <c r="D152" s="104">
        <v>0.17094595489618802</v>
      </c>
      <c r="E152" s="104">
        <v>0.41514219575536415</v>
      </c>
      <c r="F152" s="104">
        <v>0.47850868200286095</v>
      </c>
      <c r="G152" s="104">
        <v>0.46481696769063535</v>
      </c>
      <c r="H152" s="104">
        <v>0.53001042273029908</v>
      </c>
      <c r="I152" s="104">
        <v>0.55785577728028712</v>
      </c>
      <c r="J152" s="104">
        <v>0.81698536413933598</v>
      </c>
      <c r="K152" s="104">
        <v>1.0009375764513126</v>
      </c>
      <c r="L152" s="104">
        <v>1.9953271354882676</v>
      </c>
      <c r="M152" s="104">
        <v>2.2214375492745417</v>
      </c>
      <c r="N152" s="104">
        <v>2.6331271136680177</v>
      </c>
      <c r="O152" s="104">
        <v>3.14941765369728</v>
      </c>
      <c r="P152" s="104">
        <v>3.2674660886994178</v>
      </c>
      <c r="Q152" s="104">
        <v>3.2081179613481572</v>
      </c>
      <c r="R152" s="104">
        <v>3.1934037718975889</v>
      </c>
      <c r="S152" s="104">
        <v>3.5515341504755198</v>
      </c>
      <c r="T152" s="104">
        <v>3.5114526486573019</v>
      </c>
      <c r="U152" s="104">
        <v>3.5344449082788314</v>
      </c>
      <c r="V152" s="104">
        <v>4.4656469573891746</v>
      </c>
      <c r="W152" s="104">
        <v>3.3883198419081171</v>
      </c>
      <c r="X152" s="104">
        <v>2.526933762050561</v>
      </c>
      <c r="Y152" s="104">
        <v>2.1466893067838693</v>
      </c>
      <c r="DA152" s="132" t="s">
        <v>1714</v>
      </c>
    </row>
    <row r="153" spans="1:105" ht="12" customHeight="1" x14ac:dyDescent="0.25">
      <c r="A153" s="106" t="s">
        <v>122</v>
      </c>
      <c r="B153" s="101">
        <v>0.2113119415111758</v>
      </c>
      <c r="C153" s="101">
        <v>0.333564721870245</v>
      </c>
      <c r="D153" s="101">
        <v>0.70661131820337364</v>
      </c>
      <c r="E153" s="101">
        <v>0.89775185258239976</v>
      </c>
      <c r="F153" s="101">
        <v>1.1883719853103354</v>
      </c>
      <c r="G153" s="101">
        <v>1.5218655221299018</v>
      </c>
      <c r="H153" s="101">
        <v>1.8997421873919493</v>
      </c>
      <c r="I153" s="101">
        <v>2.9973689121560074</v>
      </c>
      <c r="J153" s="101">
        <v>3.4970528798601532</v>
      </c>
      <c r="K153" s="101">
        <v>4.5052576225122065</v>
      </c>
      <c r="L153" s="101">
        <v>4.05023942961685</v>
      </c>
      <c r="M153" s="101">
        <v>4.023598894284838</v>
      </c>
      <c r="N153" s="101">
        <v>3.8807723797505109</v>
      </c>
      <c r="O153" s="101">
        <v>4.4701130769530977</v>
      </c>
      <c r="P153" s="101">
        <v>4.2456970854887794</v>
      </c>
      <c r="Q153" s="101">
        <v>4.1596519816154105</v>
      </c>
      <c r="R153" s="101">
        <v>4.2717257297516529</v>
      </c>
      <c r="S153" s="101">
        <v>4.1230825443378798</v>
      </c>
      <c r="T153" s="101">
        <v>5.3513097694895606</v>
      </c>
      <c r="U153" s="101">
        <v>5.2702048489066966</v>
      </c>
      <c r="V153" s="101">
        <v>7.5646253801593382</v>
      </c>
      <c r="W153" s="101">
        <v>7.2704518727449869</v>
      </c>
      <c r="X153" s="101">
        <v>7.3345911703123363</v>
      </c>
      <c r="Y153" s="101">
        <v>8.8051896572275243</v>
      </c>
      <c r="DA153" s="131" t="s">
        <v>1715</v>
      </c>
    </row>
    <row r="154" spans="1:105" ht="12" customHeight="1" x14ac:dyDescent="0.25">
      <c r="A154" s="107" t="s">
        <v>121</v>
      </c>
      <c r="B154" s="104">
        <v>0.309474763131731</v>
      </c>
      <c r="C154" s="104">
        <v>0.54501693377492433</v>
      </c>
      <c r="D154" s="104">
        <v>1.1160946207456073</v>
      </c>
      <c r="E154" s="104">
        <v>1.2762977656563272</v>
      </c>
      <c r="F154" s="104">
        <v>1.6809512839960077</v>
      </c>
      <c r="G154" s="104">
        <v>2.5121420719409051</v>
      </c>
      <c r="H154" s="104">
        <v>2.7348426334960361</v>
      </c>
      <c r="I154" s="104">
        <v>3.9131383286396764</v>
      </c>
      <c r="J154" s="104">
        <v>6.0831004126019375</v>
      </c>
      <c r="K154" s="104">
        <v>9.1136862026547831</v>
      </c>
      <c r="L154" s="104">
        <v>12.559230624839097</v>
      </c>
      <c r="M154" s="104">
        <v>15.024090454789649</v>
      </c>
      <c r="N154" s="104">
        <v>17.56907824883298</v>
      </c>
      <c r="O154" s="104">
        <v>19.756074377071215</v>
      </c>
      <c r="P154" s="104">
        <v>22.49784609381047</v>
      </c>
      <c r="Q154" s="104">
        <v>24.713757487236741</v>
      </c>
      <c r="R154" s="104">
        <v>27.111646490004489</v>
      </c>
      <c r="S154" s="104">
        <v>27.892386063293756</v>
      </c>
      <c r="T154" s="104">
        <v>29.281454869705776</v>
      </c>
      <c r="U154" s="104">
        <v>29.525681029354168</v>
      </c>
      <c r="V154" s="104">
        <v>28.530451823959481</v>
      </c>
      <c r="W154" s="104">
        <v>34.2461555243082</v>
      </c>
      <c r="X154" s="104">
        <v>41.889763777107738</v>
      </c>
      <c r="Y154" s="104">
        <v>45.520677555505642</v>
      </c>
      <c r="DA154" s="132" t="s">
        <v>1716</v>
      </c>
    </row>
    <row r="155" spans="1:105" ht="12" customHeight="1" x14ac:dyDescent="0.25">
      <c r="A155" s="108" t="s">
        <v>53</v>
      </c>
      <c r="B155" s="98">
        <v>7.3177331297504186E-2</v>
      </c>
      <c r="C155" s="98">
        <v>0.14436971619256767</v>
      </c>
      <c r="D155" s="98">
        <v>0.31365281120149985</v>
      </c>
      <c r="E155" s="98">
        <v>0.26454525978845783</v>
      </c>
      <c r="F155" s="98">
        <v>0.35297036967675099</v>
      </c>
      <c r="G155" s="98">
        <v>0.70393324576287863</v>
      </c>
      <c r="H155" s="98">
        <v>0.66133786767918235</v>
      </c>
      <c r="I155" s="98">
        <v>0.97784713678519841</v>
      </c>
      <c r="J155" s="98">
        <v>1.4688794023024998</v>
      </c>
      <c r="K155" s="98">
        <v>2.348148412479401</v>
      </c>
      <c r="L155" s="98">
        <v>2.3157604991163421</v>
      </c>
      <c r="M155" s="98">
        <v>2.1180991279947623</v>
      </c>
      <c r="N155" s="98">
        <v>2.3889229813439927</v>
      </c>
      <c r="O155" s="98">
        <v>2.2757905787835471</v>
      </c>
      <c r="P155" s="98">
        <v>2.7681143461856075</v>
      </c>
      <c r="Q155" s="98">
        <v>3.1988657238535416</v>
      </c>
      <c r="R155" s="98">
        <v>3.8262582831582028</v>
      </c>
      <c r="S155" s="98">
        <v>3.7373828911739628</v>
      </c>
      <c r="T155" s="98">
        <v>2.826799202691002</v>
      </c>
      <c r="U155" s="98">
        <v>2.907600590319392</v>
      </c>
      <c r="V155" s="98">
        <v>1.0976790506928156</v>
      </c>
      <c r="W155" s="98">
        <v>3.197401254515793</v>
      </c>
      <c r="X155" s="98">
        <v>7.2745410757175781</v>
      </c>
      <c r="Y155" s="98">
        <v>7.6510485079652995</v>
      </c>
      <c r="DA155" s="63" t="s">
        <v>1717</v>
      </c>
    </row>
    <row r="156" spans="1:105" ht="12" customHeight="1" x14ac:dyDescent="0.25">
      <c r="A156" s="108" t="s">
        <v>52</v>
      </c>
      <c r="B156" s="98">
        <v>0.23629743183422683</v>
      </c>
      <c r="C156" s="98">
        <v>0.40064721758235666</v>
      </c>
      <c r="D156" s="98">
        <v>0.80244180954410749</v>
      </c>
      <c r="E156" s="98">
        <v>1.0117525058678694</v>
      </c>
      <c r="F156" s="98">
        <v>1.3279809143192567</v>
      </c>
      <c r="G156" s="98">
        <v>1.8082088261780265</v>
      </c>
      <c r="H156" s="98">
        <v>2.0735047658168537</v>
      </c>
      <c r="I156" s="98">
        <v>2.935291191854478</v>
      </c>
      <c r="J156" s="98">
        <v>4.6142210102994374</v>
      </c>
      <c r="K156" s="98">
        <v>6.765537790175383</v>
      </c>
      <c r="L156" s="98">
        <v>10.243470125722755</v>
      </c>
      <c r="M156" s="98">
        <v>12.905991326794886</v>
      </c>
      <c r="N156" s="98">
        <v>15.180155267488988</v>
      </c>
      <c r="O156" s="98">
        <v>17.480283798287669</v>
      </c>
      <c r="P156" s="98">
        <v>19.729731747624861</v>
      </c>
      <c r="Q156" s="98">
        <v>21.514891763383201</v>
      </c>
      <c r="R156" s="98">
        <v>23.285388206846285</v>
      </c>
      <c r="S156" s="98">
        <v>24.155003172119795</v>
      </c>
      <c r="T156" s="98">
        <v>26.454655667014773</v>
      </c>
      <c r="U156" s="98">
        <v>26.618080439034774</v>
      </c>
      <c r="V156" s="98">
        <v>27.432772773266667</v>
      </c>
      <c r="W156" s="98">
        <v>31.048754269792408</v>
      </c>
      <c r="X156" s="98">
        <v>34.615222701390159</v>
      </c>
      <c r="Y156" s="98">
        <v>37.869629047540343</v>
      </c>
      <c r="DA156" s="63" t="s">
        <v>1718</v>
      </c>
    </row>
    <row r="157" spans="1:105" ht="12" customHeight="1" x14ac:dyDescent="0.25">
      <c r="A157" s="121" t="s">
        <v>54</v>
      </c>
      <c r="B157" s="122">
        <v>19.325289977185808</v>
      </c>
      <c r="C157" s="122">
        <v>28.335020066220174</v>
      </c>
      <c r="D157" s="122">
        <v>52.99115317748182</v>
      </c>
      <c r="E157" s="122">
        <v>80.343512698391947</v>
      </c>
      <c r="F157" s="122">
        <v>100.1259886634052</v>
      </c>
      <c r="G157" s="122">
        <v>113.87834676072703</v>
      </c>
      <c r="H157" s="122">
        <v>121.19729578702571</v>
      </c>
      <c r="I157" s="122">
        <v>146.32951318739009</v>
      </c>
      <c r="J157" s="122">
        <v>147.88818631459986</v>
      </c>
      <c r="K157" s="122">
        <v>174.83084214464088</v>
      </c>
      <c r="L157" s="122">
        <v>225.46187151855884</v>
      </c>
      <c r="M157" s="122">
        <v>207.13105812489917</v>
      </c>
      <c r="N157" s="122">
        <v>189.22241948910175</v>
      </c>
      <c r="O157" s="122">
        <v>184.33353490161608</v>
      </c>
      <c r="P157" s="122">
        <v>177.59490429135457</v>
      </c>
      <c r="Q157" s="122">
        <v>176.70325167869132</v>
      </c>
      <c r="R157" s="122">
        <v>215.31423598680902</v>
      </c>
      <c r="S157" s="122">
        <v>206.80634136292844</v>
      </c>
      <c r="T157" s="122">
        <v>230.87692284544647</v>
      </c>
      <c r="U157" s="122">
        <v>234.60971171284672</v>
      </c>
      <c r="V157" s="122">
        <v>258.21603205248886</v>
      </c>
      <c r="W157" s="122">
        <v>264.56092724025126</v>
      </c>
      <c r="X157" s="122">
        <v>250.98198484322415</v>
      </c>
      <c r="Y157" s="122">
        <v>287.84575880606155</v>
      </c>
      <c r="DA157" s="130" t="s">
        <v>1719</v>
      </c>
    </row>
    <row r="158" spans="1:105" ht="12" customHeight="1" x14ac:dyDescent="0.25">
      <c r="A158" s="97" t="s">
        <v>50</v>
      </c>
      <c r="B158" s="98">
        <v>10.870040379463472</v>
      </c>
      <c r="C158" s="98">
        <v>15.175712396657167</v>
      </c>
      <c r="D158" s="98">
        <v>27.776703254455278</v>
      </c>
      <c r="E158" s="98">
        <v>48.595945440512651</v>
      </c>
      <c r="F158" s="98">
        <v>58.319218252626676</v>
      </c>
      <c r="G158" s="98">
        <v>58.438806156340306</v>
      </c>
      <c r="H158" s="98">
        <v>60.239550200522046</v>
      </c>
      <c r="I158" s="98">
        <v>65.360476743325563</v>
      </c>
      <c r="J158" s="98">
        <v>64.05286458717049</v>
      </c>
      <c r="K158" s="98">
        <v>76.834181787574934</v>
      </c>
      <c r="L158" s="98">
        <v>94.214082291694908</v>
      </c>
      <c r="M158" s="98">
        <v>100.03681662080245</v>
      </c>
      <c r="N158" s="98">
        <v>105.25653159579292</v>
      </c>
      <c r="O158" s="98">
        <v>115.11725850143372</v>
      </c>
      <c r="P158" s="98">
        <v>109.74142871687542</v>
      </c>
      <c r="Q158" s="98">
        <v>103.248113357368</v>
      </c>
      <c r="R158" s="98">
        <v>102.41594964583319</v>
      </c>
      <c r="S158" s="98">
        <v>103.39260069832335</v>
      </c>
      <c r="T158" s="98">
        <v>97.768933608925323</v>
      </c>
      <c r="U158" s="98">
        <v>94.941113885451799</v>
      </c>
      <c r="V158" s="98">
        <v>103.16932470182608</v>
      </c>
      <c r="W158" s="98">
        <v>87.295562113344275</v>
      </c>
      <c r="X158" s="98">
        <v>78.781954725457624</v>
      </c>
      <c r="Y158" s="98">
        <v>75.057376133234541</v>
      </c>
      <c r="DA158" s="63" t="s">
        <v>1720</v>
      </c>
    </row>
    <row r="159" spans="1:105" ht="12" customHeight="1" x14ac:dyDescent="0.25">
      <c r="A159" s="109" t="s">
        <v>120</v>
      </c>
      <c r="B159" s="33">
        <v>8.4552495977223359</v>
      </c>
      <c r="C159" s="33">
        <v>13.15930766956301</v>
      </c>
      <c r="D159" s="33">
        <v>25.214449923026542</v>
      </c>
      <c r="E159" s="33">
        <v>31.7475672578793</v>
      </c>
      <c r="F159" s="33">
        <v>41.806770410778519</v>
      </c>
      <c r="G159" s="33">
        <v>55.439540604386714</v>
      </c>
      <c r="H159" s="33">
        <v>60.957745586503663</v>
      </c>
      <c r="I159" s="33">
        <v>80.969036444064528</v>
      </c>
      <c r="J159" s="33">
        <v>83.835321727429374</v>
      </c>
      <c r="K159" s="33">
        <v>97.996660357065934</v>
      </c>
      <c r="L159" s="33">
        <v>131.24778922686394</v>
      </c>
      <c r="M159" s="33">
        <v>107.09424150409671</v>
      </c>
      <c r="N159" s="33">
        <v>83.965887893308846</v>
      </c>
      <c r="O159" s="33">
        <v>69.216276400182352</v>
      </c>
      <c r="P159" s="33">
        <v>67.853475574479162</v>
      </c>
      <c r="Q159" s="33">
        <v>73.455138321323318</v>
      </c>
      <c r="R159" s="33">
        <v>112.89828634097582</v>
      </c>
      <c r="S159" s="33">
        <v>103.4137406646051</v>
      </c>
      <c r="T159" s="33">
        <v>133.10798923652115</v>
      </c>
      <c r="U159" s="33">
        <v>139.6685978273949</v>
      </c>
      <c r="V159" s="33">
        <v>155.04670735066276</v>
      </c>
      <c r="W159" s="33">
        <v>177.26536512690697</v>
      </c>
      <c r="X159" s="33">
        <v>172.20003011776652</v>
      </c>
      <c r="Y159" s="33">
        <v>212.78838267282703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77.940462936653759</v>
      </c>
      <c r="C161" s="117">
        <f t="shared" si="54"/>
        <v>79.228832857743981</v>
      </c>
      <c r="D161" s="117">
        <f t="shared" si="54"/>
        <v>85.232119376706038</v>
      </c>
      <c r="E161" s="117">
        <f t="shared" si="54"/>
        <v>94.361422917153732</v>
      </c>
      <c r="F161" s="117">
        <f t="shared" si="54"/>
        <v>96.302800287137558</v>
      </c>
      <c r="G161" s="117">
        <f t="shared" si="54"/>
        <v>96.309665445012826</v>
      </c>
      <c r="H161" s="117">
        <f t="shared" si="54"/>
        <v>89.920485734714347</v>
      </c>
      <c r="I161" s="117">
        <f t="shared" si="54"/>
        <v>94.725747264182658</v>
      </c>
      <c r="J161" s="117">
        <f t="shared" si="54"/>
        <v>83.97003630401764</v>
      </c>
      <c r="K161" s="117">
        <f t="shared" si="54"/>
        <v>86.942259775947747</v>
      </c>
      <c r="L161" s="117">
        <f t="shared" si="54"/>
        <v>75.693307016500299</v>
      </c>
      <c r="M161" s="117">
        <f t="shared" si="54"/>
        <v>68.126828327534255</v>
      </c>
      <c r="N161" s="117">
        <f t="shared" si="54"/>
        <v>53.049529102543076</v>
      </c>
      <c r="O161" s="117">
        <f t="shared" si="54"/>
        <v>42.941194250910584</v>
      </c>
      <c r="P161" s="117">
        <f t="shared" si="54"/>
        <v>12.832750138571978</v>
      </c>
      <c r="Q161" s="117">
        <f t="shared" si="54"/>
        <v>8.9413975980342411</v>
      </c>
      <c r="R161" s="117">
        <f t="shared" ref="R161:V161" si="55">R162+R164+R166+R175</f>
        <v>7.1974837728791918</v>
      </c>
      <c r="S161" s="117">
        <f t="shared" si="55"/>
        <v>6.6434706930138692</v>
      </c>
      <c r="T161" s="117">
        <f t="shared" si="55"/>
        <v>5.128197961455303</v>
      </c>
      <c r="U161" s="117">
        <f t="shared" si="55"/>
        <v>2.8039318469094305</v>
      </c>
      <c r="V161" s="117">
        <f t="shared" si="55"/>
        <v>2.0949463058576039</v>
      </c>
      <c r="W161" s="117">
        <f t="shared" ref="W161:Y161" si="56">W162+W164+W166+W175</f>
        <v>3.0127854993949219</v>
      </c>
      <c r="X161" s="117">
        <f t="shared" si="56"/>
        <v>4.268303827814127</v>
      </c>
      <c r="Y161" s="117">
        <f t="shared" si="56"/>
        <v>21.165191503232997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26.070129546099281</v>
      </c>
      <c r="C162" s="122">
        <f t="shared" si="57"/>
        <v>28.071078089214048</v>
      </c>
      <c r="D162" s="122">
        <f t="shared" si="57"/>
        <v>33.416152002550803</v>
      </c>
      <c r="E162" s="122">
        <f t="shared" si="57"/>
        <v>38.338302286090091</v>
      </c>
      <c r="F162" s="122">
        <f t="shared" si="57"/>
        <v>40.60413164017455</v>
      </c>
      <c r="G162" s="122">
        <f t="shared" si="57"/>
        <v>42.082943860268806</v>
      </c>
      <c r="H162" s="122">
        <f t="shared" si="57"/>
        <v>38.500526277125736</v>
      </c>
      <c r="I162" s="122">
        <f t="shared" si="57"/>
        <v>43.739405066049997</v>
      </c>
      <c r="J162" s="122">
        <f t="shared" si="57"/>
        <v>39.411163735161992</v>
      </c>
      <c r="K162" s="122">
        <f t="shared" si="57"/>
        <v>43.714350526192675</v>
      </c>
      <c r="L162" s="122">
        <f t="shared" si="57"/>
        <v>30.05820087373024</v>
      </c>
      <c r="M162" s="122">
        <f t="shared" si="57"/>
        <v>31.160614761934347</v>
      </c>
      <c r="N162" s="122">
        <f t="shared" si="57"/>
        <v>26.441231548087448</v>
      </c>
      <c r="O162" s="122">
        <f t="shared" si="57"/>
        <v>24.905337224606534</v>
      </c>
      <c r="P162" s="122">
        <f t="shared" si="57"/>
        <v>4.3007127250203361</v>
      </c>
      <c r="Q162" s="122">
        <f t="shared" si="57"/>
        <v>4.2625593684532532</v>
      </c>
      <c r="R162" s="122">
        <f t="shared" si="57"/>
        <v>3.9279968470762605</v>
      </c>
      <c r="S162" s="122">
        <f t="shared" si="57"/>
        <v>3.8242085508685482</v>
      </c>
      <c r="T162" s="122">
        <f t="shared" si="57"/>
        <v>2.8701013418089465</v>
      </c>
      <c r="U162" s="122">
        <f t="shared" si="57"/>
        <v>1.3298219466975072</v>
      </c>
      <c r="V162" s="122">
        <f t="shared" si="57"/>
        <v>0.98450169689192502</v>
      </c>
      <c r="W162" s="122">
        <f t="shared" si="57"/>
        <v>1.0961498655983635</v>
      </c>
      <c r="X162" s="122">
        <f t="shared" si="57"/>
        <v>1.0519633622875519</v>
      </c>
      <c r="Y162" s="122">
        <f t="shared" si="57"/>
        <v>13.307362231199701</v>
      </c>
      <c r="DA162" s="130" t="s">
        <v>1723</v>
      </c>
    </row>
    <row r="163" spans="1:105" ht="12" customHeight="1" x14ac:dyDescent="0.25">
      <c r="A163" s="97" t="s">
        <v>53</v>
      </c>
      <c r="B163" s="33">
        <v>26.070129546099281</v>
      </c>
      <c r="C163" s="33">
        <v>28.071078089214048</v>
      </c>
      <c r="D163" s="33">
        <v>33.416152002550803</v>
      </c>
      <c r="E163" s="33">
        <v>38.338302286090091</v>
      </c>
      <c r="F163" s="33">
        <v>40.60413164017455</v>
      </c>
      <c r="G163" s="33">
        <v>42.082943860268806</v>
      </c>
      <c r="H163" s="33">
        <v>38.500526277125736</v>
      </c>
      <c r="I163" s="33">
        <v>43.739405066049997</v>
      </c>
      <c r="J163" s="33">
        <v>39.411163735161992</v>
      </c>
      <c r="K163" s="33">
        <v>43.714350526192675</v>
      </c>
      <c r="L163" s="33">
        <v>30.05820087373024</v>
      </c>
      <c r="M163" s="33">
        <v>31.160614761934347</v>
      </c>
      <c r="N163" s="33">
        <v>26.441231548087448</v>
      </c>
      <c r="O163" s="33">
        <v>24.905337224606534</v>
      </c>
      <c r="P163" s="33">
        <v>4.3007127250203361</v>
      </c>
      <c r="Q163" s="33">
        <v>4.2625593684532532</v>
      </c>
      <c r="R163" s="33">
        <v>3.9279968470762605</v>
      </c>
      <c r="S163" s="33">
        <v>3.8242085508685482</v>
      </c>
      <c r="T163" s="33">
        <v>2.8701013418089465</v>
      </c>
      <c r="U163" s="33">
        <v>1.3298219466975072</v>
      </c>
      <c r="V163" s="33">
        <v>0.98450169689192502</v>
      </c>
      <c r="W163" s="33">
        <v>1.0961498655983635</v>
      </c>
      <c r="X163" s="33">
        <v>1.0519633622875519</v>
      </c>
      <c r="Y163" s="33">
        <v>13.307362231199701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0.9767842951111102</v>
      </c>
      <c r="C164" s="122">
        <f t="shared" si="58"/>
        <v>1.0313181678894847</v>
      </c>
      <c r="D164" s="122">
        <f t="shared" si="58"/>
        <v>0.80725734326162268</v>
      </c>
      <c r="E164" s="122">
        <f t="shared" si="58"/>
        <v>1.719918127734587</v>
      </c>
      <c r="F164" s="122">
        <f t="shared" si="58"/>
        <v>1.2475045548940711</v>
      </c>
      <c r="G164" s="122">
        <f t="shared" si="58"/>
        <v>1.4870655025014161</v>
      </c>
      <c r="H164" s="122">
        <f t="shared" si="58"/>
        <v>1.6761929971852676</v>
      </c>
      <c r="I164" s="122">
        <f t="shared" si="58"/>
        <v>0.74419561986880933</v>
      </c>
      <c r="J164" s="122">
        <f t="shared" si="58"/>
        <v>0.6623075140697483</v>
      </c>
      <c r="K164" s="122">
        <f t="shared" si="58"/>
        <v>0.97646606162271388</v>
      </c>
      <c r="L164" s="122">
        <f t="shared" si="58"/>
        <v>1.3130419441916608</v>
      </c>
      <c r="M164" s="122">
        <f t="shared" si="58"/>
        <v>1.1137418499831206</v>
      </c>
      <c r="N164" s="122">
        <f t="shared" si="58"/>
        <v>0.9070878305513751</v>
      </c>
      <c r="O164" s="122">
        <f t="shared" si="58"/>
        <v>0.61214280191155657</v>
      </c>
      <c r="P164" s="122">
        <f t="shared" si="58"/>
        <v>0.30823239414811909</v>
      </c>
      <c r="Q164" s="122">
        <f t="shared" si="58"/>
        <v>0.17462921645800447</v>
      </c>
      <c r="R164" s="122">
        <f t="shared" si="58"/>
        <v>0.11641014493730474</v>
      </c>
      <c r="S164" s="122">
        <f t="shared" si="58"/>
        <v>7.9293866011370645E-2</v>
      </c>
      <c r="T164" s="122">
        <f t="shared" si="58"/>
        <v>5.8852428834056489E-2</v>
      </c>
      <c r="U164" s="122">
        <f t="shared" si="58"/>
        <v>3.031151171507461E-2</v>
      </c>
      <c r="V164" s="122">
        <f t="shared" si="58"/>
        <v>1.4013288615703366E-2</v>
      </c>
      <c r="W164" s="122">
        <f t="shared" si="58"/>
        <v>1.9651271738658539E-2</v>
      </c>
      <c r="X164" s="122">
        <f t="shared" si="58"/>
        <v>7.2233717908973441E-2</v>
      </c>
      <c r="Y164" s="122">
        <f t="shared" si="58"/>
        <v>0.2033705864394422</v>
      </c>
      <c r="DA164" s="130" t="s">
        <v>1725</v>
      </c>
    </row>
    <row r="165" spans="1:105" ht="12" customHeight="1" x14ac:dyDescent="0.25">
      <c r="A165" s="97" t="s">
        <v>53</v>
      </c>
      <c r="B165" s="98">
        <v>0.9767842951111102</v>
      </c>
      <c r="C165" s="98">
        <v>1.0313181678894847</v>
      </c>
      <c r="D165" s="98">
        <v>0.80725734326162268</v>
      </c>
      <c r="E165" s="98">
        <v>1.719918127734587</v>
      </c>
      <c r="F165" s="98">
        <v>1.2475045548940711</v>
      </c>
      <c r="G165" s="98">
        <v>1.4870655025014161</v>
      </c>
      <c r="H165" s="98">
        <v>1.6761929971852676</v>
      </c>
      <c r="I165" s="98">
        <v>0.74419561986880933</v>
      </c>
      <c r="J165" s="98">
        <v>0.6623075140697483</v>
      </c>
      <c r="K165" s="98">
        <v>0.97646606162271388</v>
      </c>
      <c r="L165" s="98">
        <v>1.3130419441916608</v>
      </c>
      <c r="M165" s="98">
        <v>1.1137418499831206</v>
      </c>
      <c r="N165" s="98">
        <v>0.9070878305513751</v>
      </c>
      <c r="O165" s="98">
        <v>0.61214280191155657</v>
      </c>
      <c r="P165" s="98">
        <v>0.30823239414811909</v>
      </c>
      <c r="Q165" s="98">
        <v>0.17462921645800447</v>
      </c>
      <c r="R165" s="98">
        <v>0.11641014493730474</v>
      </c>
      <c r="S165" s="98">
        <v>7.9293866011370645E-2</v>
      </c>
      <c r="T165" s="98">
        <v>5.8852428834056489E-2</v>
      </c>
      <c r="U165" s="98">
        <v>3.031151171507461E-2</v>
      </c>
      <c r="V165" s="98">
        <v>1.4013288615703366E-2</v>
      </c>
      <c r="W165" s="98">
        <v>1.9651271738658539E-2</v>
      </c>
      <c r="X165" s="98">
        <v>7.2233717908973441E-2</v>
      </c>
      <c r="Y165" s="98">
        <v>0.2033705864394422</v>
      </c>
      <c r="DA165" s="63" t="s">
        <v>1726</v>
      </c>
    </row>
    <row r="166" spans="1:105" ht="12" customHeight="1" x14ac:dyDescent="0.25">
      <c r="A166" s="121" t="s">
        <v>55</v>
      </c>
      <c r="B166" s="122">
        <v>20.087709805677413</v>
      </c>
      <c r="C166" s="122">
        <v>19.354248599047409</v>
      </c>
      <c r="D166" s="122">
        <v>19.135936168448282</v>
      </c>
      <c r="E166" s="122">
        <v>20.068602869470237</v>
      </c>
      <c r="F166" s="122">
        <v>19.850603961463285</v>
      </c>
      <c r="G166" s="122">
        <v>19.329472283873454</v>
      </c>
      <c r="H166" s="122">
        <v>18.795678935415989</v>
      </c>
      <c r="I166" s="122">
        <v>18.932589432995783</v>
      </c>
      <c r="J166" s="122">
        <v>18.1519933593448</v>
      </c>
      <c r="K166" s="122">
        <v>17.696086408574775</v>
      </c>
      <c r="L166" s="122">
        <v>17.344433938022753</v>
      </c>
      <c r="M166" s="122">
        <v>14.209518628604453</v>
      </c>
      <c r="N166" s="122">
        <v>11.119505957457408</v>
      </c>
      <c r="O166" s="122">
        <v>8.0842060070002901</v>
      </c>
      <c r="P166" s="122">
        <v>3.873054527158033</v>
      </c>
      <c r="Q166" s="122">
        <v>2.0854183163142923</v>
      </c>
      <c r="R166" s="122">
        <v>1.3221444875546291</v>
      </c>
      <c r="S166" s="122">
        <v>1.1614032838505097</v>
      </c>
      <c r="T166" s="122">
        <v>0.86961235491956279</v>
      </c>
      <c r="U166" s="122">
        <v>0.56031645715627032</v>
      </c>
      <c r="V166" s="122">
        <v>0.427670720527634</v>
      </c>
      <c r="W166" s="122">
        <v>0.70277108170528191</v>
      </c>
      <c r="X166" s="122">
        <v>1.1966663999592733</v>
      </c>
      <c r="Y166" s="122">
        <v>2.6725786747718407</v>
      </c>
      <c r="DA166" s="130" t="s">
        <v>1727</v>
      </c>
    </row>
    <row r="167" spans="1:105" ht="12" customHeight="1" x14ac:dyDescent="0.25">
      <c r="A167" s="97" t="s">
        <v>124</v>
      </c>
      <c r="B167" s="98">
        <v>19.056745688319047</v>
      </c>
      <c r="C167" s="98">
        <v>18.284205764112489</v>
      </c>
      <c r="D167" s="98">
        <v>18.002512351158586</v>
      </c>
      <c r="E167" s="98">
        <v>18.968395331667029</v>
      </c>
      <c r="F167" s="98">
        <v>18.697633863898343</v>
      </c>
      <c r="G167" s="98">
        <v>18.005768893031359</v>
      </c>
      <c r="H167" s="98">
        <v>17.439348400529088</v>
      </c>
      <c r="I167" s="98">
        <v>17.387578954726681</v>
      </c>
      <c r="J167" s="98">
        <v>16.529212480134991</v>
      </c>
      <c r="K167" s="98">
        <v>15.878349394251192</v>
      </c>
      <c r="L167" s="98">
        <v>15.339891421566122</v>
      </c>
      <c r="M167" s="98">
        <v>12.133042013255338</v>
      </c>
      <c r="N167" s="98">
        <v>9.3398167014158346</v>
      </c>
      <c r="O167" s="98">
        <v>6.700651885337221</v>
      </c>
      <c r="P167" s="98">
        <v>3.1738120146685578</v>
      </c>
      <c r="Q167" s="98">
        <v>1.6787219564715579</v>
      </c>
      <c r="R167" s="98">
        <v>1.0498115299915018</v>
      </c>
      <c r="S167" s="98">
        <v>0.90168075080197529</v>
      </c>
      <c r="T167" s="98">
        <v>0.65587176685228976</v>
      </c>
      <c r="U167" s="98">
        <v>0.42016307841266776</v>
      </c>
      <c r="V167" s="98">
        <v>0.32761087591105359</v>
      </c>
      <c r="W167" s="98">
        <v>0.50384055433421515</v>
      </c>
      <c r="X167" s="98">
        <v>0.7115299651482524</v>
      </c>
      <c r="Y167" s="98">
        <v>1.5374031917783635</v>
      </c>
      <c r="DA167" s="63" t="s">
        <v>1728</v>
      </c>
    </row>
    <row r="168" spans="1:105" ht="12" customHeight="1" x14ac:dyDescent="0.25">
      <c r="A168" s="97" t="s">
        <v>123</v>
      </c>
      <c r="B168" s="98">
        <v>0.20081917254986398</v>
      </c>
      <c r="C168" s="98">
        <v>0.1841265771536173</v>
      </c>
      <c r="D168" s="98">
        <v>0.1738185557882759</v>
      </c>
      <c r="E168" s="98">
        <v>0.22014804687139367</v>
      </c>
      <c r="F168" s="98">
        <v>0.21373645047246248</v>
      </c>
      <c r="G168" s="98">
        <v>0.19034487130579925</v>
      </c>
      <c r="H168" s="98">
        <v>0.18243187277864936</v>
      </c>
      <c r="I168" s="98">
        <v>0.17189229697279848</v>
      </c>
      <c r="J168" s="98">
        <v>0.1782945692460175</v>
      </c>
      <c r="K168" s="98">
        <v>0.17971681868828104</v>
      </c>
      <c r="L168" s="98">
        <v>0.25953968165838104</v>
      </c>
      <c r="M168" s="98">
        <v>0.23851368640578491</v>
      </c>
      <c r="N168" s="98">
        <v>0.22003675838425674</v>
      </c>
      <c r="O168" s="98">
        <v>0.18329424351098955</v>
      </c>
      <c r="P168" s="98">
        <v>9.3434986611178189E-2</v>
      </c>
      <c r="Q168" s="98">
        <v>5.4726206893605286E-2</v>
      </c>
      <c r="R168" s="98">
        <v>3.5747334064628045E-2</v>
      </c>
      <c r="S168" s="98">
        <v>3.9356265731187126E-2</v>
      </c>
      <c r="T168" s="98">
        <v>2.417468467935479E-2</v>
      </c>
      <c r="U168" s="98">
        <v>1.5026747332655847E-2</v>
      </c>
      <c r="V168" s="98">
        <v>1.2479556412755818E-2</v>
      </c>
      <c r="W168" s="98">
        <v>8.2904046077612609E-3</v>
      </c>
      <c r="X168" s="98">
        <v>6.6804329235669903E-3</v>
      </c>
      <c r="Y168" s="98">
        <v>5.3961082911027046E-3</v>
      </c>
      <c r="DA168" s="63" t="s">
        <v>1729</v>
      </c>
    </row>
    <row r="169" spans="1:105" ht="12" customHeight="1" x14ac:dyDescent="0.25">
      <c r="A169" s="100" t="s">
        <v>50</v>
      </c>
      <c r="B169" s="101">
        <v>5.5785225216039472E-2</v>
      </c>
      <c r="C169" s="101">
        <v>5.351138231590892E-2</v>
      </c>
      <c r="D169" s="101">
        <v>5.2083298041421221E-2</v>
      </c>
      <c r="E169" s="101">
        <v>5.7979569552844078E-2</v>
      </c>
      <c r="F169" s="101">
        <v>5.6125982148841201E-2</v>
      </c>
      <c r="G169" s="101">
        <v>5.6223224033179857E-2</v>
      </c>
      <c r="H169" s="101">
        <v>4.9678818193351106E-2</v>
      </c>
      <c r="I169" s="101">
        <v>4.7373330166171408E-2</v>
      </c>
      <c r="J169" s="101">
        <v>4.8108273805469823E-2</v>
      </c>
      <c r="K169" s="101">
        <v>5.0234509470673198E-2</v>
      </c>
      <c r="L169" s="101">
        <v>6.1940814304316652E-2</v>
      </c>
      <c r="M169" s="101">
        <v>3.873516901662865E-2</v>
      </c>
      <c r="N169" s="101">
        <v>3.7272119367837989E-2</v>
      </c>
      <c r="O169" s="101">
        <v>2.889479353775852E-2</v>
      </c>
      <c r="P169" s="101">
        <v>1.5242219840170552E-2</v>
      </c>
      <c r="Q169" s="101">
        <v>8.9887869968265244E-3</v>
      </c>
      <c r="R169" s="101">
        <v>6.2809889965199346E-3</v>
      </c>
      <c r="S169" s="101">
        <v>6.684513307753593E-3</v>
      </c>
      <c r="T169" s="101">
        <v>2.898625070050097E-3</v>
      </c>
      <c r="U169" s="101">
        <v>1.7856945111192207E-3</v>
      </c>
      <c r="V169" s="101">
        <v>1.9393284267667352E-3</v>
      </c>
      <c r="W169" s="101">
        <v>1.3380668958542779E-3</v>
      </c>
      <c r="X169" s="101">
        <v>1.6726153745436159E-3</v>
      </c>
      <c r="Y169" s="101">
        <v>1.118161299055391E-3</v>
      </c>
      <c r="DA169" s="131" t="s">
        <v>1730</v>
      </c>
    </row>
    <row r="170" spans="1:105" ht="12" customHeight="1" x14ac:dyDescent="0.25">
      <c r="A170" s="103" t="s">
        <v>52</v>
      </c>
      <c r="B170" s="104">
        <v>0.14503394733382449</v>
      </c>
      <c r="C170" s="104">
        <v>0.13061519483770839</v>
      </c>
      <c r="D170" s="104">
        <v>0.12173525774685469</v>
      </c>
      <c r="E170" s="104">
        <v>0.16216847731854958</v>
      </c>
      <c r="F170" s="104">
        <v>0.15761046832362127</v>
      </c>
      <c r="G170" s="104">
        <v>0.13412164727261938</v>
      </c>
      <c r="H170" s="104">
        <v>0.13275305458529826</v>
      </c>
      <c r="I170" s="104">
        <v>0.12451896680662707</v>
      </c>
      <c r="J170" s="104">
        <v>0.13018629544054766</v>
      </c>
      <c r="K170" s="104">
        <v>0.12948230921760784</v>
      </c>
      <c r="L170" s="104">
        <v>0.19759886735406437</v>
      </c>
      <c r="M170" s="104">
        <v>0.19977851738915625</v>
      </c>
      <c r="N170" s="104">
        <v>0.18276463901641876</v>
      </c>
      <c r="O170" s="104">
        <v>0.15439944997323105</v>
      </c>
      <c r="P170" s="104">
        <v>7.819276677100763E-2</v>
      </c>
      <c r="Q170" s="104">
        <v>4.5737419896778764E-2</v>
      </c>
      <c r="R170" s="104">
        <v>2.9466345068108107E-2</v>
      </c>
      <c r="S170" s="104">
        <v>3.267175242343353E-2</v>
      </c>
      <c r="T170" s="104">
        <v>2.1276059609304693E-2</v>
      </c>
      <c r="U170" s="104">
        <v>1.3241052821536627E-2</v>
      </c>
      <c r="V170" s="104">
        <v>1.0540227985989083E-2</v>
      </c>
      <c r="W170" s="104">
        <v>6.9523377119069833E-3</v>
      </c>
      <c r="X170" s="104">
        <v>5.007817549023374E-3</v>
      </c>
      <c r="Y170" s="104">
        <v>4.2779469920473136E-3</v>
      </c>
      <c r="DA170" s="132" t="s">
        <v>1731</v>
      </c>
    </row>
    <row r="171" spans="1:105" ht="12" customHeight="1" x14ac:dyDescent="0.25">
      <c r="A171" s="106" t="s">
        <v>122</v>
      </c>
      <c r="B171" s="101">
        <v>0.33681305262904099</v>
      </c>
      <c r="C171" s="101">
        <v>0.349074677454426</v>
      </c>
      <c r="D171" s="101">
        <v>0.37633415087055005</v>
      </c>
      <c r="E171" s="101">
        <v>0.35890468651168644</v>
      </c>
      <c r="F171" s="101">
        <v>0.3847877393135038</v>
      </c>
      <c r="G171" s="101">
        <v>0.42759567756925043</v>
      </c>
      <c r="H171" s="101">
        <v>0.47971048731388288</v>
      </c>
      <c r="I171" s="101">
        <v>0.58141547970219043</v>
      </c>
      <c r="J171" s="101">
        <v>0.57076780522159509</v>
      </c>
      <c r="K171" s="101">
        <v>0.60142841045620055</v>
      </c>
      <c r="L171" s="101">
        <v>0.51077910189214237</v>
      </c>
      <c r="M171" s="101">
        <v>0.45127883628938031</v>
      </c>
      <c r="N171" s="101">
        <v>0.3357842073229565</v>
      </c>
      <c r="O171" s="101">
        <v>0.2321901566981526</v>
      </c>
      <c r="P171" s="101">
        <v>0.10709855857846463</v>
      </c>
      <c r="Q171" s="101">
        <v>5.2738398692140948E-2</v>
      </c>
      <c r="R171" s="101">
        <v>3.3835320409791252E-2</v>
      </c>
      <c r="S171" s="101">
        <v>2.2793617792219938E-2</v>
      </c>
      <c r="T171" s="101">
        <v>2.8852960233415589E-2</v>
      </c>
      <c r="U171" s="101">
        <v>1.8457336558106274E-2</v>
      </c>
      <c r="V171" s="101">
        <v>1.6372237465886431E-2</v>
      </c>
      <c r="W171" s="101">
        <v>1.1730869751973501E-2</v>
      </c>
      <c r="X171" s="101">
        <v>2.975285468951186E-2</v>
      </c>
      <c r="Y171" s="101">
        <v>0.1733462393052512</v>
      </c>
      <c r="DA171" s="131" t="s">
        <v>1732</v>
      </c>
    </row>
    <row r="172" spans="1:105" ht="12" customHeight="1" x14ac:dyDescent="0.25">
      <c r="A172" s="107" t="s">
        <v>121</v>
      </c>
      <c r="B172" s="104">
        <v>0.49333189217946116</v>
      </c>
      <c r="C172" s="104">
        <v>0.53684158032688012</v>
      </c>
      <c r="D172" s="104">
        <v>0.58327111063086856</v>
      </c>
      <c r="E172" s="104">
        <v>0.52115480442012674</v>
      </c>
      <c r="F172" s="104">
        <v>0.55444590777897562</v>
      </c>
      <c r="G172" s="104">
        <v>0.70576284196704497</v>
      </c>
      <c r="H172" s="104">
        <v>0.69418817479436734</v>
      </c>
      <c r="I172" s="104">
        <v>0.7917027015941106</v>
      </c>
      <c r="J172" s="104">
        <v>0.87371850474219759</v>
      </c>
      <c r="K172" s="104">
        <v>1.0365917851791018</v>
      </c>
      <c r="L172" s="104">
        <v>1.2342237329061061</v>
      </c>
      <c r="M172" s="104">
        <v>1.3866840926539485</v>
      </c>
      <c r="N172" s="104">
        <v>1.2238682903343592</v>
      </c>
      <c r="O172" s="104">
        <v>0.96806972145392844</v>
      </c>
      <c r="P172" s="104">
        <v>0.49870896729983238</v>
      </c>
      <c r="Q172" s="104">
        <v>0.29923175425698828</v>
      </c>
      <c r="R172" s="104">
        <v>0.20275030308870798</v>
      </c>
      <c r="S172" s="104">
        <v>0.19757264952512732</v>
      </c>
      <c r="T172" s="104">
        <v>0.16071294315450269</v>
      </c>
      <c r="U172" s="104">
        <v>0.10666929485284041</v>
      </c>
      <c r="V172" s="104">
        <v>7.1208050737938108E-2</v>
      </c>
      <c r="W172" s="104">
        <v>0.17890925301133204</v>
      </c>
      <c r="X172" s="104">
        <v>0.44870314719794213</v>
      </c>
      <c r="Y172" s="104">
        <v>0.95643313539712338</v>
      </c>
      <c r="DA172" s="132" t="s">
        <v>1733</v>
      </c>
    </row>
    <row r="173" spans="1:105" ht="12" customHeight="1" x14ac:dyDescent="0.25">
      <c r="A173" s="108" t="s">
        <v>53</v>
      </c>
      <c r="B173" s="98">
        <v>0.11665155164291832</v>
      </c>
      <c r="C173" s="98">
        <v>0.1431790666179675</v>
      </c>
      <c r="D173" s="98">
        <v>0.16547220221330111</v>
      </c>
      <c r="E173" s="98">
        <v>0.10901834100946046</v>
      </c>
      <c r="F173" s="98">
        <v>0.11720609210289248</v>
      </c>
      <c r="G173" s="98">
        <v>0.19842670135742993</v>
      </c>
      <c r="H173" s="98">
        <v>0.1680375664111208</v>
      </c>
      <c r="I173" s="98">
        <v>0.19795009417572018</v>
      </c>
      <c r="J173" s="98">
        <v>0.21126051938016568</v>
      </c>
      <c r="K173" s="98">
        <v>0.26745261088881372</v>
      </c>
      <c r="L173" s="98">
        <v>0.22786155518806589</v>
      </c>
      <c r="M173" s="98">
        <v>0.19564817812264662</v>
      </c>
      <c r="N173" s="98">
        <v>0.16682248788903958</v>
      </c>
      <c r="O173" s="98">
        <v>0.11213034597230231</v>
      </c>
      <c r="P173" s="98">
        <v>6.2188363101083888E-2</v>
      </c>
      <c r="Q173" s="98">
        <v>3.9448418309963484E-2</v>
      </c>
      <c r="R173" s="98">
        <v>2.9258475582155996E-2</v>
      </c>
      <c r="S173" s="98">
        <v>2.6989561478908672E-2</v>
      </c>
      <c r="T173" s="98">
        <v>1.5775694086575448E-2</v>
      </c>
      <c r="U173" s="98">
        <v>1.0562661197550215E-2</v>
      </c>
      <c r="V173" s="98">
        <v>2.7490403775996533E-3</v>
      </c>
      <c r="W173" s="98">
        <v>1.6482428896532016E-2</v>
      </c>
      <c r="X173" s="98">
        <v>7.6838662103889982E-2</v>
      </c>
      <c r="Y173" s="98">
        <v>0.15812809974553502</v>
      </c>
      <c r="DA173" s="63" t="s">
        <v>1734</v>
      </c>
    </row>
    <row r="174" spans="1:105" ht="12" customHeight="1" x14ac:dyDescent="0.25">
      <c r="A174" s="115" t="s">
        <v>52</v>
      </c>
      <c r="B174" s="33">
        <v>0.37668034053654281</v>
      </c>
      <c r="C174" s="33">
        <v>0.39366251370891259</v>
      </c>
      <c r="D174" s="33">
        <v>0.41779890841756745</v>
      </c>
      <c r="E174" s="33">
        <v>0.41213646341066623</v>
      </c>
      <c r="F174" s="33">
        <v>0.43723981567608311</v>
      </c>
      <c r="G174" s="33">
        <v>0.50733614060961507</v>
      </c>
      <c r="H174" s="33">
        <v>0.52615060838324657</v>
      </c>
      <c r="I174" s="33">
        <v>0.59375260741839042</v>
      </c>
      <c r="J174" s="33">
        <v>0.66245798536203193</v>
      </c>
      <c r="K174" s="33">
        <v>0.76913917429028811</v>
      </c>
      <c r="L174" s="33">
        <v>1.0063621777180403</v>
      </c>
      <c r="M174" s="33">
        <v>1.1910359145313019</v>
      </c>
      <c r="N174" s="33">
        <v>1.0570458024453195</v>
      </c>
      <c r="O174" s="33">
        <v>0.85593937548162613</v>
      </c>
      <c r="P174" s="33">
        <v>0.4365206041987485</v>
      </c>
      <c r="Q174" s="33">
        <v>0.2597833359470248</v>
      </c>
      <c r="R174" s="33">
        <v>0.17349182750655198</v>
      </c>
      <c r="S174" s="33">
        <v>0.17058308804621863</v>
      </c>
      <c r="T174" s="33">
        <v>0.14493724906792724</v>
      </c>
      <c r="U174" s="33">
        <v>9.6106633655290194E-2</v>
      </c>
      <c r="V174" s="33">
        <v>6.8459010360338454E-2</v>
      </c>
      <c r="W174" s="33">
        <v>0.16242682411480003</v>
      </c>
      <c r="X174" s="33">
        <v>0.37186448509405212</v>
      </c>
      <c r="Y174" s="33">
        <v>0.79830503565158839</v>
      </c>
      <c r="DA174" s="60" t="s">
        <v>1735</v>
      </c>
    </row>
    <row r="175" spans="1:105" ht="12" customHeight="1" x14ac:dyDescent="0.25">
      <c r="A175" s="121" t="s">
        <v>54</v>
      </c>
      <c r="B175" s="122">
        <v>30.805839289765956</v>
      </c>
      <c r="C175" s="122">
        <v>30.772188001593033</v>
      </c>
      <c r="D175" s="122">
        <v>31.872773862445328</v>
      </c>
      <c r="E175" s="122">
        <v>34.234599633858814</v>
      </c>
      <c r="F175" s="122">
        <v>34.600560130605658</v>
      </c>
      <c r="G175" s="122">
        <v>33.410183798369147</v>
      </c>
      <c r="H175" s="122">
        <v>30.948087524987358</v>
      </c>
      <c r="I175" s="122">
        <v>31.309557145268069</v>
      </c>
      <c r="J175" s="122">
        <v>25.744571695441106</v>
      </c>
      <c r="K175" s="122">
        <v>24.555356779557577</v>
      </c>
      <c r="L175" s="122">
        <v>26.977630260555642</v>
      </c>
      <c r="M175" s="122">
        <v>21.642953087012334</v>
      </c>
      <c r="N175" s="122">
        <v>14.581703766446839</v>
      </c>
      <c r="O175" s="122">
        <v>9.3395082173922059</v>
      </c>
      <c r="P175" s="122">
        <v>4.3507504922454903</v>
      </c>
      <c r="Q175" s="122">
        <v>2.4187906968086907</v>
      </c>
      <c r="R175" s="122">
        <v>1.830932293310997</v>
      </c>
      <c r="S175" s="122">
        <v>1.5785649922834413</v>
      </c>
      <c r="T175" s="122">
        <v>1.3296318358927377</v>
      </c>
      <c r="U175" s="122">
        <v>0.88348193134057862</v>
      </c>
      <c r="V175" s="122">
        <v>0.66876059982234148</v>
      </c>
      <c r="W175" s="122">
        <v>1.1942132803526182</v>
      </c>
      <c r="X175" s="122">
        <v>1.9474403476583282</v>
      </c>
      <c r="Y175" s="122">
        <v>4.9818800108220129</v>
      </c>
      <c r="DA175" s="130" t="s">
        <v>1736</v>
      </c>
    </row>
    <row r="176" spans="1:105" ht="12" customHeight="1" x14ac:dyDescent="0.25">
      <c r="A176" s="97" t="s">
        <v>50</v>
      </c>
      <c r="B176" s="98">
        <v>17.327603915947883</v>
      </c>
      <c r="C176" s="98">
        <v>16.395237251420539</v>
      </c>
      <c r="D176" s="98">
        <v>16.466749558620148</v>
      </c>
      <c r="E176" s="98">
        <v>20.266915134863627</v>
      </c>
      <c r="F176" s="98">
        <v>19.989990390838802</v>
      </c>
      <c r="G176" s="98">
        <v>17.212364218009828</v>
      </c>
      <c r="H176" s="98">
        <v>15.35834398941277</v>
      </c>
      <c r="I176" s="98">
        <v>14.337860849952513</v>
      </c>
      <c r="J176" s="98">
        <v>11.781131450100546</v>
      </c>
      <c r="K176" s="98">
        <v>11.055611299213112</v>
      </c>
      <c r="L176" s="98">
        <v>11.028960098933743</v>
      </c>
      <c r="M176" s="98">
        <v>10.054056214307669</v>
      </c>
      <c r="N176" s="98">
        <v>7.4903599065247679</v>
      </c>
      <c r="O176" s="98">
        <v>5.4401600090718842</v>
      </c>
      <c r="P176" s="98">
        <v>2.616124782685787</v>
      </c>
      <c r="Q176" s="98">
        <v>1.4599435691894838</v>
      </c>
      <c r="R176" s="98">
        <v>0.9928457987328585</v>
      </c>
      <c r="S176" s="98">
        <v>0.93398509926347706</v>
      </c>
      <c r="T176" s="98">
        <v>0.69641688436123628</v>
      </c>
      <c r="U176" s="98">
        <v>0.41680249890750148</v>
      </c>
      <c r="V176" s="98">
        <v>0.28146422901329832</v>
      </c>
      <c r="W176" s="98">
        <v>0.31129484870280377</v>
      </c>
      <c r="X176" s="98">
        <v>0.40394872271861199</v>
      </c>
      <c r="Y176" s="98">
        <v>0.78205379290686017</v>
      </c>
      <c r="DA176" s="63" t="s">
        <v>1737</v>
      </c>
    </row>
    <row r="177" spans="1:105" ht="12" customHeight="1" x14ac:dyDescent="0.25">
      <c r="A177" s="109" t="s">
        <v>120</v>
      </c>
      <c r="B177" s="33">
        <v>13.478235373818075</v>
      </c>
      <c r="C177" s="33">
        <v>14.376950750172494</v>
      </c>
      <c r="D177" s="33">
        <v>15.406024303825182</v>
      </c>
      <c r="E177" s="33">
        <v>13.967684498995188</v>
      </c>
      <c r="F177" s="33">
        <v>14.610569739766856</v>
      </c>
      <c r="G177" s="33">
        <v>16.197819580359319</v>
      </c>
      <c r="H177" s="33">
        <v>15.589743535574588</v>
      </c>
      <c r="I177" s="33">
        <v>16.971696295315557</v>
      </c>
      <c r="J177" s="33">
        <v>13.963440245340561</v>
      </c>
      <c r="K177" s="33">
        <v>13.499745480344464</v>
      </c>
      <c r="L177" s="33">
        <v>15.948670161621902</v>
      </c>
      <c r="M177" s="33">
        <v>11.588896872704664</v>
      </c>
      <c r="N177" s="33">
        <v>7.0913438599220724</v>
      </c>
      <c r="O177" s="33">
        <v>3.8993482083203217</v>
      </c>
      <c r="P177" s="33">
        <v>1.7346257095597037</v>
      </c>
      <c r="Q177" s="33">
        <v>0.95884712761920687</v>
      </c>
      <c r="R177" s="33">
        <v>0.83808649457813866</v>
      </c>
      <c r="S177" s="33">
        <v>0.6445798930199641</v>
      </c>
      <c r="T177" s="33">
        <v>0.63321495153150154</v>
      </c>
      <c r="U177" s="33">
        <v>0.46667943243307708</v>
      </c>
      <c r="V177" s="33">
        <v>0.38729637080904317</v>
      </c>
      <c r="W177" s="33">
        <v>0.88291843164981443</v>
      </c>
      <c r="X177" s="33">
        <v>1.5434916249397161</v>
      </c>
      <c r="Y177" s="33">
        <v>4.1998262179151524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1741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1742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1744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1745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1758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92.93585083467795</v>
      </c>
      <c r="C24" s="117">
        <f t="shared" si="7"/>
        <v>92.641061055714559</v>
      </c>
      <c r="D24" s="117">
        <f t="shared" si="7"/>
        <v>94.244860895001992</v>
      </c>
      <c r="E24" s="117">
        <f t="shared" si="7"/>
        <v>120.4362673427606</v>
      </c>
      <c r="F24" s="117">
        <f t="shared" si="7"/>
        <v>118.36062625457612</v>
      </c>
      <c r="G24" s="117">
        <f t="shared" si="7"/>
        <v>95.599908610633349</v>
      </c>
      <c r="H24" s="117">
        <f t="shared" si="7"/>
        <v>70.12527977908799</v>
      </c>
      <c r="I24" s="117">
        <f t="shared" si="7"/>
        <v>47.442786433677355</v>
      </c>
      <c r="J24" s="117">
        <f t="shared" si="7"/>
        <v>27.434618403883327</v>
      </c>
      <c r="K24" s="117">
        <f t="shared" si="7"/>
        <v>19.425254108602932</v>
      </c>
      <c r="L24" s="117">
        <f t="shared" si="7"/>
        <v>34.069278931205446</v>
      </c>
      <c r="M24" s="117">
        <f t="shared" si="7"/>
        <v>30.276485425471375</v>
      </c>
      <c r="N24" s="117">
        <f t="shared" si="7"/>
        <v>28.405761051772007</v>
      </c>
      <c r="O24" s="117">
        <f t="shared" si="7"/>
        <v>27.668403992087317</v>
      </c>
      <c r="P24" s="117">
        <f t="shared" si="7"/>
        <v>24.513402536460475</v>
      </c>
      <c r="Q24" s="117">
        <f t="shared" si="7"/>
        <v>22.614226314443563</v>
      </c>
      <c r="R24" s="117">
        <f t="shared" ref="R24:V24" si="8">R25+R28+R30+R39</f>
        <v>23.347828276535914</v>
      </c>
      <c r="S24" s="117">
        <f t="shared" si="8"/>
        <v>23.565357991543543</v>
      </c>
      <c r="T24" s="117">
        <f t="shared" si="8"/>
        <v>23.95823609082975</v>
      </c>
      <c r="U24" s="117">
        <f t="shared" si="8"/>
        <v>24.623105055257863</v>
      </c>
      <c r="V24" s="117">
        <f t="shared" si="8"/>
        <v>26.998755967031848</v>
      </c>
      <c r="W24" s="117">
        <f t="shared" ref="W24:Y24" si="9">W25+W28+W30+W39</f>
        <v>24.165565424649284</v>
      </c>
      <c r="X24" s="117">
        <f t="shared" si="9"/>
        <v>21.329471991269752</v>
      </c>
      <c r="Y24" s="117">
        <f t="shared" si="9"/>
        <v>21.121022574660138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36.37018455941967</v>
      </c>
      <c r="C25" s="122">
        <f t="shared" si="10"/>
        <v>35.397735293706695</v>
      </c>
      <c r="D25" s="122">
        <f t="shared" si="10"/>
        <v>35.310475583614</v>
      </c>
      <c r="E25" s="122">
        <f t="shared" si="10"/>
        <v>58.289097307735751</v>
      </c>
      <c r="F25" s="122">
        <f t="shared" si="10"/>
        <v>57.37645934131902</v>
      </c>
      <c r="G25" s="122">
        <f t="shared" si="10"/>
        <v>43.248893200921451</v>
      </c>
      <c r="H25" s="122">
        <f t="shared" si="10"/>
        <v>31.84763937111672</v>
      </c>
      <c r="I25" s="122">
        <f t="shared" si="10"/>
        <v>21.821308764801117</v>
      </c>
      <c r="J25" s="122">
        <f t="shared" si="10"/>
        <v>11.589170509574259</v>
      </c>
      <c r="K25" s="122">
        <f t="shared" si="10"/>
        <v>4.8316276709945276</v>
      </c>
      <c r="L25" s="122">
        <f t="shared" si="10"/>
        <v>17.293830745426732</v>
      </c>
      <c r="M25" s="122">
        <f t="shared" si="10"/>
        <v>15.016237706240297</v>
      </c>
      <c r="N25" s="122">
        <f t="shared" si="10"/>
        <v>14.955079629924937</v>
      </c>
      <c r="O25" s="122">
        <f t="shared" si="10"/>
        <v>15.443010221236301</v>
      </c>
      <c r="P25" s="122">
        <f t="shared" si="10"/>
        <v>13.974497291266703</v>
      </c>
      <c r="Q25" s="122">
        <f t="shared" si="10"/>
        <v>12.922984374036586</v>
      </c>
      <c r="R25" s="122">
        <f t="shared" ref="R25:V25" si="11">SUM(R26:R27)</f>
        <v>12.810420896731495</v>
      </c>
      <c r="S25" s="122">
        <f t="shared" si="11"/>
        <v>13.106738988951681</v>
      </c>
      <c r="T25" s="122">
        <f t="shared" si="11"/>
        <v>12.826178474923026</v>
      </c>
      <c r="U25" s="122">
        <f t="shared" si="11"/>
        <v>13.350166195251493</v>
      </c>
      <c r="V25" s="122">
        <f t="shared" si="11"/>
        <v>14.870549685457647</v>
      </c>
      <c r="W25" s="122">
        <f t="shared" ref="W25:Y25" si="12">SUM(W26:W27)</f>
        <v>12.970111196156159</v>
      </c>
      <c r="X25" s="122">
        <f t="shared" si="12"/>
        <v>11.773712251750201</v>
      </c>
      <c r="Y25" s="122">
        <f t="shared" si="12"/>
        <v>11.277205806974568</v>
      </c>
      <c r="DA25" s="130" t="s">
        <v>1761</v>
      </c>
    </row>
    <row r="26" spans="1:105" ht="12" customHeight="1" x14ac:dyDescent="0.25">
      <c r="A26" s="97" t="s">
        <v>74</v>
      </c>
      <c r="B26" s="98">
        <v>35.690573038934808</v>
      </c>
      <c r="C26" s="98">
        <v>34.758184951023864</v>
      </c>
      <c r="D26" s="98">
        <v>34.700508670002492</v>
      </c>
      <c r="E26" s="98">
        <v>57.460857114859515</v>
      </c>
      <c r="F26" s="98">
        <v>56.60190325587569</v>
      </c>
      <c r="G26" s="98">
        <v>42.659192985234938</v>
      </c>
      <c r="H26" s="98">
        <v>31.407172973805157</v>
      </c>
      <c r="I26" s="98">
        <v>21.509329759579078</v>
      </c>
      <c r="J26" s="98">
        <v>11.414945271506479</v>
      </c>
      <c r="K26" s="98">
        <v>4.7626870681824478</v>
      </c>
      <c r="L26" s="98">
        <v>17.128569004534793</v>
      </c>
      <c r="M26" s="98">
        <v>14.85554592916367</v>
      </c>
      <c r="N26" s="98">
        <v>14.802589085903429</v>
      </c>
      <c r="O26" s="98">
        <v>15.287654621898573</v>
      </c>
      <c r="P26" s="98">
        <v>13.840069731901927</v>
      </c>
      <c r="Q26" s="98">
        <v>12.801110097590717</v>
      </c>
      <c r="R26" s="98">
        <v>12.685517086262797</v>
      </c>
      <c r="S26" s="98">
        <v>12.981687149557144</v>
      </c>
      <c r="T26" s="98">
        <v>12.705912658089437</v>
      </c>
      <c r="U26" s="98">
        <v>13.226986606306033</v>
      </c>
      <c r="V26" s="98">
        <v>14.677185233860433</v>
      </c>
      <c r="W26" s="98">
        <v>12.801649903377857</v>
      </c>
      <c r="X26" s="98">
        <v>11.619819782068824</v>
      </c>
      <c r="Y26" s="98">
        <v>11.126078007393808</v>
      </c>
      <c r="DA26" s="63" t="s">
        <v>1762</v>
      </c>
    </row>
    <row r="27" spans="1:105" ht="12" customHeight="1" x14ac:dyDescent="0.25">
      <c r="A27" s="97" t="s">
        <v>53</v>
      </c>
      <c r="B27" s="98">
        <v>0.67961152048486073</v>
      </c>
      <c r="C27" s="98">
        <v>0.63955034268283018</v>
      </c>
      <c r="D27" s="98">
        <v>0.60996691361150768</v>
      </c>
      <c r="E27" s="98">
        <v>0.82824019287623563</v>
      </c>
      <c r="F27" s="98">
        <v>0.77455608544332877</v>
      </c>
      <c r="G27" s="98">
        <v>0.58970021568650988</v>
      </c>
      <c r="H27" s="98">
        <v>0.44046639731156428</v>
      </c>
      <c r="I27" s="98">
        <v>0.31197900522203936</v>
      </c>
      <c r="J27" s="98">
        <v>0.17422523806778001</v>
      </c>
      <c r="K27" s="98">
        <v>6.894060281207981E-2</v>
      </c>
      <c r="L27" s="98">
        <v>0.16526174089193785</v>
      </c>
      <c r="M27" s="98">
        <v>0.1606917770766276</v>
      </c>
      <c r="N27" s="98">
        <v>0.15249054402150664</v>
      </c>
      <c r="O27" s="98">
        <v>0.15535559933772847</v>
      </c>
      <c r="P27" s="98">
        <v>0.13442755936477532</v>
      </c>
      <c r="Q27" s="98">
        <v>0.12187427644586887</v>
      </c>
      <c r="R27" s="98">
        <v>0.12490381046869889</v>
      </c>
      <c r="S27" s="98">
        <v>0.12505183939453715</v>
      </c>
      <c r="T27" s="98">
        <v>0.12026581683358888</v>
      </c>
      <c r="U27" s="98">
        <v>0.1231795889454603</v>
      </c>
      <c r="V27" s="98">
        <v>0.1933644515972143</v>
      </c>
      <c r="W27" s="98">
        <v>0.16846129277830121</v>
      </c>
      <c r="X27" s="98">
        <v>0.15389246968137807</v>
      </c>
      <c r="Y27" s="98">
        <v>0.15112779958075875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0.62668817691634437</v>
      </c>
      <c r="C28" s="122">
        <f t="shared" si="13"/>
        <v>0.74721098704564537</v>
      </c>
      <c r="D28" s="122">
        <f t="shared" si="13"/>
        <v>0.63205038151027226</v>
      </c>
      <c r="E28" s="122">
        <f t="shared" si="13"/>
        <v>1.4408300029431447</v>
      </c>
      <c r="F28" s="122">
        <f t="shared" si="13"/>
        <v>1.0993991629893793</v>
      </c>
      <c r="G28" s="122">
        <f t="shared" si="13"/>
        <v>1.3163905751106539</v>
      </c>
      <c r="H28" s="122">
        <f t="shared" si="13"/>
        <v>1.4190292551930883</v>
      </c>
      <c r="I28" s="122">
        <f t="shared" si="13"/>
        <v>0.57720751305304341</v>
      </c>
      <c r="J28" s="122">
        <f t="shared" si="13"/>
        <v>0.45026749399355992</v>
      </c>
      <c r="K28" s="122">
        <f t="shared" si="13"/>
        <v>0.52501889041028504</v>
      </c>
      <c r="L28" s="122">
        <f t="shared" si="13"/>
        <v>0.52472769924245166</v>
      </c>
      <c r="M28" s="122">
        <f t="shared" si="13"/>
        <v>0.34584256579002948</v>
      </c>
      <c r="N28" s="122">
        <f t="shared" si="13"/>
        <v>0.43615717411371735</v>
      </c>
      <c r="O28" s="122">
        <f t="shared" si="13"/>
        <v>0.68558422699013588</v>
      </c>
      <c r="P28" s="122">
        <f t="shared" si="13"/>
        <v>0.95754529557263435</v>
      </c>
      <c r="Q28" s="122">
        <f t="shared" si="13"/>
        <v>0.95273561279453689</v>
      </c>
      <c r="R28" s="122">
        <f t="shared" si="13"/>
        <v>1.0005775456039796</v>
      </c>
      <c r="S28" s="122">
        <f t="shared" si="13"/>
        <v>0.91446389590708066</v>
      </c>
      <c r="T28" s="122">
        <f t="shared" si="13"/>
        <v>0.91149696778764511</v>
      </c>
      <c r="U28" s="122">
        <f t="shared" si="13"/>
        <v>0.84600465863175056</v>
      </c>
      <c r="V28" s="122">
        <f t="shared" si="13"/>
        <v>0.76834229863225456</v>
      </c>
      <c r="W28" s="122">
        <f t="shared" si="13"/>
        <v>0.69943496486804813</v>
      </c>
      <c r="X28" s="122">
        <f t="shared" si="13"/>
        <v>0.62775074770266404</v>
      </c>
      <c r="Y28" s="122">
        <f t="shared" si="13"/>
        <v>0.70820811826904606</v>
      </c>
      <c r="DA28" s="130" t="s">
        <v>1764</v>
      </c>
    </row>
    <row r="29" spans="1:105" ht="12" customHeight="1" x14ac:dyDescent="0.25">
      <c r="A29" s="97" t="s">
        <v>53</v>
      </c>
      <c r="B29" s="98">
        <v>0.62668817691634437</v>
      </c>
      <c r="C29" s="98">
        <v>0.74721098704564537</v>
      </c>
      <c r="D29" s="98">
        <v>0.63205038151027226</v>
      </c>
      <c r="E29" s="98">
        <v>1.4408300029431447</v>
      </c>
      <c r="F29" s="98">
        <v>1.0993991629893793</v>
      </c>
      <c r="G29" s="98">
        <v>1.3163905751106539</v>
      </c>
      <c r="H29" s="98">
        <v>1.4190292551930883</v>
      </c>
      <c r="I29" s="98">
        <v>0.57720751305304341</v>
      </c>
      <c r="J29" s="98">
        <v>0.45026749399355992</v>
      </c>
      <c r="K29" s="98">
        <v>0.52501889041028504</v>
      </c>
      <c r="L29" s="98">
        <v>0.52472769924245166</v>
      </c>
      <c r="M29" s="98">
        <v>0.34584256579002948</v>
      </c>
      <c r="N29" s="98">
        <v>0.43615717411371735</v>
      </c>
      <c r="O29" s="98">
        <v>0.68558422699013588</v>
      </c>
      <c r="P29" s="98">
        <v>0.95754529557263435</v>
      </c>
      <c r="Q29" s="98">
        <v>0.95273561279453689</v>
      </c>
      <c r="R29" s="98">
        <v>1.0005775456039796</v>
      </c>
      <c r="S29" s="98">
        <v>0.91446389590708066</v>
      </c>
      <c r="T29" s="98">
        <v>0.91149696778764511</v>
      </c>
      <c r="U29" s="98">
        <v>0.84600465863175056</v>
      </c>
      <c r="V29" s="98">
        <v>0.76834229863225456</v>
      </c>
      <c r="W29" s="98">
        <v>0.69943496486804813</v>
      </c>
      <c r="X29" s="98">
        <v>0.62775074770266404</v>
      </c>
      <c r="Y29" s="98">
        <v>0.70820811826904606</v>
      </c>
      <c r="DA29" s="63" t="s">
        <v>1765</v>
      </c>
    </row>
    <row r="30" spans="1:105" ht="12" customHeight="1" x14ac:dyDescent="0.25">
      <c r="A30" s="121" t="s">
        <v>55</v>
      </c>
      <c r="B30" s="122">
        <v>21.031317028301103</v>
      </c>
      <c r="C30" s="122">
        <v>20.715645077670533</v>
      </c>
      <c r="D30" s="122">
        <v>20.757918747632271</v>
      </c>
      <c r="E30" s="122">
        <v>21.619983405824385</v>
      </c>
      <c r="F30" s="122">
        <v>21.049871257964043</v>
      </c>
      <c r="G30" s="122">
        <v>17.935408495137573</v>
      </c>
      <c r="H30" s="122">
        <v>13.37075948990493</v>
      </c>
      <c r="I30" s="122">
        <v>9.0510793842281956</v>
      </c>
      <c r="J30" s="122">
        <v>6.1197601680640776</v>
      </c>
      <c r="K30" s="122">
        <v>5.6818571548805528</v>
      </c>
      <c r="L30" s="122">
        <v>6.2002535450223029</v>
      </c>
      <c r="M30" s="122">
        <v>5.8537685914189215</v>
      </c>
      <c r="N30" s="122">
        <v>5.6157060473185689</v>
      </c>
      <c r="O30" s="122">
        <v>5.3669705819436526</v>
      </c>
      <c r="P30" s="122">
        <v>4.5587507967929213</v>
      </c>
      <c r="Q30" s="122">
        <v>4.1301798003603984</v>
      </c>
      <c r="R30" s="122">
        <v>4.1303719117417055</v>
      </c>
      <c r="S30" s="122">
        <v>4.2433128507788824</v>
      </c>
      <c r="T30" s="122">
        <v>4.2524060953291762</v>
      </c>
      <c r="U30" s="122">
        <v>4.2638492222849775</v>
      </c>
      <c r="V30" s="122">
        <v>4.6301961616526439</v>
      </c>
      <c r="W30" s="122">
        <v>4.0289142243663818</v>
      </c>
      <c r="X30" s="122">
        <v>3.4953097202884709</v>
      </c>
      <c r="Y30" s="122">
        <v>3.2844219170398423</v>
      </c>
      <c r="DA30" s="130" t="s">
        <v>1766</v>
      </c>
    </row>
    <row r="31" spans="1:105" ht="12" customHeight="1" x14ac:dyDescent="0.25">
      <c r="A31" s="97" t="s">
        <v>141</v>
      </c>
      <c r="B31" s="98">
        <v>19.5075269258658</v>
      </c>
      <c r="C31" s="98">
        <v>19.112847493842121</v>
      </c>
      <c r="D31" s="98">
        <v>19.05450344590777</v>
      </c>
      <c r="E31" s="98">
        <v>19.955556454431918</v>
      </c>
      <c r="F31" s="98">
        <v>19.354299208891771</v>
      </c>
      <c r="G31" s="98">
        <v>16.327213175221448</v>
      </c>
      <c r="H31" s="98">
        <v>12.163316442799275</v>
      </c>
      <c r="I31" s="98">
        <v>8.2061206571660321</v>
      </c>
      <c r="J31" s="98">
        <v>5.5476361112845254</v>
      </c>
      <c r="K31" s="98">
        <v>5.0672865293677969</v>
      </c>
      <c r="L31" s="98">
        <v>5.2211126594380657</v>
      </c>
      <c r="M31" s="98">
        <v>4.4870478316194271</v>
      </c>
      <c r="N31" s="98">
        <v>4.0664145908827125</v>
      </c>
      <c r="O31" s="98">
        <v>3.8782530426663149</v>
      </c>
      <c r="P31" s="98">
        <v>3.280672605620012</v>
      </c>
      <c r="Q31" s="98">
        <v>2.9519938713562217</v>
      </c>
      <c r="R31" s="98">
        <v>2.9401189812559183</v>
      </c>
      <c r="S31" s="98">
        <v>3.0364200108027788</v>
      </c>
      <c r="T31" s="98">
        <v>2.9251985899858997</v>
      </c>
      <c r="U31" s="98">
        <v>2.9285323882523744</v>
      </c>
      <c r="V31" s="98">
        <v>3.1973931475327766</v>
      </c>
      <c r="W31" s="98">
        <v>2.5925993212757734</v>
      </c>
      <c r="X31" s="98">
        <v>2.216101667741198</v>
      </c>
      <c r="Y31" s="98">
        <v>2.0461925398814316</v>
      </c>
      <c r="DA31" s="63" t="s">
        <v>1767</v>
      </c>
    </row>
    <row r="32" spans="1:105" ht="12" customHeight="1" x14ac:dyDescent="0.25">
      <c r="A32" s="97" t="s">
        <v>140</v>
      </c>
      <c r="B32" s="98">
        <v>0.31926508166034384</v>
      </c>
      <c r="C32" s="98">
        <v>0.29417334713094928</v>
      </c>
      <c r="D32" s="98">
        <v>0.27835775693112352</v>
      </c>
      <c r="E32" s="98">
        <v>0.35002482540933627</v>
      </c>
      <c r="F32" s="98">
        <v>0.33343064391867477</v>
      </c>
      <c r="G32" s="98">
        <v>0.27433680965687379</v>
      </c>
      <c r="H32" s="98">
        <v>0.20457127428920716</v>
      </c>
      <c r="I32" s="98">
        <v>0.13845689381071116</v>
      </c>
      <c r="J32" s="98">
        <v>9.5541208459654275E-2</v>
      </c>
      <c r="K32" s="98">
        <v>9.5030151721504461E-2</v>
      </c>
      <c r="L32" s="98">
        <v>0.19071758757598736</v>
      </c>
      <c r="M32" s="98">
        <v>0.19835869710178269</v>
      </c>
      <c r="N32" s="98">
        <v>0.22230404046240435</v>
      </c>
      <c r="O32" s="98">
        <v>0.20888655002296824</v>
      </c>
      <c r="P32" s="98">
        <v>0.17745894430158049</v>
      </c>
      <c r="Q32" s="98">
        <v>0.15950796566934827</v>
      </c>
      <c r="R32" s="98">
        <v>0.15574577706607806</v>
      </c>
      <c r="S32" s="98">
        <v>0.16920317038544916</v>
      </c>
      <c r="T32" s="98">
        <v>0.15866179068306924</v>
      </c>
      <c r="U32" s="98">
        <v>0.15558127626995952</v>
      </c>
      <c r="V32" s="98">
        <v>0.19838288740942489</v>
      </c>
      <c r="W32" s="98">
        <v>0.15518478869858421</v>
      </c>
      <c r="X32" s="98">
        <v>0.1330927767840292</v>
      </c>
      <c r="Y32" s="98">
        <v>0.12097268142653433</v>
      </c>
      <c r="DA32" s="63" t="s">
        <v>1768</v>
      </c>
    </row>
    <row r="33" spans="1:105" ht="12" customHeight="1" x14ac:dyDescent="0.25">
      <c r="A33" s="100" t="s">
        <v>50</v>
      </c>
      <c r="B33" s="101">
        <v>5.7107081059456034E-2</v>
      </c>
      <c r="C33" s="101">
        <v>5.555818102567138E-2</v>
      </c>
      <c r="D33" s="101">
        <v>5.4668975628026931E-2</v>
      </c>
      <c r="E33" s="101">
        <v>6.0020372731002074E-2</v>
      </c>
      <c r="F33" s="101">
        <v>5.7285629416003327E-2</v>
      </c>
      <c r="G33" s="101">
        <v>5.4090961853408254E-2</v>
      </c>
      <c r="H33" s="101">
        <v>3.705585980959173E-2</v>
      </c>
      <c r="I33" s="101">
        <v>2.5508016109041479E-2</v>
      </c>
      <c r="J33" s="101">
        <v>1.7236879165596415E-2</v>
      </c>
      <c r="K33" s="101">
        <v>1.7904385632190618E-2</v>
      </c>
      <c r="L33" s="101">
        <v>3.0405998268252327E-2</v>
      </c>
      <c r="M33" s="101">
        <v>2.0991483219363245E-2</v>
      </c>
      <c r="N33" s="101">
        <v>2.4719587278084619E-2</v>
      </c>
      <c r="O33" s="101">
        <v>2.15952382026816E-2</v>
      </c>
      <c r="P33" s="101">
        <v>1.9056115755571944E-2</v>
      </c>
      <c r="Q33" s="101">
        <v>1.7327125529220697E-2</v>
      </c>
      <c r="R33" s="101">
        <v>1.830248772561735E-2</v>
      </c>
      <c r="S33" s="101">
        <v>1.9714168704121932E-2</v>
      </c>
      <c r="T33" s="101">
        <v>1.3251295277840948E-2</v>
      </c>
      <c r="U33" s="101">
        <v>1.3459011951117468E-2</v>
      </c>
      <c r="V33" s="101">
        <v>2.3446560464625912E-2</v>
      </c>
      <c r="W33" s="101">
        <v>1.9320614217872005E-2</v>
      </c>
      <c r="X33" s="101">
        <v>2.6313283924156564E-2</v>
      </c>
      <c r="Y33" s="101">
        <v>1.9658920822332955E-2</v>
      </c>
      <c r="DA33" s="131" t="s">
        <v>1769</v>
      </c>
    </row>
    <row r="34" spans="1:105" ht="12" customHeight="1" x14ac:dyDescent="0.25">
      <c r="A34" s="103" t="s">
        <v>52</v>
      </c>
      <c r="B34" s="104">
        <v>0.26215800060088779</v>
      </c>
      <c r="C34" s="104">
        <v>0.23861516610527789</v>
      </c>
      <c r="D34" s="104">
        <v>0.22368878130309661</v>
      </c>
      <c r="E34" s="104">
        <v>0.29000445267833419</v>
      </c>
      <c r="F34" s="104">
        <v>0.27614501450267143</v>
      </c>
      <c r="G34" s="104">
        <v>0.22024584780346557</v>
      </c>
      <c r="H34" s="104">
        <v>0.16751541447961543</v>
      </c>
      <c r="I34" s="104">
        <v>0.11294887770166968</v>
      </c>
      <c r="J34" s="104">
        <v>7.8304329294057867E-2</v>
      </c>
      <c r="K34" s="104">
        <v>7.7125766089313846E-2</v>
      </c>
      <c r="L34" s="104">
        <v>0.16031158930773504</v>
      </c>
      <c r="M34" s="104">
        <v>0.17736721388241944</v>
      </c>
      <c r="N34" s="104">
        <v>0.19758445318431972</v>
      </c>
      <c r="O34" s="104">
        <v>0.18729131182028663</v>
      </c>
      <c r="P34" s="104">
        <v>0.15840282854600854</v>
      </c>
      <c r="Q34" s="104">
        <v>0.14218084014012758</v>
      </c>
      <c r="R34" s="104">
        <v>0.13744328934046071</v>
      </c>
      <c r="S34" s="104">
        <v>0.14948900168132723</v>
      </c>
      <c r="T34" s="104">
        <v>0.1454104954052283</v>
      </c>
      <c r="U34" s="104">
        <v>0.14212226431884206</v>
      </c>
      <c r="V34" s="104">
        <v>0.17493632694479899</v>
      </c>
      <c r="W34" s="104">
        <v>0.1358641744807122</v>
      </c>
      <c r="X34" s="104">
        <v>0.10677949285987265</v>
      </c>
      <c r="Y34" s="104">
        <v>0.10131376060420139</v>
      </c>
      <c r="DA34" s="132" t="s">
        <v>1770</v>
      </c>
    </row>
    <row r="35" spans="1:105" ht="12" customHeight="1" x14ac:dyDescent="0.25">
      <c r="A35" s="106" t="s">
        <v>122</v>
      </c>
      <c r="B35" s="101">
        <v>0.38894718547928786</v>
      </c>
      <c r="C35" s="101">
        <v>0.41244735597628468</v>
      </c>
      <c r="D35" s="101">
        <v>0.45044949407611773</v>
      </c>
      <c r="E35" s="101">
        <v>0.42605917113563485</v>
      </c>
      <c r="F35" s="101">
        <v>0.44530056529447465</v>
      </c>
      <c r="G35" s="101">
        <v>0.42623841414681796</v>
      </c>
      <c r="H35" s="101">
        <v>0.32351166419371474</v>
      </c>
      <c r="I35" s="101">
        <v>0.22796781190803653</v>
      </c>
      <c r="J35" s="101">
        <v>0.15433890816275575</v>
      </c>
      <c r="K35" s="101">
        <v>0.15672356464549167</v>
      </c>
      <c r="L35" s="101">
        <v>0.11930798154293762</v>
      </c>
      <c r="M35" s="101">
        <v>0.12865801252358641</v>
      </c>
      <c r="N35" s="101">
        <v>0.11617437094474548</v>
      </c>
      <c r="O35" s="101">
        <v>0.13271847575583787</v>
      </c>
      <c r="P35" s="101">
        <v>0.11426577661581198</v>
      </c>
      <c r="Q35" s="101">
        <v>0.10572303738217897</v>
      </c>
      <c r="R35" s="101">
        <v>0.10710807833791156</v>
      </c>
      <c r="S35" s="101">
        <v>0.10375575048382832</v>
      </c>
      <c r="T35" s="101">
        <v>0.15737681204414578</v>
      </c>
      <c r="U35" s="101">
        <v>0.15710773386681995</v>
      </c>
      <c r="V35" s="101">
        <v>0.23700062079511611</v>
      </c>
      <c r="W35" s="101">
        <v>0.22994817346386351</v>
      </c>
      <c r="X35" s="101">
        <v>0.20540938311143775</v>
      </c>
      <c r="Y35" s="101">
        <v>0.20345942895750563</v>
      </c>
      <c r="DA35" s="131" t="s">
        <v>1771</v>
      </c>
    </row>
    <row r="36" spans="1:105" ht="12" customHeight="1" x14ac:dyDescent="0.25">
      <c r="A36" s="107" t="s">
        <v>121</v>
      </c>
      <c r="B36" s="104">
        <v>0.81557783529566963</v>
      </c>
      <c r="C36" s="104">
        <v>0.89617688072117818</v>
      </c>
      <c r="D36" s="104">
        <v>0.97460805071726109</v>
      </c>
      <c r="E36" s="104">
        <v>0.88834295484749859</v>
      </c>
      <c r="F36" s="104">
        <v>0.91684083985912446</v>
      </c>
      <c r="G36" s="104">
        <v>0.90762009611243222</v>
      </c>
      <c r="H36" s="104">
        <v>0.67936010862273266</v>
      </c>
      <c r="I36" s="104">
        <v>0.47853402134341599</v>
      </c>
      <c r="J36" s="104">
        <v>0.32224394015714258</v>
      </c>
      <c r="K36" s="104">
        <v>0.36281690914575992</v>
      </c>
      <c r="L36" s="104">
        <v>0.66911531646531253</v>
      </c>
      <c r="M36" s="104">
        <v>1.0397040501741255</v>
      </c>
      <c r="N36" s="104">
        <v>1.2108130450287071</v>
      </c>
      <c r="O36" s="104">
        <v>1.1471125134985316</v>
      </c>
      <c r="P36" s="104">
        <v>0.98635347025551678</v>
      </c>
      <c r="Q36" s="104">
        <v>0.9129549259526496</v>
      </c>
      <c r="R36" s="104">
        <v>0.92739907508179786</v>
      </c>
      <c r="S36" s="104">
        <v>0.93393391910682599</v>
      </c>
      <c r="T36" s="104">
        <v>1.0111689026160611</v>
      </c>
      <c r="U36" s="104">
        <v>1.0226278238958237</v>
      </c>
      <c r="V36" s="104">
        <v>0.99741950591532624</v>
      </c>
      <c r="W36" s="104">
        <v>1.05118194092816</v>
      </c>
      <c r="X36" s="104">
        <v>0.94070589265180615</v>
      </c>
      <c r="Y36" s="104">
        <v>0.91379726677437056</v>
      </c>
      <c r="DA36" s="132" t="s">
        <v>1772</v>
      </c>
    </row>
    <row r="37" spans="1:105" ht="12" customHeight="1" x14ac:dyDescent="0.25">
      <c r="A37" s="108" t="s">
        <v>53</v>
      </c>
      <c r="B37" s="98">
        <v>0.13471481474029226</v>
      </c>
      <c r="C37" s="98">
        <v>0.16977181763262958</v>
      </c>
      <c r="D37" s="98">
        <v>0.19865335939371845</v>
      </c>
      <c r="E37" s="98">
        <v>0.13023161899652391</v>
      </c>
      <c r="F37" s="98">
        <v>0.13662116397392229</v>
      </c>
      <c r="G37" s="98">
        <v>0.18563190704874996</v>
      </c>
      <c r="H37" s="98">
        <v>0.1183693154958555</v>
      </c>
      <c r="I37" s="98">
        <v>8.6580872315354787E-2</v>
      </c>
      <c r="J37" s="98">
        <v>5.6292501260036203E-2</v>
      </c>
      <c r="K37" s="98">
        <v>6.8173620455165979E-2</v>
      </c>
      <c r="L37" s="98">
        <v>8.7839910076019781E-2</v>
      </c>
      <c r="M37" s="98">
        <v>0.10305275690089051</v>
      </c>
      <c r="N37" s="98">
        <v>0.11600742107824963</v>
      </c>
      <c r="O37" s="98">
        <v>9.2927217427789865E-2</v>
      </c>
      <c r="P37" s="98">
        <v>8.6349754604313989E-2</v>
      </c>
      <c r="Q37" s="98">
        <v>8.5082975845187273E-2</v>
      </c>
      <c r="R37" s="98">
        <v>9.5518427444145029E-2</v>
      </c>
      <c r="S37" s="98">
        <v>9.1998319914461585E-2</v>
      </c>
      <c r="T37" s="98">
        <v>7.1831667189312082E-2</v>
      </c>
      <c r="U37" s="98">
        <v>7.4975628895040738E-2</v>
      </c>
      <c r="V37" s="98">
        <v>2.8452236996661284E-2</v>
      </c>
      <c r="W37" s="98">
        <v>7.4800997690191301E-2</v>
      </c>
      <c r="X37" s="98">
        <v>0.12906409419650242</v>
      </c>
      <c r="Y37" s="98">
        <v>0.12235237471068462</v>
      </c>
      <c r="DA37" s="63" t="s">
        <v>1773</v>
      </c>
    </row>
    <row r="38" spans="1:105" ht="12" customHeight="1" x14ac:dyDescent="0.25">
      <c r="A38" s="108" t="s">
        <v>52</v>
      </c>
      <c r="B38" s="98">
        <v>0.6808630205553774</v>
      </c>
      <c r="C38" s="98">
        <v>0.72640506308854857</v>
      </c>
      <c r="D38" s="98">
        <v>0.77595469132354267</v>
      </c>
      <c r="E38" s="98">
        <v>0.75811133585097468</v>
      </c>
      <c r="F38" s="98">
        <v>0.78021967588520214</v>
      </c>
      <c r="G38" s="98">
        <v>0.72198818906368223</v>
      </c>
      <c r="H38" s="98">
        <v>0.56099079312687716</v>
      </c>
      <c r="I38" s="98">
        <v>0.39195314902806122</v>
      </c>
      <c r="J38" s="98">
        <v>0.26595143889710637</v>
      </c>
      <c r="K38" s="98">
        <v>0.29464328869059392</v>
      </c>
      <c r="L38" s="98">
        <v>0.58127540638929276</v>
      </c>
      <c r="M38" s="98">
        <v>0.93665129327323504</v>
      </c>
      <c r="N38" s="98">
        <v>1.0948056239504576</v>
      </c>
      <c r="O38" s="98">
        <v>1.0541852960707419</v>
      </c>
      <c r="P38" s="98">
        <v>0.90000371565120285</v>
      </c>
      <c r="Q38" s="98">
        <v>0.82787195010746228</v>
      </c>
      <c r="R38" s="98">
        <v>0.83188064763765279</v>
      </c>
      <c r="S38" s="98">
        <v>0.84193559919236438</v>
      </c>
      <c r="T38" s="98">
        <v>0.93933723542674896</v>
      </c>
      <c r="U38" s="98">
        <v>0.94765219500078302</v>
      </c>
      <c r="V38" s="98">
        <v>0.96896726891866491</v>
      </c>
      <c r="W38" s="98">
        <v>0.97638094323796876</v>
      </c>
      <c r="X38" s="98">
        <v>0.81164179845530371</v>
      </c>
      <c r="Y38" s="98">
        <v>0.79144489206368596</v>
      </c>
      <c r="DA38" s="63" t="s">
        <v>1774</v>
      </c>
    </row>
    <row r="39" spans="1:105" ht="12" customHeight="1" x14ac:dyDescent="0.25">
      <c r="A39" s="121" t="s">
        <v>54</v>
      </c>
      <c r="B39" s="122">
        <v>34.907661070040831</v>
      </c>
      <c r="C39" s="122">
        <v>35.780469697291679</v>
      </c>
      <c r="D39" s="122">
        <v>37.544416182245442</v>
      </c>
      <c r="E39" s="122">
        <v>39.086356626257327</v>
      </c>
      <c r="F39" s="122">
        <v>38.83489649230367</v>
      </c>
      <c r="G39" s="122">
        <v>33.099216339463666</v>
      </c>
      <c r="H39" s="122">
        <v>23.487851662873254</v>
      </c>
      <c r="I39" s="122">
        <v>15.993190771595</v>
      </c>
      <c r="J39" s="122">
        <v>9.275420232251431</v>
      </c>
      <c r="K39" s="122">
        <v>8.3867503923175661</v>
      </c>
      <c r="L39" s="122">
        <v>10.050466941513964</v>
      </c>
      <c r="M39" s="122">
        <v>9.060636562022129</v>
      </c>
      <c r="N39" s="122">
        <v>7.3988182004147838</v>
      </c>
      <c r="O39" s="122">
        <v>6.1728389619172255</v>
      </c>
      <c r="P39" s="122">
        <v>5.0226091528282186</v>
      </c>
      <c r="Q39" s="122">
        <v>4.6083265272520393</v>
      </c>
      <c r="R39" s="122">
        <v>5.406457922458733</v>
      </c>
      <c r="S39" s="122">
        <v>5.3008422559058994</v>
      </c>
      <c r="T39" s="122">
        <v>5.9681545527899029</v>
      </c>
      <c r="U39" s="122">
        <v>6.1630849790896418</v>
      </c>
      <c r="V39" s="122">
        <v>6.7296678212892989</v>
      </c>
      <c r="W39" s="122">
        <v>6.4671050392586951</v>
      </c>
      <c r="X39" s="122">
        <v>5.4326992715284179</v>
      </c>
      <c r="Y39" s="122">
        <v>5.851186732376684</v>
      </c>
      <c r="DA39" s="130" t="s">
        <v>1775</v>
      </c>
    </row>
    <row r="40" spans="1:105" ht="12" customHeight="1" x14ac:dyDescent="0.25">
      <c r="A40" s="97" t="s">
        <v>50</v>
      </c>
      <c r="B40" s="98">
        <v>17.335944463426983</v>
      </c>
      <c r="C40" s="98">
        <v>16.695887800913077</v>
      </c>
      <c r="D40" s="98">
        <v>16.908108164101623</v>
      </c>
      <c r="E40" s="98">
        <v>20.543487469431494</v>
      </c>
      <c r="F40" s="98">
        <v>19.873081423557011</v>
      </c>
      <c r="G40" s="98">
        <v>15.460892120141141</v>
      </c>
      <c r="H40" s="98">
        <v>11.068056136179184</v>
      </c>
      <c r="I40" s="98">
        <v>7.2605747256143083</v>
      </c>
      <c r="J40" s="98">
        <v>4.3821533117489633</v>
      </c>
      <c r="K40" s="98">
        <v>3.8942069780770181</v>
      </c>
      <c r="L40" s="98">
        <v>4.2747267648752736</v>
      </c>
      <c r="M40" s="98">
        <v>4.4252901097018373</v>
      </c>
      <c r="N40" s="98">
        <v>4.3269968091456557</v>
      </c>
      <c r="O40" s="98">
        <v>3.9627956917093483</v>
      </c>
      <c r="P40" s="98">
        <v>3.2357375419727732</v>
      </c>
      <c r="Q40" s="98">
        <v>2.9211683148629342</v>
      </c>
      <c r="R40" s="98">
        <v>2.9719573202335909</v>
      </c>
      <c r="S40" s="98">
        <v>2.9569455860604426</v>
      </c>
      <c r="T40" s="98">
        <v>2.6796074536700996</v>
      </c>
      <c r="U40" s="98">
        <v>2.4034661484650122</v>
      </c>
      <c r="V40" s="98">
        <v>2.3568337799768102</v>
      </c>
      <c r="W40" s="98">
        <v>1.9093063690456722</v>
      </c>
      <c r="X40" s="98">
        <v>1.7088498773777381</v>
      </c>
      <c r="Y40" s="98">
        <v>1.6448472425269678</v>
      </c>
      <c r="DA40" s="63" t="s">
        <v>1776</v>
      </c>
    </row>
    <row r="41" spans="1:105" ht="12" customHeight="1" x14ac:dyDescent="0.25">
      <c r="A41" s="109" t="s">
        <v>120</v>
      </c>
      <c r="B41" s="33">
        <v>17.571716606613847</v>
      </c>
      <c r="C41" s="33">
        <v>19.084581896378602</v>
      </c>
      <c r="D41" s="33">
        <v>20.636308018143822</v>
      </c>
      <c r="E41" s="33">
        <v>18.54286915682583</v>
      </c>
      <c r="F41" s="33">
        <v>18.961815068746663</v>
      </c>
      <c r="G41" s="33">
        <v>17.638324219322524</v>
      </c>
      <c r="H41" s="33">
        <v>12.41979552669407</v>
      </c>
      <c r="I41" s="33">
        <v>8.7326160459806914</v>
      </c>
      <c r="J41" s="33">
        <v>4.8932669205024677</v>
      </c>
      <c r="K41" s="33">
        <v>4.4925434142405472</v>
      </c>
      <c r="L41" s="33">
        <v>5.7757401766386893</v>
      </c>
      <c r="M41" s="33">
        <v>4.6353464523202907</v>
      </c>
      <c r="N41" s="33">
        <v>3.0718213912691281</v>
      </c>
      <c r="O41" s="33">
        <v>2.2100432702078767</v>
      </c>
      <c r="P41" s="33">
        <v>1.7868716108554454</v>
      </c>
      <c r="Q41" s="33">
        <v>1.6871582123891047</v>
      </c>
      <c r="R41" s="33">
        <v>2.4345006022251425</v>
      </c>
      <c r="S41" s="33">
        <v>2.3438966698454569</v>
      </c>
      <c r="T41" s="33">
        <v>3.2885470991198029</v>
      </c>
      <c r="U41" s="33">
        <v>3.7596188306246296</v>
      </c>
      <c r="V41" s="33">
        <v>4.3728340413124887</v>
      </c>
      <c r="W41" s="33">
        <v>4.5577986702130229</v>
      </c>
      <c r="X41" s="33">
        <v>3.7238493941506801</v>
      </c>
      <c r="Y41" s="33">
        <v>4.2063394898497162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23.382822696319906</v>
      </c>
      <c r="C43" s="117">
        <f t="shared" si="14"/>
        <v>25.626500568956278</v>
      </c>
      <c r="D43" s="117">
        <f t="shared" si="14"/>
        <v>25.269365273966265</v>
      </c>
      <c r="E43" s="117">
        <f t="shared" si="14"/>
        <v>21.464072530542708</v>
      </c>
      <c r="F43" s="117">
        <f t="shared" si="14"/>
        <v>20.431837128319629</v>
      </c>
      <c r="G43" s="117">
        <f t="shared" si="14"/>
        <v>23.203072665266408</v>
      </c>
      <c r="H43" s="117">
        <f t="shared" si="14"/>
        <v>26.464396278817986</v>
      </c>
      <c r="I43" s="117">
        <f t="shared" si="14"/>
        <v>34.789449010470399</v>
      </c>
      <c r="J43" s="117">
        <f t="shared" si="14"/>
        <v>42.472855563951796</v>
      </c>
      <c r="K43" s="117">
        <f t="shared" si="14"/>
        <v>51.844217184519152</v>
      </c>
      <c r="L43" s="117">
        <f t="shared" si="14"/>
        <v>65.40064427439404</v>
      </c>
      <c r="M43" s="117">
        <f t="shared" si="14"/>
        <v>68.782632233227829</v>
      </c>
      <c r="N43" s="117">
        <f t="shared" si="14"/>
        <v>52.659653473898196</v>
      </c>
      <c r="O43" s="117">
        <f t="shared" si="14"/>
        <v>46.871293878056591</v>
      </c>
      <c r="P43" s="117">
        <f t="shared" si="14"/>
        <v>42.245008398075953</v>
      </c>
      <c r="Q43" s="117">
        <f t="shared" si="14"/>
        <v>39.1208013740425</v>
      </c>
      <c r="R43" s="117">
        <f t="shared" ref="R43:V43" si="15">R44+R47+R49+R58</f>
        <v>41.385618292922658</v>
      </c>
      <c r="S43" s="117">
        <f t="shared" si="15"/>
        <v>36.072899370481238</v>
      </c>
      <c r="T43" s="117">
        <f t="shared" si="15"/>
        <v>42.59077535392106</v>
      </c>
      <c r="U43" s="117">
        <f t="shared" si="15"/>
        <v>37.810445250678875</v>
      </c>
      <c r="V43" s="117">
        <f t="shared" si="15"/>
        <v>42.285957930878546</v>
      </c>
      <c r="W43" s="117">
        <f t="shared" ref="W43:Y43" si="16">W44+W47+W49+W58</f>
        <v>41.21353329118061</v>
      </c>
      <c r="X43" s="117">
        <f t="shared" si="16"/>
        <v>36.322337290907996</v>
      </c>
      <c r="Y43" s="117">
        <f t="shared" si="16"/>
        <v>33.571292174514987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8.8327817754441824</v>
      </c>
      <c r="C44" s="122">
        <f t="shared" si="17"/>
        <v>10.677189376884652</v>
      </c>
      <c r="D44" s="122">
        <f t="shared" si="17"/>
        <v>10.743960352837952</v>
      </c>
      <c r="E44" s="122">
        <f t="shared" si="17"/>
        <v>8.9018221256711509</v>
      </c>
      <c r="F44" s="122">
        <f t="shared" si="17"/>
        <v>8.7582570237226172</v>
      </c>
      <c r="G44" s="122">
        <f t="shared" si="17"/>
        <v>10.48872419636858</v>
      </c>
      <c r="H44" s="122">
        <f t="shared" si="17"/>
        <v>11.92103392225016</v>
      </c>
      <c r="I44" s="122">
        <f t="shared" si="17"/>
        <v>16.339670371856155</v>
      </c>
      <c r="J44" s="122">
        <f t="shared" si="17"/>
        <v>21.087724293815896</v>
      </c>
      <c r="K44" s="122">
        <f t="shared" si="17"/>
        <v>26.556222618909203</v>
      </c>
      <c r="L44" s="122">
        <f t="shared" si="17"/>
        <v>28.006880792618325</v>
      </c>
      <c r="M44" s="122">
        <f t="shared" si="17"/>
        <v>33.347871949807512</v>
      </c>
      <c r="N44" s="122">
        <f t="shared" si="17"/>
        <v>26.197521535417021</v>
      </c>
      <c r="O44" s="122">
        <f t="shared" si="17"/>
        <v>25.706802580638616</v>
      </c>
      <c r="P44" s="122">
        <f t="shared" si="17"/>
        <v>24.56454790785774</v>
      </c>
      <c r="Q44" s="122">
        <f t="shared" si="17"/>
        <v>22.989083133268409</v>
      </c>
      <c r="R44" s="122">
        <f t="shared" ref="R44:V44" si="18">SUM(R45:R46)</f>
        <v>23.328321638165153</v>
      </c>
      <c r="S44" s="122">
        <f t="shared" si="18"/>
        <v>20.051475994283329</v>
      </c>
      <c r="T44" s="122">
        <f t="shared" si="18"/>
        <v>23.983555389229526</v>
      </c>
      <c r="U44" s="122">
        <f t="shared" si="18"/>
        <v>20.698863582087988</v>
      </c>
      <c r="V44" s="122">
        <f t="shared" si="18"/>
        <v>23.220302175381295</v>
      </c>
      <c r="W44" s="122">
        <f t="shared" ref="W44:Y44" si="19">SUM(W45:W46)</f>
        <v>22.88581275080427</v>
      </c>
      <c r="X44" s="122">
        <f t="shared" si="19"/>
        <v>20.364992249099217</v>
      </c>
      <c r="Y44" s="122">
        <f t="shared" si="19"/>
        <v>17.849169891168369</v>
      </c>
      <c r="DA44" s="130" t="s">
        <v>1779</v>
      </c>
    </row>
    <row r="45" spans="1:105" ht="12" customHeight="1" x14ac:dyDescent="0.25">
      <c r="A45" s="97" t="s">
        <v>211</v>
      </c>
      <c r="B45" s="98">
        <v>8.6677328397503466</v>
      </c>
      <c r="C45" s="98">
        <v>10.484278726860945</v>
      </c>
      <c r="D45" s="98">
        <v>10.558364995424354</v>
      </c>
      <c r="E45" s="98">
        <v>8.7753345454056504</v>
      </c>
      <c r="F45" s="98">
        <v>8.6400245403404323</v>
      </c>
      <c r="G45" s="98">
        <v>10.345710064373565</v>
      </c>
      <c r="H45" s="98">
        <v>11.75616095308672</v>
      </c>
      <c r="I45" s="98">
        <v>16.106062288894126</v>
      </c>
      <c r="J45" s="98">
        <v>20.770703003779431</v>
      </c>
      <c r="K45" s="98">
        <v>26.177302279755143</v>
      </c>
      <c r="L45" s="98">
        <v>27.739243972015981</v>
      </c>
      <c r="M45" s="98">
        <v>32.991009671108273</v>
      </c>
      <c r="N45" s="98">
        <v>25.930396624697241</v>
      </c>
      <c r="O45" s="98">
        <v>25.448193950277169</v>
      </c>
      <c r="P45" s="98">
        <v>24.328249445499736</v>
      </c>
      <c r="Q45" s="98">
        <v>22.77227734043235</v>
      </c>
      <c r="R45" s="98">
        <v>23.100866483651874</v>
      </c>
      <c r="S45" s="98">
        <v>19.860164184551387</v>
      </c>
      <c r="T45" s="98">
        <v>23.758671423588574</v>
      </c>
      <c r="U45" s="98">
        <v>20.507878880445347</v>
      </c>
      <c r="V45" s="98">
        <v>22.918364379466791</v>
      </c>
      <c r="W45" s="98">
        <v>22.58856213020626</v>
      </c>
      <c r="X45" s="98">
        <v>20.098804415963571</v>
      </c>
      <c r="Y45" s="98">
        <v>17.609970056017087</v>
      </c>
      <c r="DA45" s="63" t="s">
        <v>1780</v>
      </c>
    </row>
    <row r="46" spans="1:105" ht="12" customHeight="1" x14ac:dyDescent="0.25">
      <c r="A46" s="97" t="s">
        <v>53</v>
      </c>
      <c r="B46" s="98">
        <v>0.16504893569383558</v>
      </c>
      <c r="C46" s="98">
        <v>0.19291065002370639</v>
      </c>
      <c r="D46" s="98">
        <v>0.18559535741359809</v>
      </c>
      <c r="E46" s="98">
        <v>0.12648758026550086</v>
      </c>
      <c r="F46" s="98">
        <v>0.11823248338218521</v>
      </c>
      <c r="G46" s="98">
        <v>0.1430141319950145</v>
      </c>
      <c r="H46" s="98">
        <v>0.16487296916343963</v>
      </c>
      <c r="I46" s="98">
        <v>0.23360808296202928</v>
      </c>
      <c r="J46" s="98">
        <v>0.31702129003646462</v>
      </c>
      <c r="K46" s="98">
        <v>0.37892033915406015</v>
      </c>
      <c r="L46" s="98">
        <v>0.26763682060234434</v>
      </c>
      <c r="M46" s="98">
        <v>0.35686227869924203</v>
      </c>
      <c r="N46" s="98">
        <v>0.26712491071977873</v>
      </c>
      <c r="O46" s="98">
        <v>0.25860863036144882</v>
      </c>
      <c r="P46" s="98">
        <v>0.23629846235800392</v>
      </c>
      <c r="Q46" s="98">
        <v>0.21680579283606002</v>
      </c>
      <c r="R46" s="98">
        <v>0.22745515451328108</v>
      </c>
      <c r="S46" s="98">
        <v>0.19131180973194103</v>
      </c>
      <c r="T46" s="98">
        <v>0.22488396564095239</v>
      </c>
      <c r="U46" s="98">
        <v>0.19098470164263939</v>
      </c>
      <c r="V46" s="98">
        <v>0.30193779591450437</v>
      </c>
      <c r="W46" s="98">
        <v>0.29725062059801033</v>
      </c>
      <c r="X46" s="98">
        <v>0.26618783313564709</v>
      </c>
      <c r="Y46" s="98">
        <v>0.23919983515128276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0.16932675544987721</v>
      </c>
      <c r="C47" s="122">
        <f t="shared" si="20"/>
        <v>0.1844050251663549</v>
      </c>
      <c r="D47" s="122">
        <f t="shared" si="20"/>
        <v>0.14844892885335159</v>
      </c>
      <c r="E47" s="122">
        <f t="shared" si="20"/>
        <v>0.28522307781599193</v>
      </c>
      <c r="F47" s="122">
        <f t="shared" si="20"/>
        <v>0.18925903539467429</v>
      </c>
      <c r="G47" s="122">
        <f t="shared" si="20"/>
        <v>0.22992076993912905</v>
      </c>
      <c r="H47" s="122">
        <f t="shared" si="20"/>
        <v>0.342685662963508</v>
      </c>
      <c r="I47" s="122">
        <f t="shared" si="20"/>
        <v>0.22069597728848775</v>
      </c>
      <c r="J47" s="122">
        <f t="shared" si="20"/>
        <v>0.29540060082104874</v>
      </c>
      <c r="K47" s="122">
        <f t="shared" si="20"/>
        <v>0.70587874092693981</v>
      </c>
      <c r="L47" s="122">
        <f t="shared" si="20"/>
        <v>1.438836091984232</v>
      </c>
      <c r="M47" s="122">
        <f t="shared" si="20"/>
        <v>1.7561127474554359</v>
      </c>
      <c r="N47" s="122">
        <f t="shared" si="20"/>
        <v>1.8483171215068002</v>
      </c>
      <c r="O47" s="122">
        <f t="shared" si="20"/>
        <v>1.6335349542343645</v>
      </c>
      <c r="P47" s="122">
        <f t="shared" si="20"/>
        <v>1.3618687060615922</v>
      </c>
      <c r="Q47" s="122">
        <f t="shared" si="20"/>
        <v>1.1472366557229119</v>
      </c>
      <c r="R47" s="122">
        <f t="shared" si="20"/>
        <v>1.0058465047364247</v>
      </c>
      <c r="S47" s="122">
        <f t="shared" si="20"/>
        <v>0.7318860517399145</v>
      </c>
      <c r="T47" s="122">
        <f t="shared" si="20"/>
        <v>0.52763331729897345</v>
      </c>
      <c r="U47" s="122">
        <f t="shared" si="20"/>
        <v>0.35807189216911084</v>
      </c>
      <c r="V47" s="122">
        <f t="shared" si="20"/>
        <v>0.32196036251845456</v>
      </c>
      <c r="W47" s="122">
        <f t="shared" si="20"/>
        <v>0.48313681101945705</v>
      </c>
      <c r="X47" s="122">
        <f t="shared" si="20"/>
        <v>0.72439874654791991</v>
      </c>
      <c r="Y47" s="122">
        <f t="shared" si="20"/>
        <v>1.0202848544410377</v>
      </c>
      <c r="DA47" s="130" t="s">
        <v>1782</v>
      </c>
    </row>
    <row r="48" spans="1:105" ht="12" customHeight="1" x14ac:dyDescent="0.25">
      <c r="A48" s="97" t="s">
        <v>53</v>
      </c>
      <c r="B48" s="98">
        <v>0.16932675544987721</v>
      </c>
      <c r="C48" s="98">
        <v>0.1844050251663549</v>
      </c>
      <c r="D48" s="98">
        <v>0.14844892885335159</v>
      </c>
      <c r="E48" s="98">
        <v>0.28522307781599193</v>
      </c>
      <c r="F48" s="98">
        <v>0.18925903539467429</v>
      </c>
      <c r="G48" s="98">
        <v>0.22992076993912905</v>
      </c>
      <c r="H48" s="98">
        <v>0.342685662963508</v>
      </c>
      <c r="I48" s="98">
        <v>0.22069597728848775</v>
      </c>
      <c r="J48" s="98">
        <v>0.29540060082104874</v>
      </c>
      <c r="K48" s="98">
        <v>0.70587874092693981</v>
      </c>
      <c r="L48" s="98">
        <v>1.438836091984232</v>
      </c>
      <c r="M48" s="98">
        <v>1.7561127474554359</v>
      </c>
      <c r="N48" s="98">
        <v>1.8483171215068002</v>
      </c>
      <c r="O48" s="98">
        <v>1.6335349542343645</v>
      </c>
      <c r="P48" s="98">
        <v>1.3618687060615922</v>
      </c>
      <c r="Q48" s="98">
        <v>1.1472366557229119</v>
      </c>
      <c r="R48" s="98">
        <v>1.0058465047364247</v>
      </c>
      <c r="S48" s="98">
        <v>0.7318860517399145</v>
      </c>
      <c r="T48" s="98">
        <v>0.52763331729897345</v>
      </c>
      <c r="U48" s="98">
        <v>0.35807189216911084</v>
      </c>
      <c r="V48" s="98">
        <v>0.32196036251845456</v>
      </c>
      <c r="W48" s="98">
        <v>0.48313681101945705</v>
      </c>
      <c r="X48" s="98">
        <v>0.72439874654791991</v>
      </c>
      <c r="Y48" s="98">
        <v>1.0202848544410377</v>
      </c>
      <c r="DA48" s="63" t="s">
        <v>1783</v>
      </c>
    </row>
    <row r="49" spans="1:105" ht="12" customHeight="1" x14ac:dyDescent="0.25">
      <c r="A49" s="121" t="s">
        <v>55</v>
      </c>
      <c r="B49" s="122">
        <v>4.9476025512382424</v>
      </c>
      <c r="C49" s="122">
        <v>5.8481428437505238</v>
      </c>
      <c r="D49" s="122">
        <v>5.5576651258256602</v>
      </c>
      <c r="E49" s="122">
        <v>4.0780838832188593</v>
      </c>
      <c r="F49" s="122">
        <v>3.7125568286913921</v>
      </c>
      <c r="G49" s="122">
        <v>4.2604051983825126</v>
      </c>
      <c r="H49" s="122">
        <v>4.9208700239115508</v>
      </c>
      <c r="I49" s="122">
        <v>6.4402582377867805</v>
      </c>
      <c r="J49" s="122">
        <v>8.4344028119544703</v>
      </c>
      <c r="K49" s="122">
        <v>9.1982553692527702</v>
      </c>
      <c r="L49" s="122">
        <v>14.325387835405536</v>
      </c>
      <c r="M49" s="122">
        <v>15.378625055357515</v>
      </c>
      <c r="N49" s="122">
        <v>10.395968536929781</v>
      </c>
      <c r="O49" s="122">
        <v>8.8508124469375531</v>
      </c>
      <c r="P49" s="122">
        <v>7.7786797491304114</v>
      </c>
      <c r="Q49" s="122">
        <v>7.1366850648758309</v>
      </c>
      <c r="R49" s="122">
        <v>7.4056090869723796</v>
      </c>
      <c r="S49" s="122">
        <v>6.524591913382185</v>
      </c>
      <c r="T49" s="122">
        <v>7.8482506870234694</v>
      </c>
      <c r="U49" s="122">
        <v>6.6711358569066324</v>
      </c>
      <c r="V49" s="122">
        <v>7.7430860409683664</v>
      </c>
      <c r="W49" s="122">
        <v>7.0099333287080494</v>
      </c>
      <c r="X49" s="122">
        <v>5.9918510800904681</v>
      </c>
      <c r="Y49" s="122">
        <v>5.0821885167137779</v>
      </c>
      <c r="DA49" s="130" t="s">
        <v>1784</v>
      </c>
    </row>
    <row r="50" spans="1:105" ht="12" customHeight="1" x14ac:dyDescent="0.25">
      <c r="A50" s="97" t="s">
        <v>138</v>
      </c>
      <c r="B50" s="98">
        <v>4.737009643213387</v>
      </c>
      <c r="C50" s="98">
        <v>5.6092099840507199</v>
      </c>
      <c r="D50" s="98">
        <v>5.3386751727423283</v>
      </c>
      <c r="E50" s="98">
        <v>3.9049720433096917</v>
      </c>
      <c r="F50" s="98">
        <v>3.5446388262913158</v>
      </c>
      <c r="G50" s="98">
        <v>4.0682379086711125</v>
      </c>
      <c r="H50" s="98">
        <v>4.7064025397494733</v>
      </c>
      <c r="I50" s="98">
        <v>6.1802493769523057</v>
      </c>
      <c r="J50" s="98">
        <v>8.1069962953905836</v>
      </c>
      <c r="K50" s="98">
        <v>8.8433616704246099</v>
      </c>
      <c r="L50" s="98">
        <v>13.692707016823762</v>
      </c>
      <c r="M50" s="98">
        <v>14.507084876187319</v>
      </c>
      <c r="N50" s="98">
        <v>9.7309876337672794</v>
      </c>
      <c r="O50" s="98">
        <v>8.2659346826663604</v>
      </c>
      <c r="P50" s="98">
        <v>7.245733994945911</v>
      </c>
      <c r="Q50" s="98">
        <v>6.6404952406997664</v>
      </c>
      <c r="R50" s="98">
        <v>6.9024209319122853</v>
      </c>
      <c r="S50" s="98">
        <v>6.0758779718866736</v>
      </c>
      <c r="T50" s="98">
        <v>7.2768484424561359</v>
      </c>
      <c r="U50" s="98">
        <v>6.126297908049418</v>
      </c>
      <c r="V50" s="98">
        <v>7.1116588451980798</v>
      </c>
      <c r="W50" s="98">
        <v>6.3897216601731852</v>
      </c>
      <c r="X50" s="98">
        <v>5.5188745237963444</v>
      </c>
      <c r="Y50" s="98">
        <v>4.7535737234454922</v>
      </c>
      <c r="DA50" s="63" t="s">
        <v>1785</v>
      </c>
    </row>
    <row r="51" spans="1:105" ht="12" customHeight="1" x14ac:dyDescent="0.25">
      <c r="A51" s="97" t="s">
        <v>137</v>
      </c>
      <c r="B51" s="98">
        <v>6.7084075793743564E-2</v>
      </c>
      <c r="C51" s="98">
        <v>9.5665066815077637E-2</v>
      </c>
      <c r="D51" s="98">
        <v>8.927189897964237E-2</v>
      </c>
      <c r="E51" s="98">
        <v>6.6097733318259078E-2</v>
      </c>
      <c r="F51" s="98">
        <v>5.888836690441919E-2</v>
      </c>
      <c r="G51" s="98">
        <v>5.9393407429676456E-2</v>
      </c>
      <c r="H51" s="98">
        <v>6.6322581419054533E-2</v>
      </c>
      <c r="I51" s="98">
        <v>8.489688334931289E-2</v>
      </c>
      <c r="J51" s="98">
        <v>0.13089263322008371</v>
      </c>
      <c r="K51" s="98">
        <v>0.13094255629226617</v>
      </c>
      <c r="L51" s="98">
        <v>0.38377435489165534</v>
      </c>
      <c r="M51" s="98">
        <v>0.60153093943624802</v>
      </c>
      <c r="N51" s="98">
        <v>0.41413171593875564</v>
      </c>
      <c r="O51" s="98">
        <v>0.35488980522741748</v>
      </c>
      <c r="P51" s="98">
        <v>0.33261808597153736</v>
      </c>
      <c r="Q51" s="98">
        <v>0.3185071613540516</v>
      </c>
      <c r="R51" s="98">
        <v>0.33735579611339045</v>
      </c>
      <c r="S51" s="98">
        <v>0.29686913071137749</v>
      </c>
      <c r="T51" s="98">
        <v>0.39556312141379957</v>
      </c>
      <c r="U51" s="98">
        <v>0.32820092068250889</v>
      </c>
      <c r="V51" s="98">
        <v>0.38889394270176247</v>
      </c>
      <c r="W51" s="98">
        <v>0.34157714191617644</v>
      </c>
      <c r="X51" s="98">
        <v>0.27589091298165924</v>
      </c>
      <c r="Y51" s="98">
        <v>0.20759812705090316</v>
      </c>
      <c r="DA51" s="63" t="s">
        <v>1786</v>
      </c>
    </row>
    <row r="52" spans="1:105" ht="12" customHeight="1" x14ac:dyDescent="0.25">
      <c r="A52" s="100" t="s">
        <v>211</v>
      </c>
      <c r="B52" s="101">
        <v>1.153469695602645E-2</v>
      </c>
      <c r="C52" s="101">
        <v>1.8555737617935018E-2</v>
      </c>
      <c r="D52" s="101">
        <v>1.8094843979086644E-2</v>
      </c>
      <c r="E52" s="101">
        <v>1.1254641177303454E-2</v>
      </c>
      <c r="F52" s="101">
        <v>1.0056466510765473E-2</v>
      </c>
      <c r="G52" s="101">
        <v>1.1603736397533645E-2</v>
      </c>
      <c r="H52" s="101">
        <v>1.1802308573431472E-2</v>
      </c>
      <c r="I52" s="101">
        <v>1.5535928136083401E-2</v>
      </c>
      <c r="J52" s="101">
        <v>2.3657920726111087E-2</v>
      </c>
      <c r="K52" s="101">
        <v>2.3848654274330885E-2</v>
      </c>
      <c r="L52" s="101">
        <v>6.3865295498517993E-2</v>
      </c>
      <c r="M52" s="101">
        <v>8.4048671446451201E-2</v>
      </c>
      <c r="N52" s="101">
        <v>5.1373778815782631E-2</v>
      </c>
      <c r="O52" s="101">
        <v>3.5623164575032486E-2</v>
      </c>
      <c r="P52" s="101">
        <v>3.3964137537748892E-2</v>
      </c>
      <c r="Q52" s="101">
        <v>3.3807617359585609E-2</v>
      </c>
      <c r="R52" s="101">
        <v>4.0560079698408309E-2</v>
      </c>
      <c r="S52" s="101">
        <v>3.2260897743549739E-2</v>
      </c>
      <c r="T52" s="101">
        <v>3.8570252955419819E-2</v>
      </c>
      <c r="U52" s="101">
        <v>3.2264430828485728E-2</v>
      </c>
      <c r="V52" s="101">
        <v>4.3152923653227981E-2</v>
      </c>
      <c r="W52" s="101">
        <v>4.6074644713929358E-2</v>
      </c>
      <c r="X52" s="101">
        <v>5.7784538403692652E-2</v>
      </c>
      <c r="Y52" s="101">
        <v>3.6431173496404012E-2</v>
      </c>
      <c r="DA52" s="131" t="s">
        <v>1787</v>
      </c>
    </row>
    <row r="53" spans="1:105" ht="12" customHeight="1" x14ac:dyDescent="0.25">
      <c r="A53" s="103" t="s">
        <v>52</v>
      </c>
      <c r="B53" s="104">
        <v>5.5549378837717114E-2</v>
      </c>
      <c r="C53" s="104">
        <v>7.7109329197142612E-2</v>
      </c>
      <c r="D53" s="104">
        <v>7.1177055000555725E-2</v>
      </c>
      <c r="E53" s="104">
        <v>5.4843092140955618E-2</v>
      </c>
      <c r="F53" s="104">
        <v>4.8831900393653718E-2</v>
      </c>
      <c r="G53" s="104">
        <v>4.7789671032142815E-2</v>
      </c>
      <c r="H53" s="104">
        <v>5.4520272845623066E-2</v>
      </c>
      <c r="I53" s="104">
        <v>6.9360955213229492E-2</v>
      </c>
      <c r="J53" s="104">
        <v>0.10723471249397261</v>
      </c>
      <c r="K53" s="104">
        <v>0.1070939020179353</v>
      </c>
      <c r="L53" s="104">
        <v>0.31990905939313735</v>
      </c>
      <c r="M53" s="104">
        <v>0.5174822679897968</v>
      </c>
      <c r="N53" s="104">
        <v>0.362757937122973</v>
      </c>
      <c r="O53" s="104">
        <v>0.31926664065238497</v>
      </c>
      <c r="P53" s="104">
        <v>0.29865394843378845</v>
      </c>
      <c r="Q53" s="104">
        <v>0.28469954399446601</v>
      </c>
      <c r="R53" s="104">
        <v>0.29679571641498215</v>
      </c>
      <c r="S53" s="104">
        <v>0.26460823296782776</v>
      </c>
      <c r="T53" s="104">
        <v>0.35699286845837974</v>
      </c>
      <c r="U53" s="104">
        <v>0.29593648985402315</v>
      </c>
      <c r="V53" s="104">
        <v>0.34574101904853449</v>
      </c>
      <c r="W53" s="104">
        <v>0.29550249720224708</v>
      </c>
      <c r="X53" s="104">
        <v>0.21810637457796661</v>
      </c>
      <c r="Y53" s="104">
        <v>0.17116695355449915</v>
      </c>
      <c r="DA53" s="132" t="s">
        <v>1788</v>
      </c>
    </row>
    <row r="54" spans="1:105" ht="12" customHeight="1" x14ac:dyDescent="0.25">
      <c r="A54" s="106" t="s">
        <v>122</v>
      </c>
      <c r="B54" s="101">
        <v>4.6325161045976018E-2</v>
      </c>
      <c r="C54" s="101">
        <v>4.558349041035227E-2</v>
      </c>
      <c r="D54" s="101">
        <v>4.122867861552125E-2</v>
      </c>
      <c r="E54" s="101">
        <v>3.441597753238404E-2</v>
      </c>
      <c r="F54" s="101">
        <v>3.5411285115045453E-2</v>
      </c>
      <c r="G54" s="101">
        <v>3.9323083152180249E-2</v>
      </c>
      <c r="H54" s="101">
        <v>4.9736987835632906E-2</v>
      </c>
      <c r="I54" s="101">
        <v>6.1449941158819535E-2</v>
      </c>
      <c r="J54" s="101">
        <v>6.361821745541453E-2</v>
      </c>
      <c r="K54" s="101">
        <v>6.7919247373331035E-2</v>
      </c>
      <c r="L54" s="101">
        <v>6.0621882564047554E-2</v>
      </c>
      <c r="M54" s="101">
        <v>5.4697871896212114E-2</v>
      </c>
      <c r="N54" s="101">
        <v>4.3752515740576738E-2</v>
      </c>
      <c r="O54" s="101">
        <v>3.5782860841182706E-2</v>
      </c>
      <c r="P54" s="101">
        <v>2.4699243367338735E-2</v>
      </c>
      <c r="Q54" s="101">
        <v>1.8377063864861879E-2</v>
      </c>
      <c r="R54" s="101">
        <v>1.6120821159799747E-2</v>
      </c>
      <c r="S54" s="101">
        <v>1.3693346765443681E-2</v>
      </c>
      <c r="T54" s="101">
        <v>2.295053869846244E-2</v>
      </c>
      <c r="U54" s="101">
        <v>2.69913691331965E-2</v>
      </c>
      <c r="V54" s="101">
        <v>4.3073935561997102E-2</v>
      </c>
      <c r="W54" s="101">
        <v>4.4418441633612006E-2</v>
      </c>
      <c r="X54" s="101">
        <v>3.360619468086315E-2</v>
      </c>
      <c r="Y54" s="101">
        <v>2.2953055711870726E-2</v>
      </c>
      <c r="DA54" s="131" t="s">
        <v>1789</v>
      </c>
    </row>
    <row r="55" spans="1:105" ht="12" customHeight="1" x14ac:dyDescent="0.25">
      <c r="A55" s="107" t="s">
        <v>121</v>
      </c>
      <c r="B55" s="104">
        <v>9.7183671185136239E-2</v>
      </c>
      <c r="C55" s="104">
        <v>9.7684302474374943E-2</v>
      </c>
      <c r="D55" s="104">
        <v>8.8489375488168515E-2</v>
      </c>
      <c r="E55" s="104">
        <v>7.259812905852428E-2</v>
      </c>
      <c r="F55" s="104">
        <v>7.3618350380611278E-2</v>
      </c>
      <c r="G55" s="104">
        <v>9.3450799129543405E-2</v>
      </c>
      <c r="H55" s="104">
        <v>9.8407914907389787E-2</v>
      </c>
      <c r="I55" s="104">
        <v>0.11366203632634236</v>
      </c>
      <c r="J55" s="104">
        <v>0.13289566588838803</v>
      </c>
      <c r="K55" s="104">
        <v>0.15603189516256324</v>
      </c>
      <c r="L55" s="104">
        <v>0.18828458112607094</v>
      </c>
      <c r="M55" s="104">
        <v>0.21531136783773666</v>
      </c>
      <c r="N55" s="104">
        <v>0.20709667148316804</v>
      </c>
      <c r="O55" s="104">
        <v>0.1942050982025928</v>
      </c>
      <c r="P55" s="104">
        <v>0.17562842484562424</v>
      </c>
      <c r="Q55" s="104">
        <v>0.15930559895715166</v>
      </c>
      <c r="R55" s="104">
        <v>0.14971153778690394</v>
      </c>
      <c r="S55" s="104">
        <v>0.13815146401868977</v>
      </c>
      <c r="T55" s="104">
        <v>0.15288858445507109</v>
      </c>
      <c r="U55" s="104">
        <v>0.18964565904150896</v>
      </c>
      <c r="V55" s="104">
        <v>0.19945931750652646</v>
      </c>
      <c r="W55" s="104">
        <v>0.23421608498507623</v>
      </c>
      <c r="X55" s="104">
        <v>0.16347944863160055</v>
      </c>
      <c r="Y55" s="104">
        <v>9.8063610505511475E-2</v>
      </c>
      <c r="DA55" s="132" t="s">
        <v>1790</v>
      </c>
    </row>
    <row r="56" spans="1:105" ht="12" customHeight="1" x14ac:dyDescent="0.25">
      <c r="A56" s="108" t="s">
        <v>53</v>
      </c>
      <c r="B56" s="98">
        <v>1.6052520915727026E-2</v>
      </c>
      <c r="C56" s="98">
        <v>1.8505321819844961E-2</v>
      </c>
      <c r="D56" s="98">
        <v>1.8036698648692485E-2</v>
      </c>
      <c r="E56" s="98">
        <v>1.06429299988463E-2</v>
      </c>
      <c r="F56" s="98">
        <v>1.0970088025730369E-2</v>
      </c>
      <c r="G56" s="98">
        <v>1.9113118067735996E-2</v>
      </c>
      <c r="H56" s="98">
        <v>1.7146248917348259E-2</v>
      </c>
      <c r="I56" s="98">
        <v>2.0564803786880567E-2</v>
      </c>
      <c r="J56" s="98">
        <v>2.3215423184768956E-2</v>
      </c>
      <c r="K56" s="98">
        <v>2.9318532106890786E-2</v>
      </c>
      <c r="L56" s="98">
        <v>2.4717564024963567E-2</v>
      </c>
      <c r="M56" s="98">
        <v>2.1341101868425406E-2</v>
      </c>
      <c r="N56" s="98">
        <v>1.9841833445131261E-2</v>
      </c>
      <c r="O56" s="98">
        <v>1.5732492823408401E-2</v>
      </c>
      <c r="P56" s="98">
        <v>1.5375290749505062E-2</v>
      </c>
      <c r="Q56" s="98">
        <v>1.4846509989450894E-2</v>
      </c>
      <c r="R56" s="98">
        <v>1.5419694761274621E-2</v>
      </c>
      <c r="S56" s="98">
        <v>1.3608781438838494E-2</v>
      </c>
      <c r="T56" s="98">
        <v>1.0860937166094412E-2</v>
      </c>
      <c r="U56" s="98">
        <v>1.3904181190458258E-2</v>
      </c>
      <c r="V56" s="98">
        <v>5.6897461291174909E-3</v>
      </c>
      <c r="W56" s="98">
        <v>1.6666569458475566E-2</v>
      </c>
      <c r="X56" s="98">
        <v>2.2429249271420156E-2</v>
      </c>
      <c r="Y56" s="98">
        <v>1.3130172363511267E-2</v>
      </c>
      <c r="DA56" s="63" t="s">
        <v>1791</v>
      </c>
    </row>
    <row r="57" spans="1:105" ht="12" customHeight="1" x14ac:dyDescent="0.25">
      <c r="A57" s="108" t="s">
        <v>52</v>
      </c>
      <c r="B57" s="98">
        <v>8.1131150269409216E-2</v>
      </c>
      <c r="C57" s="98">
        <v>7.9178980654529982E-2</v>
      </c>
      <c r="D57" s="98">
        <v>7.0452676839476036E-2</v>
      </c>
      <c r="E57" s="98">
        <v>6.1955199059677987E-2</v>
      </c>
      <c r="F57" s="98">
        <v>6.2648262354880913E-2</v>
      </c>
      <c r="G57" s="98">
        <v>7.4337681061807409E-2</v>
      </c>
      <c r="H57" s="98">
        <v>8.1261665990041532E-2</v>
      </c>
      <c r="I57" s="98">
        <v>9.3097232539461797E-2</v>
      </c>
      <c r="J57" s="98">
        <v>0.10968024270361908</v>
      </c>
      <c r="K57" s="98">
        <v>0.12671336305567246</v>
      </c>
      <c r="L57" s="98">
        <v>0.16356701710110738</v>
      </c>
      <c r="M57" s="98">
        <v>0.19397026596931125</v>
      </c>
      <c r="N57" s="98">
        <v>0.18725483803803677</v>
      </c>
      <c r="O57" s="98">
        <v>0.17847260537918438</v>
      </c>
      <c r="P57" s="98">
        <v>0.16025313409611919</v>
      </c>
      <c r="Q57" s="98">
        <v>0.14445908896770077</v>
      </c>
      <c r="R57" s="98">
        <v>0.13429184302562933</v>
      </c>
      <c r="S57" s="98">
        <v>0.12454268257985127</v>
      </c>
      <c r="T57" s="98">
        <v>0.14202764728897668</v>
      </c>
      <c r="U57" s="98">
        <v>0.17574147785105071</v>
      </c>
      <c r="V57" s="98">
        <v>0.19376957137740897</v>
      </c>
      <c r="W57" s="98">
        <v>0.21754951552660068</v>
      </c>
      <c r="X57" s="98">
        <v>0.1410501993601804</v>
      </c>
      <c r="Y57" s="98">
        <v>8.4933438142000203E-2</v>
      </c>
      <c r="DA57" s="63" t="s">
        <v>1792</v>
      </c>
    </row>
    <row r="58" spans="1:105" ht="12" customHeight="1" x14ac:dyDescent="0.25">
      <c r="A58" s="121" t="s">
        <v>54</v>
      </c>
      <c r="B58" s="122">
        <v>9.4331116141876024</v>
      </c>
      <c r="C58" s="122">
        <v>8.916763323154747</v>
      </c>
      <c r="D58" s="122">
        <v>8.8192908664492986</v>
      </c>
      <c r="E58" s="122">
        <v>8.1989434438367077</v>
      </c>
      <c r="F58" s="122">
        <v>7.7717642405109473</v>
      </c>
      <c r="G58" s="122">
        <v>8.2240225005761864</v>
      </c>
      <c r="H58" s="122">
        <v>9.2798066696927677</v>
      </c>
      <c r="I58" s="122">
        <v>11.788824423538975</v>
      </c>
      <c r="J58" s="122">
        <v>12.655327857360387</v>
      </c>
      <c r="K58" s="122">
        <v>15.383860455430241</v>
      </c>
      <c r="L58" s="122">
        <v>21.629539554385939</v>
      </c>
      <c r="M58" s="122">
        <v>18.300022480607367</v>
      </c>
      <c r="N58" s="122">
        <v>14.217846280044595</v>
      </c>
      <c r="O58" s="122">
        <v>10.680143896246058</v>
      </c>
      <c r="P58" s="122">
        <v>8.5399120350262034</v>
      </c>
      <c r="Q58" s="122">
        <v>7.847796520175347</v>
      </c>
      <c r="R58" s="122">
        <v>9.645841063048703</v>
      </c>
      <c r="S58" s="122">
        <v>8.7649454110758107</v>
      </c>
      <c r="T58" s="122">
        <v>10.231335960369092</v>
      </c>
      <c r="U58" s="122">
        <v>10.08237391951514</v>
      </c>
      <c r="V58" s="122">
        <v>11.000609352010427</v>
      </c>
      <c r="W58" s="122">
        <v>10.834650400648833</v>
      </c>
      <c r="X58" s="122">
        <v>9.2410952151703931</v>
      </c>
      <c r="Y58" s="122">
        <v>9.6196489121918045</v>
      </c>
      <c r="DA58" s="130" t="s">
        <v>1793</v>
      </c>
    </row>
    <row r="59" spans="1:105" ht="12" customHeight="1" x14ac:dyDescent="0.25">
      <c r="A59" s="97" t="s">
        <v>50</v>
      </c>
      <c r="B59" s="98">
        <v>4.68474384067241</v>
      </c>
      <c r="C59" s="98">
        <v>4.155347385254518</v>
      </c>
      <c r="D59" s="98">
        <v>3.9611241482651716</v>
      </c>
      <c r="E59" s="98">
        <v>4.2698000961048859</v>
      </c>
      <c r="F59" s="98">
        <v>3.9414085189735988</v>
      </c>
      <c r="G59" s="98">
        <v>3.506568658556775</v>
      </c>
      <c r="H59" s="98">
        <v>3.5734348282088018</v>
      </c>
      <c r="I59" s="98">
        <v>3.9698207464759636</v>
      </c>
      <c r="J59" s="98">
        <v>4.2016548250193644</v>
      </c>
      <c r="K59" s="98">
        <v>5.387358177251544</v>
      </c>
      <c r="L59" s="98">
        <v>7.470046550477611</v>
      </c>
      <c r="M59" s="98">
        <v>7.2295065511273604</v>
      </c>
      <c r="N59" s="98">
        <v>6.2862138677628963</v>
      </c>
      <c r="O59" s="98">
        <v>5.3728779890379306</v>
      </c>
      <c r="P59" s="98">
        <v>4.4074615584643819</v>
      </c>
      <c r="Q59" s="98">
        <v>3.8996171791112269</v>
      </c>
      <c r="R59" s="98">
        <v>3.6636064717902403</v>
      </c>
      <c r="S59" s="98">
        <v>3.4340030383654447</v>
      </c>
      <c r="T59" s="98">
        <v>3.1368210323353298</v>
      </c>
      <c r="U59" s="98">
        <v>2.9523755696768976</v>
      </c>
      <c r="V59" s="98">
        <v>3.2851005071314758</v>
      </c>
      <c r="W59" s="98">
        <v>2.7901278820873436</v>
      </c>
      <c r="X59" s="98">
        <v>2.375225284105964</v>
      </c>
      <c r="Y59" s="98">
        <v>2.0613458602118633</v>
      </c>
      <c r="DA59" s="63" t="s">
        <v>1794</v>
      </c>
    </row>
    <row r="60" spans="1:105" ht="12" customHeight="1" x14ac:dyDescent="0.25">
      <c r="A60" s="109" t="s">
        <v>120</v>
      </c>
      <c r="B60" s="33">
        <v>4.7483677735151932</v>
      </c>
      <c r="C60" s="33">
        <v>4.7614159379002281</v>
      </c>
      <c r="D60" s="33">
        <v>4.858166718184127</v>
      </c>
      <c r="E60" s="33">
        <v>3.9291433477318209</v>
      </c>
      <c r="F60" s="33">
        <v>3.8303557215373485</v>
      </c>
      <c r="G60" s="33">
        <v>4.7174538420194123</v>
      </c>
      <c r="H60" s="33">
        <v>5.706371841483965</v>
      </c>
      <c r="I60" s="33">
        <v>7.8190036770630105</v>
      </c>
      <c r="J60" s="33">
        <v>8.4536730323410225</v>
      </c>
      <c r="K60" s="33">
        <v>9.9965022781786974</v>
      </c>
      <c r="L60" s="33">
        <v>14.159493003908327</v>
      </c>
      <c r="M60" s="33">
        <v>11.070515929480008</v>
      </c>
      <c r="N60" s="33">
        <v>7.931632412281699</v>
      </c>
      <c r="O60" s="33">
        <v>5.3072659072081283</v>
      </c>
      <c r="P60" s="33">
        <v>4.1324504765618215</v>
      </c>
      <c r="Q60" s="33">
        <v>3.9481793410641197</v>
      </c>
      <c r="R60" s="33">
        <v>5.9822345912584618</v>
      </c>
      <c r="S60" s="33">
        <v>5.330942372710366</v>
      </c>
      <c r="T60" s="33">
        <v>7.094514928033762</v>
      </c>
      <c r="U60" s="33">
        <v>7.1299983498382424</v>
      </c>
      <c r="V60" s="33">
        <v>7.7155088448789515</v>
      </c>
      <c r="W60" s="33">
        <v>8.0445225185614895</v>
      </c>
      <c r="X60" s="33">
        <v>6.86586993106443</v>
      </c>
      <c r="Y60" s="33">
        <v>7.5583030519799417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54.153036741431976</v>
      </c>
      <c r="C62" s="117">
        <f t="shared" si="21"/>
        <v>66.634163196789373</v>
      </c>
      <c r="D62" s="117">
        <f t="shared" si="21"/>
        <v>81.947626552926735</v>
      </c>
      <c r="E62" s="117">
        <f t="shared" si="21"/>
        <v>89.549477146254873</v>
      </c>
      <c r="F62" s="117">
        <f t="shared" si="21"/>
        <v>103.13494745749644</v>
      </c>
      <c r="G62" s="117">
        <f t="shared" si="21"/>
        <v>115.21864543362149</v>
      </c>
      <c r="H62" s="117">
        <f t="shared" si="21"/>
        <v>118.2913340521692</v>
      </c>
      <c r="I62" s="117">
        <f t="shared" si="21"/>
        <v>128.21851054300561</v>
      </c>
      <c r="J62" s="117">
        <f t="shared" si="21"/>
        <v>134.74059978077673</v>
      </c>
      <c r="K62" s="117">
        <f t="shared" si="21"/>
        <v>156.67973484493646</v>
      </c>
      <c r="L62" s="117">
        <f t="shared" si="21"/>
        <v>182.14208474317323</v>
      </c>
      <c r="M62" s="117">
        <f t="shared" si="21"/>
        <v>159.18308977035946</v>
      </c>
      <c r="N62" s="117">
        <f t="shared" si="21"/>
        <v>159.5908639258067</v>
      </c>
      <c r="O62" s="117">
        <f t="shared" si="21"/>
        <v>151.95505239189328</v>
      </c>
      <c r="P62" s="117">
        <f t="shared" si="21"/>
        <v>160.65513580041249</v>
      </c>
      <c r="Q62" s="117">
        <f t="shared" si="21"/>
        <v>165.03450561959221</v>
      </c>
      <c r="R62" s="117">
        <f t="shared" ref="R62:V62" si="22">R63+R66+R68+R77</f>
        <v>156.4947911795461</v>
      </c>
      <c r="S62" s="117">
        <f t="shared" si="22"/>
        <v>163.77305833298453</v>
      </c>
      <c r="T62" s="117">
        <f t="shared" si="22"/>
        <v>183.0208843642327</v>
      </c>
      <c r="U62" s="117">
        <f t="shared" si="22"/>
        <v>194.05241289419783</v>
      </c>
      <c r="V62" s="117">
        <f t="shared" si="22"/>
        <v>205.067586799867</v>
      </c>
      <c r="W62" s="117">
        <f t="shared" ref="W62:Y62" si="23">W63+W66+W68+W77</f>
        <v>202.9341127354258</v>
      </c>
      <c r="X62" s="117">
        <f t="shared" si="23"/>
        <v>192.34152764543248</v>
      </c>
      <c r="Y62" s="117">
        <f t="shared" si="23"/>
        <v>183.95840203768546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21.302009357561726</v>
      </c>
      <c r="C63" s="122">
        <f t="shared" si="24"/>
        <v>26.302383992646714</v>
      </c>
      <c r="D63" s="122">
        <f t="shared" si="24"/>
        <v>33.072411121872918</v>
      </c>
      <c r="E63" s="122">
        <f t="shared" si="24"/>
        <v>38.622494062087313</v>
      </c>
      <c r="F63" s="122">
        <f t="shared" si="24"/>
        <v>46.482168019891574</v>
      </c>
      <c r="G63" s="122">
        <f t="shared" si="24"/>
        <v>52.757841694143593</v>
      </c>
      <c r="H63" s="122">
        <f t="shared" si="24"/>
        <v>54.387696186936218</v>
      </c>
      <c r="I63" s="122">
        <f t="shared" si="24"/>
        <v>61.181371049836621</v>
      </c>
      <c r="J63" s="122">
        <f t="shared" si="24"/>
        <v>65.374994465340194</v>
      </c>
      <c r="K63" s="122">
        <f t="shared" si="24"/>
        <v>81.141142688500466</v>
      </c>
      <c r="L63" s="122">
        <f t="shared" si="24"/>
        <v>77.638856724867267</v>
      </c>
      <c r="M63" s="122">
        <f t="shared" si="24"/>
        <v>72.541079496298721</v>
      </c>
      <c r="N63" s="122">
        <f t="shared" si="24"/>
        <v>81.251104007285363</v>
      </c>
      <c r="O63" s="122">
        <f t="shared" si="24"/>
        <v>84.777958043282737</v>
      </c>
      <c r="P63" s="122">
        <f t="shared" si="24"/>
        <v>93.482410149928697</v>
      </c>
      <c r="Q63" s="122">
        <f t="shared" si="24"/>
        <v>96.609261041590912</v>
      </c>
      <c r="R63" s="122">
        <f t="shared" ref="R63:V63" si="25">SUM(R64:R65)</f>
        <v>87.292547438759485</v>
      </c>
      <c r="S63" s="122">
        <f t="shared" si="25"/>
        <v>91.724518958549993</v>
      </c>
      <c r="T63" s="122">
        <f t="shared" si="25"/>
        <v>99.75932796194418</v>
      </c>
      <c r="U63" s="122">
        <f t="shared" si="25"/>
        <v>105.76116363679259</v>
      </c>
      <c r="V63" s="122">
        <f t="shared" si="25"/>
        <v>109.36411903869723</v>
      </c>
      <c r="W63" s="122">
        <f t="shared" ref="W63:Y63" si="26">SUM(W64:W65)</f>
        <v>108.29746324654428</v>
      </c>
      <c r="X63" s="122">
        <f t="shared" si="26"/>
        <v>105.60077116823294</v>
      </c>
      <c r="Y63" s="122">
        <f t="shared" si="26"/>
        <v>97.981484383725132</v>
      </c>
      <c r="DA63" s="130" t="s">
        <v>1797</v>
      </c>
    </row>
    <row r="64" spans="1:105" ht="12" customHeight="1" x14ac:dyDescent="0.25">
      <c r="A64" s="97" t="s">
        <v>212</v>
      </c>
      <c r="B64" s="98">
        <v>20.903961034622277</v>
      </c>
      <c r="C64" s="98">
        <v>25.827164361890752</v>
      </c>
      <c r="D64" s="98">
        <v>32.501105405813369</v>
      </c>
      <c r="E64" s="98">
        <v>38.073700146778229</v>
      </c>
      <c r="F64" s="98">
        <v>45.854679908604808</v>
      </c>
      <c r="G64" s="98">
        <v>52.038486623444847</v>
      </c>
      <c r="H64" s="98">
        <v>53.635491217570049</v>
      </c>
      <c r="I64" s="98">
        <v>60.306661678186224</v>
      </c>
      <c r="J64" s="98">
        <v>64.392182626909303</v>
      </c>
      <c r="K64" s="98">
        <v>79.983371504394555</v>
      </c>
      <c r="L64" s="98">
        <v>76.89693130579235</v>
      </c>
      <c r="M64" s="98">
        <v>71.764802828110859</v>
      </c>
      <c r="N64" s="98">
        <v>80.422621287097996</v>
      </c>
      <c r="O64" s="98">
        <v>83.925097733423499</v>
      </c>
      <c r="P64" s="98">
        <v>92.583156890360982</v>
      </c>
      <c r="Q64" s="98">
        <v>95.698156961710623</v>
      </c>
      <c r="R64" s="98">
        <v>86.441430064200574</v>
      </c>
      <c r="S64" s="98">
        <v>90.849372225024993</v>
      </c>
      <c r="T64" s="98">
        <v>98.823925644911853</v>
      </c>
      <c r="U64" s="98">
        <v>104.78532434965267</v>
      </c>
      <c r="V64" s="98">
        <v>107.94203758578291</v>
      </c>
      <c r="W64" s="98">
        <v>106.89084996565505</v>
      </c>
      <c r="X64" s="98">
        <v>104.22047894366955</v>
      </c>
      <c r="Y64" s="98">
        <v>96.66841744249659</v>
      </c>
      <c r="DA64" s="63" t="s">
        <v>1798</v>
      </c>
    </row>
    <row r="65" spans="1:105" ht="12" customHeight="1" x14ac:dyDescent="0.25">
      <c r="A65" s="97" t="s">
        <v>53</v>
      </c>
      <c r="B65" s="98">
        <v>0.39804832293944942</v>
      </c>
      <c r="C65" s="98">
        <v>0.47521963075596235</v>
      </c>
      <c r="D65" s="98">
        <v>0.57130571605954616</v>
      </c>
      <c r="E65" s="98">
        <v>0.54879391530908361</v>
      </c>
      <c r="F65" s="98">
        <v>0.62748811128676762</v>
      </c>
      <c r="G65" s="98">
        <v>0.71935507069874305</v>
      </c>
      <c r="H65" s="98">
        <v>0.75220496936617065</v>
      </c>
      <c r="I65" s="98">
        <v>0.87470937165039797</v>
      </c>
      <c r="J65" s="98">
        <v>0.98281183843088682</v>
      </c>
      <c r="K65" s="98">
        <v>1.1577711841059071</v>
      </c>
      <c r="L65" s="98">
        <v>0.74192541907491083</v>
      </c>
      <c r="M65" s="98">
        <v>0.7762766681878619</v>
      </c>
      <c r="N65" s="98">
        <v>0.82848272018737246</v>
      </c>
      <c r="O65" s="98">
        <v>0.85286030985923889</v>
      </c>
      <c r="P65" s="98">
        <v>0.89925325956771762</v>
      </c>
      <c r="Q65" s="98">
        <v>0.91110407988028996</v>
      </c>
      <c r="R65" s="98">
        <v>0.85111737455891057</v>
      </c>
      <c r="S65" s="98">
        <v>0.87514673352499617</v>
      </c>
      <c r="T65" s="98">
        <v>0.93540231703232257</v>
      </c>
      <c r="U65" s="98">
        <v>0.97583928713992074</v>
      </c>
      <c r="V65" s="98">
        <v>1.4220814529143175</v>
      </c>
      <c r="W65" s="98">
        <v>1.4066132808892349</v>
      </c>
      <c r="X65" s="98">
        <v>1.3802922245633842</v>
      </c>
      <c r="Y65" s="98">
        <v>1.3130669412285418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0.3847928119879484</v>
      </c>
      <c r="C66" s="122">
        <f t="shared" si="27"/>
        <v>0.52609463279923074</v>
      </c>
      <c r="D66" s="122">
        <f t="shared" si="27"/>
        <v>0.4897911079163908</v>
      </c>
      <c r="E66" s="122">
        <f t="shared" si="27"/>
        <v>1.3106093662205891</v>
      </c>
      <c r="F66" s="122">
        <f t="shared" si="27"/>
        <v>1.1513001122654241</v>
      </c>
      <c r="G66" s="122">
        <f t="shared" si="27"/>
        <v>1.6384752467750654</v>
      </c>
      <c r="H66" s="122">
        <f t="shared" si="27"/>
        <v>2.2731741091724587</v>
      </c>
      <c r="I66" s="122">
        <f t="shared" si="27"/>
        <v>1.1626561283714978</v>
      </c>
      <c r="J66" s="122">
        <f t="shared" si="27"/>
        <v>1.1707076744260703</v>
      </c>
      <c r="K66" s="122">
        <f t="shared" si="27"/>
        <v>2.1156907702729382</v>
      </c>
      <c r="L66" s="122">
        <f t="shared" si="27"/>
        <v>3.5710363090795489</v>
      </c>
      <c r="M66" s="122">
        <f t="shared" si="27"/>
        <v>3.8548678425285425</v>
      </c>
      <c r="N66" s="122">
        <f t="shared" si="27"/>
        <v>4.0987823200675191</v>
      </c>
      <c r="O66" s="122">
        <f t="shared" si="27"/>
        <v>3.9981415509259146</v>
      </c>
      <c r="P66" s="122">
        <f t="shared" si="27"/>
        <v>3.9236772098886816</v>
      </c>
      <c r="Q66" s="122">
        <f t="shared" si="27"/>
        <v>3.8208675330188773</v>
      </c>
      <c r="R66" s="122">
        <f t="shared" si="27"/>
        <v>4.4490791420174096</v>
      </c>
      <c r="S66" s="122">
        <f t="shared" si="27"/>
        <v>4.6108142551737838</v>
      </c>
      <c r="T66" s="122">
        <f t="shared" si="27"/>
        <v>5.1201923688483326</v>
      </c>
      <c r="U66" s="122">
        <f t="shared" si="27"/>
        <v>5.431166638278583</v>
      </c>
      <c r="V66" s="122">
        <f t="shared" si="27"/>
        <v>6.0515509145349284</v>
      </c>
      <c r="W66" s="122">
        <f t="shared" si="27"/>
        <v>7.0711528907606436</v>
      </c>
      <c r="X66" s="122">
        <f t="shared" si="27"/>
        <v>7.6966201797018119</v>
      </c>
      <c r="Y66" s="122">
        <f t="shared" si="27"/>
        <v>8.5479683438578178</v>
      </c>
      <c r="DA66" s="130" t="s">
        <v>1800</v>
      </c>
    </row>
    <row r="67" spans="1:105" ht="12" customHeight="1" x14ac:dyDescent="0.25">
      <c r="A67" s="97" t="s">
        <v>53</v>
      </c>
      <c r="B67" s="98">
        <v>0.3847928119879484</v>
      </c>
      <c r="C67" s="98">
        <v>0.52609463279923074</v>
      </c>
      <c r="D67" s="98">
        <v>0.4897911079163908</v>
      </c>
      <c r="E67" s="98">
        <v>1.3106093662205891</v>
      </c>
      <c r="F67" s="98">
        <v>1.1513001122654241</v>
      </c>
      <c r="G67" s="98">
        <v>1.6384752467750654</v>
      </c>
      <c r="H67" s="98">
        <v>2.2731741091724587</v>
      </c>
      <c r="I67" s="98">
        <v>1.1626561283714978</v>
      </c>
      <c r="J67" s="98">
        <v>1.1707076744260703</v>
      </c>
      <c r="K67" s="98">
        <v>2.1156907702729382</v>
      </c>
      <c r="L67" s="98">
        <v>3.5710363090795489</v>
      </c>
      <c r="M67" s="98">
        <v>3.8548678425285425</v>
      </c>
      <c r="N67" s="98">
        <v>4.0987823200675191</v>
      </c>
      <c r="O67" s="98">
        <v>3.9981415509259146</v>
      </c>
      <c r="P67" s="98">
        <v>3.9236772098886816</v>
      </c>
      <c r="Q67" s="98">
        <v>3.8208675330188773</v>
      </c>
      <c r="R67" s="98">
        <v>4.4490791420174096</v>
      </c>
      <c r="S67" s="98">
        <v>4.6108142551737838</v>
      </c>
      <c r="T67" s="98">
        <v>5.1201923688483326</v>
      </c>
      <c r="U67" s="98">
        <v>5.431166638278583</v>
      </c>
      <c r="V67" s="98">
        <v>6.0515509145349284</v>
      </c>
      <c r="W67" s="98">
        <v>7.0711528907606436</v>
      </c>
      <c r="X67" s="98">
        <v>7.6966201797018119</v>
      </c>
      <c r="Y67" s="98">
        <v>8.5479683438578178</v>
      </c>
      <c r="DA67" s="63" t="s">
        <v>1801</v>
      </c>
    </row>
    <row r="68" spans="1:105" ht="12" customHeight="1" x14ac:dyDescent="0.25">
      <c r="A68" s="121" t="s">
        <v>55</v>
      </c>
      <c r="B68" s="122">
        <v>11.981995585170671</v>
      </c>
      <c r="C68" s="122">
        <v>14.392054533317165</v>
      </c>
      <c r="D68" s="122">
        <v>17.081053692277763</v>
      </c>
      <c r="E68" s="122">
        <v>17.615139507790115</v>
      </c>
      <c r="F68" s="122">
        <v>19.647784927367951</v>
      </c>
      <c r="G68" s="122">
        <v>21.445822790097854</v>
      </c>
      <c r="H68" s="122">
        <v>22.422553019679626</v>
      </c>
      <c r="I68" s="122">
        <v>24.125486461302941</v>
      </c>
      <c r="J68" s="122">
        <v>26.188494183000593</v>
      </c>
      <c r="K68" s="122">
        <v>28.241734857076221</v>
      </c>
      <c r="L68" s="122">
        <v>39.423992730326283</v>
      </c>
      <c r="M68" s="122">
        <v>33.292783328352186</v>
      </c>
      <c r="N68" s="122">
        <v>32.142653274522672</v>
      </c>
      <c r="O68" s="122">
        <v>29.211345649527924</v>
      </c>
      <c r="P68" s="122">
        <v>29.667270534193637</v>
      </c>
      <c r="Q68" s="122">
        <v>30.058024171170867</v>
      </c>
      <c r="R68" s="122">
        <v>27.803869704918171</v>
      </c>
      <c r="S68" s="122">
        <v>29.764702058064675</v>
      </c>
      <c r="T68" s="122">
        <v>32.603585756640634</v>
      </c>
      <c r="U68" s="122">
        <v>33.97343656675428</v>
      </c>
      <c r="V68" s="122">
        <v>36.655203389942031</v>
      </c>
      <c r="W68" s="122">
        <v>33.600544042690771</v>
      </c>
      <c r="X68" s="122">
        <v>30.867305512019289</v>
      </c>
      <c r="Y68" s="122">
        <v>27.984662924599675</v>
      </c>
      <c r="DA68" s="130" t="s">
        <v>1802</v>
      </c>
    </row>
    <row r="69" spans="1:105" ht="12" customHeight="1" x14ac:dyDescent="0.25">
      <c r="A69" s="97" t="s">
        <v>134</v>
      </c>
      <c r="B69" s="98">
        <v>11.317139745742368</v>
      </c>
      <c r="C69" s="98">
        <v>13.589786310676672</v>
      </c>
      <c r="D69" s="98">
        <v>16.137050757602264</v>
      </c>
      <c r="E69" s="98">
        <v>16.633677569656612</v>
      </c>
      <c r="F69" s="98">
        <v>18.561636646679403</v>
      </c>
      <c r="G69" s="98">
        <v>20.222086509970879</v>
      </c>
      <c r="H69" s="98">
        <v>21.162097793007746</v>
      </c>
      <c r="I69" s="98">
        <v>22.793251077532197</v>
      </c>
      <c r="J69" s="98">
        <v>24.698604530237255</v>
      </c>
      <c r="K69" s="98">
        <v>26.576259543830812</v>
      </c>
      <c r="L69" s="98">
        <v>36.915313428320182</v>
      </c>
      <c r="M69" s="98">
        <v>30.807937627213494</v>
      </c>
      <c r="N69" s="98">
        <v>29.553662104531114</v>
      </c>
      <c r="O69" s="98">
        <v>26.828891703812868</v>
      </c>
      <c r="P69" s="98">
        <v>27.160964714979858</v>
      </c>
      <c r="Q69" s="98">
        <v>27.502482773252531</v>
      </c>
      <c r="R69" s="98">
        <v>25.445968777062866</v>
      </c>
      <c r="S69" s="98">
        <v>27.420889278595361</v>
      </c>
      <c r="T69" s="98">
        <v>30.017629211234905</v>
      </c>
      <c r="U69" s="98">
        <v>31.339767494910461</v>
      </c>
      <c r="V69" s="98">
        <v>33.918982658875528</v>
      </c>
      <c r="W69" s="98">
        <v>30.993479862410982</v>
      </c>
      <c r="X69" s="98">
        <v>28.563838731268671</v>
      </c>
      <c r="Y69" s="98">
        <v>26.000989949659044</v>
      </c>
      <c r="DA69" s="63" t="s">
        <v>1803</v>
      </c>
    </row>
    <row r="70" spans="1:105" ht="12" customHeight="1" x14ac:dyDescent="0.25">
      <c r="A70" s="97" t="s">
        <v>133</v>
      </c>
      <c r="B70" s="98">
        <v>0.17107495616912977</v>
      </c>
      <c r="C70" s="98">
        <v>0.20876763915489335</v>
      </c>
      <c r="D70" s="98">
        <v>0.24827851492126088</v>
      </c>
      <c r="E70" s="98">
        <v>0.27771093393166546</v>
      </c>
      <c r="F70" s="98">
        <v>0.31228619446540712</v>
      </c>
      <c r="G70" s="98">
        <v>0.31473241429538956</v>
      </c>
      <c r="H70" s="98">
        <v>0.31878729906805103</v>
      </c>
      <c r="I70" s="98">
        <v>0.31759666371886464</v>
      </c>
      <c r="J70" s="98">
        <v>0.38353603456381102</v>
      </c>
      <c r="K70" s="98">
        <v>0.41770457553780882</v>
      </c>
      <c r="L70" s="98">
        <v>1.05471884322676</v>
      </c>
      <c r="M70" s="98">
        <v>0.99931709808669733</v>
      </c>
      <c r="N70" s="98">
        <v>1.1620908836053236</v>
      </c>
      <c r="O70" s="98">
        <v>1.0929333910899564</v>
      </c>
      <c r="P70" s="98">
        <v>1.299658264727878</v>
      </c>
      <c r="Q70" s="98">
        <v>1.4143090798821105</v>
      </c>
      <c r="R70" s="98">
        <v>1.2715299916824221</v>
      </c>
      <c r="S70" s="98">
        <v>1.3514695733303588</v>
      </c>
      <c r="T70" s="98">
        <v>1.53166204070375</v>
      </c>
      <c r="U70" s="98">
        <v>1.6095356971456602</v>
      </c>
      <c r="V70" s="98">
        <v>1.8411314814628708</v>
      </c>
      <c r="W70" s="98">
        <v>1.631305776071504</v>
      </c>
      <c r="X70" s="98">
        <v>1.460714343341059</v>
      </c>
      <c r="Y70" s="98">
        <v>1.2643740039003295</v>
      </c>
      <c r="DA70" s="63" t="s">
        <v>1804</v>
      </c>
    </row>
    <row r="71" spans="1:105" ht="12" customHeight="1" x14ac:dyDescent="0.25">
      <c r="A71" s="100" t="s">
        <v>212</v>
      </c>
      <c r="B71" s="101">
        <v>2.9931599051842075E-2</v>
      </c>
      <c r="C71" s="101">
        <v>3.9424626073905567E-2</v>
      </c>
      <c r="D71" s="101">
        <v>4.9346395359204764E-2</v>
      </c>
      <c r="E71" s="101">
        <v>4.7082115605924499E-2</v>
      </c>
      <c r="F71" s="101">
        <v>5.3542064576795174E-2</v>
      </c>
      <c r="G71" s="101">
        <v>6.2362037876689674E-2</v>
      </c>
      <c r="H71" s="101">
        <v>5.7655717699001782E-2</v>
      </c>
      <c r="I71" s="101">
        <v>5.8305216562325068E-2</v>
      </c>
      <c r="J71" s="101">
        <v>6.8584413350216089E-2</v>
      </c>
      <c r="K71" s="101">
        <v>7.7188562617346301E-2</v>
      </c>
      <c r="L71" s="101">
        <v>0.17760573096599436</v>
      </c>
      <c r="M71" s="101">
        <v>0.10926605554785061</v>
      </c>
      <c r="N71" s="101">
        <v>0.13169779711561413</v>
      </c>
      <c r="O71" s="101">
        <v>0.10131933068830273</v>
      </c>
      <c r="P71" s="101">
        <v>0.1408165046849405</v>
      </c>
      <c r="Q71" s="101">
        <v>0.16571878820283084</v>
      </c>
      <c r="R71" s="101">
        <v>0.15720165861875482</v>
      </c>
      <c r="S71" s="101">
        <v>0.14839424557242603</v>
      </c>
      <c r="T71" s="101">
        <v>0.13241645902803259</v>
      </c>
      <c r="U71" s="101">
        <v>0.14635917220815234</v>
      </c>
      <c r="V71" s="101">
        <v>0.20153819693157604</v>
      </c>
      <c r="W71" s="101">
        <v>0.21633632552785648</v>
      </c>
      <c r="X71" s="101">
        <v>0.31196982926954819</v>
      </c>
      <c r="Y71" s="101">
        <v>0.24164995969988332</v>
      </c>
      <c r="DA71" s="131" t="s">
        <v>1805</v>
      </c>
    </row>
    <row r="72" spans="1:105" ht="12" customHeight="1" x14ac:dyDescent="0.25">
      <c r="A72" s="103" t="s">
        <v>52</v>
      </c>
      <c r="B72" s="104">
        <v>0.14114335711728768</v>
      </c>
      <c r="C72" s="104">
        <v>0.16934301308098779</v>
      </c>
      <c r="D72" s="104">
        <v>0.19893211956205611</v>
      </c>
      <c r="E72" s="104">
        <v>0.23062881832574095</v>
      </c>
      <c r="F72" s="104">
        <v>0.25874412988861195</v>
      </c>
      <c r="G72" s="104">
        <v>0.25237037641869986</v>
      </c>
      <c r="H72" s="104">
        <v>0.26113158136904924</v>
      </c>
      <c r="I72" s="104">
        <v>0.25929144715653957</v>
      </c>
      <c r="J72" s="104">
        <v>0.31495162121359493</v>
      </c>
      <c r="K72" s="104">
        <v>0.34051601292046252</v>
      </c>
      <c r="L72" s="104">
        <v>0.8771131122607656</v>
      </c>
      <c r="M72" s="104">
        <v>0.8900510425388467</v>
      </c>
      <c r="N72" s="104">
        <v>1.0303930864897095</v>
      </c>
      <c r="O72" s="104">
        <v>0.99161406040165367</v>
      </c>
      <c r="P72" s="104">
        <v>1.1588417600429375</v>
      </c>
      <c r="Q72" s="104">
        <v>1.2485902916792797</v>
      </c>
      <c r="R72" s="104">
        <v>1.1143283330636673</v>
      </c>
      <c r="S72" s="104">
        <v>1.2030753277579327</v>
      </c>
      <c r="T72" s="104">
        <v>1.3992455816757174</v>
      </c>
      <c r="U72" s="104">
        <v>1.4631765249375079</v>
      </c>
      <c r="V72" s="104">
        <v>1.6395932845312948</v>
      </c>
      <c r="W72" s="104">
        <v>1.4149694505436474</v>
      </c>
      <c r="X72" s="104">
        <v>1.1487445140715107</v>
      </c>
      <c r="Y72" s="104">
        <v>1.0227240442004462</v>
      </c>
      <c r="DA72" s="132" t="s">
        <v>1806</v>
      </c>
    </row>
    <row r="73" spans="1:105" ht="12" customHeight="1" x14ac:dyDescent="0.25">
      <c r="A73" s="106" t="s">
        <v>122</v>
      </c>
      <c r="B73" s="101">
        <v>0.15944638763683794</v>
      </c>
      <c r="C73" s="101">
        <v>0.18530423871750629</v>
      </c>
      <c r="D73" s="101">
        <v>0.21853947035792151</v>
      </c>
      <c r="E73" s="101">
        <v>0.22951374777743222</v>
      </c>
      <c r="F73" s="101">
        <v>0.25459273452954717</v>
      </c>
      <c r="G73" s="101">
        <v>0.28237328152537317</v>
      </c>
      <c r="H73" s="101">
        <v>0.3147504881253616</v>
      </c>
      <c r="I73" s="101">
        <v>0.34993183255850246</v>
      </c>
      <c r="J73" s="101">
        <v>0.34931417978110119</v>
      </c>
      <c r="K73" s="101">
        <v>0.36397459604377186</v>
      </c>
      <c r="L73" s="101">
        <v>0.30401713919220136</v>
      </c>
      <c r="M73" s="101">
        <v>0.26116172956531164</v>
      </c>
      <c r="N73" s="101">
        <v>0.21388136905627667</v>
      </c>
      <c r="O73" s="101">
        <v>0.17443475029253055</v>
      </c>
      <c r="P73" s="101">
        <v>0.13157083396307231</v>
      </c>
      <c r="Q73" s="101">
        <v>0.10911647543917452</v>
      </c>
      <c r="R73" s="101">
        <v>9.748949539718807E-2</v>
      </c>
      <c r="S73" s="101">
        <v>8.3724009449277839E-2</v>
      </c>
      <c r="T73" s="101">
        <v>0.12590366115117083</v>
      </c>
      <c r="U73" s="101">
        <v>0.12287631714341207</v>
      </c>
      <c r="V73" s="101">
        <v>0.12142879594967555</v>
      </c>
      <c r="W73" s="101">
        <v>0.11719375805636714</v>
      </c>
      <c r="X73" s="101">
        <v>0.10197439878802311</v>
      </c>
      <c r="Y73" s="101">
        <v>8.912185999577979E-2</v>
      </c>
      <c r="DA73" s="131" t="s">
        <v>1807</v>
      </c>
    </row>
    <row r="74" spans="1:105" ht="12" customHeight="1" x14ac:dyDescent="0.25">
      <c r="A74" s="107" t="s">
        <v>121</v>
      </c>
      <c r="B74" s="104">
        <v>0.33433449562233469</v>
      </c>
      <c r="C74" s="104">
        <v>0.40819634476809313</v>
      </c>
      <c r="D74" s="104">
        <v>0.47718494939631745</v>
      </c>
      <c r="E74" s="104">
        <v>0.47423725642440462</v>
      </c>
      <c r="F74" s="104">
        <v>0.5192693516935899</v>
      </c>
      <c r="G74" s="104">
        <v>0.62663058430621144</v>
      </c>
      <c r="H74" s="104">
        <v>0.62691743947846434</v>
      </c>
      <c r="I74" s="104">
        <v>0.66470688749337692</v>
      </c>
      <c r="J74" s="104">
        <v>0.75703943841842758</v>
      </c>
      <c r="K74" s="104">
        <v>0.88379614166382803</v>
      </c>
      <c r="L74" s="104">
        <v>1.1499433195871376</v>
      </c>
      <c r="M74" s="104">
        <v>1.2243668734866844</v>
      </c>
      <c r="N74" s="104">
        <v>1.2130189173299548</v>
      </c>
      <c r="O74" s="104">
        <v>1.1150858043325684</v>
      </c>
      <c r="P74" s="104">
        <v>1.0750767205228313</v>
      </c>
      <c r="Q74" s="104">
        <v>1.0321158425970516</v>
      </c>
      <c r="R74" s="104">
        <v>0.9888814407756954</v>
      </c>
      <c r="S74" s="104">
        <v>0.90861919668967872</v>
      </c>
      <c r="T74" s="104">
        <v>0.92839084355080981</v>
      </c>
      <c r="U74" s="104">
        <v>0.9012570575547445</v>
      </c>
      <c r="V74" s="104">
        <v>0.77366045365395331</v>
      </c>
      <c r="W74" s="104">
        <v>0.85856464615192196</v>
      </c>
      <c r="X74" s="104">
        <v>0.74077803862153457</v>
      </c>
      <c r="Y74" s="104">
        <v>0.63017711104452523</v>
      </c>
      <c r="DA74" s="132" t="s">
        <v>1808</v>
      </c>
    </row>
    <row r="75" spans="1:105" ht="12" customHeight="1" x14ac:dyDescent="0.25">
      <c r="A75" s="108" t="s">
        <v>53</v>
      </c>
      <c r="B75" s="98">
        <v>5.5224415978302889E-2</v>
      </c>
      <c r="C75" s="98">
        <v>7.7328747140304369E-2</v>
      </c>
      <c r="D75" s="98">
        <v>9.7264118821854803E-2</v>
      </c>
      <c r="E75" s="98">
        <v>6.9523471037401655E-2</v>
      </c>
      <c r="F75" s="98">
        <v>7.7377861194820791E-2</v>
      </c>
      <c r="G75" s="98">
        <v>0.12816224638268142</v>
      </c>
      <c r="H75" s="98">
        <v>0.10923188930524901</v>
      </c>
      <c r="I75" s="98">
        <v>0.12026501687724321</v>
      </c>
      <c r="J75" s="98">
        <v>0.13224653199152431</v>
      </c>
      <c r="K75" s="98">
        <v>0.16606608237579173</v>
      </c>
      <c r="L75" s="98">
        <v>0.15096189744789731</v>
      </c>
      <c r="M75" s="98">
        <v>0.12135605487907389</v>
      </c>
      <c r="N75" s="98">
        <v>0.11621876465267371</v>
      </c>
      <c r="O75" s="98">
        <v>9.033274397279703E-2</v>
      </c>
      <c r="P75" s="98">
        <v>9.4116981181106049E-2</v>
      </c>
      <c r="Q75" s="98">
        <v>9.6188195943503293E-2</v>
      </c>
      <c r="R75" s="98">
        <v>0.10185086732296302</v>
      </c>
      <c r="S75" s="98">
        <v>8.9504661761745846E-2</v>
      </c>
      <c r="T75" s="98">
        <v>6.595125890740304E-2</v>
      </c>
      <c r="U75" s="98">
        <v>6.6077132958142978E-2</v>
      </c>
      <c r="V75" s="98">
        <v>2.2069320332878558E-2</v>
      </c>
      <c r="W75" s="98">
        <v>6.1094554247178516E-2</v>
      </c>
      <c r="X75" s="98">
        <v>0.10163415292938792</v>
      </c>
      <c r="Y75" s="98">
        <v>8.4377212351253936E-2</v>
      </c>
      <c r="DA75" s="63" t="s">
        <v>1809</v>
      </c>
    </row>
    <row r="76" spans="1:105" ht="12" customHeight="1" x14ac:dyDescent="0.25">
      <c r="A76" s="108" t="s">
        <v>52</v>
      </c>
      <c r="B76" s="98">
        <v>0.27911007964403178</v>
      </c>
      <c r="C76" s="98">
        <v>0.33086759762778878</v>
      </c>
      <c r="D76" s="98">
        <v>0.37992083057446263</v>
      </c>
      <c r="E76" s="98">
        <v>0.40471378538700298</v>
      </c>
      <c r="F76" s="98">
        <v>0.44189149049876908</v>
      </c>
      <c r="G76" s="98">
        <v>0.49846833792352996</v>
      </c>
      <c r="H76" s="98">
        <v>0.51768555017321538</v>
      </c>
      <c r="I76" s="98">
        <v>0.54444187061613369</v>
      </c>
      <c r="J76" s="98">
        <v>0.62479290642690322</v>
      </c>
      <c r="K76" s="98">
        <v>0.71773005928803624</v>
      </c>
      <c r="L76" s="98">
        <v>0.99898142213924035</v>
      </c>
      <c r="M76" s="98">
        <v>1.1030108186076104</v>
      </c>
      <c r="N76" s="98">
        <v>1.096800152677281</v>
      </c>
      <c r="O76" s="98">
        <v>1.0247530603597714</v>
      </c>
      <c r="P76" s="98">
        <v>0.98095973934172531</v>
      </c>
      <c r="Q76" s="98">
        <v>0.93592764665354833</v>
      </c>
      <c r="R76" s="98">
        <v>0.8870305734527324</v>
      </c>
      <c r="S76" s="98">
        <v>0.81911453492793285</v>
      </c>
      <c r="T76" s="98">
        <v>0.86243958464340675</v>
      </c>
      <c r="U76" s="98">
        <v>0.83517992459660151</v>
      </c>
      <c r="V76" s="98">
        <v>0.75159113332107474</v>
      </c>
      <c r="W76" s="98">
        <v>0.79747009190474349</v>
      </c>
      <c r="X76" s="98">
        <v>0.63914388569214664</v>
      </c>
      <c r="Y76" s="98">
        <v>0.54579989869327128</v>
      </c>
      <c r="DA76" s="63" t="s">
        <v>1810</v>
      </c>
    </row>
    <row r="77" spans="1:105" ht="12" customHeight="1" x14ac:dyDescent="0.25">
      <c r="A77" s="121" t="s">
        <v>54</v>
      </c>
      <c r="B77" s="122">
        <v>20.484238986711627</v>
      </c>
      <c r="C77" s="122">
        <v>25.413630038026266</v>
      </c>
      <c r="D77" s="122">
        <v>31.304370630859669</v>
      </c>
      <c r="E77" s="122">
        <v>32.001234210156852</v>
      </c>
      <c r="F77" s="122">
        <v>35.853694397971495</v>
      </c>
      <c r="G77" s="122">
        <v>39.376505702604973</v>
      </c>
      <c r="H77" s="122">
        <v>39.207910736380896</v>
      </c>
      <c r="I77" s="122">
        <v>41.748996903494529</v>
      </c>
      <c r="J77" s="122">
        <v>42.006403458009871</v>
      </c>
      <c r="K77" s="122">
        <v>45.181166529086838</v>
      </c>
      <c r="L77" s="122">
        <v>61.508198978900133</v>
      </c>
      <c r="M77" s="122">
        <v>49.49435910318001</v>
      </c>
      <c r="N77" s="122">
        <v>42.098324323931159</v>
      </c>
      <c r="O77" s="122">
        <v>33.967607148156709</v>
      </c>
      <c r="P77" s="122">
        <v>33.581777906401484</v>
      </c>
      <c r="Q77" s="122">
        <v>34.546352873811536</v>
      </c>
      <c r="R77" s="122">
        <v>36.949294893851018</v>
      </c>
      <c r="S77" s="122">
        <v>37.673023061196105</v>
      </c>
      <c r="T77" s="122">
        <v>45.537778276799557</v>
      </c>
      <c r="U77" s="122">
        <v>48.886646052372377</v>
      </c>
      <c r="V77" s="122">
        <v>52.996713456692802</v>
      </c>
      <c r="W77" s="122">
        <v>53.964952555430109</v>
      </c>
      <c r="X77" s="122">
        <v>48.176830785478444</v>
      </c>
      <c r="Y77" s="122">
        <v>49.444286385502842</v>
      </c>
      <c r="DA77" s="130" t="s">
        <v>1811</v>
      </c>
    </row>
    <row r="78" spans="1:105" ht="12" customHeight="1" x14ac:dyDescent="0.25">
      <c r="A78" s="97" t="s">
        <v>189</v>
      </c>
      <c r="B78" s="98">
        <v>19.385108376606656</v>
      </c>
      <c r="C78" s="98">
        <v>23.924817698236254</v>
      </c>
      <c r="D78" s="98">
        <v>29.316585329001619</v>
      </c>
      <c r="E78" s="98">
        <v>29.926800801773933</v>
      </c>
      <c r="F78" s="98">
        <v>33.407705961558456</v>
      </c>
      <c r="G78" s="98">
        <v>36.465646657285838</v>
      </c>
      <c r="H78" s="98">
        <v>36.227471242990632</v>
      </c>
      <c r="I78" s="98">
        <v>38.415684598159338</v>
      </c>
      <c r="J78" s="98">
        <v>38.936151207794197</v>
      </c>
      <c r="K78" s="98">
        <v>41.772423108078996</v>
      </c>
      <c r="L78" s="98">
        <v>56.381606978767735</v>
      </c>
      <c r="M78" s="98">
        <v>45.250005265335034</v>
      </c>
      <c r="N78" s="98">
        <v>38.861575255386931</v>
      </c>
      <c r="O78" s="98">
        <v>31.616380730317967</v>
      </c>
      <c r="P78" s="98">
        <v>31.604890051134177</v>
      </c>
      <c r="Q78" s="98">
        <v>32.692243714804661</v>
      </c>
      <c r="R78" s="98">
        <v>34.44996638079504</v>
      </c>
      <c r="S78" s="98">
        <v>35.605841827930341</v>
      </c>
      <c r="T78" s="98">
        <v>43.096995597903302</v>
      </c>
      <c r="U78" s="98">
        <v>46.545895347231259</v>
      </c>
      <c r="V78" s="98">
        <v>50.777462055498134</v>
      </c>
      <c r="W78" s="98">
        <v>52.008319543142264</v>
      </c>
      <c r="X78" s="98">
        <v>46.844795169345552</v>
      </c>
      <c r="Y78" s="98">
        <v>48.056668869485151</v>
      </c>
      <c r="DA78" s="63" t="s">
        <v>1812</v>
      </c>
    </row>
    <row r="79" spans="1:105" ht="12" customHeight="1" x14ac:dyDescent="0.25">
      <c r="A79" s="109" t="s">
        <v>120</v>
      </c>
      <c r="B79" s="33">
        <v>1.0991306101049703</v>
      </c>
      <c r="C79" s="33">
        <v>1.4888123397900113</v>
      </c>
      <c r="D79" s="33">
        <v>1.9877853018580511</v>
      </c>
      <c r="E79" s="33">
        <v>2.0744334083829212</v>
      </c>
      <c r="F79" s="33">
        <v>2.4459884364130402</v>
      </c>
      <c r="G79" s="33">
        <v>2.9108590453191323</v>
      </c>
      <c r="H79" s="33">
        <v>2.9804394933902669</v>
      </c>
      <c r="I79" s="33">
        <v>3.3333123053351885</v>
      </c>
      <c r="J79" s="33">
        <v>3.0702522502156713</v>
      </c>
      <c r="K79" s="33">
        <v>3.4087434210078418</v>
      </c>
      <c r="L79" s="33">
        <v>5.126592000132395</v>
      </c>
      <c r="M79" s="33">
        <v>4.2443538378449785</v>
      </c>
      <c r="N79" s="33">
        <v>3.2367490685442291</v>
      </c>
      <c r="O79" s="33">
        <v>2.351226417838741</v>
      </c>
      <c r="P79" s="33">
        <v>1.9768878552673081</v>
      </c>
      <c r="Q79" s="33">
        <v>1.8541091590068715</v>
      </c>
      <c r="R79" s="33">
        <v>2.4993285130559757</v>
      </c>
      <c r="S79" s="33">
        <v>2.0671812332657646</v>
      </c>
      <c r="T79" s="33">
        <v>2.4407826788962566</v>
      </c>
      <c r="U79" s="33">
        <v>2.3407507051411169</v>
      </c>
      <c r="V79" s="33">
        <v>2.2192514011946702</v>
      </c>
      <c r="W79" s="33">
        <v>1.9566330122878477</v>
      </c>
      <c r="X79" s="33">
        <v>1.3320356161328895</v>
      </c>
      <c r="Y79" s="33">
        <v>1.3876175160176929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938.69721867351018</v>
      </c>
      <c r="C81" s="117">
        <f t="shared" si="28"/>
        <v>946.88295258414098</v>
      </c>
      <c r="D81" s="117">
        <f t="shared" si="28"/>
        <v>940.6334721963035</v>
      </c>
      <c r="E81" s="117">
        <f t="shared" si="28"/>
        <v>941.33967066837613</v>
      </c>
      <c r="F81" s="117">
        <f t="shared" si="28"/>
        <v>939.7438690693134</v>
      </c>
      <c r="G81" s="117">
        <f t="shared" si="28"/>
        <v>945.63323433831079</v>
      </c>
      <c r="H81" s="117">
        <f t="shared" si="28"/>
        <v>952.69514876478991</v>
      </c>
      <c r="I81" s="117">
        <f t="shared" si="28"/>
        <v>945.84367367234154</v>
      </c>
      <c r="J81" s="117">
        <f t="shared" si="28"/>
        <v>910.57546144977528</v>
      </c>
      <c r="K81" s="117">
        <f t="shared" si="28"/>
        <v>891.80013805148519</v>
      </c>
      <c r="L81" s="117">
        <f t="shared" si="28"/>
        <v>654.79138082305076</v>
      </c>
      <c r="M81" s="117">
        <f t="shared" si="28"/>
        <v>624.52873650445997</v>
      </c>
      <c r="N81" s="117">
        <f t="shared" si="28"/>
        <v>628.74069843778875</v>
      </c>
      <c r="O81" s="117">
        <f t="shared" si="28"/>
        <v>629.54880770292675</v>
      </c>
      <c r="P81" s="117">
        <f t="shared" si="28"/>
        <v>617.38638040624505</v>
      </c>
      <c r="Q81" s="117">
        <f t="shared" si="28"/>
        <v>613.27682433322673</v>
      </c>
      <c r="R81" s="117">
        <f t="shared" ref="R81:V81" si="29">R82+R85+R87+R100</f>
        <v>633.65215884306065</v>
      </c>
      <c r="S81" s="117">
        <f t="shared" si="29"/>
        <v>648.52950234361333</v>
      </c>
      <c r="T81" s="117">
        <f t="shared" si="29"/>
        <v>667.88771230017107</v>
      </c>
      <c r="U81" s="117">
        <f t="shared" si="29"/>
        <v>687.95271800000023</v>
      </c>
      <c r="V81" s="117">
        <f t="shared" si="29"/>
        <v>726.43130779909575</v>
      </c>
      <c r="W81" s="117">
        <f t="shared" ref="W81:Y81" si="30">W82+W85+W87+W100</f>
        <v>737.06453035705294</v>
      </c>
      <c r="X81" s="117">
        <f t="shared" si="30"/>
        <v>734.23761134826907</v>
      </c>
      <c r="Y81" s="117">
        <f t="shared" si="30"/>
        <v>773.73731612594997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373.36550392861983</v>
      </c>
      <c r="C82" s="122">
        <f t="shared" si="31"/>
        <v>376.87407668165389</v>
      </c>
      <c r="D82" s="122">
        <f t="shared" si="31"/>
        <v>381.93487024203745</v>
      </c>
      <c r="E82" s="122">
        <f t="shared" si="31"/>
        <v>396.87747448710502</v>
      </c>
      <c r="F82" s="122">
        <f t="shared" si="31"/>
        <v>419.66092502226951</v>
      </c>
      <c r="G82" s="122">
        <f t="shared" si="31"/>
        <v>433.72151436955147</v>
      </c>
      <c r="H82" s="122">
        <f t="shared" si="31"/>
        <v>444.89765631855607</v>
      </c>
      <c r="I82" s="122">
        <f t="shared" si="31"/>
        <v>456.66970829052406</v>
      </c>
      <c r="J82" s="122">
        <f t="shared" si="31"/>
        <v>446.24787391749777</v>
      </c>
      <c r="K82" s="122">
        <f t="shared" si="31"/>
        <v>457.78980898585792</v>
      </c>
      <c r="L82" s="122">
        <f t="shared" si="31"/>
        <v>273.73785050336619</v>
      </c>
      <c r="M82" s="122">
        <f t="shared" si="31"/>
        <v>287.70487140523522</v>
      </c>
      <c r="N82" s="122">
        <f t="shared" si="31"/>
        <v>323.17367294234668</v>
      </c>
      <c r="O82" s="122">
        <f t="shared" si="31"/>
        <v>347.32979307726964</v>
      </c>
      <c r="P82" s="122">
        <f t="shared" si="31"/>
        <v>348.21343011222626</v>
      </c>
      <c r="Q82" s="122">
        <f t="shared" si="31"/>
        <v>349.87962194956305</v>
      </c>
      <c r="R82" s="122">
        <f t="shared" ref="R82:V82" si="32">SUM(R83:R84)</f>
        <v>354.66686822240177</v>
      </c>
      <c r="S82" s="122">
        <f t="shared" si="32"/>
        <v>361.56218433635075</v>
      </c>
      <c r="T82" s="122">
        <f t="shared" si="32"/>
        <v>362.02613055360041</v>
      </c>
      <c r="U82" s="122">
        <f t="shared" si="32"/>
        <v>371.72559872469384</v>
      </c>
      <c r="V82" s="122">
        <f t="shared" si="32"/>
        <v>387.93904689333624</v>
      </c>
      <c r="W82" s="122">
        <f t="shared" ref="W82:Y82" si="33">SUM(W83:W84)</f>
        <v>396.27336973730667</v>
      </c>
      <c r="X82" s="122">
        <f t="shared" si="33"/>
        <v>402.05250698479534</v>
      </c>
      <c r="Y82" s="122">
        <f t="shared" si="33"/>
        <v>417.33620823602456</v>
      </c>
      <c r="DA82" s="130" t="s">
        <v>1815</v>
      </c>
    </row>
    <row r="83" spans="1:105" ht="12" customHeight="1" x14ac:dyDescent="0.25">
      <c r="A83" s="97" t="s">
        <v>199</v>
      </c>
      <c r="B83" s="98">
        <v>370.54318535914751</v>
      </c>
      <c r="C83" s="98">
        <v>374.12055055079759</v>
      </c>
      <c r="D83" s="98">
        <v>379.26815399847334</v>
      </c>
      <c r="E83" s="98">
        <v>394.60235679127999</v>
      </c>
      <c r="F83" s="98">
        <v>417.37632781944325</v>
      </c>
      <c r="G83" s="98">
        <v>431.33647895865266</v>
      </c>
      <c r="H83" s="98">
        <v>442.41581181879133</v>
      </c>
      <c r="I83" s="98">
        <v>454.03551096999036</v>
      </c>
      <c r="J83" s="98">
        <v>443.53999022462159</v>
      </c>
      <c r="K83" s="98">
        <v>455.15443774591864</v>
      </c>
      <c r="L83" s="98">
        <v>272.68546894593408</v>
      </c>
      <c r="M83" s="98">
        <v>286.46539803681111</v>
      </c>
      <c r="N83" s="98">
        <v>321.84745377801727</v>
      </c>
      <c r="O83" s="98">
        <v>345.92366037967702</v>
      </c>
      <c r="P83" s="98">
        <v>346.86579752102949</v>
      </c>
      <c r="Q83" s="98">
        <v>348.5522510239706</v>
      </c>
      <c r="R83" s="98">
        <v>353.27550337014952</v>
      </c>
      <c r="S83" s="98">
        <v>360.17436881425124</v>
      </c>
      <c r="T83" s="98">
        <v>360.66062001584936</v>
      </c>
      <c r="U83" s="98">
        <v>370.34602309645942</v>
      </c>
      <c r="V83" s="98">
        <v>385.90540391323856</v>
      </c>
      <c r="W83" s="98">
        <v>394.19841300074609</v>
      </c>
      <c r="X83" s="98">
        <v>399.93382339261154</v>
      </c>
      <c r="Y83" s="98">
        <v>415.08095633013772</v>
      </c>
      <c r="DA83" s="63" t="s">
        <v>1816</v>
      </c>
    </row>
    <row r="84" spans="1:105" ht="12" customHeight="1" x14ac:dyDescent="0.25">
      <c r="A84" s="97" t="s">
        <v>53</v>
      </c>
      <c r="B84" s="98">
        <v>2.8223185694723116</v>
      </c>
      <c r="C84" s="98">
        <v>2.7535261308563075</v>
      </c>
      <c r="D84" s="98">
        <v>2.6667162435641156</v>
      </c>
      <c r="E84" s="98">
        <v>2.2751176958250352</v>
      </c>
      <c r="F84" s="98">
        <v>2.2845972028262529</v>
      </c>
      <c r="G84" s="98">
        <v>2.385035410898797</v>
      </c>
      <c r="H84" s="98">
        <v>2.4818444997647249</v>
      </c>
      <c r="I84" s="98">
        <v>2.6341973205337093</v>
      </c>
      <c r="J84" s="98">
        <v>2.7078836928761607</v>
      </c>
      <c r="K84" s="98">
        <v>2.6353712399392792</v>
      </c>
      <c r="L84" s="98">
        <v>1.052381557432116</v>
      </c>
      <c r="M84" s="98">
        <v>1.2394733684241028</v>
      </c>
      <c r="N84" s="98">
        <v>1.326219164329419</v>
      </c>
      <c r="O84" s="98">
        <v>1.406132697592599</v>
      </c>
      <c r="P84" s="98">
        <v>1.3476325911967955</v>
      </c>
      <c r="Q84" s="98">
        <v>1.3273709255924713</v>
      </c>
      <c r="R84" s="98">
        <v>1.3913648522522726</v>
      </c>
      <c r="S84" s="98">
        <v>1.3878155220995301</v>
      </c>
      <c r="T84" s="98">
        <v>1.3655105377510757</v>
      </c>
      <c r="U84" s="98">
        <v>1.3795756282344354</v>
      </c>
      <c r="V84" s="98">
        <v>2.0336429800977047</v>
      </c>
      <c r="W84" s="98">
        <v>2.0749567365605932</v>
      </c>
      <c r="X84" s="98">
        <v>2.1186835921838076</v>
      </c>
      <c r="Y84" s="98">
        <v>2.255251905886817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6.1665399881561092</v>
      </c>
      <c r="C85" s="122">
        <f t="shared" si="34"/>
        <v>7.2848151765082534</v>
      </c>
      <c r="D85" s="122">
        <f t="shared" si="34"/>
        <v>5.9524423315556492</v>
      </c>
      <c r="E85" s="122">
        <f t="shared" si="34"/>
        <v>12.59446006302533</v>
      </c>
      <c r="F85" s="122">
        <f t="shared" si="34"/>
        <v>8.9576684566434288</v>
      </c>
      <c r="G85" s="122">
        <f t="shared" si="34"/>
        <v>10.791791416481283</v>
      </c>
      <c r="H85" s="122">
        <f t="shared" si="34"/>
        <v>13.333934936173909</v>
      </c>
      <c r="I85" s="122">
        <f t="shared" si="34"/>
        <v>6.5031836504798015</v>
      </c>
      <c r="J85" s="122">
        <f t="shared" si="34"/>
        <v>6.2577328463318223</v>
      </c>
      <c r="K85" s="122">
        <f t="shared" si="34"/>
        <v>9.7329849451983712</v>
      </c>
      <c r="L85" s="122">
        <f t="shared" si="34"/>
        <v>13.515870072260439</v>
      </c>
      <c r="M85" s="122">
        <f t="shared" si="34"/>
        <v>12.027492967537357</v>
      </c>
      <c r="N85" s="122">
        <f t="shared" si="34"/>
        <v>12.972410522443784</v>
      </c>
      <c r="O85" s="122">
        <f t="shared" si="34"/>
        <v>14.799876940375739</v>
      </c>
      <c r="P85" s="122">
        <f t="shared" si="34"/>
        <v>16.831250001861481</v>
      </c>
      <c r="Q85" s="122">
        <f t="shared" si="34"/>
        <v>16.568948981424906</v>
      </c>
      <c r="R85" s="122">
        <f t="shared" si="34"/>
        <v>19.20264294833747</v>
      </c>
      <c r="S85" s="122">
        <f t="shared" si="34"/>
        <v>20.24618712903731</v>
      </c>
      <c r="T85" s="122">
        <f t="shared" si="34"/>
        <v>22.67421671861235</v>
      </c>
      <c r="U85" s="122">
        <f t="shared" si="34"/>
        <v>23.083463386766553</v>
      </c>
      <c r="V85" s="122">
        <f t="shared" si="34"/>
        <v>23.549356829342805</v>
      </c>
      <c r="W85" s="122">
        <f t="shared" si="34"/>
        <v>25.327424173727689</v>
      </c>
      <c r="X85" s="122">
        <f t="shared" si="34"/>
        <v>26.983490428606412</v>
      </c>
      <c r="Y85" s="122">
        <f t="shared" si="34"/>
        <v>31.490027301060465</v>
      </c>
      <c r="DA85" s="130" t="s">
        <v>1818</v>
      </c>
    </row>
    <row r="86" spans="1:105" ht="12" customHeight="1" x14ac:dyDescent="0.25">
      <c r="A86" s="97" t="s">
        <v>53</v>
      </c>
      <c r="B86" s="98">
        <v>6.1665399881561092</v>
      </c>
      <c r="C86" s="98">
        <v>7.2848151765082534</v>
      </c>
      <c r="D86" s="98">
        <v>5.9524423315556492</v>
      </c>
      <c r="E86" s="98">
        <v>12.59446006302533</v>
      </c>
      <c r="F86" s="98">
        <v>8.9576684566434288</v>
      </c>
      <c r="G86" s="98">
        <v>10.791791416481283</v>
      </c>
      <c r="H86" s="98">
        <v>13.333934936173909</v>
      </c>
      <c r="I86" s="98">
        <v>6.5031836504798015</v>
      </c>
      <c r="J86" s="98">
        <v>6.2577328463318223</v>
      </c>
      <c r="K86" s="98">
        <v>9.7329849451983712</v>
      </c>
      <c r="L86" s="98">
        <v>13.515870072260439</v>
      </c>
      <c r="M86" s="98">
        <v>12.027492967537357</v>
      </c>
      <c r="N86" s="98">
        <v>12.972410522443784</v>
      </c>
      <c r="O86" s="98">
        <v>14.799876940375739</v>
      </c>
      <c r="P86" s="98">
        <v>16.831250001861481</v>
      </c>
      <c r="Q86" s="98">
        <v>16.568948981424906</v>
      </c>
      <c r="R86" s="98">
        <v>19.20264294833747</v>
      </c>
      <c r="S86" s="98">
        <v>20.24618712903731</v>
      </c>
      <c r="T86" s="98">
        <v>22.67421671861235</v>
      </c>
      <c r="U86" s="98">
        <v>23.083463386766553</v>
      </c>
      <c r="V86" s="98">
        <v>23.549356829342805</v>
      </c>
      <c r="W86" s="98">
        <v>25.327424173727689</v>
      </c>
      <c r="X86" s="98">
        <v>26.983490428606412</v>
      </c>
      <c r="Y86" s="98">
        <v>31.490027301060465</v>
      </c>
      <c r="DA86" s="63" t="s">
        <v>1819</v>
      </c>
    </row>
    <row r="87" spans="1:105" ht="12" customHeight="1" x14ac:dyDescent="0.25">
      <c r="A87" s="121" t="s">
        <v>55</v>
      </c>
      <c r="B87" s="122">
        <v>206.39301084594001</v>
      </c>
      <c r="C87" s="122">
        <v>202.45063699032605</v>
      </c>
      <c r="D87" s="122">
        <v>194.20431925942003</v>
      </c>
      <c r="E87" s="122">
        <v>188.74118108525249</v>
      </c>
      <c r="F87" s="122">
        <v>181.78785312895653</v>
      </c>
      <c r="G87" s="122">
        <v>177.12954763522279</v>
      </c>
      <c r="H87" s="122">
        <v>180.59732105176161</v>
      </c>
      <c r="I87" s="122">
        <v>179.08231309950381</v>
      </c>
      <c r="J87" s="122">
        <v>172.44692361229278</v>
      </c>
      <c r="K87" s="122">
        <v>158.77305926203965</v>
      </c>
      <c r="L87" s="122">
        <v>147.6150578768586</v>
      </c>
      <c r="M87" s="122">
        <v>131.60982958622515</v>
      </c>
      <c r="N87" s="122">
        <v>126.37847119695611</v>
      </c>
      <c r="O87" s="122">
        <v>121.18589901981942</v>
      </c>
      <c r="P87" s="122">
        <v>113.9047129918924</v>
      </c>
      <c r="Q87" s="122">
        <v>110.18524950097498</v>
      </c>
      <c r="R87" s="122">
        <v>111.65745320238136</v>
      </c>
      <c r="S87" s="122">
        <v>116.37192332152735</v>
      </c>
      <c r="T87" s="122">
        <v>118.27470636199043</v>
      </c>
      <c r="U87" s="122">
        <v>119.86559989089912</v>
      </c>
      <c r="V87" s="122">
        <v>128.4287474916149</v>
      </c>
      <c r="W87" s="122">
        <v>121.80550375078482</v>
      </c>
      <c r="X87" s="122">
        <v>117.40308654927421</v>
      </c>
      <c r="Y87" s="122">
        <v>117.92914617871126</v>
      </c>
      <c r="DA87" s="130" t="s">
        <v>1820</v>
      </c>
    </row>
    <row r="88" spans="1:105" ht="12" customHeight="1" x14ac:dyDescent="0.25">
      <c r="A88" s="97" t="s">
        <v>132</v>
      </c>
      <c r="B88" s="98">
        <v>24.282166602144269</v>
      </c>
      <c r="C88" s="98">
        <v>25.173553548967384</v>
      </c>
      <c r="D88" s="98">
        <v>25.449352842480227</v>
      </c>
      <c r="E88" s="98">
        <v>24.612976284457055</v>
      </c>
      <c r="F88" s="98">
        <v>25.410902551400063</v>
      </c>
      <c r="G88" s="98">
        <v>26.571375226099509</v>
      </c>
      <c r="H88" s="98">
        <v>29.141784586040188</v>
      </c>
      <c r="I88" s="98">
        <v>30.117005147046445</v>
      </c>
      <c r="J88" s="98">
        <v>31.35574708570724</v>
      </c>
      <c r="K88" s="98">
        <v>29.232876417643734</v>
      </c>
      <c r="L88" s="98">
        <v>26.940890580206407</v>
      </c>
      <c r="M88" s="98">
        <v>28.393479554994723</v>
      </c>
      <c r="N88" s="98">
        <v>31.5301741704777</v>
      </c>
      <c r="O88" s="98">
        <v>33.658153239545321</v>
      </c>
      <c r="P88" s="98">
        <v>33.601625135529119</v>
      </c>
      <c r="Q88" s="98">
        <v>33.54602695389633</v>
      </c>
      <c r="R88" s="98">
        <v>33.795948120402969</v>
      </c>
      <c r="S88" s="98">
        <v>34.194668047379238</v>
      </c>
      <c r="T88" s="98">
        <v>34.687313846890753</v>
      </c>
      <c r="U88" s="98">
        <v>34.869566638395895</v>
      </c>
      <c r="V88" s="98">
        <v>35.938122207797193</v>
      </c>
      <c r="W88" s="98">
        <v>36.530037838369402</v>
      </c>
      <c r="X88" s="98">
        <v>37.155760991686869</v>
      </c>
      <c r="Y88" s="98">
        <v>38.705593594955417</v>
      </c>
      <c r="DA88" s="63" t="s">
        <v>1821</v>
      </c>
    </row>
    <row r="89" spans="1:105" ht="12" customHeight="1" x14ac:dyDescent="0.25">
      <c r="A89" s="97" t="s">
        <v>131</v>
      </c>
      <c r="B89" s="98">
        <v>0.38729476669044061</v>
      </c>
      <c r="C89" s="98">
        <v>0.39110952287579426</v>
      </c>
      <c r="D89" s="98">
        <v>0.38092794172170907</v>
      </c>
      <c r="E89" s="98">
        <v>0.40983193565286896</v>
      </c>
      <c r="F89" s="98">
        <v>0.41953758268176777</v>
      </c>
      <c r="G89" s="98">
        <v>0.40159477455135145</v>
      </c>
      <c r="H89" s="98">
        <v>0.45137809811389995</v>
      </c>
      <c r="I89" s="98">
        <v>0.42818204791046427</v>
      </c>
      <c r="J89" s="98">
        <v>0.52546101773885379</v>
      </c>
      <c r="K89" s="98">
        <v>0.48904992149973464</v>
      </c>
      <c r="L89" s="98">
        <v>0.61478294868542605</v>
      </c>
      <c r="M89" s="98">
        <v>0.88838058583200386</v>
      </c>
      <c r="N89" s="98">
        <v>1.2576187410921431</v>
      </c>
      <c r="O89" s="98">
        <v>1.4685963297846738</v>
      </c>
      <c r="P89" s="98">
        <v>1.6184767759880694</v>
      </c>
      <c r="Q89" s="98">
        <v>1.679172746178113</v>
      </c>
      <c r="R89" s="98">
        <v>1.618052955864786</v>
      </c>
      <c r="S89" s="98">
        <v>1.71689738155133</v>
      </c>
      <c r="T89" s="98">
        <v>1.7492923220902372</v>
      </c>
      <c r="U89" s="98">
        <v>1.7656740527763686</v>
      </c>
      <c r="V89" s="98">
        <v>1.8328339168089571</v>
      </c>
      <c r="W89" s="98">
        <v>1.6398049969134239</v>
      </c>
      <c r="X89" s="98">
        <v>1.3871978128277356</v>
      </c>
      <c r="Y89" s="98">
        <v>1.3109168834095997</v>
      </c>
      <c r="DA89" s="63" t="s">
        <v>1822</v>
      </c>
    </row>
    <row r="90" spans="1:105" ht="12" customHeight="1" x14ac:dyDescent="0.25">
      <c r="A90" s="100" t="s">
        <v>199</v>
      </c>
      <c r="B90" s="101">
        <v>6.8773184515856872E-2</v>
      </c>
      <c r="C90" s="101">
        <v>7.4067174124685622E-2</v>
      </c>
      <c r="D90" s="101">
        <v>7.5239650064098246E-2</v>
      </c>
      <c r="E90" s="101">
        <v>6.9422244336302952E-2</v>
      </c>
      <c r="F90" s="101">
        <v>7.1508081750297464E-2</v>
      </c>
      <c r="G90" s="101">
        <v>7.9042317951825883E-2</v>
      </c>
      <c r="H90" s="101">
        <v>8.2230669718195634E-2</v>
      </c>
      <c r="I90" s="101">
        <v>7.8976790797759502E-2</v>
      </c>
      <c r="J90" s="101">
        <v>9.6000491634138166E-2</v>
      </c>
      <c r="K90" s="101">
        <v>9.1887336305597977E-2</v>
      </c>
      <c r="L90" s="101">
        <v>9.1781078625372534E-2</v>
      </c>
      <c r="M90" s="101">
        <v>9.3400046005194581E-2</v>
      </c>
      <c r="N90" s="101">
        <v>0.14479912180882504</v>
      </c>
      <c r="O90" s="101">
        <v>0.15065778565905202</v>
      </c>
      <c r="P90" s="101">
        <v>0.17685398228284085</v>
      </c>
      <c r="Q90" s="101">
        <v>0.18909287943333861</v>
      </c>
      <c r="R90" s="101">
        <v>0.18934287553989523</v>
      </c>
      <c r="S90" s="101">
        <v>0.19353580369840898</v>
      </c>
      <c r="T90" s="101">
        <v>0.14780446271596903</v>
      </c>
      <c r="U90" s="101">
        <v>0.15645414059492796</v>
      </c>
      <c r="V90" s="101">
        <v>0.18200876284796422</v>
      </c>
      <c r="W90" s="101">
        <v>0.17959054256000104</v>
      </c>
      <c r="X90" s="101">
        <v>0.24723401475570372</v>
      </c>
      <c r="Y90" s="101">
        <v>0.19874679565896586</v>
      </c>
      <c r="DA90" s="131" t="s">
        <v>1823</v>
      </c>
    </row>
    <row r="91" spans="1:105" ht="12" customHeight="1" x14ac:dyDescent="0.25">
      <c r="A91" s="103" t="s">
        <v>52</v>
      </c>
      <c r="B91" s="104">
        <v>0.31852158217458371</v>
      </c>
      <c r="C91" s="104">
        <v>0.31704234875110865</v>
      </c>
      <c r="D91" s="104">
        <v>0.30568829165761086</v>
      </c>
      <c r="E91" s="104">
        <v>0.34040969131656601</v>
      </c>
      <c r="F91" s="104">
        <v>0.34802950093147028</v>
      </c>
      <c r="G91" s="104">
        <v>0.32255245659952558</v>
      </c>
      <c r="H91" s="104">
        <v>0.3691474283957043</v>
      </c>
      <c r="I91" s="104">
        <v>0.34920525711270478</v>
      </c>
      <c r="J91" s="104">
        <v>0.42946052610471558</v>
      </c>
      <c r="K91" s="104">
        <v>0.39716258519413666</v>
      </c>
      <c r="L91" s="104">
        <v>0.5230018700600535</v>
      </c>
      <c r="M91" s="104">
        <v>0.79498053982680927</v>
      </c>
      <c r="N91" s="104">
        <v>1.112819619283318</v>
      </c>
      <c r="O91" s="104">
        <v>1.3179385441256217</v>
      </c>
      <c r="P91" s="104">
        <v>1.4416227937052286</v>
      </c>
      <c r="Q91" s="104">
        <v>1.4900798667447743</v>
      </c>
      <c r="R91" s="104">
        <v>1.4287100803248909</v>
      </c>
      <c r="S91" s="104">
        <v>1.523361577852921</v>
      </c>
      <c r="T91" s="104">
        <v>1.6014878593742681</v>
      </c>
      <c r="U91" s="104">
        <v>1.6092199121814406</v>
      </c>
      <c r="V91" s="104">
        <v>1.6508251539609928</v>
      </c>
      <c r="W91" s="104">
        <v>1.4602144543534228</v>
      </c>
      <c r="X91" s="104">
        <v>1.1399637980720319</v>
      </c>
      <c r="Y91" s="104">
        <v>1.1121700877506338</v>
      </c>
      <c r="DA91" s="132" t="s">
        <v>1824</v>
      </c>
    </row>
    <row r="92" spans="1:105" ht="12" customHeight="1" x14ac:dyDescent="0.25">
      <c r="A92" s="106" t="s">
        <v>124</v>
      </c>
      <c r="B92" s="101">
        <v>168.55682362882828</v>
      </c>
      <c r="C92" s="101">
        <v>163.22391734989066</v>
      </c>
      <c r="D92" s="101">
        <v>154.69765749213315</v>
      </c>
      <c r="E92" s="101">
        <v>151.25598499743975</v>
      </c>
      <c r="F92" s="101">
        <v>143.50305973239813</v>
      </c>
      <c r="G92" s="101">
        <v>136.18968814322997</v>
      </c>
      <c r="H92" s="101">
        <v>135.99106685528292</v>
      </c>
      <c r="I92" s="101">
        <v>132.22615728499076</v>
      </c>
      <c r="J92" s="101">
        <v>123.77663826047956</v>
      </c>
      <c r="K92" s="101">
        <v>111.93332940271354</v>
      </c>
      <c r="L92" s="101">
        <v>102.6412759450713</v>
      </c>
      <c r="M92" s="101">
        <v>82.78369405216003</v>
      </c>
      <c r="N92" s="101">
        <v>72.812254589030957</v>
      </c>
      <c r="O92" s="101">
        <v>65.120504985646519</v>
      </c>
      <c r="P92" s="101">
        <v>57.40680163901547</v>
      </c>
      <c r="Q92" s="101">
        <v>53.147385816767567</v>
      </c>
      <c r="R92" s="101">
        <v>53.289413068327477</v>
      </c>
      <c r="S92" s="101">
        <v>56.43100367884346</v>
      </c>
      <c r="T92" s="101">
        <v>55.768195171621059</v>
      </c>
      <c r="U92" s="101">
        <v>56.792836661090263</v>
      </c>
      <c r="V92" s="101">
        <v>63.264566537061881</v>
      </c>
      <c r="W92" s="101">
        <v>54.692457686290844</v>
      </c>
      <c r="X92" s="101">
        <v>48.842270671304746</v>
      </c>
      <c r="Y92" s="101">
        <v>46.244056566173093</v>
      </c>
      <c r="DA92" s="131" t="s">
        <v>1825</v>
      </c>
    </row>
    <row r="93" spans="1:105" ht="12" customHeight="1" x14ac:dyDescent="0.25">
      <c r="A93" s="107" t="s">
        <v>123</v>
      </c>
      <c r="B93" s="104">
        <v>2.7586521653831477</v>
      </c>
      <c r="C93" s="104">
        <v>2.5218884659632854</v>
      </c>
      <c r="D93" s="104">
        <v>2.2928791870219545</v>
      </c>
      <c r="E93" s="104">
        <v>2.5471928488798783</v>
      </c>
      <c r="F93" s="104">
        <v>2.3723574732353976</v>
      </c>
      <c r="G93" s="104">
        <v>2.011262782099382</v>
      </c>
      <c r="H93" s="104">
        <v>1.9985991885635994</v>
      </c>
      <c r="I93" s="104">
        <v>1.8377274794789233</v>
      </c>
      <c r="J93" s="104">
        <v>1.8753076087531717</v>
      </c>
      <c r="K93" s="104">
        <v>1.764635648091248</v>
      </c>
      <c r="L93" s="104">
        <v>2.1479595839920238</v>
      </c>
      <c r="M93" s="104">
        <v>2.204338826096556</v>
      </c>
      <c r="N93" s="104">
        <v>2.5404618576484159</v>
      </c>
      <c r="O93" s="104">
        <v>2.7402448636682406</v>
      </c>
      <c r="P93" s="104">
        <v>2.6950953283291317</v>
      </c>
      <c r="Q93" s="104">
        <v>2.5929784406546119</v>
      </c>
      <c r="R93" s="104">
        <v>2.5656777459390021</v>
      </c>
      <c r="S93" s="104">
        <v>2.9135979177949412</v>
      </c>
      <c r="T93" s="104">
        <v>2.8232660219779531</v>
      </c>
      <c r="U93" s="104">
        <v>2.8633063168161836</v>
      </c>
      <c r="V93" s="104">
        <v>3.6064981104371729</v>
      </c>
      <c r="W93" s="104">
        <v>2.8015560780214472</v>
      </c>
      <c r="X93" s="104">
        <v>2.3260382558862309</v>
      </c>
      <c r="Y93" s="104">
        <v>1.9111739867266235</v>
      </c>
      <c r="DA93" s="132" t="s">
        <v>1826</v>
      </c>
    </row>
    <row r="94" spans="1:105" ht="12" customHeight="1" x14ac:dyDescent="0.25">
      <c r="A94" s="108" t="s">
        <v>50</v>
      </c>
      <c r="B94" s="98">
        <v>0.49344128710880975</v>
      </c>
      <c r="C94" s="98">
        <v>0.47628902239117948</v>
      </c>
      <c r="D94" s="98">
        <v>0.45031745396744849</v>
      </c>
      <c r="E94" s="98">
        <v>0.43677891712030392</v>
      </c>
      <c r="F94" s="98">
        <v>0.40758698557771489</v>
      </c>
      <c r="G94" s="98">
        <v>0.39656048548420353</v>
      </c>
      <c r="H94" s="98">
        <v>0.36202449050728658</v>
      </c>
      <c r="I94" s="98">
        <v>0.33856589484567889</v>
      </c>
      <c r="J94" s="98">
        <v>0.33832993293205144</v>
      </c>
      <c r="K94" s="98">
        <v>0.33247044828811634</v>
      </c>
      <c r="L94" s="98">
        <v>0.34244799455171226</v>
      </c>
      <c r="M94" s="98">
        <v>0.23327609101028357</v>
      </c>
      <c r="N94" s="98">
        <v>0.28249225019104196</v>
      </c>
      <c r="O94" s="98">
        <v>0.28329368529512128</v>
      </c>
      <c r="P94" s="98">
        <v>0.28940805858543406</v>
      </c>
      <c r="Q94" s="98">
        <v>0.28167159393732483</v>
      </c>
      <c r="R94" s="98">
        <v>0.30150599481753698</v>
      </c>
      <c r="S94" s="98">
        <v>0.33946858534943536</v>
      </c>
      <c r="T94" s="98">
        <v>0.23579673180328842</v>
      </c>
      <c r="U94" s="98">
        <v>0.24769866182914263</v>
      </c>
      <c r="V94" s="98">
        <v>0.42624632152574982</v>
      </c>
      <c r="W94" s="98">
        <v>0.34879568189070081</v>
      </c>
      <c r="X94" s="98">
        <v>0.45987247786484597</v>
      </c>
      <c r="Y94" s="98">
        <v>0.31057936089131016</v>
      </c>
      <c r="DA94" s="63" t="s">
        <v>1827</v>
      </c>
    </row>
    <row r="95" spans="1:105" ht="12" customHeight="1" x14ac:dyDescent="0.25">
      <c r="A95" s="108" t="s">
        <v>52</v>
      </c>
      <c r="B95" s="98">
        <v>2.2652108782743379</v>
      </c>
      <c r="C95" s="98">
        <v>2.0455994435721059</v>
      </c>
      <c r="D95" s="98">
        <v>1.8425617330545061</v>
      </c>
      <c r="E95" s="98">
        <v>2.1104139317595743</v>
      </c>
      <c r="F95" s="98">
        <v>1.9647704876576826</v>
      </c>
      <c r="G95" s="98">
        <v>1.6147022966151787</v>
      </c>
      <c r="H95" s="98">
        <v>1.6365746980563127</v>
      </c>
      <c r="I95" s="98">
        <v>1.4991615846332444</v>
      </c>
      <c r="J95" s="98">
        <v>1.5369776758211202</v>
      </c>
      <c r="K95" s="98">
        <v>1.4321651998031315</v>
      </c>
      <c r="L95" s="98">
        <v>1.8055115894403115</v>
      </c>
      <c r="M95" s="98">
        <v>1.9710627350862724</v>
      </c>
      <c r="N95" s="98">
        <v>2.2579696074573739</v>
      </c>
      <c r="O95" s="98">
        <v>2.4569511783731195</v>
      </c>
      <c r="P95" s="98">
        <v>2.4056872697436975</v>
      </c>
      <c r="Q95" s="98">
        <v>2.311306846717287</v>
      </c>
      <c r="R95" s="98">
        <v>2.2641717511214652</v>
      </c>
      <c r="S95" s="98">
        <v>2.5741293324455059</v>
      </c>
      <c r="T95" s="98">
        <v>2.5874692901746648</v>
      </c>
      <c r="U95" s="98">
        <v>2.6156076549870408</v>
      </c>
      <c r="V95" s="98">
        <v>3.180251788911423</v>
      </c>
      <c r="W95" s="98">
        <v>2.4527603961307465</v>
      </c>
      <c r="X95" s="98">
        <v>1.8661657780213849</v>
      </c>
      <c r="Y95" s="98">
        <v>1.6005946258353134</v>
      </c>
      <c r="DA95" s="63" t="s">
        <v>1828</v>
      </c>
    </row>
    <row r="96" spans="1:105" ht="12" customHeight="1" x14ac:dyDescent="0.25">
      <c r="A96" s="106" t="s">
        <v>122</v>
      </c>
      <c r="B96" s="101">
        <v>3.3605575160615286</v>
      </c>
      <c r="C96" s="101">
        <v>3.516116291786342</v>
      </c>
      <c r="D96" s="101">
        <v>3.5967028831784664</v>
      </c>
      <c r="E96" s="101">
        <v>3.187628106415997</v>
      </c>
      <c r="F96" s="101">
        <v>3.2703672166866276</v>
      </c>
      <c r="G96" s="101">
        <v>3.5989190568929628</v>
      </c>
      <c r="H96" s="101">
        <v>4.3657786047860929</v>
      </c>
      <c r="I96" s="101">
        <v>5.0418195916755977</v>
      </c>
      <c r="J96" s="101">
        <v>4.8727414087890661</v>
      </c>
      <c r="K96" s="101">
        <v>4.7779693136716901</v>
      </c>
      <c r="L96" s="101">
        <v>4.0209901261666312</v>
      </c>
      <c r="M96" s="101">
        <v>3.5898470261903555</v>
      </c>
      <c r="N96" s="101">
        <v>2.9727414797984606</v>
      </c>
      <c r="O96" s="101">
        <v>2.6623920764118827</v>
      </c>
      <c r="P96" s="101">
        <v>2.2313913203854514</v>
      </c>
      <c r="Q96" s="101">
        <v>2.0532166213128065</v>
      </c>
      <c r="R96" s="101">
        <v>2.0829654612520785</v>
      </c>
      <c r="S96" s="101">
        <v>2.0522595087467979</v>
      </c>
      <c r="T96" s="101">
        <v>2.7730856268113957</v>
      </c>
      <c r="U96" s="101">
        <v>2.7825416048748197</v>
      </c>
      <c r="V96" s="101">
        <v>3.8526447329530078</v>
      </c>
      <c r="W96" s="101">
        <v>3.7626925789895145</v>
      </c>
      <c r="X96" s="101">
        <v>3.6582469322843152</v>
      </c>
      <c r="Y96" s="101">
        <v>4.2557209353992365</v>
      </c>
      <c r="DA96" s="131" t="s">
        <v>1829</v>
      </c>
    </row>
    <row r="97" spans="1:105" ht="12" customHeight="1" x14ac:dyDescent="0.25">
      <c r="A97" s="107" t="s">
        <v>121</v>
      </c>
      <c r="B97" s="104">
        <v>7.0475161668323238</v>
      </c>
      <c r="C97" s="104">
        <v>7.6240518108425883</v>
      </c>
      <c r="D97" s="104">
        <v>7.7867989128845316</v>
      </c>
      <c r="E97" s="104">
        <v>6.7275669124069664</v>
      </c>
      <c r="F97" s="104">
        <v>6.8116285725545271</v>
      </c>
      <c r="G97" s="104">
        <v>8.3567076523496269</v>
      </c>
      <c r="H97" s="104">
        <v>8.6487137189748999</v>
      </c>
      <c r="I97" s="104">
        <v>9.4314215484015911</v>
      </c>
      <c r="J97" s="104">
        <v>10.041028230824921</v>
      </c>
      <c r="K97" s="104">
        <v>10.575198558419682</v>
      </c>
      <c r="L97" s="104">
        <v>11.249158692736801</v>
      </c>
      <c r="M97" s="104">
        <v>13.750089540951482</v>
      </c>
      <c r="N97" s="104">
        <v>15.265220358908451</v>
      </c>
      <c r="O97" s="104">
        <v>15.536007524762793</v>
      </c>
      <c r="P97" s="104">
        <v>16.351322792645146</v>
      </c>
      <c r="Q97" s="104">
        <v>17.16646892216556</v>
      </c>
      <c r="R97" s="104">
        <v>18.305395850595055</v>
      </c>
      <c r="S97" s="104">
        <v>19.063496787211577</v>
      </c>
      <c r="T97" s="104">
        <v>20.473553372599024</v>
      </c>
      <c r="U97" s="104">
        <v>20.791674616945581</v>
      </c>
      <c r="V97" s="104">
        <v>19.934081986556677</v>
      </c>
      <c r="W97" s="104">
        <v>22.378954572200193</v>
      </c>
      <c r="X97" s="104">
        <v>24.033571885284299</v>
      </c>
      <c r="Y97" s="104">
        <v>25.501684212047291</v>
      </c>
      <c r="DA97" s="132" t="s">
        <v>1830</v>
      </c>
    </row>
    <row r="98" spans="1:105" ht="12" customHeight="1" x14ac:dyDescent="0.25">
      <c r="A98" s="108" t="s">
        <v>53</v>
      </c>
      <c r="B98" s="98">
        <v>1.1640885685053535</v>
      </c>
      <c r="C98" s="98">
        <v>1.4443009650176304</v>
      </c>
      <c r="D98" s="98">
        <v>1.5871752360648446</v>
      </c>
      <c r="E98" s="98">
        <v>0.98626541261939937</v>
      </c>
      <c r="F98" s="98">
        <v>1.0150209105905645</v>
      </c>
      <c r="G98" s="98">
        <v>1.7091639825947382</v>
      </c>
      <c r="H98" s="98">
        <v>1.5069214542344969</v>
      </c>
      <c r="I98" s="98">
        <v>1.7064214212858055</v>
      </c>
      <c r="J98" s="98">
        <v>1.7540581028773836</v>
      </c>
      <c r="K98" s="98">
        <v>1.9870892303701426</v>
      </c>
      <c r="L98" s="98">
        <v>1.4767635169686064</v>
      </c>
      <c r="M98" s="98">
        <v>1.3628730546849741</v>
      </c>
      <c r="N98" s="98">
        <v>1.4625534910603646</v>
      </c>
      <c r="O98" s="98">
        <v>1.2585669951505241</v>
      </c>
      <c r="P98" s="98">
        <v>1.4314672712968399</v>
      </c>
      <c r="Q98" s="98">
        <v>1.5998317322486537</v>
      </c>
      <c r="R98" s="98">
        <v>1.8853831887175367</v>
      </c>
      <c r="S98" s="98">
        <v>1.8778734129235466</v>
      </c>
      <c r="T98" s="98">
        <v>1.4544053602106812</v>
      </c>
      <c r="U98" s="98">
        <v>1.5243755780552199</v>
      </c>
      <c r="V98" s="98">
        <v>0.56863658834494057</v>
      </c>
      <c r="W98" s="98">
        <v>1.5924627926788606</v>
      </c>
      <c r="X98" s="98">
        <v>3.2973867921000406</v>
      </c>
      <c r="Y98" s="98">
        <v>3.4145337657662154</v>
      </c>
      <c r="DA98" s="63" t="s">
        <v>1831</v>
      </c>
    </row>
    <row r="99" spans="1:105" ht="12" customHeight="1" x14ac:dyDescent="0.25">
      <c r="A99" s="108" t="s">
        <v>52</v>
      </c>
      <c r="B99" s="98">
        <v>5.8834275983269704</v>
      </c>
      <c r="C99" s="98">
        <v>6.1797508458249579</v>
      </c>
      <c r="D99" s="98">
        <v>6.1996236768196873</v>
      </c>
      <c r="E99" s="98">
        <v>5.7413014997875669</v>
      </c>
      <c r="F99" s="98">
        <v>5.7966076619639626</v>
      </c>
      <c r="G99" s="98">
        <v>6.6475436697548886</v>
      </c>
      <c r="H99" s="98">
        <v>7.1417922647404035</v>
      </c>
      <c r="I99" s="98">
        <v>7.7250001271157851</v>
      </c>
      <c r="J99" s="98">
        <v>8.2869701279475372</v>
      </c>
      <c r="K99" s="98">
        <v>8.5881093280495406</v>
      </c>
      <c r="L99" s="98">
        <v>9.7723951757681942</v>
      </c>
      <c r="M99" s="98">
        <v>12.387216486266508</v>
      </c>
      <c r="N99" s="98">
        <v>13.802666867848085</v>
      </c>
      <c r="O99" s="98">
        <v>14.277440529612269</v>
      </c>
      <c r="P99" s="98">
        <v>14.919855521348305</v>
      </c>
      <c r="Q99" s="98">
        <v>15.566637189916905</v>
      </c>
      <c r="R99" s="98">
        <v>16.420012661877518</v>
      </c>
      <c r="S99" s="98">
        <v>17.185623374288031</v>
      </c>
      <c r="T99" s="98">
        <v>19.019148012388342</v>
      </c>
      <c r="U99" s="98">
        <v>19.267299038890361</v>
      </c>
      <c r="V99" s="98">
        <v>19.365445398211737</v>
      </c>
      <c r="W99" s="98">
        <v>20.786491779521334</v>
      </c>
      <c r="X99" s="98">
        <v>20.736185093184258</v>
      </c>
      <c r="Y99" s="98">
        <v>22.087150446281075</v>
      </c>
      <c r="DA99" s="63" t="s">
        <v>1832</v>
      </c>
    </row>
    <row r="100" spans="1:105" ht="12" customHeight="1" x14ac:dyDescent="0.25">
      <c r="A100" s="121" t="s">
        <v>54</v>
      </c>
      <c r="B100" s="122">
        <v>352.77216391079423</v>
      </c>
      <c r="C100" s="122">
        <v>360.27342373565284</v>
      </c>
      <c r="D100" s="122">
        <v>358.54184036329031</v>
      </c>
      <c r="E100" s="122">
        <v>343.12655503299339</v>
      </c>
      <c r="F100" s="122">
        <v>329.33742246144396</v>
      </c>
      <c r="G100" s="122">
        <v>323.99038091705535</v>
      </c>
      <c r="H100" s="122">
        <v>313.86623645829832</v>
      </c>
      <c r="I100" s="122">
        <v>303.58846863183379</v>
      </c>
      <c r="J100" s="122">
        <v>285.62293107365298</v>
      </c>
      <c r="K100" s="122">
        <v>265.50428485838921</v>
      </c>
      <c r="L100" s="122">
        <v>219.92260237056556</v>
      </c>
      <c r="M100" s="122">
        <v>193.18654254546226</v>
      </c>
      <c r="N100" s="122">
        <v>166.21614377604209</v>
      </c>
      <c r="O100" s="122">
        <v>146.23323866546195</v>
      </c>
      <c r="P100" s="122">
        <v>138.43698730026489</v>
      </c>
      <c r="Q100" s="122">
        <v>136.6430039012638</v>
      </c>
      <c r="R100" s="122">
        <v>148.12519446994003</v>
      </c>
      <c r="S100" s="122">
        <v>150.34920755669793</v>
      </c>
      <c r="T100" s="122">
        <v>164.91265866596794</v>
      </c>
      <c r="U100" s="122">
        <v>173.27805599764071</v>
      </c>
      <c r="V100" s="122">
        <v>186.51415658480192</v>
      </c>
      <c r="W100" s="122">
        <v>193.65823269523378</v>
      </c>
      <c r="X100" s="122">
        <v>187.79852738559316</v>
      </c>
      <c r="Y100" s="122">
        <v>206.98193441015368</v>
      </c>
      <c r="DA100" s="130" t="s">
        <v>1833</v>
      </c>
    </row>
    <row r="101" spans="1:105" ht="12" customHeight="1" x14ac:dyDescent="0.25">
      <c r="A101" s="97" t="s">
        <v>202</v>
      </c>
      <c r="B101" s="98">
        <v>145.93096834761567</v>
      </c>
      <c r="C101" s="98">
        <v>148.65786300376328</v>
      </c>
      <c r="D101" s="98">
        <v>147.87474421443406</v>
      </c>
      <c r="E101" s="98">
        <v>136.62565374376769</v>
      </c>
      <c r="F101" s="98">
        <v>122.10756800505008</v>
      </c>
      <c r="G101" s="98">
        <v>119.79104291010682</v>
      </c>
      <c r="H101" s="98">
        <v>118.30743333030219</v>
      </c>
      <c r="I101" s="98">
        <v>117.36514088542182</v>
      </c>
      <c r="J101" s="98">
        <v>140.43263990775884</v>
      </c>
      <c r="K101" s="98">
        <v>141.36814439639434</v>
      </c>
      <c r="L101" s="98">
        <v>93.650167999050083</v>
      </c>
      <c r="M101" s="98">
        <v>93.700517378873428</v>
      </c>
      <c r="N101" s="98">
        <v>98.379439798238508</v>
      </c>
      <c r="O101" s="98">
        <v>100.60971141027834</v>
      </c>
      <c r="P101" s="98">
        <v>100.12151476849903</v>
      </c>
      <c r="Q101" s="98">
        <v>99.641627366798815</v>
      </c>
      <c r="R101" s="98">
        <v>99.910450730444765</v>
      </c>
      <c r="S101" s="98">
        <v>100.06207628673469</v>
      </c>
      <c r="T101" s="98">
        <v>100.53361453418248</v>
      </c>
      <c r="U101" s="98">
        <v>100.15599460925179</v>
      </c>
      <c r="V101" s="98">
        <v>102.13879272019979</v>
      </c>
      <c r="W101" s="98">
        <v>102.95993134003231</v>
      </c>
      <c r="X101" s="98">
        <v>103.29959639336877</v>
      </c>
      <c r="Y101" s="98">
        <v>106.24712698098513</v>
      </c>
      <c r="DA101" s="63" t="s">
        <v>1834</v>
      </c>
    </row>
    <row r="102" spans="1:105" ht="12" customHeight="1" x14ac:dyDescent="0.25">
      <c r="A102" s="97" t="s">
        <v>50</v>
      </c>
      <c r="B102" s="98">
        <v>102.72194148101505</v>
      </c>
      <c r="C102" s="98">
        <v>98.741600490048199</v>
      </c>
      <c r="D102" s="98">
        <v>94.722766335533223</v>
      </c>
      <c r="E102" s="98">
        <v>107.96425683187114</v>
      </c>
      <c r="F102" s="98">
        <v>105.19640816206032</v>
      </c>
      <c r="G102" s="98">
        <v>90.04568149053668</v>
      </c>
      <c r="H102" s="98">
        <v>81.288413438370938</v>
      </c>
      <c r="I102" s="98">
        <v>71.902802059792279</v>
      </c>
      <c r="J102" s="98">
        <v>56.735348000644336</v>
      </c>
      <c r="K102" s="98">
        <v>47.080716366860855</v>
      </c>
      <c r="L102" s="98">
        <v>41.537408524560632</v>
      </c>
      <c r="M102" s="98">
        <v>38.872577041510851</v>
      </c>
      <c r="N102" s="98">
        <v>31.024499193837954</v>
      </c>
      <c r="O102" s="98">
        <v>24.941236278153394</v>
      </c>
      <c r="P102" s="98">
        <v>21.601542033820092</v>
      </c>
      <c r="Q102" s="98">
        <v>19.801589656466319</v>
      </c>
      <c r="R102" s="98">
        <v>19.756353637395588</v>
      </c>
      <c r="S102" s="98">
        <v>21.096770631217755</v>
      </c>
      <c r="T102" s="98">
        <v>21.465957488226969</v>
      </c>
      <c r="U102" s="98">
        <v>22.770844862087564</v>
      </c>
      <c r="V102" s="98">
        <v>26.738732578601201</v>
      </c>
      <c r="W102" s="98">
        <v>24.6524703363384</v>
      </c>
      <c r="X102" s="98">
        <v>22.744759276991051</v>
      </c>
      <c r="Y102" s="98">
        <v>22.016752478537743</v>
      </c>
      <c r="DA102" s="63" t="s">
        <v>1835</v>
      </c>
    </row>
    <row r="103" spans="1:105" ht="12" customHeight="1" x14ac:dyDescent="0.25">
      <c r="A103" s="109" t="s">
        <v>120</v>
      </c>
      <c r="B103" s="33">
        <v>104.11925408216352</v>
      </c>
      <c r="C103" s="33">
        <v>112.87396024184139</v>
      </c>
      <c r="D103" s="33">
        <v>115.94432981332301</v>
      </c>
      <c r="E103" s="33">
        <v>98.536644457354555</v>
      </c>
      <c r="F103" s="33">
        <v>102.03344629433353</v>
      </c>
      <c r="G103" s="33">
        <v>114.15365651641184</v>
      </c>
      <c r="H103" s="33">
        <v>114.27038968962518</v>
      </c>
      <c r="I103" s="33">
        <v>114.32052568661972</v>
      </c>
      <c r="J103" s="33">
        <v>88.454943165249801</v>
      </c>
      <c r="K103" s="33">
        <v>77.055424095134015</v>
      </c>
      <c r="L103" s="33">
        <v>84.735025846954841</v>
      </c>
      <c r="M103" s="33">
        <v>60.613448125077966</v>
      </c>
      <c r="N103" s="33">
        <v>36.81220478396564</v>
      </c>
      <c r="O103" s="33">
        <v>20.682290977030224</v>
      </c>
      <c r="P103" s="33">
        <v>16.713930497945775</v>
      </c>
      <c r="Q103" s="33">
        <v>17.199786877998658</v>
      </c>
      <c r="R103" s="33">
        <v>28.458390102099671</v>
      </c>
      <c r="S103" s="33">
        <v>29.190360638745474</v>
      </c>
      <c r="T103" s="33">
        <v>42.913086643558501</v>
      </c>
      <c r="U103" s="33">
        <v>50.351216526301343</v>
      </c>
      <c r="V103" s="33">
        <v>57.636631286000913</v>
      </c>
      <c r="W103" s="33">
        <v>66.045831018863055</v>
      </c>
      <c r="X103" s="33">
        <v>61.754171715233355</v>
      </c>
      <c r="Y103" s="33">
        <v>78.718054950630801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2.0376937456720876</v>
      </c>
      <c r="C124" s="117">
        <f t="shared" si="42"/>
        <v>1.781579785117513</v>
      </c>
      <c r="D124" s="117">
        <f t="shared" si="42"/>
        <v>2.1499824063205386</v>
      </c>
      <c r="E124" s="117">
        <f t="shared" si="42"/>
        <v>2.2169923940844978</v>
      </c>
      <c r="F124" s="117">
        <f t="shared" si="42"/>
        <v>2.3778848954334113</v>
      </c>
      <c r="G124" s="117">
        <f t="shared" si="42"/>
        <v>1.8769655067120103</v>
      </c>
      <c r="H124" s="117">
        <f t="shared" si="42"/>
        <v>1.8072879868605267</v>
      </c>
      <c r="I124" s="117">
        <f t="shared" si="42"/>
        <v>1.7674554641070488</v>
      </c>
      <c r="J124" s="117">
        <f t="shared" si="42"/>
        <v>1.4359917243236862</v>
      </c>
      <c r="K124" s="117">
        <f t="shared" si="42"/>
        <v>1.390063891982261</v>
      </c>
      <c r="L124" s="117">
        <f t="shared" si="42"/>
        <v>1.6866340560490292</v>
      </c>
      <c r="M124" s="117">
        <f t="shared" si="42"/>
        <v>1.497967418932014</v>
      </c>
      <c r="N124" s="117">
        <f t="shared" si="42"/>
        <v>1.5378734026113785</v>
      </c>
      <c r="O124" s="117">
        <f t="shared" si="42"/>
        <v>1.3956980989910486</v>
      </c>
      <c r="P124" s="117">
        <f t="shared" si="42"/>
        <v>1.2523102326809183</v>
      </c>
      <c r="Q124" s="117">
        <f t="shared" si="42"/>
        <v>1.1728207701574296</v>
      </c>
      <c r="R124" s="117">
        <f t="shared" ref="R124:V124" si="43">R125+R128+R130+R139</f>
        <v>1.2400865889025232</v>
      </c>
      <c r="S124" s="117">
        <f t="shared" si="43"/>
        <v>1.2417978452629863</v>
      </c>
      <c r="T124" s="117">
        <f t="shared" si="43"/>
        <v>1.4526554741646238</v>
      </c>
      <c r="U124" s="117">
        <f t="shared" si="43"/>
        <v>1.2863406723057815</v>
      </c>
      <c r="V124" s="117">
        <f t="shared" si="43"/>
        <v>1.2650534053041569</v>
      </c>
      <c r="W124" s="117">
        <f t="shared" ref="W124:Y124" si="44">W125+W128+W130+W139</f>
        <v>1.1971833916186694</v>
      </c>
      <c r="X124" s="117">
        <f t="shared" si="44"/>
        <v>0.82452493577201813</v>
      </c>
      <c r="Y124" s="117">
        <f t="shared" si="44"/>
        <v>0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0.85165554528765808</v>
      </c>
      <c r="C125" s="122">
        <f t="shared" si="45"/>
        <v>0.56306208972533811</v>
      </c>
      <c r="D125" s="122">
        <f t="shared" si="45"/>
        <v>0.91012439516917809</v>
      </c>
      <c r="E125" s="122">
        <f t="shared" si="45"/>
        <v>0.98497441146882081</v>
      </c>
      <c r="F125" s="122">
        <f t="shared" si="45"/>
        <v>1.152210675750809</v>
      </c>
      <c r="G125" s="122">
        <f t="shared" si="45"/>
        <v>0.78710158490000681</v>
      </c>
      <c r="H125" s="122">
        <f t="shared" si="45"/>
        <v>0.84261170252421658</v>
      </c>
      <c r="I125" s="122">
        <f t="shared" si="45"/>
        <v>0.84406160371034655</v>
      </c>
      <c r="J125" s="122">
        <f t="shared" si="45"/>
        <v>0.62631037534098177</v>
      </c>
      <c r="K125" s="122">
        <f t="shared" si="45"/>
        <v>0.59227919073956381</v>
      </c>
      <c r="L125" s="122">
        <f t="shared" si="45"/>
        <v>0.79988944437627985</v>
      </c>
      <c r="M125" s="122">
        <f t="shared" si="45"/>
        <v>0.71159363774108086</v>
      </c>
      <c r="N125" s="122">
        <f t="shared" si="45"/>
        <v>0.84840120932457852</v>
      </c>
      <c r="O125" s="122">
        <f t="shared" si="45"/>
        <v>0.7776015633100738</v>
      </c>
      <c r="P125" s="122">
        <f t="shared" si="45"/>
        <v>0.72107217940990476</v>
      </c>
      <c r="Q125" s="122">
        <f t="shared" si="45"/>
        <v>0.68345044955936229</v>
      </c>
      <c r="R125" s="122">
        <f t="shared" ref="R125:V125" si="46">SUM(R126:R127)</f>
        <v>0.68540169159324571</v>
      </c>
      <c r="S125" s="122">
        <f t="shared" si="46"/>
        <v>0.68847963898497055</v>
      </c>
      <c r="T125" s="122">
        <f t="shared" si="46"/>
        <v>0.84799122694771978</v>
      </c>
      <c r="U125" s="122">
        <f t="shared" si="46"/>
        <v>0.69308484741266652</v>
      </c>
      <c r="V125" s="122">
        <f t="shared" si="46"/>
        <v>0.69451563799473681</v>
      </c>
      <c r="W125" s="122">
        <f t="shared" ref="W125:Y125" si="47">SUM(W126:W127)</f>
        <v>0.69515919108570368</v>
      </c>
      <c r="X125" s="122">
        <f t="shared" si="47"/>
        <v>0.48254581701773003</v>
      </c>
      <c r="Y125" s="122">
        <f t="shared" si="47"/>
        <v>0</v>
      </c>
      <c r="DA125" s="130" t="s">
        <v>1856</v>
      </c>
    </row>
    <row r="126" spans="1:105" ht="12" customHeight="1" x14ac:dyDescent="0.25">
      <c r="A126" s="97" t="s">
        <v>198</v>
      </c>
      <c r="B126" s="98">
        <v>0.84842444542974305</v>
      </c>
      <c r="C126" s="98">
        <v>0.560997619326839</v>
      </c>
      <c r="D126" s="98">
        <v>0.90693596392157083</v>
      </c>
      <c r="E126" s="98">
        <v>0.9821430914213497</v>
      </c>
      <c r="F126" s="98">
        <v>1.149065848829486</v>
      </c>
      <c r="G126" s="98">
        <v>0.78493148166249027</v>
      </c>
      <c r="H126" s="98">
        <v>0.84025489031022293</v>
      </c>
      <c r="I126" s="98">
        <v>0.84162017176526049</v>
      </c>
      <c r="J126" s="98">
        <v>0.62440433040554078</v>
      </c>
      <c r="K126" s="98">
        <v>0.5905694745648058</v>
      </c>
      <c r="L126" s="98">
        <v>0.7983489008648964</v>
      </c>
      <c r="M126" s="98">
        <v>0.7100575056735372</v>
      </c>
      <c r="N126" s="98">
        <v>0.84665682313901669</v>
      </c>
      <c r="O126" s="98">
        <v>0.77602434652389396</v>
      </c>
      <c r="P126" s="98">
        <v>0.7196741511982333</v>
      </c>
      <c r="Q126" s="98">
        <v>0.68215155085365764</v>
      </c>
      <c r="R126" s="98">
        <v>0.68405462739476885</v>
      </c>
      <c r="S126" s="98">
        <v>0.68715577264418204</v>
      </c>
      <c r="T126" s="98">
        <v>0.84638895465560271</v>
      </c>
      <c r="U126" s="98">
        <v>0.69179634245482624</v>
      </c>
      <c r="V126" s="98">
        <v>0.69269046906019971</v>
      </c>
      <c r="W126" s="98">
        <v>0.69333442608077334</v>
      </c>
      <c r="X126" s="98">
        <v>0.48127102982215364</v>
      </c>
      <c r="Y126" s="98">
        <v>0</v>
      </c>
      <c r="DA126" s="63" t="s">
        <v>1857</v>
      </c>
    </row>
    <row r="127" spans="1:105" ht="12" customHeight="1" x14ac:dyDescent="0.25">
      <c r="A127" s="97" t="s">
        <v>53</v>
      </c>
      <c r="B127" s="98">
        <v>3.2310998579149802E-3</v>
      </c>
      <c r="C127" s="98">
        <v>2.0644703984991201E-3</v>
      </c>
      <c r="D127" s="98">
        <v>3.18843124760729E-3</v>
      </c>
      <c r="E127" s="98">
        <v>2.8313200474711364E-3</v>
      </c>
      <c r="F127" s="98">
        <v>3.1448269213229752E-3</v>
      </c>
      <c r="G127" s="98">
        <v>2.1701032375165226E-3</v>
      </c>
      <c r="H127" s="98">
        <v>2.3568122139935939E-3</v>
      </c>
      <c r="I127" s="98">
        <v>2.4414319450860116E-3</v>
      </c>
      <c r="J127" s="98">
        <v>1.9060449354410445E-3</v>
      </c>
      <c r="K127" s="98">
        <v>1.7097161747579781E-3</v>
      </c>
      <c r="L127" s="98">
        <v>1.5405435113834394E-3</v>
      </c>
      <c r="M127" s="98">
        <v>1.5361320675436379E-3</v>
      </c>
      <c r="N127" s="98">
        <v>1.744386185561803E-3</v>
      </c>
      <c r="O127" s="98">
        <v>1.5772167861798055E-3</v>
      </c>
      <c r="P127" s="98">
        <v>1.3980282116714446E-3</v>
      </c>
      <c r="Q127" s="98">
        <v>1.2988987057046555E-3</v>
      </c>
      <c r="R127" s="98">
        <v>1.3470641984768136E-3</v>
      </c>
      <c r="S127" s="98">
        <v>1.3238663407885421E-3</v>
      </c>
      <c r="T127" s="98">
        <v>1.602272292117104E-3</v>
      </c>
      <c r="U127" s="98">
        <v>1.2885049578402333E-3</v>
      </c>
      <c r="V127" s="98">
        <v>1.8251689345370886E-3</v>
      </c>
      <c r="W127" s="98">
        <v>1.8247650049303345E-3</v>
      </c>
      <c r="X127" s="98">
        <v>1.2747871955763644E-3</v>
      </c>
      <c r="Y127" s="98">
        <v>0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1.332664279003663E-2</v>
      </c>
      <c r="C128" s="122">
        <f t="shared" si="48"/>
        <v>1.5907171120460833E-2</v>
      </c>
      <c r="D128" s="122">
        <f t="shared" si="48"/>
        <v>1.3244736180809487E-2</v>
      </c>
      <c r="E128" s="122">
        <f t="shared" si="48"/>
        <v>2.9043568139745565E-2</v>
      </c>
      <c r="F128" s="122">
        <f t="shared" si="48"/>
        <v>2.1798854736027017E-2</v>
      </c>
      <c r="G128" s="122">
        <f t="shared" si="48"/>
        <v>2.5996258784932245E-2</v>
      </c>
      <c r="H128" s="122">
        <f t="shared" si="48"/>
        <v>2.8576444631548233E-2</v>
      </c>
      <c r="I128" s="122">
        <f t="shared" si="48"/>
        <v>1.1583487661138125E-2</v>
      </c>
      <c r="J128" s="122">
        <f t="shared" si="48"/>
        <v>9.5608571998186676E-3</v>
      </c>
      <c r="K128" s="122">
        <f t="shared" si="48"/>
        <v>1.3375619024219434E-2</v>
      </c>
      <c r="L128" s="122">
        <f t="shared" si="48"/>
        <v>2.0666013533935476E-2</v>
      </c>
      <c r="M128" s="122">
        <f t="shared" si="48"/>
        <v>2.3374705815423964E-2</v>
      </c>
      <c r="N128" s="122">
        <f t="shared" si="48"/>
        <v>3.0635506191546116E-2</v>
      </c>
      <c r="O128" s="122">
        <f t="shared" si="48"/>
        <v>3.761607035035041E-2</v>
      </c>
      <c r="P128" s="122">
        <f t="shared" si="48"/>
        <v>4.2036824035542632E-2</v>
      </c>
      <c r="Q128" s="122">
        <f t="shared" si="48"/>
        <v>3.9868890370438864E-2</v>
      </c>
      <c r="R128" s="122">
        <f t="shared" si="48"/>
        <v>4.0489523286704764E-2</v>
      </c>
      <c r="S128" s="122">
        <f t="shared" si="48"/>
        <v>3.785531718618966E-2</v>
      </c>
      <c r="T128" s="122">
        <f t="shared" si="48"/>
        <v>3.8969001314566841E-2</v>
      </c>
      <c r="U128" s="122">
        <f t="shared" si="48"/>
        <v>3.6431066263317352E-2</v>
      </c>
      <c r="V128" s="122">
        <f t="shared" si="48"/>
        <v>3.3348008048802932E-2</v>
      </c>
      <c r="W128" s="122">
        <f t="shared" si="48"/>
        <v>3.0394996215660282E-2</v>
      </c>
      <c r="X128" s="122">
        <f t="shared" si="48"/>
        <v>2.7908889422388471E-2</v>
      </c>
      <c r="Y128" s="122">
        <f t="shared" si="48"/>
        <v>0</v>
      </c>
      <c r="DA128" s="130" t="s">
        <v>1859</v>
      </c>
    </row>
    <row r="129" spans="1:105" ht="12" customHeight="1" x14ac:dyDescent="0.25">
      <c r="A129" s="97" t="s">
        <v>53</v>
      </c>
      <c r="B129" s="98">
        <v>1.332664279003663E-2</v>
      </c>
      <c r="C129" s="98">
        <v>1.5907171120460833E-2</v>
      </c>
      <c r="D129" s="98">
        <v>1.3244736180809487E-2</v>
      </c>
      <c r="E129" s="98">
        <v>2.9043568139745565E-2</v>
      </c>
      <c r="F129" s="98">
        <v>2.1798854736027017E-2</v>
      </c>
      <c r="G129" s="98">
        <v>2.5996258784932245E-2</v>
      </c>
      <c r="H129" s="98">
        <v>2.8576444631548233E-2</v>
      </c>
      <c r="I129" s="98">
        <v>1.1583487661138125E-2</v>
      </c>
      <c r="J129" s="98">
        <v>9.5608571998186676E-3</v>
      </c>
      <c r="K129" s="98">
        <v>1.3375619024219434E-2</v>
      </c>
      <c r="L129" s="98">
        <v>2.0666013533935476E-2</v>
      </c>
      <c r="M129" s="98">
        <v>2.3374705815423964E-2</v>
      </c>
      <c r="N129" s="98">
        <v>3.0635506191546116E-2</v>
      </c>
      <c r="O129" s="98">
        <v>3.761607035035041E-2</v>
      </c>
      <c r="P129" s="98">
        <v>4.2036824035542632E-2</v>
      </c>
      <c r="Q129" s="98">
        <v>3.9868890370438864E-2</v>
      </c>
      <c r="R129" s="98">
        <v>4.0489523286704764E-2</v>
      </c>
      <c r="S129" s="98">
        <v>3.785531718618966E-2</v>
      </c>
      <c r="T129" s="98">
        <v>3.8969001314566841E-2</v>
      </c>
      <c r="U129" s="98">
        <v>3.6431066263317352E-2</v>
      </c>
      <c r="V129" s="98">
        <v>3.3348008048802932E-2</v>
      </c>
      <c r="W129" s="98">
        <v>3.0394996215660282E-2</v>
      </c>
      <c r="X129" s="98">
        <v>2.7908889422388471E-2</v>
      </c>
      <c r="Y129" s="98">
        <v>0</v>
      </c>
      <c r="DA129" s="63" t="s">
        <v>1860</v>
      </c>
    </row>
    <row r="130" spans="1:105" ht="12" customHeight="1" x14ac:dyDescent="0.25">
      <c r="A130" s="121" t="s">
        <v>55</v>
      </c>
      <c r="B130" s="122">
        <v>0.42889732436297379</v>
      </c>
      <c r="C130" s="122">
        <v>0.44222226883965998</v>
      </c>
      <c r="D130" s="122">
        <v>0.44511437892958239</v>
      </c>
      <c r="E130" s="122">
        <v>0.40928502351369245</v>
      </c>
      <c r="F130" s="122">
        <v>0.40597526427275471</v>
      </c>
      <c r="G130" s="122">
        <v>0.3794396242802518</v>
      </c>
      <c r="H130" s="122">
        <v>0.33521462729602935</v>
      </c>
      <c r="I130" s="122">
        <v>0.32656137439452138</v>
      </c>
      <c r="J130" s="122">
        <v>0.31522629470726293</v>
      </c>
      <c r="K130" s="122">
        <v>0.31510081125178874</v>
      </c>
      <c r="L130" s="122">
        <v>0.31429585431597395</v>
      </c>
      <c r="M130" s="122">
        <v>0.29826227119828219</v>
      </c>
      <c r="N130" s="122">
        <v>0.28068549972832491</v>
      </c>
      <c r="O130" s="122">
        <v>0.26521389220365948</v>
      </c>
      <c r="P130" s="122">
        <v>0.22994096935283301</v>
      </c>
      <c r="Q130" s="122">
        <v>0.21111380915152514</v>
      </c>
      <c r="R130" s="122">
        <v>0.21769167641034132</v>
      </c>
      <c r="S130" s="122">
        <v>0.22529723916021344</v>
      </c>
      <c r="T130" s="122">
        <v>0.23179114696024639</v>
      </c>
      <c r="U130" s="122">
        <v>0.22485279378441989</v>
      </c>
      <c r="V130" s="122">
        <v>0.1981270395698019</v>
      </c>
      <c r="W130" s="122">
        <v>0.17877204729290475</v>
      </c>
      <c r="X130" s="122">
        <v>0.12334804178934256</v>
      </c>
      <c r="Y130" s="122">
        <v>0</v>
      </c>
      <c r="DA130" s="130" t="s">
        <v>1861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0.13847964808086102</v>
      </c>
      <c r="C135" s="101">
        <v>0.1401834819098936</v>
      </c>
      <c r="D135" s="101">
        <v>0.14122226463051124</v>
      </c>
      <c r="E135" s="101">
        <v>0.133553222282325</v>
      </c>
      <c r="F135" s="101">
        <v>0.13351048264270932</v>
      </c>
      <c r="G135" s="101">
        <v>0.12276683143642488</v>
      </c>
      <c r="H135" s="101">
        <v>0.11455201659797834</v>
      </c>
      <c r="I135" s="101">
        <v>0.11470215022859043</v>
      </c>
      <c r="J135" s="101">
        <v>0.1042702150160686</v>
      </c>
      <c r="K135" s="101">
        <v>9.7743685950760398E-2</v>
      </c>
      <c r="L135" s="101">
        <v>7.5096312261108536E-2</v>
      </c>
      <c r="M135" s="101">
        <v>5.6893772332635532E-2</v>
      </c>
      <c r="N135" s="101">
        <v>4.1155548498085545E-2</v>
      </c>
      <c r="O135" s="101">
        <v>3.3333857928874736E-2</v>
      </c>
      <c r="P135" s="101">
        <v>2.7234907873682331E-2</v>
      </c>
      <c r="Q135" s="101">
        <v>2.2485555175431122E-2</v>
      </c>
      <c r="R135" s="101">
        <v>2.1309166973255845E-2</v>
      </c>
      <c r="S135" s="101">
        <v>2.0102634303708285E-2</v>
      </c>
      <c r="T135" s="101">
        <v>2.6936547105613273E-2</v>
      </c>
      <c r="U135" s="101">
        <v>2.5693313601898631E-2</v>
      </c>
      <c r="V135" s="101">
        <v>2.6553410025298398E-2</v>
      </c>
      <c r="W135" s="101">
        <v>2.34111385878468E-2</v>
      </c>
      <c r="X135" s="101">
        <v>1.6793985053094436E-2</v>
      </c>
      <c r="Y135" s="101">
        <v>0</v>
      </c>
      <c r="DA135" s="131" t="s">
        <v>1866</v>
      </c>
    </row>
    <row r="136" spans="1:105" ht="12" customHeight="1" x14ac:dyDescent="0.25">
      <c r="A136" s="107" t="s">
        <v>121</v>
      </c>
      <c r="B136" s="104">
        <v>0.29041767628211274</v>
      </c>
      <c r="C136" s="104">
        <v>0.30203878692976638</v>
      </c>
      <c r="D136" s="104">
        <v>0.30389211429907115</v>
      </c>
      <c r="E136" s="104">
        <v>0.27573180123136742</v>
      </c>
      <c r="F136" s="104">
        <v>0.27246478163004539</v>
      </c>
      <c r="G136" s="104">
        <v>0.25667279284382694</v>
      </c>
      <c r="H136" s="104">
        <v>0.22066261069805104</v>
      </c>
      <c r="I136" s="104">
        <v>0.21185922416593095</v>
      </c>
      <c r="J136" s="104">
        <v>0.21095607969119434</v>
      </c>
      <c r="K136" s="104">
        <v>0.21735712530102835</v>
      </c>
      <c r="L136" s="104">
        <v>0.2391995420548654</v>
      </c>
      <c r="M136" s="104">
        <v>0.24136849886564665</v>
      </c>
      <c r="N136" s="104">
        <v>0.23952995123023937</v>
      </c>
      <c r="O136" s="104">
        <v>0.23188003427478474</v>
      </c>
      <c r="P136" s="104">
        <v>0.20270606147915068</v>
      </c>
      <c r="Q136" s="104">
        <v>0.18862825397609401</v>
      </c>
      <c r="R136" s="104">
        <v>0.19638250943708546</v>
      </c>
      <c r="S136" s="104">
        <v>0.20519460485650515</v>
      </c>
      <c r="T136" s="104">
        <v>0.20485459985463311</v>
      </c>
      <c r="U136" s="104">
        <v>0.19915948018252125</v>
      </c>
      <c r="V136" s="104">
        <v>0.1715736295445035</v>
      </c>
      <c r="W136" s="104">
        <v>0.15536090870505795</v>
      </c>
      <c r="X136" s="104">
        <v>0.10655405673624811</v>
      </c>
      <c r="Y136" s="104">
        <v>0</v>
      </c>
      <c r="DA136" s="132" t="s">
        <v>1867</v>
      </c>
    </row>
    <row r="137" spans="1:105" ht="12" customHeight="1" x14ac:dyDescent="0.25">
      <c r="A137" s="108" t="s">
        <v>53</v>
      </c>
      <c r="B137" s="98">
        <v>4.7970361337085141E-2</v>
      </c>
      <c r="C137" s="98">
        <v>5.7218251168626902E-2</v>
      </c>
      <c r="D137" s="98">
        <v>6.1942017977731391E-2</v>
      </c>
      <c r="E137" s="98">
        <v>4.0422450234158934E-2</v>
      </c>
      <c r="F137" s="98">
        <v>4.0600782589393598E-2</v>
      </c>
      <c r="G137" s="98">
        <v>5.2496259423090254E-2</v>
      </c>
      <c r="H137" s="98">
        <v>3.8447477048378961E-2</v>
      </c>
      <c r="I137" s="98">
        <v>3.8331561849762268E-2</v>
      </c>
      <c r="J137" s="98">
        <v>3.6851725981372596E-2</v>
      </c>
      <c r="K137" s="98">
        <v>4.0841597483388531E-2</v>
      </c>
      <c r="L137" s="98">
        <v>3.1401562252855307E-2</v>
      </c>
      <c r="M137" s="98">
        <v>2.3923816813994914E-2</v>
      </c>
      <c r="N137" s="98">
        <v>2.2949250528235071E-2</v>
      </c>
      <c r="O137" s="98">
        <v>1.878452733158496E-2</v>
      </c>
      <c r="P137" s="98">
        <v>1.7745787076713291E-2</v>
      </c>
      <c r="Q137" s="98">
        <v>1.7579239369370819E-2</v>
      </c>
      <c r="R137" s="98">
        <v>2.0226619783194025E-2</v>
      </c>
      <c r="S137" s="98">
        <v>2.0212949242023461E-2</v>
      </c>
      <c r="T137" s="98">
        <v>1.4552511851271771E-2</v>
      </c>
      <c r="U137" s="98">
        <v>1.4601702523805996E-2</v>
      </c>
      <c r="V137" s="98">
        <v>4.894283239124872E-3</v>
      </c>
      <c r="W137" s="98">
        <v>1.1055318323802183E-2</v>
      </c>
      <c r="X137" s="98">
        <v>1.4619131147206369E-2</v>
      </c>
      <c r="Y137" s="98">
        <v>0</v>
      </c>
      <c r="DA137" s="63" t="s">
        <v>1868</v>
      </c>
    </row>
    <row r="138" spans="1:105" ht="12" customHeight="1" x14ac:dyDescent="0.25">
      <c r="A138" s="108" t="s">
        <v>52</v>
      </c>
      <c r="B138" s="98">
        <v>0.24244731494502758</v>
      </c>
      <c r="C138" s="98">
        <v>0.24482053576113949</v>
      </c>
      <c r="D138" s="98">
        <v>0.24195009632133974</v>
      </c>
      <c r="E138" s="98">
        <v>0.23530935099720848</v>
      </c>
      <c r="F138" s="98">
        <v>0.23186399904065177</v>
      </c>
      <c r="G138" s="98">
        <v>0.20417653342073666</v>
      </c>
      <c r="H138" s="98">
        <v>0.1822151336496721</v>
      </c>
      <c r="I138" s="98">
        <v>0.17352766231616867</v>
      </c>
      <c r="J138" s="98">
        <v>0.17410435370982175</v>
      </c>
      <c r="K138" s="98">
        <v>0.17651552781763982</v>
      </c>
      <c r="L138" s="98">
        <v>0.20779797980201009</v>
      </c>
      <c r="M138" s="98">
        <v>0.21744468205165174</v>
      </c>
      <c r="N138" s="98">
        <v>0.2165807007020043</v>
      </c>
      <c r="O138" s="98">
        <v>0.21309550694319979</v>
      </c>
      <c r="P138" s="98">
        <v>0.1849602744024374</v>
      </c>
      <c r="Q138" s="98">
        <v>0.1710490146067232</v>
      </c>
      <c r="R138" s="98">
        <v>0.17615588965389145</v>
      </c>
      <c r="S138" s="98">
        <v>0.18498165561448168</v>
      </c>
      <c r="T138" s="98">
        <v>0.19030208800336135</v>
      </c>
      <c r="U138" s="98">
        <v>0.18455777765871526</v>
      </c>
      <c r="V138" s="98">
        <v>0.16667934630537862</v>
      </c>
      <c r="W138" s="98">
        <v>0.14430559038125576</v>
      </c>
      <c r="X138" s="98">
        <v>9.1934925589041747E-2</v>
      </c>
      <c r="Y138" s="98">
        <v>0</v>
      </c>
      <c r="DA138" s="63" t="s">
        <v>1869</v>
      </c>
    </row>
    <row r="139" spans="1:105" ht="12" customHeight="1" x14ac:dyDescent="0.25">
      <c r="A139" s="121" t="s">
        <v>54</v>
      </c>
      <c r="B139" s="122">
        <v>0.74381423323141882</v>
      </c>
      <c r="C139" s="122">
        <v>0.76038825543205402</v>
      </c>
      <c r="D139" s="122">
        <v>0.78149889604096856</v>
      </c>
      <c r="E139" s="122">
        <v>0.79368939096223878</v>
      </c>
      <c r="F139" s="122">
        <v>0.79790010067382033</v>
      </c>
      <c r="G139" s="122">
        <v>0.68442803874681957</v>
      </c>
      <c r="H139" s="122">
        <v>0.60088521240873272</v>
      </c>
      <c r="I139" s="122">
        <v>0.58524899834104271</v>
      </c>
      <c r="J139" s="122">
        <v>0.48489419707562276</v>
      </c>
      <c r="K139" s="122">
        <v>0.46930827096668903</v>
      </c>
      <c r="L139" s="122">
        <v>0.55178274382283987</v>
      </c>
      <c r="M139" s="122">
        <v>0.46473680417722674</v>
      </c>
      <c r="N139" s="122">
        <v>0.37815118736692893</v>
      </c>
      <c r="O139" s="122">
        <v>0.31526657312696482</v>
      </c>
      <c r="P139" s="122">
        <v>0.25926025988263796</v>
      </c>
      <c r="Q139" s="122">
        <v>0.23838762107610331</v>
      </c>
      <c r="R139" s="122">
        <v>0.2965036976122315</v>
      </c>
      <c r="S139" s="122">
        <v>0.2901656499316127</v>
      </c>
      <c r="T139" s="122">
        <v>0.33390409894209072</v>
      </c>
      <c r="U139" s="122">
        <v>0.33197196484537772</v>
      </c>
      <c r="V139" s="122">
        <v>0.33906271969081525</v>
      </c>
      <c r="W139" s="122">
        <v>0.29285715702440063</v>
      </c>
      <c r="X139" s="122">
        <v>0.19072218754255707</v>
      </c>
      <c r="Y139" s="122">
        <v>0</v>
      </c>
      <c r="DA139" s="130" t="s">
        <v>1870</v>
      </c>
    </row>
    <row r="140" spans="1:105" ht="12" customHeight="1" x14ac:dyDescent="0.25">
      <c r="A140" s="97" t="s">
        <v>50</v>
      </c>
      <c r="B140" s="98">
        <v>0.36939948309083021</v>
      </c>
      <c r="C140" s="98">
        <v>0.35484056796393609</v>
      </c>
      <c r="D140" s="98">
        <v>0.35186510463693005</v>
      </c>
      <c r="E140" s="98">
        <v>0.41657623431324747</v>
      </c>
      <c r="F140" s="98">
        <v>0.40697176733988116</v>
      </c>
      <c r="G140" s="98">
        <v>0.31756329145210377</v>
      </c>
      <c r="H140" s="98">
        <v>0.26877508599866584</v>
      </c>
      <c r="I140" s="98">
        <v>0.24082736427204685</v>
      </c>
      <c r="J140" s="98">
        <v>0.19661442304474172</v>
      </c>
      <c r="K140" s="98">
        <v>0.18512786515435933</v>
      </c>
      <c r="L140" s="98">
        <v>0.20051625492487923</v>
      </c>
      <c r="M140" s="98">
        <v>0.19734901791026713</v>
      </c>
      <c r="N140" s="98">
        <v>0.18865796658190287</v>
      </c>
      <c r="O140" s="98">
        <v>0.17928417995205234</v>
      </c>
      <c r="P140" s="98">
        <v>0.14956399353919519</v>
      </c>
      <c r="Q140" s="98">
        <v>0.1337336523134833</v>
      </c>
      <c r="R140" s="98">
        <v>0.13027147270857539</v>
      </c>
      <c r="S140" s="98">
        <v>0.13021633278751957</v>
      </c>
      <c r="T140" s="98">
        <v>0.11962453089414363</v>
      </c>
      <c r="U140" s="98">
        <v>0.10836229091165689</v>
      </c>
      <c r="V140" s="98">
        <v>0.10699160037179449</v>
      </c>
      <c r="W140" s="98">
        <v>8.0709731124243234E-2</v>
      </c>
      <c r="X140" s="98">
        <v>5.5730450546394167E-2</v>
      </c>
      <c r="Y140" s="98">
        <v>0</v>
      </c>
      <c r="DA140" s="63" t="s">
        <v>1871</v>
      </c>
    </row>
    <row r="141" spans="1:105" ht="12" customHeight="1" x14ac:dyDescent="0.25">
      <c r="A141" s="109" t="s">
        <v>120</v>
      </c>
      <c r="B141" s="33">
        <v>0.37441475014058861</v>
      </c>
      <c r="C141" s="33">
        <v>0.40554768746811792</v>
      </c>
      <c r="D141" s="33">
        <v>0.42963379140403851</v>
      </c>
      <c r="E141" s="33">
        <v>0.37711315664899131</v>
      </c>
      <c r="F141" s="33">
        <v>0.39092833333393917</v>
      </c>
      <c r="G141" s="33">
        <v>0.3668647472947158</v>
      </c>
      <c r="H141" s="33">
        <v>0.33211012641006693</v>
      </c>
      <c r="I141" s="33">
        <v>0.34442163406899584</v>
      </c>
      <c r="J141" s="33">
        <v>0.28827977403088101</v>
      </c>
      <c r="K141" s="33">
        <v>0.28418040581232973</v>
      </c>
      <c r="L141" s="33">
        <v>0.35126648889796064</v>
      </c>
      <c r="M141" s="33">
        <v>0.26738778626695964</v>
      </c>
      <c r="N141" s="33">
        <v>0.18949322078502606</v>
      </c>
      <c r="O141" s="33">
        <v>0.13598239317491251</v>
      </c>
      <c r="P141" s="33">
        <v>0.10969626634344276</v>
      </c>
      <c r="Q141" s="33">
        <v>0.10465396876262001</v>
      </c>
      <c r="R141" s="33">
        <v>0.16623222490365613</v>
      </c>
      <c r="S141" s="33">
        <v>0.15994931714409313</v>
      </c>
      <c r="T141" s="33">
        <v>0.21427956804794709</v>
      </c>
      <c r="U141" s="33">
        <v>0.22360967393372086</v>
      </c>
      <c r="V141" s="33">
        <v>0.23207111931902075</v>
      </c>
      <c r="W141" s="33">
        <v>0.21214742590015737</v>
      </c>
      <c r="X141" s="33">
        <v>0.1349917369961629</v>
      </c>
      <c r="Y141" s="33">
        <v>0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32.844347681376028</v>
      </c>
      <c r="C143" s="117">
        <f t="shared" si="49"/>
        <v>47.778366740274649</v>
      </c>
      <c r="D143" s="117">
        <f t="shared" si="49"/>
        <v>90.203852714444594</v>
      </c>
      <c r="E143" s="117">
        <f t="shared" si="49"/>
        <v>157.29736046782554</v>
      </c>
      <c r="F143" s="117">
        <f t="shared" si="49"/>
        <v>194.34624789241724</v>
      </c>
      <c r="G143" s="117">
        <f t="shared" si="49"/>
        <v>235.72990327532946</v>
      </c>
      <c r="H143" s="117">
        <f t="shared" si="49"/>
        <v>256.18338056982753</v>
      </c>
      <c r="I143" s="117">
        <f t="shared" si="49"/>
        <v>301.77594471840308</v>
      </c>
      <c r="J143" s="117">
        <f t="shared" si="49"/>
        <v>329.8609011649466</v>
      </c>
      <c r="K143" s="117">
        <f t="shared" si="49"/>
        <v>467.77557416701234</v>
      </c>
      <c r="L143" s="117">
        <f t="shared" si="49"/>
        <v>486.85882997911415</v>
      </c>
      <c r="M143" s="117">
        <f t="shared" si="49"/>
        <v>465.6437732685377</v>
      </c>
      <c r="N143" s="117">
        <f t="shared" si="49"/>
        <v>500.39222734849261</v>
      </c>
      <c r="O143" s="117">
        <f t="shared" si="49"/>
        <v>576.82047445488934</v>
      </c>
      <c r="P143" s="117">
        <f t="shared" si="49"/>
        <v>617.50755487290019</v>
      </c>
      <c r="Q143" s="117">
        <f t="shared" si="49"/>
        <v>618.71617568146189</v>
      </c>
      <c r="R143" s="117">
        <f t="shared" ref="R143:V143" si="50">R144+R146+R148+R157</f>
        <v>655.02090162871059</v>
      </c>
      <c r="S143" s="117">
        <f t="shared" si="50"/>
        <v>656.52532763459681</v>
      </c>
      <c r="T143" s="117">
        <f t="shared" si="50"/>
        <v>689.48842384889849</v>
      </c>
      <c r="U143" s="117">
        <f t="shared" si="50"/>
        <v>708.01877903600871</v>
      </c>
      <c r="V143" s="117">
        <f t="shared" si="50"/>
        <v>758.38615783434284</v>
      </c>
      <c r="W143" s="117">
        <f t="shared" ref="W143:Y143" si="51">W144+W146+W148+W157</f>
        <v>786.23993766314857</v>
      </c>
      <c r="X143" s="117">
        <f t="shared" si="51"/>
        <v>832.57669416452404</v>
      </c>
      <c r="Y143" s="117">
        <f t="shared" si="51"/>
        <v>893.79834370700814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11.254817614539334</v>
      </c>
      <c r="C144" s="122">
        <f t="shared" si="52"/>
        <v>16.461621394767356</v>
      </c>
      <c r="D144" s="122">
        <f t="shared" si="52"/>
        <v>33.849685498556717</v>
      </c>
      <c r="E144" s="122">
        <f t="shared" si="52"/>
        <v>66.000353320919061</v>
      </c>
      <c r="F144" s="122">
        <f t="shared" si="52"/>
        <v>82.740353560158567</v>
      </c>
      <c r="G144" s="122">
        <f t="shared" si="52"/>
        <v>100.66772544468611</v>
      </c>
      <c r="H144" s="122">
        <f t="shared" si="52"/>
        <v>101.97414931547443</v>
      </c>
      <c r="I144" s="122">
        <f t="shared" si="52"/>
        <v>134.67568194300273</v>
      </c>
      <c r="J144" s="122">
        <f t="shared" si="52"/>
        <v>150.03073007379479</v>
      </c>
      <c r="K144" s="122">
        <f t="shared" si="52"/>
        <v>240.92091387529325</v>
      </c>
      <c r="L144" s="122">
        <f t="shared" si="52"/>
        <v>188.19235794980273</v>
      </c>
      <c r="M144" s="122">
        <f t="shared" si="52"/>
        <v>184.66549965003679</v>
      </c>
      <c r="N144" s="122">
        <f t="shared" si="52"/>
        <v>230.52860625025966</v>
      </c>
      <c r="O144" s="122">
        <f t="shared" si="52"/>
        <v>303.09754546166278</v>
      </c>
      <c r="P144" s="122">
        <f t="shared" si="52"/>
        <v>346.98212245350061</v>
      </c>
      <c r="Q144" s="122">
        <f t="shared" si="52"/>
        <v>343.50326694994425</v>
      </c>
      <c r="R144" s="122">
        <f t="shared" si="52"/>
        <v>339.28262058736811</v>
      </c>
      <c r="S144" s="122">
        <f t="shared" si="52"/>
        <v>343.53768327931124</v>
      </c>
      <c r="T144" s="122">
        <f t="shared" si="52"/>
        <v>350.3648532253037</v>
      </c>
      <c r="U144" s="122">
        <f t="shared" si="52"/>
        <v>361.01137391109728</v>
      </c>
      <c r="V144" s="122">
        <f t="shared" si="52"/>
        <v>375.26990349222575</v>
      </c>
      <c r="W144" s="122">
        <f t="shared" si="52"/>
        <v>388.77184085734348</v>
      </c>
      <c r="X144" s="122">
        <f t="shared" si="52"/>
        <v>432.14253420876832</v>
      </c>
      <c r="Y144" s="122">
        <f t="shared" si="52"/>
        <v>439.41765891745274</v>
      </c>
      <c r="DA144" s="130" t="s">
        <v>1874</v>
      </c>
    </row>
    <row r="145" spans="1:105" ht="12" customHeight="1" x14ac:dyDescent="0.25">
      <c r="A145" s="97" t="s">
        <v>53</v>
      </c>
      <c r="B145" s="98">
        <v>11.254817614539334</v>
      </c>
      <c r="C145" s="98">
        <v>16.461621394767356</v>
      </c>
      <c r="D145" s="98">
        <v>33.849685498556717</v>
      </c>
      <c r="E145" s="98">
        <v>66.000353320919061</v>
      </c>
      <c r="F145" s="98">
        <v>82.740353560158567</v>
      </c>
      <c r="G145" s="98">
        <v>100.66772544468611</v>
      </c>
      <c r="H145" s="98">
        <v>101.97414931547443</v>
      </c>
      <c r="I145" s="98">
        <v>134.67568194300273</v>
      </c>
      <c r="J145" s="98">
        <v>150.03073007379479</v>
      </c>
      <c r="K145" s="98">
        <v>240.92091387529325</v>
      </c>
      <c r="L145" s="98">
        <v>188.19235794980273</v>
      </c>
      <c r="M145" s="98">
        <v>184.66549965003679</v>
      </c>
      <c r="N145" s="98">
        <v>230.52860625025966</v>
      </c>
      <c r="O145" s="98">
        <v>303.09754546166278</v>
      </c>
      <c r="P145" s="98">
        <v>346.98212245350061</v>
      </c>
      <c r="Q145" s="98">
        <v>343.50326694994425</v>
      </c>
      <c r="R145" s="98">
        <v>339.28262058736811</v>
      </c>
      <c r="S145" s="98">
        <v>343.53768327931124</v>
      </c>
      <c r="T145" s="98">
        <v>350.3648532253037</v>
      </c>
      <c r="U145" s="98">
        <v>361.01137391109728</v>
      </c>
      <c r="V145" s="98">
        <v>375.26990349222575</v>
      </c>
      <c r="W145" s="98">
        <v>388.77184085734348</v>
      </c>
      <c r="X145" s="98">
        <v>432.14253420876832</v>
      </c>
      <c r="Y145" s="98">
        <v>439.41765891745274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2.1748185124580792</v>
      </c>
      <c r="C146" s="122">
        <f t="shared" si="53"/>
        <v>2.8978596867483022</v>
      </c>
      <c r="D146" s="122">
        <f t="shared" si="53"/>
        <v>3.6330015797389716</v>
      </c>
      <c r="E146" s="122">
        <f t="shared" si="53"/>
        <v>12.989533893863328</v>
      </c>
      <c r="F146" s="122">
        <f t="shared" si="53"/>
        <v>13.916852412539674</v>
      </c>
      <c r="G146" s="122">
        <f t="shared" si="53"/>
        <v>21.696528963786264</v>
      </c>
      <c r="H146" s="122">
        <f t="shared" si="53"/>
        <v>30.701887403672742</v>
      </c>
      <c r="I146" s="122">
        <f t="shared" si="53"/>
        <v>16.265311420582542</v>
      </c>
      <c r="J146" s="122">
        <f t="shared" si="53"/>
        <v>17.054345632728207</v>
      </c>
      <c r="K146" s="122">
        <f t="shared" si="53"/>
        <v>32.300644309380118</v>
      </c>
      <c r="L146" s="122">
        <f t="shared" si="53"/>
        <v>56.693526903528486</v>
      </c>
      <c r="M146" s="122">
        <f t="shared" si="53"/>
        <v>57.235211050938958</v>
      </c>
      <c r="N146" s="122">
        <f t="shared" si="53"/>
        <v>54.593725037686831</v>
      </c>
      <c r="O146" s="122">
        <f t="shared" si="53"/>
        <v>53.119004411967985</v>
      </c>
      <c r="P146" s="122">
        <f t="shared" si="53"/>
        <v>52.560138514064647</v>
      </c>
      <c r="Q146" s="122">
        <f t="shared" si="53"/>
        <v>56.56902110466357</v>
      </c>
      <c r="R146" s="122">
        <f t="shared" si="53"/>
        <v>62.59816017091768</v>
      </c>
      <c r="S146" s="122">
        <f t="shared" si="53"/>
        <v>61.468502489177588</v>
      </c>
      <c r="T146" s="122">
        <f t="shared" si="53"/>
        <v>65.181134593122863</v>
      </c>
      <c r="U146" s="122">
        <f t="shared" si="53"/>
        <v>66.55142981501433</v>
      </c>
      <c r="V146" s="122">
        <f t="shared" si="53"/>
        <v>70.101181664639043</v>
      </c>
      <c r="W146" s="122">
        <f t="shared" si="53"/>
        <v>78.095491532750685</v>
      </c>
      <c r="X146" s="122">
        <f t="shared" si="53"/>
        <v>87.017630020836322</v>
      </c>
      <c r="Y146" s="122">
        <f t="shared" si="53"/>
        <v>103.93186497740287</v>
      </c>
      <c r="DA146" s="130" t="s">
        <v>1876</v>
      </c>
    </row>
    <row r="147" spans="1:105" ht="12" customHeight="1" x14ac:dyDescent="0.25">
      <c r="A147" s="97" t="s">
        <v>53</v>
      </c>
      <c r="B147" s="98">
        <v>2.1748185124580792</v>
      </c>
      <c r="C147" s="98">
        <v>2.8978596867483022</v>
      </c>
      <c r="D147" s="98">
        <v>3.6330015797389716</v>
      </c>
      <c r="E147" s="98">
        <v>12.989533893863328</v>
      </c>
      <c r="F147" s="98">
        <v>13.916852412539674</v>
      </c>
      <c r="G147" s="98">
        <v>21.696528963786264</v>
      </c>
      <c r="H147" s="98">
        <v>30.701887403672742</v>
      </c>
      <c r="I147" s="98">
        <v>16.265311420582542</v>
      </c>
      <c r="J147" s="98">
        <v>17.054345632728207</v>
      </c>
      <c r="K147" s="98">
        <v>32.300644309380118</v>
      </c>
      <c r="L147" s="98">
        <v>56.693526903528486</v>
      </c>
      <c r="M147" s="98">
        <v>57.235211050938958</v>
      </c>
      <c r="N147" s="98">
        <v>54.593725037686831</v>
      </c>
      <c r="O147" s="98">
        <v>53.119004411967985</v>
      </c>
      <c r="P147" s="98">
        <v>52.560138514064647</v>
      </c>
      <c r="Q147" s="98">
        <v>56.56902110466357</v>
      </c>
      <c r="R147" s="98">
        <v>62.59816017091768</v>
      </c>
      <c r="S147" s="98">
        <v>61.468502489177588</v>
      </c>
      <c r="T147" s="98">
        <v>65.181134593122863</v>
      </c>
      <c r="U147" s="98">
        <v>66.55142981501433</v>
      </c>
      <c r="V147" s="98">
        <v>70.101181664639043</v>
      </c>
      <c r="W147" s="98">
        <v>78.095491532750685</v>
      </c>
      <c r="X147" s="98">
        <v>87.017630020836322</v>
      </c>
      <c r="Y147" s="98">
        <v>103.93186497740287</v>
      </c>
      <c r="DA147" s="63" t="s">
        <v>1877</v>
      </c>
    </row>
    <row r="148" spans="1:105" ht="12" customHeight="1" x14ac:dyDescent="0.25">
      <c r="A148" s="121" t="s">
        <v>55</v>
      </c>
      <c r="B148" s="122">
        <v>7.2993280727847241</v>
      </c>
      <c r="C148" s="122">
        <v>10.419985294448052</v>
      </c>
      <c r="D148" s="122">
        <v>18.776436251518323</v>
      </c>
      <c r="E148" s="122">
        <v>27.835078520281137</v>
      </c>
      <c r="F148" s="122">
        <v>34.297319864148839</v>
      </c>
      <c r="G148" s="122">
        <v>39.780579910553783</v>
      </c>
      <c r="H148" s="122">
        <v>44.742101623002732</v>
      </c>
      <c r="I148" s="122">
        <v>54.285162419373549</v>
      </c>
      <c r="J148" s="122">
        <v>64.679105919455822</v>
      </c>
      <c r="K148" s="122">
        <v>78.551403749787212</v>
      </c>
      <c r="L148" s="122">
        <v>91.240895857132912</v>
      </c>
      <c r="M148" s="122">
        <v>87.481717805390929</v>
      </c>
      <c r="N148" s="122">
        <v>93.106515005699322</v>
      </c>
      <c r="O148" s="122">
        <v>103.65307717977508</v>
      </c>
      <c r="P148" s="122">
        <v>104.73089555502816</v>
      </c>
      <c r="Q148" s="122">
        <v>104.3635010575768</v>
      </c>
      <c r="R148" s="122">
        <v>108.38587289909763</v>
      </c>
      <c r="S148" s="122">
        <v>112.42256801620499</v>
      </c>
      <c r="T148" s="122">
        <v>113.40504786819292</v>
      </c>
      <c r="U148" s="122">
        <v>114.50011366654972</v>
      </c>
      <c r="V148" s="122">
        <v>127.62429492207409</v>
      </c>
      <c r="W148" s="122">
        <v>122.22430246982269</v>
      </c>
      <c r="X148" s="122">
        <v>122.59728966640466</v>
      </c>
      <c r="Y148" s="122">
        <v>124.95887474191586</v>
      </c>
      <c r="DA148" s="130" t="s">
        <v>1878</v>
      </c>
    </row>
    <row r="149" spans="1:105" ht="12" customHeight="1" x14ac:dyDescent="0.25">
      <c r="A149" s="97" t="s">
        <v>124</v>
      </c>
      <c r="B149" s="98">
        <v>6.77046801484732</v>
      </c>
      <c r="C149" s="98">
        <v>9.5776110724089705</v>
      </c>
      <c r="D149" s="98">
        <v>17.093115463834252</v>
      </c>
      <c r="E149" s="98">
        <v>25.558459832271687</v>
      </c>
      <c r="F149" s="98">
        <v>31.375943411912338</v>
      </c>
      <c r="G149" s="98">
        <v>35.92374247583566</v>
      </c>
      <c r="H149" s="98">
        <v>40.326741091910115</v>
      </c>
      <c r="I149" s="98">
        <v>48.029129171361376</v>
      </c>
      <c r="J149" s="98">
        <v>55.768122456247404</v>
      </c>
      <c r="K149" s="98">
        <v>65.987075145016775</v>
      </c>
      <c r="L149" s="98">
        <v>74.376819563928422</v>
      </c>
      <c r="M149" s="98">
        <v>67.98367357091827</v>
      </c>
      <c r="N149" s="98">
        <v>70.753776602155227</v>
      </c>
      <c r="O149" s="98">
        <v>78.094684328958522</v>
      </c>
      <c r="P149" s="98">
        <v>76.550689446083481</v>
      </c>
      <c r="Q149" s="98">
        <v>74.165520438840232</v>
      </c>
      <c r="R149" s="98">
        <v>75.825165213057531</v>
      </c>
      <c r="S149" s="98">
        <v>78.700469047650472</v>
      </c>
      <c r="T149" s="98">
        <v>77.254313355925731</v>
      </c>
      <c r="U149" s="98">
        <v>78.083932011418071</v>
      </c>
      <c r="V149" s="98">
        <v>88.707040411737012</v>
      </c>
      <c r="W149" s="98">
        <v>79.498491965593288</v>
      </c>
      <c r="X149" s="98">
        <v>73.806099270270053</v>
      </c>
      <c r="Y149" s="98">
        <v>71.946814437856659</v>
      </c>
      <c r="DA149" s="63" t="s">
        <v>1879</v>
      </c>
    </row>
    <row r="150" spans="1:105" ht="12" customHeight="1" x14ac:dyDescent="0.25">
      <c r="A150" s="97" t="s">
        <v>123</v>
      </c>
      <c r="B150" s="98">
        <v>0.11080027125032388</v>
      </c>
      <c r="C150" s="98">
        <v>0.13203600428559897</v>
      </c>
      <c r="D150" s="98">
        <v>0.2127247163856455</v>
      </c>
      <c r="E150" s="98">
        <v>0.50106152939139248</v>
      </c>
      <c r="F150" s="98">
        <v>0.57777417509504536</v>
      </c>
      <c r="G150" s="98">
        <v>0.5789730215682396</v>
      </c>
      <c r="H150" s="98">
        <v>0.64725331636685079</v>
      </c>
      <c r="I150" s="98">
        <v>0.68384015572601531</v>
      </c>
      <c r="J150" s="98">
        <v>0.99682571433053746</v>
      </c>
      <c r="K150" s="98">
        <v>1.2333005502178402</v>
      </c>
      <c r="L150" s="98">
        <v>2.3737770884095797</v>
      </c>
      <c r="M150" s="98">
        <v>2.4843456032363798</v>
      </c>
      <c r="N150" s="98">
        <v>2.9625549327681751</v>
      </c>
      <c r="O150" s="98">
        <v>3.5125547569099687</v>
      </c>
      <c r="P150" s="98">
        <v>3.6605475291332721</v>
      </c>
      <c r="Q150" s="98">
        <v>3.599081065617638</v>
      </c>
      <c r="R150" s="98">
        <v>3.6186499488376374</v>
      </c>
      <c r="S150" s="98">
        <v>4.0199000008956105</v>
      </c>
      <c r="T150" s="98">
        <v>3.831452217958276</v>
      </c>
      <c r="U150" s="98">
        <v>3.8691576747062686</v>
      </c>
      <c r="V150" s="98">
        <v>5.0641736512366862</v>
      </c>
      <c r="W150" s="98">
        <v>3.8701570941674417</v>
      </c>
      <c r="X150" s="98">
        <v>3.1496369024900015</v>
      </c>
      <c r="Y150" s="98">
        <v>2.5632328726384648</v>
      </c>
      <c r="DA150" s="63" t="s">
        <v>1880</v>
      </c>
    </row>
    <row r="151" spans="1:105" ht="12" customHeight="1" x14ac:dyDescent="0.25">
      <c r="A151" s="100" t="s">
        <v>50</v>
      </c>
      <c r="B151" s="101">
        <v>1.9818891683349105E-2</v>
      </c>
      <c r="C151" s="101">
        <v>2.4936590277637224E-2</v>
      </c>
      <c r="D151" s="101">
        <v>4.1778761489457486E-2</v>
      </c>
      <c r="E151" s="101">
        <v>8.5919333636028342E-2</v>
      </c>
      <c r="F151" s="101">
        <v>9.9265493092184354E-2</v>
      </c>
      <c r="G151" s="101">
        <v>0.11415605387760422</v>
      </c>
      <c r="H151" s="101">
        <v>0.11724289363655169</v>
      </c>
      <c r="I151" s="101">
        <v>0.12598437844572818</v>
      </c>
      <c r="J151" s="101">
        <v>0.17984035019120145</v>
      </c>
      <c r="K151" s="101">
        <v>0.23236297376652759</v>
      </c>
      <c r="L151" s="101">
        <v>0.37844995292131234</v>
      </c>
      <c r="M151" s="101">
        <v>0.26290805396183792</v>
      </c>
      <c r="N151" s="101">
        <v>0.32942781910015739</v>
      </c>
      <c r="O151" s="101">
        <v>0.36313710321268849</v>
      </c>
      <c r="P151" s="101">
        <v>0.3930814404338544</v>
      </c>
      <c r="Q151" s="101">
        <v>0.39096310426948078</v>
      </c>
      <c r="R151" s="101">
        <v>0.42524617694004846</v>
      </c>
      <c r="S151" s="101">
        <v>0.46836585042009043</v>
      </c>
      <c r="T151" s="101">
        <v>0.31999956930097406</v>
      </c>
      <c r="U151" s="101">
        <v>0.33471276642743703</v>
      </c>
      <c r="V151" s="101">
        <v>0.59852669384751134</v>
      </c>
      <c r="W151" s="101">
        <v>0.48183725225932467</v>
      </c>
      <c r="X151" s="101">
        <v>0.62270314043944064</v>
      </c>
      <c r="Y151" s="101">
        <v>0.41654356585459568</v>
      </c>
      <c r="DA151" s="131" t="s">
        <v>1881</v>
      </c>
    </row>
    <row r="152" spans="1:105" ht="12" customHeight="1" x14ac:dyDescent="0.25">
      <c r="A152" s="103" t="s">
        <v>52</v>
      </c>
      <c r="B152" s="104">
        <v>9.0981379566974774E-2</v>
      </c>
      <c r="C152" s="104">
        <v>0.10709941400796176</v>
      </c>
      <c r="D152" s="104">
        <v>0.17094595489618802</v>
      </c>
      <c r="E152" s="104">
        <v>0.41514219575536415</v>
      </c>
      <c r="F152" s="104">
        <v>0.47850868200286095</v>
      </c>
      <c r="G152" s="104">
        <v>0.46481696769063535</v>
      </c>
      <c r="H152" s="104">
        <v>0.53001042273029908</v>
      </c>
      <c r="I152" s="104">
        <v>0.55785577728028712</v>
      </c>
      <c r="J152" s="104">
        <v>0.81698536413933598</v>
      </c>
      <c r="K152" s="104">
        <v>1.0009375764513126</v>
      </c>
      <c r="L152" s="104">
        <v>1.9953271354882676</v>
      </c>
      <c r="M152" s="104">
        <v>2.2214375492745417</v>
      </c>
      <c r="N152" s="104">
        <v>2.6331271136680177</v>
      </c>
      <c r="O152" s="104">
        <v>3.14941765369728</v>
      </c>
      <c r="P152" s="104">
        <v>3.2674660886994178</v>
      </c>
      <c r="Q152" s="104">
        <v>3.2081179613481572</v>
      </c>
      <c r="R152" s="104">
        <v>3.1934037718975889</v>
      </c>
      <c r="S152" s="104">
        <v>3.5515341504755198</v>
      </c>
      <c r="T152" s="104">
        <v>3.5114526486573019</v>
      </c>
      <c r="U152" s="104">
        <v>3.5344449082788314</v>
      </c>
      <c r="V152" s="104">
        <v>4.4656469573891746</v>
      </c>
      <c r="W152" s="104">
        <v>3.3883198419081171</v>
      </c>
      <c r="X152" s="104">
        <v>2.526933762050561</v>
      </c>
      <c r="Y152" s="104">
        <v>2.1466893067838693</v>
      </c>
      <c r="DA152" s="132" t="s">
        <v>1882</v>
      </c>
    </row>
    <row r="153" spans="1:105" ht="12" customHeight="1" x14ac:dyDescent="0.25">
      <c r="A153" s="106" t="s">
        <v>122</v>
      </c>
      <c r="B153" s="101">
        <v>0.13500880268139184</v>
      </c>
      <c r="C153" s="101">
        <v>0.21605370355151046</v>
      </c>
      <c r="D153" s="101">
        <v>0.46271989430174043</v>
      </c>
      <c r="E153" s="101">
        <v>0.59000146497030648</v>
      </c>
      <c r="F153" s="101">
        <v>0.78308390720932208</v>
      </c>
      <c r="G153" s="101">
        <v>1.0047431994422025</v>
      </c>
      <c r="H153" s="101">
        <v>1.2570919891755297</v>
      </c>
      <c r="I153" s="101">
        <v>1.9885078958917577</v>
      </c>
      <c r="J153" s="101">
        <v>2.3232695578573042</v>
      </c>
      <c r="K153" s="101">
        <v>3.0001017991173167</v>
      </c>
      <c r="L153" s="101">
        <v>2.6988786844406705</v>
      </c>
      <c r="M153" s="101">
        <v>2.6877573227172888</v>
      </c>
      <c r="N153" s="101">
        <v>2.6015137550377161</v>
      </c>
      <c r="O153" s="101">
        <v>3.0246542856514664</v>
      </c>
      <c r="P153" s="101">
        <v>2.8969818751941587</v>
      </c>
      <c r="Q153" s="101">
        <v>2.8728554297866555</v>
      </c>
      <c r="R153" s="101">
        <v>2.9829883114691209</v>
      </c>
      <c r="S153" s="101">
        <v>2.9077781114606709</v>
      </c>
      <c r="T153" s="101">
        <v>3.8416236526302794</v>
      </c>
      <c r="U153" s="101">
        <v>3.8229944058074166</v>
      </c>
      <c r="V153" s="101">
        <v>5.6147868082248511</v>
      </c>
      <c r="W153" s="101">
        <v>5.428239650341335</v>
      </c>
      <c r="X153" s="101">
        <v>5.5219538961067709</v>
      </c>
      <c r="Y153" s="101">
        <v>6.7247932448218535</v>
      </c>
      <c r="DA153" s="131" t="s">
        <v>1883</v>
      </c>
    </row>
    <row r="154" spans="1:105" ht="12" customHeight="1" x14ac:dyDescent="0.25">
      <c r="A154" s="107" t="s">
        <v>121</v>
      </c>
      <c r="B154" s="104">
        <v>0.28305098400568834</v>
      </c>
      <c r="C154" s="104">
        <v>0.49428451420197134</v>
      </c>
      <c r="D154" s="104">
        <v>1.007876176996684</v>
      </c>
      <c r="E154" s="104">
        <v>1.1855556936477494</v>
      </c>
      <c r="F154" s="104">
        <v>1.5605183699321361</v>
      </c>
      <c r="G154" s="104">
        <v>2.2731212137076819</v>
      </c>
      <c r="H154" s="104">
        <v>2.5110152255502367</v>
      </c>
      <c r="I154" s="104">
        <v>3.5836851963944021</v>
      </c>
      <c r="J154" s="104">
        <v>5.5908881910205759</v>
      </c>
      <c r="K154" s="104">
        <v>8.330926255435287</v>
      </c>
      <c r="L154" s="104">
        <v>11.791420520354238</v>
      </c>
      <c r="M154" s="104">
        <v>14.325941308518999</v>
      </c>
      <c r="N154" s="104">
        <v>16.788669715738205</v>
      </c>
      <c r="O154" s="104">
        <v>19.021183808255127</v>
      </c>
      <c r="P154" s="104">
        <v>21.622676704617241</v>
      </c>
      <c r="Q154" s="104">
        <v>23.726044123332265</v>
      </c>
      <c r="R154" s="104">
        <v>25.959069425733347</v>
      </c>
      <c r="S154" s="104">
        <v>26.794420856198251</v>
      </c>
      <c r="T154" s="104">
        <v>28.477658641678644</v>
      </c>
      <c r="U154" s="104">
        <v>28.724029574617962</v>
      </c>
      <c r="V154" s="104">
        <v>28.238294050875538</v>
      </c>
      <c r="W154" s="104">
        <v>33.427413759720622</v>
      </c>
      <c r="X154" s="104">
        <v>40.119599597537835</v>
      </c>
      <c r="Y154" s="104">
        <v>43.724034186598885</v>
      </c>
      <c r="DA154" s="132" t="s">
        <v>1884</v>
      </c>
    </row>
    <row r="155" spans="1:105" ht="12" customHeight="1" x14ac:dyDescent="0.25">
      <c r="A155" s="108" t="s">
        <v>53</v>
      </c>
      <c r="B155" s="98">
        <v>4.6753552171461522E-2</v>
      </c>
      <c r="C155" s="98">
        <v>9.3637296619614674E-2</v>
      </c>
      <c r="D155" s="98">
        <v>0.20543436745257659</v>
      </c>
      <c r="E155" s="98">
        <v>0.17380318777988008</v>
      </c>
      <c r="F155" s="98">
        <v>0.23253745561287939</v>
      </c>
      <c r="G155" s="98">
        <v>0.46491238752965547</v>
      </c>
      <c r="H155" s="98">
        <v>0.43751045973338309</v>
      </c>
      <c r="I155" s="98">
        <v>0.64839400453992413</v>
      </c>
      <c r="J155" s="98">
        <v>0.97666718072113812</v>
      </c>
      <c r="K155" s="98">
        <v>1.5653884652599033</v>
      </c>
      <c r="L155" s="98">
        <v>1.5479503946314832</v>
      </c>
      <c r="M155" s="98">
        <v>1.4199499817241117</v>
      </c>
      <c r="N155" s="98">
        <v>1.6085144482492155</v>
      </c>
      <c r="O155" s="98">
        <v>1.5409000099674584</v>
      </c>
      <c r="P155" s="98">
        <v>1.8929449569923813</v>
      </c>
      <c r="Q155" s="98">
        <v>2.2111523599490632</v>
      </c>
      <c r="R155" s="98">
        <v>2.6736812188870616</v>
      </c>
      <c r="S155" s="98">
        <v>2.6394176840784578</v>
      </c>
      <c r="T155" s="98">
        <v>2.0230029746638731</v>
      </c>
      <c r="U155" s="98">
        <v>2.1059491355831894</v>
      </c>
      <c r="V155" s="98">
        <v>0.8055212776088716</v>
      </c>
      <c r="W155" s="98">
        <v>2.3786594899282152</v>
      </c>
      <c r="X155" s="98">
        <v>5.504376896147674</v>
      </c>
      <c r="Y155" s="98">
        <v>5.8544051390585441</v>
      </c>
      <c r="DA155" s="63" t="s">
        <v>1885</v>
      </c>
    </row>
    <row r="156" spans="1:105" ht="12" customHeight="1" x14ac:dyDescent="0.25">
      <c r="A156" s="108" t="s">
        <v>52</v>
      </c>
      <c r="B156" s="98">
        <v>0.23629743183422683</v>
      </c>
      <c r="C156" s="98">
        <v>0.40064721758235666</v>
      </c>
      <c r="D156" s="98">
        <v>0.80244180954410749</v>
      </c>
      <c r="E156" s="98">
        <v>1.0117525058678694</v>
      </c>
      <c r="F156" s="98">
        <v>1.3279809143192567</v>
      </c>
      <c r="G156" s="98">
        <v>1.8082088261780265</v>
      </c>
      <c r="H156" s="98">
        <v>2.0735047658168537</v>
      </c>
      <c r="I156" s="98">
        <v>2.935291191854478</v>
      </c>
      <c r="J156" s="98">
        <v>4.6142210102994374</v>
      </c>
      <c r="K156" s="98">
        <v>6.765537790175383</v>
      </c>
      <c r="L156" s="98">
        <v>10.243470125722755</v>
      </c>
      <c r="M156" s="98">
        <v>12.905991326794886</v>
      </c>
      <c r="N156" s="98">
        <v>15.180155267488988</v>
      </c>
      <c r="O156" s="98">
        <v>17.480283798287669</v>
      </c>
      <c r="P156" s="98">
        <v>19.729731747624861</v>
      </c>
      <c r="Q156" s="98">
        <v>21.514891763383201</v>
      </c>
      <c r="R156" s="98">
        <v>23.285388206846285</v>
      </c>
      <c r="S156" s="98">
        <v>24.155003172119795</v>
      </c>
      <c r="T156" s="98">
        <v>26.454655667014773</v>
      </c>
      <c r="U156" s="98">
        <v>26.618080439034774</v>
      </c>
      <c r="V156" s="98">
        <v>27.432772773266667</v>
      </c>
      <c r="W156" s="98">
        <v>31.048754269792408</v>
      </c>
      <c r="X156" s="98">
        <v>34.615222701390159</v>
      </c>
      <c r="Y156" s="98">
        <v>37.869629047540343</v>
      </c>
      <c r="DA156" s="63" t="s">
        <v>1886</v>
      </c>
    </row>
    <row r="157" spans="1:105" ht="12" customHeight="1" x14ac:dyDescent="0.25">
      <c r="A157" s="121" t="s">
        <v>54</v>
      </c>
      <c r="B157" s="122">
        <v>12.115383481593891</v>
      </c>
      <c r="C157" s="122">
        <v>17.998900364310941</v>
      </c>
      <c r="D157" s="122">
        <v>33.944729384630577</v>
      </c>
      <c r="E157" s="122">
        <v>50.472394732762005</v>
      </c>
      <c r="F157" s="122">
        <v>63.39172205557017</v>
      </c>
      <c r="G157" s="122">
        <v>73.585068956303303</v>
      </c>
      <c r="H157" s="122">
        <v>78.765242227677632</v>
      </c>
      <c r="I157" s="122">
        <v>96.549788935444269</v>
      </c>
      <c r="J157" s="122">
        <v>98.096719538967776</v>
      </c>
      <c r="K157" s="122">
        <v>116.00261223255174</v>
      </c>
      <c r="L157" s="122">
        <v>150.73204926865</v>
      </c>
      <c r="M157" s="122">
        <v>136.26134476217101</v>
      </c>
      <c r="N157" s="122">
        <v>122.16338105484681</v>
      </c>
      <c r="O157" s="122">
        <v>116.95084740148354</v>
      </c>
      <c r="P157" s="122">
        <v>113.23439835030678</v>
      </c>
      <c r="Q157" s="122">
        <v>114.28038656927721</v>
      </c>
      <c r="R157" s="122">
        <v>144.75424797132715</v>
      </c>
      <c r="S157" s="122">
        <v>139.09657384990311</v>
      </c>
      <c r="T157" s="122">
        <v>160.53738816227906</v>
      </c>
      <c r="U157" s="122">
        <v>165.95586164334739</v>
      </c>
      <c r="V157" s="122">
        <v>185.39077775540403</v>
      </c>
      <c r="W157" s="122">
        <v>197.14830280323176</v>
      </c>
      <c r="X157" s="122">
        <v>190.81924026851476</v>
      </c>
      <c r="Y157" s="122">
        <v>225.48994507023667</v>
      </c>
      <c r="DA157" s="130" t="s">
        <v>1887</v>
      </c>
    </row>
    <row r="158" spans="1:105" ht="12" customHeight="1" x14ac:dyDescent="0.25">
      <c r="A158" s="97" t="s">
        <v>50</v>
      </c>
      <c r="B158" s="98">
        <v>6.0167706367436509</v>
      </c>
      <c r="C158" s="98">
        <v>8.4397277043141052</v>
      </c>
      <c r="D158" s="98">
        <v>15.511579005276831</v>
      </c>
      <c r="E158" s="98">
        <v>27.192407025539048</v>
      </c>
      <c r="F158" s="98">
        <v>32.668669455718891</v>
      </c>
      <c r="G158" s="98">
        <v>32.762768489174704</v>
      </c>
      <c r="H158" s="98">
        <v>33.800568860028427</v>
      </c>
      <c r="I158" s="98">
        <v>36.705486925817951</v>
      </c>
      <c r="J158" s="98">
        <v>36.006800484446089</v>
      </c>
      <c r="K158" s="98">
        <v>43.262597170197687</v>
      </c>
      <c r="L158" s="98">
        <v>53.13156149028395</v>
      </c>
      <c r="M158" s="98">
        <v>56.479555383393816</v>
      </c>
      <c r="N158" s="98">
        <v>59.476801435719054</v>
      </c>
      <c r="O158" s="98">
        <v>65.084624676397411</v>
      </c>
      <c r="P158" s="98">
        <v>62.070882197182449</v>
      </c>
      <c r="Q158" s="98">
        <v>58.428978532253431</v>
      </c>
      <c r="R158" s="98">
        <v>58.014680405109495</v>
      </c>
      <c r="S158" s="98">
        <v>58.755247837387046</v>
      </c>
      <c r="T158" s="98">
        <v>55.839150396954068</v>
      </c>
      <c r="U158" s="98">
        <v>54.656803861175163</v>
      </c>
      <c r="V158" s="98">
        <v>59.990313307316299</v>
      </c>
      <c r="W158" s="98">
        <v>51.177277471140748</v>
      </c>
      <c r="X158" s="98">
        <v>46.463769393163332</v>
      </c>
      <c r="Y158" s="98">
        <v>44.468549806989877</v>
      </c>
      <c r="DA158" s="63" t="s">
        <v>1888</v>
      </c>
    </row>
    <row r="159" spans="1:105" ht="12" customHeight="1" x14ac:dyDescent="0.25">
      <c r="A159" s="109" t="s">
        <v>120</v>
      </c>
      <c r="B159" s="33">
        <v>6.0986128448502406</v>
      </c>
      <c r="C159" s="33">
        <v>9.5591726599968379</v>
      </c>
      <c r="D159" s="33">
        <v>18.433150379353744</v>
      </c>
      <c r="E159" s="33">
        <v>23.279987707222958</v>
      </c>
      <c r="F159" s="33">
        <v>30.723052599851282</v>
      </c>
      <c r="G159" s="33">
        <v>40.822300467128599</v>
      </c>
      <c r="H159" s="33">
        <v>44.964673367649205</v>
      </c>
      <c r="I159" s="33">
        <v>59.844302009626318</v>
      </c>
      <c r="J159" s="33">
        <v>62.089919054521687</v>
      </c>
      <c r="K159" s="33">
        <v>72.740015062354047</v>
      </c>
      <c r="L159" s="33">
        <v>97.600487778366059</v>
      </c>
      <c r="M159" s="33">
        <v>79.781789378777191</v>
      </c>
      <c r="N159" s="33">
        <v>62.686579619127748</v>
      </c>
      <c r="O159" s="33">
        <v>51.866222725086125</v>
      </c>
      <c r="P159" s="33">
        <v>51.16351615312432</v>
      </c>
      <c r="Q159" s="33">
        <v>55.851408037023781</v>
      </c>
      <c r="R159" s="33">
        <v>86.739567566217659</v>
      </c>
      <c r="S159" s="33">
        <v>80.341326012516078</v>
      </c>
      <c r="T159" s="33">
        <v>104.69823776532499</v>
      </c>
      <c r="U159" s="33">
        <v>111.29905778217223</v>
      </c>
      <c r="V159" s="33">
        <v>125.40046444808775</v>
      </c>
      <c r="W159" s="33">
        <v>145.97102533209102</v>
      </c>
      <c r="X159" s="33">
        <v>144.35547087535141</v>
      </c>
      <c r="Y159" s="33">
        <v>181.0213952632468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50.256720546790845</v>
      </c>
      <c r="C161" s="117">
        <f t="shared" si="54"/>
        <v>51.712474347671446</v>
      </c>
      <c r="D161" s="117">
        <f t="shared" si="54"/>
        <v>55.901647900419064</v>
      </c>
      <c r="E161" s="117">
        <f t="shared" si="54"/>
        <v>63.203522509570959</v>
      </c>
      <c r="F161" s="117">
        <f t="shared" si="54"/>
        <v>64.388661141357062</v>
      </c>
      <c r="G161" s="117">
        <f t="shared" si="54"/>
        <v>65.755211883621598</v>
      </c>
      <c r="H161" s="117">
        <f t="shared" si="54"/>
        <v>62.438797893788696</v>
      </c>
      <c r="I161" s="117">
        <f t="shared" si="54"/>
        <v>64.694002895675141</v>
      </c>
      <c r="J161" s="117">
        <f t="shared" si="54"/>
        <v>57.590005405739994</v>
      </c>
      <c r="K161" s="117">
        <f t="shared" si="54"/>
        <v>60.842650291739659</v>
      </c>
      <c r="L161" s="117">
        <f t="shared" si="54"/>
        <v>54.150276467291292</v>
      </c>
      <c r="M161" s="117">
        <f t="shared" si="54"/>
        <v>49.174102445917306</v>
      </c>
      <c r="N161" s="117">
        <f t="shared" si="54"/>
        <v>38.730797010780712</v>
      </c>
      <c r="O161" s="117">
        <f t="shared" si="54"/>
        <v>31.42643595623051</v>
      </c>
      <c r="P161" s="117">
        <f t="shared" si="54"/>
        <v>9.4801771699967059</v>
      </c>
      <c r="Q161" s="117">
        <f t="shared" si="54"/>
        <v>6.6315727450193567</v>
      </c>
      <c r="R161" s="117">
        <f t="shared" ref="R161:V161" si="55">R162+R164+R166+R175</f>
        <v>5.3516256173197938</v>
      </c>
      <c r="S161" s="117">
        <f t="shared" si="55"/>
        <v>4.916611003381731</v>
      </c>
      <c r="T161" s="117">
        <f t="shared" si="55"/>
        <v>3.8365425771028288</v>
      </c>
      <c r="U161" s="117">
        <f t="shared" si="55"/>
        <v>2.1255356549906868</v>
      </c>
      <c r="V161" s="117">
        <f t="shared" si="55"/>
        <v>1.584982063033378</v>
      </c>
      <c r="W161" s="117">
        <f t="shared" ref="W161:Y161" si="56">W162+W164+W166+W175</f>
        <v>2.4522147467377287</v>
      </c>
      <c r="X161" s="117">
        <f t="shared" si="56"/>
        <v>3.7370248568119466</v>
      </c>
      <c r="Y161" s="117">
        <f t="shared" si="56"/>
        <v>18.737763598610293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17.57486888290876</v>
      </c>
      <c r="C162" s="122">
        <f t="shared" si="57"/>
        <v>18.995888134179424</v>
      </c>
      <c r="D162" s="122">
        <f t="shared" si="57"/>
        <v>22.725465698604644</v>
      </c>
      <c r="E162" s="122">
        <f t="shared" si="57"/>
        <v>26.253651265304327</v>
      </c>
      <c r="F162" s="122">
        <f t="shared" si="57"/>
        <v>27.962213836330154</v>
      </c>
      <c r="G162" s="122">
        <f t="shared" si="57"/>
        <v>29.136772806451475</v>
      </c>
      <c r="H162" s="122">
        <f t="shared" si="57"/>
        <v>26.786076862292365</v>
      </c>
      <c r="I162" s="122">
        <f t="shared" si="57"/>
        <v>30.618085446690959</v>
      </c>
      <c r="J162" s="122">
        <f t="shared" si="57"/>
        <v>27.733446117397659</v>
      </c>
      <c r="K162" s="122">
        <f t="shared" si="57"/>
        <v>30.967426123980619</v>
      </c>
      <c r="L162" s="122">
        <f t="shared" si="57"/>
        <v>21.43953760497368</v>
      </c>
      <c r="M162" s="122">
        <f t="shared" si="57"/>
        <v>22.39739558747852</v>
      </c>
      <c r="N162" s="122">
        <f t="shared" si="57"/>
        <v>19.137538039951558</v>
      </c>
      <c r="O162" s="122">
        <f t="shared" si="57"/>
        <v>18.153069053589331</v>
      </c>
      <c r="P162" s="122">
        <f t="shared" si="57"/>
        <v>3.1347406835201035</v>
      </c>
      <c r="Q162" s="122">
        <f t="shared" si="57"/>
        <v>3.1069336769698865</v>
      </c>
      <c r="R162" s="122">
        <f t="shared" si="57"/>
        <v>2.8630801069065726</v>
      </c>
      <c r="S162" s="122">
        <f t="shared" si="57"/>
        <v>2.7913343030550886</v>
      </c>
      <c r="T162" s="122">
        <f t="shared" si="57"/>
        <v>2.0988681604961239</v>
      </c>
      <c r="U162" s="122">
        <f t="shared" si="57"/>
        <v>0.97540420497443647</v>
      </c>
      <c r="V162" s="122">
        <f t="shared" si="57"/>
        <v>0.72401877251205804</v>
      </c>
      <c r="W162" s="122">
        <f t="shared" si="57"/>
        <v>0.87495652116425837</v>
      </c>
      <c r="X162" s="122">
        <f t="shared" si="57"/>
        <v>0.87896607156929096</v>
      </c>
      <c r="Y162" s="122">
        <f t="shared" si="57"/>
        <v>11.538413145323224</v>
      </c>
      <c r="DA162" s="130" t="s">
        <v>1891</v>
      </c>
    </row>
    <row r="163" spans="1:105" ht="12" customHeight="1" x14ac:dyDescent="0.25">
      <c r="A163" s="97" t="s">
        <v>53</v>
      </c>
      <c r="B163" s="33">
        <v>17.57486888290876</v>
      </c>
      <c r="C163" s="33">
        <v>18.995888134179424</v>
      </c>
      <c r="D163" s="33">
        <v>22.725465698604644</v>
      </c>
      <c r="E163" s="33">
        <v>26.253651265304327</v>
      </c>
      <c r="F163" s="33">
        <v>27.962213836330154</v>
      </c>
      <c r="G163" s="33">
        <v>29.136772806451475</v>
      </c>
      <c r="H163" s="33">
        <v>26.786076862292365</v>
      </c>
      <c r="I163" s="33">
        <v>30.618085446690959</v>
      </c>
      <c r="J163" s="33">
        <v>27.733446117397659</v>
      </c>
      <c r="K163" s="33">
        <v>30.967426123980619</v>
      </c>
      <c r="L163" s="33">
        <v>21.43953760497368</v>
      </c>
      <c r="M163" s="33">
        <v>22.39739558747852</v>
      </c>
      <c r="N163" s="33">
        <v>19.137538039951558</v>
      </c>
      <c r="O163" s="33">
        <v>18.153069053589331</v>
      </c>
      <c r="P163" s="33">
        <v>3.1347406835201035</v>
      </c>
      <c r="Q163" s="33">
        <v>3.1069336769698865</v>
      </c>
      <c r="R163" s="33">
        <v>2.8630801069065726</v>
      </c>
      <c r="S163" s="33">
        <v>2.7913343030550886</v>
      </c>
      <c r="T163" s="33">
        <v>2.0988681604961239</v>
      </c>
      <c r="U163" s="33">
        <v>0.97540420497443647</v>
      </c>
      <c r="V163" s="33">
        <v>0.72401877251205804</v>
      </c>
      <c r="W163" s="33">
        <v>0.87495652116425837</v>
      </c>
      <c r="X163" s="33">
        <v>0.87896607156929096</v>
      </c>
      <c r="Y163" s="33">
        <v>11.538413145323224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1.7334714600586303</v>
      </c>
      <c r="C164" s="122">
        <f t="shared" si="58"/>
        <v>1.9499741920831994</v>
      </c>
      <c r="D164" s="122">
        <f t="shared" si="58"/>
        <v>1.621347409361205</v>
      </c>
      <c r="E164" s="122">
        <f t="shared" si="58"/>
        <v>3.6330909647358207</v>
      </c>
      <c r="F164" s="122">
        <f t="shared" si="58"/>
        <v>2.7650711477132246</v>
      </c>
      <c r="G164" s="122">
        <f t="shared" si="58"/>
        <v>3.4668541076025372</v>
      </c>
      <c r="H164" s="122">
        <f t="shared" si="58"/>
        <v>4.1238307200457642</v>
      </c>
      <c r="I164" s="122">
        <f t="shared" si="58"/>
        <v>1.8930363623250286</v>
      </c>
      <c r="J164" s="122">
        <f t="shared" si="58"/>
        <v>1.7264648400866607</v>
      </c>
      <c r="K164" s="122">
        <f t="shared" si="58"/>
        <v>2.6525182852094673</v>
      </c>
      <c r="L164" s="122">
        <f t="shared" si="58"/>
        <v>3.710058616481346</v>
      </c>
      <c r="M164" s="122">
        <f t="shared" si="58"/>
        <v>3.2984396347273721</v>
      </c>
      <c r="N164" s="122">
        <f t="shared" si="58"/>
        <v>2.7964072456290756</v>
      </c>
      <c r="O164" s="122">
        <f t="shared" si="58"/>
        <v>1.9226417845215584</v>
      </c>
      <c r="P164" s="122">
        <f t="shared" si="58"/>
        <v>0.98174147559182534</v>
      </c>
      <c r="Q164" s="122">
        <f t="shared" si="58"/>
        <v>0.56557491490514966</v>
      </c>
      <c r="R164" s="122">
        <f t="shared" si="58"/>
        <v>0.38648486414954708</v>
      </c>
      <c r="S164" s="122">
        <f t="shared" si="58"/>
        <v>0.27218667742940461</v>
      </c>
      <c r="T164" s="122">
        <f t="shared" si="58"/>
        <v>0.20732179755111041</v>
      </c>
      <c r="U164" s="122">
        <f t="shared" si="58"/>
        <v>0.11151485343470005</v>
      </c>
      <c r="V164" s="122">
        <f t="shared" si="58"/>
        <v>5.4736579513480571E-2</v>
      </c>
      <c r="W164" s="122">
        <f t="shared" si="58"/>
        <v>7.783291412192106E-2</v>
      </c>
      <c r="X164" s="122">
        <f t="shared" si="58"/>
        <v>0.29062686244166169</v>
      </c>
      <c r="Y164" s="122">
        <f t="shared" si="58"/>
        <v>0.8264725653681374</v>
      </c>
      <c r="DA164" s="130" t="s">
        <v>1893</v>
      </c>
    </row>
    <row r="165" spans="1:105" ht="12" customHeight="1" x14ac:dyDescent="0.25">
      <c r="A165" s="97" t="s">
        <v>53</v>
      </c>
      <c r="B165" s="98">
        <v>1.7334714600586303</v>
      </c>
      <c r="C165" s="98">
        <v>1.9499741920831994</v>
      </c>
      <c r="D165" s="98">
        <v>1.621347409361205</v>
      </c>
      <c r="E165" s="98">
        <v>3.6330909647358207</v>
      </c>
      <c r="F165" s="98">
        <v>2.7650711477132246</v>
      </c>
      <c r="G165" s="98">
        <v>3.4668541076025372</v>
      </c>
      <c r="H165" s="98">
        <v>4.1238307200457642</v>
      </c>
      <c r="I165" s="98">
        <v>1.8930363623250286</v>
      </c>
      <c r="J165" s="98">
        <v>1.7264648400866607</v>
      </c>
      <c r="K165" s="98">
        <v>2.6525182852094673</v>
      </c>
      <c r="L165" s="98">
        <v>3.710058616481346</v>
      </c>
      <c r="M165" s="98">
        <v>3.2984396347273721</v>
      </c>
      <c r="N165" s="98">
        <v>2.7964072456290756</v>
      </c>
      <c r="O165" s="98">
        <v>1.9226417845215584</v>
      </c>
      <c r="P165" s="98">
        <v>0.98174147559182534</v>
      </c>
      <c r="Q165" s="98">
        <v>0.56557491490514966</v>
      </c>
      <c r="R165" s="98">
        <v>0.38648486414954708</v>
      </c>
      <c r="S165" s="98">
        <v>0.27218667742940461</v>
      </c>
      <c r="T165" s="98">
        <v>0.20732179755111041</v>
      </c>
      <c r="U165" s="98">
        <v>0.11151485343470005</v>
      </c>
      <c r="V165" s="98">
        <v>5.4736579513480571E-2</v>
      </c>
      <c r="W165" s="98">
        <v>7.783291412192106E-2</v>
      </c>
      <c r="X165" s="98">
        <v>0.29062686244166169</v>
      </c>
      <c r="Y165" s="98">
        <v>0.8264725653681374</v>
      </c>
      <c r="DA165" s="63" t="s">
        <v>1894</v>
      </c>
    </row>
    <row r="166" spans="1:105" ht="12" customHeight="1" x14ac:dyDescent="0.25">
      <c r="A166" s="121" t="s">
        <v>55</v>
      </c>
      <c r="B166" s="122">
        <v>11.63562917048014</v>
      </c>
      <c r="C166" s="122">
        <v>11.281338589818594</v>
      </c>
      <c r="D166" s="122">
        <v>11.234665603597362</v>
      </c>
      <c r="E166" s="122">
        <v>11.865039659710439</v>
      </c>
      <c r="F166" s="122">
        <v>11.832112583260979</v>
      </c>
      <c r="G166" s="122">
        <v>11.642416258565886</v>
      </c>
      <c r="H166" s="122">
        <v>11.431250809105949</v>
      </c>
      <c r="I166" s="122">
        <v>11.597648172419055</v>
      </c>
      <c r="J166" s="122">
        <v>11.186102662472258</v>
      </c>
      <c r="K166" s="122">
        <v>11.003247330978704</v>
      </c>
      <c r="L166" s="122">
        <v>10.951236772234903</v>
      </c>
      <c r="M166" s="122">
        <v>9.1865187573031797</v>
      </c>
      <c r="N166" s="122">
        <v>7.2833617126648837</v>
      </c>
      <c r="O166" s="122">
        <v>5.3653275121440132</v>
      </c>
      <c r="P166" s="122">
        <v>2.5887021831666437</v>
      </c>
      <c r="Q166" s="122">
        <v>1.4142467917285346</v>
      </c>
      <c r="R166" s="122">
        <v>0.90783164169785602</v>
      </c>
      <c r="S166" s="122">
        <v>0.82781859612828879</v>
      </c>
      <c r="T166" s="122">
        <v>0.6390497082751242</v>
      </c>
      <c r="U166" s="122">
        <v>0.42684806018347227</v>
      </c>
      <c r="V166" s="122">
        <v>0.33127128330763322</v>
      </c>
      <c r="W166" s="122">
        <v>0.57268669982712439</v>
      </c>
      <c r="X166" s="122">
        <v>1.004209703038478</v>
      </c>
      <c r="Y166" s="122">
        <v>2.2516067597395124</v>
      </c>
      <c r="DA166" s="130" t="s">
        <v>1895</v>
      </c>
    </row>
    <row r="167" spans="1:105" ht="12" customHeight="1" x14ac:dyDescent="0.25">
      <c r="A167" s="97" t="s">
        <v>124</v>
      </c>
      <c r="B167" s="98">
        <v>10.792599495727295</v>
      </c>
      <c r="C167" s="98">
        <v>10.410511967140804</v>
      </c>
      <c r="D167" s="98">
        <v>10.315286489067509</v>
      </c>
      <c r="E167" s="98">
        <v>10.953225544752833</v>
      </c>
      <c r="F167" s="98">
        <v>10.876547481930382</v>
      </c>
      <c r="G167" s="98">
        <v>10.556678178382709</v>
      </c>
      <c r="H167" s="98">
        <v>10.314921088277895</v>
      </c>
      <c r="I167" s="98">
        <v>10.334678780215125</v>
      </c>
      <c r="J167" s="98">
        <v>9.8458743424089743</v>
      </c>
      <c r="K167" s="98">
        <v>9.4968118923154794</v>
      </c>
      <c r="L167" s="98">
        <v>9.2179196959904086</v>
      </c>
      <c r="M167" s="98">
        <v>7.3400516789746639</v>
      </c>
      <c r="N167" s="98">
        <v>5.6842665453259018</v>
      </c>
      <c r="O167" s="98">
        <v>4.1060231664959446</v>
      </c>
      <c r="P167" s="98">
        <v>1.9507466478652249</v>
      </c>
      <c r="Q167" s="98">
        <v>1.0407980228569891</v>
      </c>
      <c r="R167" s="98">
        <v>0.6580190701017482</v>
      </c>
      <c r="S167" s="98">
        <v>0.58579379211263249</v>
      </c>
      <c r="T167" s="98">
        <v>0.43942157321316849</v>
      </c>
      <c r="U167" s="98">
        <v>0.2953404447992779</v>
      </c>
      <c r="V167" s="98">
        <v>0.23682392914478423</v>
      </c>
      <c r="W167" s="98">
        <v>0.38119613102789018</v>
      </c>
      <c r="X167" s="98">
        <v>0.5441838519958766</v>
      </c>
      <c r="Y167" s="98">
        <v>1.1886731244930897</v>
      </c>
      <c r="DA167" s="63" t="s">
        <v>1896</v>
      </c>
    </row>
    <row r="168" spans="1:105" ht="12" customHeight="1" x14ac:dyDescent="0.25">
      <c r="A168" s="97" t="s">
        <v>123</v>
      </c>
      <c r="B168" s="98">
        <v>0.17662735805476948</v>
      </c>
      <c r="C168" s="98">
        <v>0.1610271035103325</v>
      </c>
      <c r="D168" s="98">
        <v>0.15148704860585493</v>
      </c>
      <c r="E168" s="98">
        <v>0.19573145321076618</v>
      </c>
      <c r="F168" s="98">
        <v>0.19030638679504586</v>
      </c>
      <c r="G168" s="98">
        <v>0.16706106010919308</v>
      </c>
      <c r="H168" s="98">
        <v>0.16211917945977367</v>
      </c>
      <c r="I168" s="98">
        <v>0.15263993512269997</v>
      </c>
      <c r="J168" s="98">
        <v>0.15884378428894066</v>
      </c>
      <c r="K168" s="98">
        <v>0.1595410212969659</v>
      </c>
      <c r="L168" s="98">
        <v>0.23507707366791325</v>
      </c>
      <c r="M168" s="98">
        <v>0.22342238766015121</v>
      </c>
      <c r="N168" s="98">
        <v>0.20563013461945304</v>
      </c>
      <c r="O168" s="98">
        <v>0.17220215992346266</v>
      </c>
      <c r="P168" s="98">
        <v>8.7599482727496819E-2</v>
      </c>
      <c r="Q168" s="98">
        <v>5.1311293388826694E-2</v>
      </c>
      <c r="R168" s="98">
        <v>3.3390199201080259E-2</v>
      </c>
      <c r="S168" s="98">
        <v>3.6980406785230159E-2</v>
      </c>
      <c r="T168" s="98">
        <v>2.32149523105925E-2</v>
      </c>
      <c r="U168" s="98">
        <v>1.4494983646693152E-2</v>
      </c>
      <c r="V168" s="98">
        <v>1.195292537766587E-2</v>
      </c>
      <c r="W168" s="98">
        <v>7.9409974182461773E-3</v>
      </c>
      <c r="X168" s="98">
        <v>6.2418759012273055E-3</v>
      </c>
      <c r="Y168" s="98">
        <v>5.1080397721124529E-3</v>
      </c>
      <c r="DA168" s="63" t="s">
        <v>1897</v>
      </c>
    </row>
    <row r="169" spans="1:105" ht="12" customHeight="1" x14ac:dyDescent="0.25">
      <c r="A169" s="100" t="s">
        <v>50</v>
      </c>
      <c r="B169" s="101">
        <v>3.1593410720944994E-2</v>
      </c>
      <c r="C169" s="101">
        <v>3.04119086726241E-2</v>
      </c>
      <c r="D169" s="101">
        <v>2.9751790859000257E-2</v>
      </c>
      <c r="E169" s="101">
        <v>3.3562975892216615E-2</v>
      </c>
      <c r="F169" s="101">
        <v>3.2695918471424577E-2</v>
      </c>
      <c r="G169" s="101">
        <v>3.29394128365737E-2</v>
      </c>
      <c r="H169" s="101">
        <v>2.9366124874475406E-2</v>
      </c>
      <c r="I169" s="101">
        <v>2.8120968316072893E-2</v>
      </c>
      <c r="J169" s="101">
        <v>2.8657488848393E-2</v>
      </c>
      <c r="K169" s="101">
        <v>3.0058712079358053E-2</v>
      </c>
      <c r="L169" s="101">
        <v>3.7478206313848864E-2</v>
      </c>
      <c r="M169" s="101">
        <v>2.3643870270994963E-2</v>
      </c>
      <c r="N169" s="101">
        <v>2.2865495603034268E-2</v>
      </c>
      <c r="O169" s="101">
        <v>1.7802709950231602E-2</v>
      </c>
      <c r="P169" s="101">
        <v>9.4067159564891895E-3</v>
      </c>
      <c r="Q169" s="101">
        <v>5.5738734920479328E-3</v>
      </c>
      <c r="R169" s="101">
        <v>3.9238541329721533E-3</v>
      </c>
      <c r="S169" s="101">
        <v>4.3086543617966277E-3</v>
      </c>
      <c r="T169" s="101">
        <v>1.9388927012878076E-3</v>
      </c>
      <c r="U169" s="101">
        <v>1.2539308251565246E-3</v>
      </c>
      <c r="V169" s="101">
        <v>1.4126973916767883E-3</v>
      </c>
      <c r="W169" s="101">
        <v>9.8865970633919354E-4</v>
      </c>
      <c r="X169" s="101">
        <v>1.2340583522039319E-3</v>
      </c>
      <c r="Y169" s="101">
        <v>8.3009278006513905E-4</v>
      </c>
      <c r="DA169" s="131" t="s">
        <v>1898</v>
      </c>
    </row>
    <row r="170" spans="1:105" ht="12" customHeight="1" x14ac:dyDescent="0.25">
      <c r="A170" s="103" t="s">
        <v>52</v>
      </c>
      <c r="B170" s="104">
        <v>0.14503394733382449</v>
      </c>
      <c r="C170" s="104">
        <v>0.13061519483770839</v>
      </c>
      <c r="D170" s="104">
        <v>0.12173525774685469</v>
      </c>
      <c r="E170" s="104">
        <v>0.16216847731854958</v>
      </c>
      <c r="F170" s="104">
        <v>0.15761046832362127</v>
      </c>
      <c r="G170" s="104">
        <v>0.13412164727261938</v>
      </c>
      <c r="H170" s="104">
        <v>0.13275305458529826</v>
      </c>
      <c r="I170" s="104">
        <v>0.12451896680662707</v>
      </c>
      <c r="J170" s="104">
        <v>0.13018629544054766</v>
      </c>
      <c r="K170" s="104">
        <v>0.12948230921760784</v>
      </c>
      <c r="L170" s="104">
        <v>0.19759886735406437</v>
      </c>
      <c r="M170" s="104">
        <v>0.19977851738915625</v>
      </c>
      <c r="N170" s="104">
        <v>0.18276463901641876</v>
      </c>
      <c r="O170" s="104">
        <v>0.15439944997323105</v>
      </c>
      <c r="P170" s="104">
        <v>7.819276677100763E-2</v>
      </c>
      <c r="Q170" s="104">
        <v>4.5737419896778764E-2</v>
      </c>
      <c r="R170" s="104">
        <v>2.9466345068108107E-2</v>
      </c>
      <c r="S170" s="104">
        <v>3.267175242343353E-2</v>
      </c>
      <c r="T170" s="104">
        <v>2.1276059609304693E-2</v>
      </c>
      <c r="U170" s="104">
        <v>1.3241052821536627E-2</v>
      </c>
      <c r="V170" s="104">
        <v>1.0540227985989083E-2</v>
      </c>
      <c r="W170" s="104">
        <v>6.9523377119069833E-3</v>
      </c>
      <c r="X170" s="104">
        <v>5.007817549023374E-3</v>
      </c>
      <c r="Y170" s="104">
        <v>4.2779469920473136E-3</v>
      </c>
      <c r="DA170" s="132" t="s">
        <v>1899</v>
      </c>
    </row>
    <row r="171" spans="1:105" ht="12" customHeight="1" x14ac:dyDescent="0.25">
      <c r="A171" s="106" t="s">
        <v>122</v>
      </c>
      <c r="B171" s="101">
        <v>0.21519241476708734</v>
      </c>
      <c r="C171" s="101">
        <v>0.2241321394654163</v>
      </c>
      <c r="D171" s="101">
        <v>0.2431318134534558</v>
      </c>
      <c r="E171" s="101">
        <v>0.23314762781061049</v>
      </c>
      <c r="F171" s="101">
        <v>0.25145557393993745</v>
      </c>
      <c r="G171" s="101">
        <v>0.2808986136175402</v>
      </c>
      <c r="H171" s="101">
        <v>0.31704191250217822</v>
      </c>
      <c r="I171" s="101">
        <v>0.38541928958894384</v>
      </c>
      <c r="J171" s="101">
        <v>0.37870765507427578</v>
      </c>
      <c r="K171" s="101">
        <v>0.39979428432381786</v>
      </c>
      <c r="L171" s="101">
        <v>0.33980057847413381</v>
      </c>
      <c r="M171" s="101">
        <v>0.30096797638382988</v>
      </c>
      <c r="N171" s="101">
        <v>0.22441290255660609</v>
      </c>
      <c r="O171" s="101">
        <v>0.15571111807191906</v>
      </c>
      <c r="P171" s="101">
        <v>7.1954013446857368E-2</v>
      </c>
      <c r="Q171" s="101">
        <v>3.5655397907241017E-2</v>
      </c>
      <c r="R171" s="101">
        <v>2.3009818778430474E-2</v>
      </c>
      <c r="S171" s="101">
        <v>1.5821691710938959E-2</v>
      </c>
      <c r="T171" s="101">
        <v>2.0392497569406143E-2</v>
      </c>
      <c r="U171" s="101">
        <v>1.3302306203161739E-2</v>
      </c>
      <c r="V171" s="101">
        <v>1.2025224634188593E-2</v>
      </c>
      <c r="W171" s="101">
        <v>8.6791528068940315E-3</v>
      </c>
      <c r="X171" s="101">
        <v>2.2787058691699127E-2</v>
      </c>
      <c r="Y171" s="101">
        <v>0.13610765030127167</v>
      </c>
      <c r="DA171" s="131" t="s">
        <v>1900</v>
      </c>
    </row>
    <row r="172" spans="1:105" ht="12" customHeight="1" x14ac:dyDescent="0.25">
      <c r="A172" s="107" t="s">
        <v>121</v>
      </c>
      <c r="B172" s="104">
        <v>0.45120990193098975</v>
      </c>
      <c r="C172" s="104">
        <v>0.48566737970204121</v>
      </c>
      <c r="D172" s="104">
        <v>0.52476025247054348</v>
      </c>
      <c r="E172" s="104">
        <v>0.4829350339362275</v>
      </c>
      <c r="F172" s="104">
        <v>0.51380314059561383</v>
      </c>
      <c r="G172" s="104">
        <v>0.63777840645644424</v>
      </c>
      <c r="H172" s="104">
        <v>0.63716862886610182</v>
      </c>
      <c r="I172" s="104">
        <v>0.72491016749228632</v>
      </c>
      <c r="J172" s="104">
        <v>0.80267688070006704</v>
      </c>
      <c r="K172" s="104">
        <v>0.94710013304244245</v>
      </c>
      <c r="L172" s="104">
        <v>1.158439424102446</v>
      </c>
      <c r="M172" s="104">
        <v>1.3220767142845342</v>
      </c>
      <c r="N172" s="104">
        <v>1.1690521301629231</v>
      </c>
      <c r="O172" s="104">
        <v>0.93139106765268642</v>
      </c>
      <c r="P172" s="104">
        <v>0.47840203912706486</v>
      </c>
      <c r="Q172" s="104">
        <v>0.286482077575478</v>
      </c>
      <c r="R172" s="104">
        <v>0.19341255361659718</v>
      </c>
      <c r="S172" s="104">
        <v>0.18922270551948717</v>
      </c>
      <c r="T172" s="104">
        <v>0.15602068518195708</v>
      </c>
      <c r="U172" s="104">
        <v>0.10371032553433945</v>
      </c>
      <c r="V172" s="104">
        <v>7.0469204150994502E-2</v>
      </c>
      <c r="W172" s="104">
        <v>0.17487041857409405</v>
      </c>
      <c r="X172" s="104">
        <v>0.43099691644967508</v>
      </c>
      <c r="Y172" s="104">
        <v>0.92171794517303873</v>
      </c>
      <c r="DA172" s="132" t="s">
        <v>1901</v>
      </c>
    </row>
    <row r="173" spans="1:105" ht="12" customHeight="1" x14ac:dyDescent="0.25">
      <c r="A173" s="108" t="s">
        <v>53</v>
      </c>
      <c r="B173" s="98">
        <v>7.4529561394446914E-2</v>
      </c>
      <c r="C173" s="98">
        <v>9.2004865993128612E-2</v>
      </c>
      <c r="D173" s="98">
        <v>0.10696134405297605</v>
      </c>
      <c r="E173" s="98">
        <v>7.0798570525561294E-2</v>
      </c>
      <c r="F173" s="98">
        <v>7.6563324919530704E-2</v>
      </c>
      <c r="G173" s="98">
        <v>0.13044226584682922</v>
      </c>
      <c r="H173" s="98">
        <v>0.11101802048285526</v>
      </c>
      <c r="I173" s="98">
        <v>0.13115756007389592</v>
      </c>
      <c r="J173" s="98">
        <v>0.14021889533803517</v>
      </c>
      <c r="K173" s="98">
        <v>0.17796095875215434</v>
      </c>
      <c r="L173" s="98">
        <v>0.15207724638440576</v>
      </c>
      <c r="M173" s="98">
        <v>0.13104079975323232</v>
      </c>
      <c r="N173" s="98">
        <v>0.11200632771760351</v>
      </c>
      <c r="O173" s="98">
        <v>7.5451692171060319E-2</v>
      </c>
      <c r="P173" s="98">
        <v>4.1881434928316343E-2</v>
      </c>
      <c r="Q173" s="98">
        <v>2.6698741628453197E-2</v>
      </c>
      <c r="R173" s="98">
        <v>1.9920726110045184E-2</v>
      </c>
      <c r="S173" s="98">
        <v>1.8639617473268533E-2</v>
      </c>
      <c r="T173" s="98">
        <v>1.1083436114029835E-2</v>
      </c>
      <c r="U173" s="98">
        <v>7.603691879049258E-3</v>
      </c>
      <c r="V173" s="98">
        <v>2.010193790656041E-3</v>
      </c>
      <c r="W173" s="98">
        <v>1.2443594459294025E-2</v>
      </c>
      <c r="X173" s="98">
        <v>5.9132431355622947E-2</v>
      </c>
      <c r="Y173" s="98">
        <v>0.12341290952145033</v>
      </c>
      <c r="DA173" s="63" t="s">
        <v>1902</v>
      </c>
    </row>
    <row r="174" spans="1:105" ht="12" customHeight="1" x14ac:dyDescent="0.25">
      <c r="A174" s="115" t="s">
        <v>52</v>
      </c>
      <c r="B174" s="33">
        <v>0.37668034053654281</v>
      </c>
      <c r="C174" s="33">
        <v>0.39366251370891259</v>
      </c>
      <c r="D174" s="33">
        <v>0.41779890841756745</v>
      </c>
      <c r="E174" s="33">
        <v>0.41213646341066623</v>
      </c>
      <c r="F174" s="33">
        <v>0.43723981567608311</v>
      </c>
      <c r="G174" s="33">
        <v>0.50733614060961507</v>
      </c>
      <c r="H174" s="33">
        <v>0.52615060838324657</v>
      </c>
      <c r="I174" s="33">
        <v>0.59375260741839042</v>
      </c>
      <c r="J174" s="33">
        <v>0.66245798536203193</v>
      </c>
      <c r="K174" s="33">
        <v>0.76913917429028811</v>
      </c>
      <c r="L174" s="33">
        <v>1.0063621777180403</v>
      </c>
      <c r="M174" s="33">
        <v>1.1910359145313019</v>
      </c>
      <c r="N174" s="33">
        <v>1.0570458024453195</v>
      </c>
      <c r="O174" s="33">
        <v>0.85593937548162613</v>
      </c>
      <c r="P174" s="33">
        <v>0.4365206041987485</v>
      </c>
      <c r="Q174" s="33">
        <v>0.2597833359470248</v>
      </c>
      <c r="R174" s="33">
        <v>0.17349182750655198</v>
      </c>
      <c r="S174" s="33">
        <v>0.17058308804621863</v>
      </c>
      <c r="T174" s="33">
        <v>0.14493724906792724</v>
      </c>
      <c r="U174" s="33">
        <v>9.6106633655290194E-2</v>
      </c>
      <c r="V174" s="33">
        <v>6.8459010360338454E-2</v>
      </c>
      <c r="W174" s="33">
        <v>0.16242682411480003</v>
      </c>
      <c r="X174" s="33">
        <v>0.37186448509405212</v>
      </c>
      <c r="Y174" s="33">
        <v>0.79830503565158839</v>
      </c>
      <c r="DA174" s="60" t="s">
        <v>1903</v>
      </c>
    </row>
    <row r="175" spans="1:105" ht="12" customHeight="1" x14ac:dyDescent="0.25">
      <c r="A175" s="121" t="s">
        <v>54</v>
      </c>
      <c r="B175" s="122">
        <v>19.312751033343314</v>
      </c>
      <c r="C175" s="122">
        <v>19.48527343159023</v>
      </c>
      <c r="D175" s="122">
        <v>20.32016918885585</v>
      </c>
      <c r="E175" s="122">
        <v>21.451740619820374</v>
      </c>
      <c r="F175" s="122">
        <v>21.829263574052696</v>
      </c>
      <c r="G175" s="122">
        <v>21.509168711001696</v>
      </c>
      <c r="H175" s="122">
        <v>20.09763950234462</v>
      </c>
      <c r="I175" s="122">
        <v>20.585232914240095</v>
      </c>
      <c r="J175" s="122">
        <v>16.943991785783417</v>
      </c>
      <c r="K175" s="122">
        <v>16.21945855157087</v>
      </c>
      <c r="L175" s="122">
        <v>18.049443473601354</v>
      </c>
      <c r="M175" s="122">
        <v>14.291748466408229</v>
      </c>
      <c r="N175" s="122">
        <v>9.5134900125351933</v>
      </c>
      <c r="O175" s="122">
        <v>5.9853976059756056</v>
      </c>
      <c r="P175" s="122">
        <v>2.7749928277181328</v>
      </c>
      <c r="Q175" s="122">
        <v>1.5448173614157859</v>
      </c>
      <c r="R175" s="122">
        <v>1.1942290045658179</v>
      </c>
      <c r="S175" s="122">
        <v>1.0252714267689489</v>
      </c>
      <c r="T175" s="122">
        <v>0.89130291078047019</v>
      </c>
      <c r="U175" s="122">
        <v>0.6117685363980776</v>
      </c>
      <c r="V175" s="122">
        <v>0.47495542770020621</v>
      </c>
      <c r="W175" s="122">
        <v>0.92673861162442461</v>
      </c>
      <c r="X175" s="122">
        <v>1.5632222197625161</v>
      </c>
      <c r="Y175" s="122">
        <v>4.121271128179421</v>
      </c>
      <c r="DA175" s="130" t="s">
        <v>1904</v>
      </c>
    </row>
    <row r="176" spans="1:105" ht="12" customHeight="1" x14ac:dyDescent="0.25">
      <c r="A176" s="97" t="s">
        <v>50</v>
      </c>
      <c r="B176" s="98">
        <v>9.5911528206986709</v>
      </c>
      <c r="C176" s="98">
        <v>9.0900049990185128</v>
      </c>
      <c r="D176" s="98">
        <v>9.1478854283533568</v>
      </c>
      <c r="E176" s="98">
        <v>11.287104011851827</v>
      </c>
      <c r="F176" s="98">
        <v>11.156254881845925</v>
      </c>
      <c r="G176" s="98">
        <v>9.6259587563913911</v>
      </c>
      <c r="H176" s="98">
        <v>8.6104837503155522</v>
      </c>
      <c r="I176" s="98">
        <v>8.0497121122533581</v>
      </c>
      <c r="J176" s="98">
        <v>6.6180092478133767</v>
      </c>
      <c r="K176" s="98">
        <v>6.2181452161179251</v>
      </c>
      <c r="L176" s="98">
        <v>6.21273968456783</v>
      </c>
      <c r="M176" s="98">
        <v>5.6724893932172149</v>
      </c>
      <c r="N176" s="98">
        <v>4.2298148609255994</v>
      </c>
      <c r="O176" s="98">
        <v>3.0738765747491512</v>
      </c>
      <c r="P176" s="98">
        <v>1.4785317002387643</v>
      </c>
      <c r="Q176" s="98">
        <v>0.82536777024174801</v>
      </c>
      <c r="R176" s="98">
        <v>0.56153693492718415</v>
      </c>
      <c r="S176" s="98">
        <v>0.52983387327584197</v>
      </c>
      <c r="T176" s="98">
        <v>0.39650323115438924</v>
      </c>
      <c r="U176" s="98">
        <v>0.23934343555945897</v>
      </c>
      <c r="V176" s="98">
        <v>0.16300287705546146</v>
      </c>
      <c r="W176" s="98">
        <v>0.18377315608848996</v>
      </c>
      <c r="X176" s="98">
        <v>0.23986907369676097</v>
      </c>
      <c r="Y176" s="98">
        <v>0.46750075631532928</v>
      </c>
      <c r="DA176" s="63" t="s">
        <v>1905</v>
      </c>
    </row>
    <row r="177" spans="1:105" ht="12" customHeight="1" x14ac:dyDescent="0.25">
      <c r="A177" s="109" t="s">
        <v>120</v>
      </c>
      <c r="B177" s="33">
        <v>9.7215982126446434</v>
      </c>
      <c r="C177" s="33">
        <v>10.395268432571717</v>
      </c>
      <c r="D177" s="33">
        <v>11.172283760502495</v>
      </c>
      <c r="E177" s="33">
        <v>10.164636607968546</v>
      </c>
      <c r="F177" s="33">
        <v>10.673008692206771</v>
      </c>
      <c r="G177" s="33">
        <v>11.883209954610304</v>
      </c>
      <c r="H177" s="33">
        <v>11.487155752029066</v>
      </c>
      <c r="I177" s="33">
        <v>12.535520801986738</v>
      </c>
      <c r="J177" s="33">
        <v>10.325982537970042</v>
      </c>
      <c r="K177" s="33">
        <v>10.001313335452945</v>
      </c>
      <c r="L177" s="33">
        <v>11.836703789033523</v>
      </c>
      <c r="M177" s="33">
        <v>8.6192590731910137</v>
      </c>
      <c r="N177" s="33">
        <v>5.2836751516095939</v>
      </c>
      <c r="O177" s="33">
        <v>2.9115210312264543</v>
      </c>
      <c r="P177" s="33">
        <v>1.2964611274793685</v>
      </c>
      <c r="Q177" s="33">
        <v>0.71944959117403784</v>
      </c>
      <c r="R177" s="33">
        <v>0.63269206963863389</v>
      </c>
      <c r="S177" s="33">
        <v>0.49543755349310697</v>
      </c>
      <c r="T177" s="33">
        <v>0.49479967962608101</v>
      </c>
      <c r="U177" s="33">
        <v>0.37242510083861863</v>
      </c>
      <c r="V177" s="33">
        <v>0.31195255064474475</v>
      </c>
      <c r="W177" s="33">
        <v>0.74296545553593463</v>
      </c>
      <c r="X177" s="33">
        <v>1.323353146065755</v>
      </c>
      <c r="Y177" s="33">
        <v>3.6537703718640913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X3" s="119" t="str">
        <f>IF(RES_hhdet_tes!X3=0,"",RES_hhdet_tes!X3/RES_hhdet_fec!X3)</f>
        <v/>
      </c>
      <c r="Y3" s="119" t="str">
        <f>IF(RES_hhdet_tes!Y3=0,"",RES_hhdet_tes!Y3/RES_hhdet_fec!Y3)</f>
        <v/>
      </c>
      <c r="DA3" s="129" t="s">
        <v>1908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X4" s="124" t="str">
        <f>IF(RES_hhdet_tes!X4=0,"",RES_hhdet_tes!X4/RES_hhdet_fec!X4)</f>
        <v/>
      </c>
      <c r="Y4" s="124" t="str">
        <f>IF(RES_hhdet_tes!Y4=0,"",RES_hhdet_tes!Y4/RES_hhdet_fec!Y4)</f>
        <v/>
      </c>
      <c r="DA4" s="130" t="s">
        <v>1909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X5" s="111" t="str">
        <f>IF(RES_hhdet_tes!X5=0,"",RES_hhdet_tes!X5/RES_hhdet_fec!X5)</f>
        <v/>
      </c>
      <c r="Y5" s="111" t="str">
        <f>IF(RES_hhdet_tes!Y5=0,"",RES_hhdet_tes!Y5/RES_hhdet_fec!Y5)</f>
        <v/>
      </c>
      <c r="DA5" s="63" t="s">
        <v>1910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X6" s="111" t="str">
        <f>IF(RES_hhdet_tes!X6=0,"",RES_hhdet_tes!X6/RES_hhdet_fec!X6)</f>
        <v/>
      </c>
      <c r="Y6" s="111" t="str">
        <f>IF(RES_hhdet_tes!Y6=0,"",RES_hhdet_tes!Y6/RES_hhdet_fec!Y6)</f>
        <v/>
      </c>
      <c r="DA6" s="63" t="s">
        <v>1911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X7" s="124" t="str">
        <f>IF(RES_hhdet_tes!X7=0,"",RES_hhdet_tes!X7/RES_hhdet_fec!X7)</f>
        <v/>
      </c>
      <c r="Y7" s="124" t="str">
        <f>IF(RES_hhdet_tes!Y7=0,"",RES_hhdet_tes!Y7/RES_hhdet_fec!Y7)</f>
        <v/>
      </c>
      <c r="DA7" s="130" t="s">
        <v>1912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X8" s="111" t="str">
        <f>IF(RES_hhdet_tes!X8=0,"",RES_hhdet_tes!X8/RES_hhdet_fec!X8)</f>
        <v/>
      </c>
      <c r="Y8" s="111" t="str">
        <f>IF(RES_hhdet_tes!Y8=0,"",RES_hhdet_tes!Y8/RES_hhdet_fec!Y8)</f>
        <v/>
      </c>
      <c r="DA8" s="63" t="s">
        <v>1913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X9" s="124" t="str">
        <f>IF(RES_hhdet_tes!X9=0,"",RES_hhdet_tes!X9/RES_hhdet_fec!X9)</f>
        <v/>
      </c>
      <c r="Y9" s="124" t="str">
        <f>IF(RES_hhdet_tes!Y9=0,"",RES_hhdet_tes!Y9/RES_hhdet_fec!Y9)</f>
        <v/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X15" s="112" t="str">
        <f>IF(RES_hhdet_tes!X15=0,"",RES_hhdet_tes!X15/RES_hhdet_fec!X15)</f>
        <v/>
      </c>
      <c r="Y15" s="112" t="str">
        <f>IF(RES_hhdet_tes!Y15=0,"",RES_hhdet_tes!Y15/RES_hhdet_fec!Y15)</f>
        <v/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X19" s="124" t="str">
        <f>IF(RES_hhdet_tes!X19=0,"",RES_hhdet_tes!X19/RES_hhdet_fec!X19)</f>
        <v/>
      </c>
      <c r="Y19" s="124" t="str">
        <f>IF(RES_hhdet_tes!Y19=0,"",RES_hhdet_tes!Y19/RES_hhdet_fec!Y19)</f>
        <v/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X21" s="111" t="str">
        <f>IF(RES_hhdet_tes!X21=0,"",RES_hhdet_tes!X21/RES_hhdet_fec!X21)</f>
        <v/>
      </c>
      <c r="Y21" s="111" t="str">
        <f>IF(RES_hhdet_tes!Y21=0,"",RES_hhdet_tes!Y21/RES_hhdet_fec!Y21)</f>
        <v/>
      </c>
      <c r="DA21" s="63" t="s">
        <v>1926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X22" s="45" t="str">
        <f>IF(RES_hhdet_tes!X22=0,"",RES_hhdet_tes!X22/RES_hhdet_fec!X22)</f>
        <v/>
      </c>
      <c r="Y22" s="45" t="str">
        <f>IF(RES_hhdet_tes!Y22=0,"",RES_hhdet_tes!Y22/RES_hhdet_fec!Y22)</f>
        <v/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0.54848434787287526</v>
      </c>
      <c r="C24" s="119">
        <f>IF(RES_hhdet_tes!C24=0,"",RES_hhdet_tes!C24/RES_hhdet_fec!C24)</f>
        <v>0.55525665929615264</v>
      </c>
      <c r="D24" s="119">
        <f>IF(RES_hhdet_tes!D24=0,"",RES_hhdet_tes!D24/RES_hhdet_fec!D24)</f>
        <v>0.56062383467772925</v>
      </c>
      <c r="E24" s="119">
        <f>IF(RES_hhdet_tes!E24=0,"",RES_hhdet_tes!E24/RES_hhdet_fec!E24)</f>
        <v>0.54765054396692081</v>
      </c>
      <c r="F24" s="119">
        <f>IF(RES_hhdet_tes!F24=0,"",RES_hhdet_tes!F24/RES_hhdet_fec!F24)</f>
        <v>0.5507489190983359</v>
      </c>
      <c r="G24" s="119">
        <f>IF(RES_hhdet_tes!G24=0,"",RES_hhdet_tes!G24/RES_hhdet_fec!G24)</f>
        <v>0.56070032355703159</v>
      </c>
      <c r="H24" s="119">
        <f>IF(RES_hhdet_tes!H24=0,"",RES_hhdet_tes!H24/RES_hhdet_fec!H24)</f>
        <v>0.56437359056738146</v>
      </c>
      <c r="I24" s="119">
        <f>IF(RES_hhdet_tes!I24=0,"",RES_hhdet_tes!I24/RES_hhdet_fec!I24)</f>
        <v>0.5622591429559114</v>
      </c>
      <c r="J24" s="119">
        <f>IF(RES_hhdet_tes!J24=0,"",RES_hhdet_tes!J24/RES_hhdet_fec!J24)</f>
        <v>0.56801940320058564</v>
      </c>
      <c r="K24" s="119">
        <f>IF(RES_hhdet_tes!K24=0,"",RES_hhdet_tes!K24/RES_hhdet_fec!K24)</f>
        <v>0.60075499827647538</v>
      </c>
      <c r="L24" s="119">
        <f>IF(RES_hhdet_tes!L24=0,"",RES_hhdet_tes!L24/RES_hhdet_fec!L24)</f>
        <v>0.56330190591336926</v>
      </c>
      <c r="M24" s="119">
        <f>IF(RES_hhdet_tes!M24=0,"",RES_hhdet_tes!M24/RES_hhdet_fec!M24)</f>
        <v>0.57515360418858175</v>
      </c>
      <c r="N24" s="119">
        <f>IF(RES_hhdet_tes!N24=0,"",RES_hhdet_tes!N24/RES_hhdet_fec!N24)</f>
        <v>0.5948670475646648</v>
      </c>
      <c r="O24" s="119">
        <f>IF(RES_hhdet_tes!O24=0,"",RES_hhdet_tes!O24/RES_hhdet_fec!O24)</f>
        <v>0.618156836977655</v>
      </c>
      <c r="P24" s="119">
        <f>IF(RES_hhdet_tes!P24=0,"",RES_hhdet_tes!P24/RES_hhdet_fec!P24)</f>
        <v>0.62441771613758856</v>
      </c>
      <c r="Q24" s="119">
        <f>IF(RES_hhdet_tes!Q24=0,"",RES_hhdet_tes!Q24/RES_hhdet_fec!Q24)</f>
        <v>0.62647187576001584</v>
      </c>
      <c r="R24" s="119">
        <f>IF(RES_hhdet_tes!R24=0,"",RES_hhdet_tes!R24/RES_hhdet_fec!R24)</f>
        <v>0.63316973427884082</v>
      </c>
      <c r="S24" s="119">
        <f>IF(RES_hhdet_tes!S24=0,"",RES_hhdet_tes!S24/RES_hhdet_fec!S24)</f>
        <v>0.6434991426588943</v>
      </c>
      <c r="T24" s="119">
        <f>IF(RES_hhdet_tes!T24=0,"",RES_hhdet_tes!T24/RES_hhdet_fec!T24)</f>
        <v>0.66686762027329671</v>
      </c>
      <c r="U24" s="119">
        <f>IF(RES_hhdet_tes!U24=0,"",RES_hhdet_tes!U24/RES_hhdet_fec!U24)</f>
        <v>0.68567802698539382</v>
      </c>
      <c r="V24" s="119">
        <f>IF(RES_hhdet_tes!V24=0,"",RES_hhdet_tes!V24/RES_hhdet_fec!V24)</f>
        <v>0.69550987878348047</v>
      </c>
      <c r="W24" s="119">
        <f>IF(RES_hhdet_tes!W24=0,"",RES_hhdet_tes!W24/RES_hhdet_fec!W24)</f>
        <v>0.70441496353449273</v>
      </c>
      <c r="X24" s="119">
        <f>IF(RES_hhdet_tes!X24=0,"",RES_hhdet_tes!X24/RES_hhdet_fec!X24)</f>
        <v>0.70214977527217126</v>
      </c>
      <c r="Y24" s="119">
        <f>IF(RES_hhdet_tes!Y24=0,"",RES_hhdet_tes!Y24/RES_hhdet_fec!Y24)</f>
        <v>0.70958066753253368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0.47173741866284857</v>
      </c>
      <c r="C25" s="124">
        <f>IF(RES_hhdet_tes!C25=0,"",RES_hhdet_tes!C25/RES_hhdet_fec!C25)</f>
        <v>0.47555917871487036</v>
      </c>
      <c r="D25" s="124">
        <f>IF(RES_hhdet_tes!D25=0,"",RES_hhdet_tes!D25/RES_hhdet_fec!D25)</f>
        <v>0.47988507240515682</v>
      </c>
      <c r="E25" s="124">
        <f>IF(RES_hhdet_tes!E25=0,"",RES_hhdet_tes!E25/RES_hhdet_fec!E25)</f>
        <v>0.48449814231255905</v>
      </c>
      <c r="F25" s="124">
        <f>IF(RES_hhdet_tes!F25=0,"",RES_hhdet_tes!F25/RES_hhdet_fec!F25)</f>
        <v>0.4882879017141003</v>
      </c>
      <c r="G25" s="124">
        <f>IF(RES_hhdet_tes!G25=0,"",RES_hhdet_tes!G25/RES_hhdet_fec!G25)</f>
        <v>0.48981520933055911</v>
      </c>
      <c r="H25" s="124">
        <f>IF(RES_hhdet_tes!H25=0,"",RES_hhdet_tes!H25/RES_hhdet_fec!H25)</f>
        <v>0.49078200621928891</v>
      </c>
      <c r="I25" s="124">
        <f>IF(RES_hhdet_tes!I25=0,"",RES_hhdet_tes!I25/RES_hhdet_fec!I25)</f>
        <v>0.49090012937228844</v>
      </c>
      <c r="J25" s="124">
        <f>IF(RES_hhdet_tes!J25=0,"",RES_hhdet_tes!J25/RES_hhdet_fec!J25)</f>
        <v>0.49108744691608358</v>
      </c>
      <c r="K25" s="124">
        <f>IF(RES_hhdet_tes!K25=0,"",RES_hhdet_tes!K25/RES_hhdet_fec!K25)</f>
        <v>0.49089440222364522</v>
      </c>
      <c r="L25" s="124">
        <f>IF(RES_hhdet_tes!L25=0,"",RES_hhdet_tes!L25/RES_hhdet_fec!L25)</f>
        <v>0.49281041239297019</v>
      </c>
      <c r="M25" s="124">
        <f>IF(RES_hhdet_tes!M25=0,"",RES_hhdet_tes!M25/RES_hhdet_fec!M25)</f>
        <v>0.50747295370960532</v>
      </c>
      <c r="N25" s="124">
        <f>IF(RES_hhdet_tes!N25=0,"",RES_hhdet_tes!N25/RES_hhdet_fec!N25)</f>
        <v>0.54111810746395472</v>
      </c>
      <c r="O25" s="124">
        <f>IF(RES_hhdet_tes!O25=0,"",RES_hhdet_tes!O25/RES_hhdet_fec!O25)</f>
        <v>0.57489528110062293</v>
      </c>
      <c r="P25" s="124">
        <f>IF(RES_hhdet_tes!P25=0,"",RES_hhdet_tes!P25/RES_hhdet_fec!P25)</f>
        <v>0.57476728723448967</v>
      </c>
      <c r="Q25" s="124">
        <f>IF(RES_hhdet_tes!Q25=0,"",RES_hhdet_tes!Q25/RES_hhdet_fec!Q25)</f>
        <v>0.57472003935984584</v>
      </c>
      <c r="R25" s="124">
        <f>IF(RES_hhdet_tes!R25=0,"",RES_hhdet_tes!R25/RES_hhdet_fec!R25)</f>
        <v>0.57628146755745702</v>
      </c>
      <c r="S25" s="124">
        <f>IF(RES_hhdet_tes!S25=0,"",RES_hhdet_tes!S25/RES_hhdet_fec!S25)</f>
        <v>0.59048305229803688</v>
      </c>
      <c r="T25" s="124">
        <f>IF(RES_hhdet_tes!T25=0,"",RES_hhdet_tes!T25/RES_hhdet_fec!T25)</f>
        <v>0.60725072056130935</v>
      </c>
      <c r="U25" s="124">
        <f>IF(RES_hhdet_tes!U25=0,"",RES_hhdet_tes!U25/RES_hhdet_fec!U25)</f>
        <v>0.62427621072328365</v>
      </c>
      <c r="V25" s="124">
        <f>IF(RES_hhdet_tes!V25=0,"",RES_hhdet_tes!V25/RES_hhdet_fec!V25)</f>
        <v>0.63344308372972424</v>
      </c>
      <c r="W25" s="124">
        <f>IF(RES_hhdet_tes!W25=0,"",RES_hhdet_tes!W25/RES_hhdet_fec!W25)</f>
        <v>0.63463483143917254</v>
      </c>
      <c r="X25" s="124">
        <f>IF(RES_hhdet_tes!X25=0,"",RES_hhdet_tes!X25/RES_hhdet_fec!X25)</f>
        <v>0.63570614744697962</v>
      </c>
      <c r="Y25" s="124">
        <f>IF(RES_hhdet_tes!Y25=0,"",RES_hhdet_tes!Y25/RES_hhdet_fec!Y25)</f>
        <v>0.63671629654992723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0.46703944452567642</v>
      </c>
      <c r="C26" s="111">
        <f>IF(RES_hhdet_tes!C26=0,"",RES_hhdet_tes!C26/RES_hhdet_fec!C26)</f>
        <v>0.47101403123464486</v>
      </c>
      <c r="D26" s="111">
        <f>IF(RES_hhdet_tes!D26=0,"",RES_hhdet_tes!D26/RES_hhdet_fec!D26)</f>
        <v>0.47553742359248813</v>
      </c>
      <c r="E26" s="111">
        <f>IF(RES_hhdet_tes!E26=0,"",RES_hhdet_tes!E26/RES_hhdet_fec!E26)</f>
        <v>0.4809246612518292</v>
      </c>
      <c r="F26" s="111">
        <f>IF(RES_hhdet_tes!F26=0,"",RES_hhdet_tes!F26/RES_hhdet_fec!F26)</f>
        <v>0.48489248583931832</v>
      </c>
      <c r="G26" s="111">
        <f>IF(RES_hhdet_tes!G26=0,"",RES_hhdet_tes!G26/RES_hhdet_fec!G26)</f>
        <v>0.48638495523299674</v>
      </c>
      <c r="H26" s="111">
        <f>IF(RES_hhdet_tes!H26=0,"",RES_hhdet_tes!H26/RES_hhdet_fec!H26)</f>
        <v>0.48730195344766902</v>
      </c>
      <c r="I26" s="111">
        <f>IF(RES_hhdet_tes!I26=0,"",RES_hhdet_tes!I26/RES_hhdet_fec!I26)</f>
        <v>0.48730181168288206</v>
      </c>
      <c r="J26" s="111">
        <f>IF(RES_hhdet_tes!J26=0,"",RES_hhdet_tes!J26/RES_hhdet_fec!J26)</f>
        <v>0.48730233358241254</v>
      </c>
      <c r="K26" s="111">
        <f>IF(RES_hhdet_tes!K26=0,"",RES_hhdet_tes!K26/RES_hhdet_fec!K26)</f>
        <v>0.48730327959247932</v>
      </c>
      <c r="L26" s="111">
        <f>IF(RES_hhdet_tes!L26=0,"",RES_hhdet_tes!L26/RES_hhdet_fec!L26)</f>
        <v>0.49041057730195725</v>
      </c>
      <c r="M26" s="111">
        <f>IF(RES_hhdet_tes!M26=0,"",RES_hhdet_tes!M26/RES_hhdet_fec!M26)</f>
        <v>0.50478364661267172</v>
      </c>
      <c r="N26" s="111">
        <f>IF(RES_hhdet_tes!N26=0,"",RES_hhdet_tes!N26/RES_hhdet_fec!N26)</f>
        <v>0.53857215642065692</v>
      </c>
      <c r="O26" s="111">
        <f>IF(RES_hhdet_tes!O26=0,"",RES_hhdet_tes!O26/RES_hhdet_fec!O26)</f>
        <v>0.57242242631298013</v>
      </c>
      <c r="P26" s="111">
        <f>IF(RES_hhdet_tes!P26=0,"",RES_hhdet_tes!P26/RES_hhdet_fec!P26)</f>
        <v>0.57240311728532922</v>
      </c>
      <c r="Q26" s="111">
        <f>IF(RES_hhdet_tes!Q26=0,"",RES_hhdet_tes!Q26/RES_hhdet_fec!Q26)</f>
        <v>0.57240242697429378</v>
      </c>
      <c r="R26" s="111">
        <f>IF(RES_hhdet_tes!R26=0,"",RES_hhdet_tes!R26/RES_hhdet_fec!R26)</f>
        <v>0.57388720642332125</v>
      </c>
      <c r="S26" s="111">
        <f>IF(RES_hhdet_tes!S26=0,"",RES_hhdet_tes!S26/RES_hhdet_fec!S26)</f>
        <v>0.58816283636505329</v>
      </c>
      <c r="T26" s="111">
        <f>IF(RES_hhdet_tes!T26=0,"",RES_hhdet_tes!T26/RES_hhdet_fec!T26)</f>
        <v>0.60500162309458194</v>
      </c>
      <c r="U26" s="111">
        <f>IF(RES_hhdet_tes!U26=0,"",RES_hhdet_tes!U26/RES_hhdet_fec!U26)</f>
        <v>0.62209947170093405</v>
      </c>
      <c r="V26" s="111">
        <f>IF(RES_hhdet_tes!V26=0,"",RES_hhdet_tes!V26/RES_hhdet_fec!V26)</f>
        <v>0.63039876142277274</v>
      </c>
      <c r="W26" s="111">
        <f>IF(RES_hhdet_tes!W26=0,"",RES_hhdet_tes!W26/RES_hhdet_fec!W26)</f>
        <v>0.63159812954317296</v>
      </c>
      <c r="X26" s="111">
        <f>IF(RES_hhdet_tes!X26=0,"",RES_hhdet_tes!X26/RES_hhdet_fec!X26)</f>
        <v>0.63265378620072177</v>
      </c>
      <c r="Y26" s="111">
        <f>IF(RES_hhdet_tes!Y26=0,"",RES_hhdet_tes!Y26/RES_hhdet_fec!Y26)</f>
        <v>0.63358981147572824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1.7746717148656102</v>
      </c>
      <c r="C28" s="124">
        <f>IF(RES_hhdet_tes!C28=0,"",RES_hhdet_tes!C28/RES_hhdet_fec!C28)</f>
        <v>1.9090769780825576</v>
      </c>
      <c r="D28" s="124">
        <f>IF(RES_hhdet_tes!D28=0,"",RES_hhdet_tes!D28/RES_hhdet_fec!D28)</f>
        <v>2.0276847557149917</v>
      </c>
      <c r="E28" s="124">
        <f>IF(RES_hhdet_tes!E28=0,"",RES_hhdet_tes!E28/RES_hhdet_fec!E28)</f>
        <v>2.1314189666608492</v>
      </c>
      <c r="F28" s="124">
        <f>IF(RES_hhdet_tes!F28=0,"",RES_hhdet_tes!F28/RES_hhdet_fec!F28)</f>
        <v>2.2296136233840467</v>
      </c>
      <c r="G28" s="124">
        <f>IF(RES_hhdet_tes!G28=0,"",RES_hhdet_tes!G28/RES_hhdet_fec!G28)</f>
        <v>2.3233074805472618</v>
      </c>
      <c r="H28" s="124">
        <f>IF(RES_hhdet_tes!H28=0,"",RES_hhdet_tes!H28/RES_hhdet_fec!H28)</f>
        <v>2.4187460348430112</v>
      </c>
      <c r="I28" s="124">
        <f>IF(RES_hhdet_tes!I28=0,"",RES_hhdet_tes!I28/RES_hhdet_fec!I28)</f>
        <v>2.4701501809111117</v>
      </c>
      <c r="J28" s="124">
        <f>IF(RES_hhdet_tes!J28=0,"",RES_hhdet_tes!J28/RES_hhdet_fec!J28)</f>
        <v>2.4942486146576286</v>
      </c>
      <c r="K28" s="124">
        <f>IF(RES_hhdet_tes!K28=0,"",RES_hhdet_tes!K28/RES_hhdet_fec!K28)</f>
        <v>2.555506669817857</v>
      </c>
      <c r="L28" s="124">
        <f>IF(RES_hhdet_tes!L28=0,"",RES_hhdet_tes!L28/RES_hhdet_fec!L28)</f>
        <v>2.6260747343106567</v>
      </c>
      <c r="M28" s="124">
        <f>IF(RES_hhdet_tes!M28=0,"",RES_hhdet_tes!M28/RES_hhdet_fec!M28)</f>
        <v>2.8179360597613061</v>
      </c>
      <c r="N28" s="124">
        <f>IF(RES_hhdet_tes!N28=0,"",RES_hhdet_tes!N28/RES_hhdet_fec!N28)</f>
        <v>3.2341435481267529</v>
      </c>
      <c r="O28" s="124">
        <f>IF(RES_hhdet_tes!O28=0,"",RES_hhdet_tes!O28/RES_hhdet_fec!O28)</f>
        <v>3.4964230529509255</v>
      </c>
      <c r="P28" s="124">
        <f>IF(RES_hhdet_tes!P28=0,"",RES_hhdet_tes!P28/RES_hhdet_fec!P28)</f>
        <v>3.6121331899318152</v>
      </c>
      <c r="Q28" s="124">
        <f>IF(RES_hhdet_tes!Q28=0,"",RES_hhdet_tes!Q28/RES_hhdet_fec!Q28)</f>
        <v>3.6247039601708178</v>
      </c>
      <c r="R28" s="124">
        <f>IF(RES_hhdet_tes!R28=0,"",RES_hhdet_tes!R28/RES_hhdet_fec!R28)</f>
        <v>3.6341306225949399</v>
      </c>
      <c r="S28" s="124">
        <f>IF(RES_hhdet_tes!S28=0,"",RES_hhdet_tes!S28/RES_hhdet_fec!S28)</f>
        <v>3.6524627661989988</v>
      </c>
      <c r="T28" s="124">
        <f>IF(RES_hhdet_tes!T28=0,"",RES_hhdet_tes!T28/RES_hhdet_fec!T28)</f>
        <v>3.6928996175378117</v>
      </c>
      <c r="U28" s="124">
        <f>IF(RES_hhdet_tes!U28=0,"",RES_hhdet_tes!U28/RES_hhdet_fec!U28)</f>
        <v>3.7571842880005359</v>
      </c>
      <c r="V28" s="124">
        <f>IF(RES_hhdet_tes!V28=0,"",RES_hhdet_tes!V28/RES_hhdet_fec!V28)</f>
        <v>3.84134539166531</v>
      </c>
      <c r="W28" s="124">
        <f>IF(RES_hhdet_tes!W28=0,"",RES_hhdet_tes!W28/RES_hhdet_fec!W28)</f>
        <v>3.9217379458538568</v>
      </c>
      <c r="X28" s="124">
        <f>IF(RES_hhdet_tes!X28=0,"",RES_hhdet_tes!X28/RES_hhdet_fec!X28)</f>
        <v>3.9657663511101302</v>
      </c>
      <c r="Y28" s="124">
        <f>IF(RES_hhdet_tes!Y28=0,"",RES_hhdet_tes!Y28/RES_hhdet_fec!Y28)</f>
        <v>3.9733908740596284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1.7746717148656102</v>
      </c>
      <c r="C29" s="111">
        <f>IF(RES_hhdet_tes!C29=0,"",RES_hhdet_tes!C29/RES_hhdet_fec!C29)</f>
        <v>1.9090769780825576</v>
      </c>
      <c r="D29" s="111">
        <f>IF(RES_hhdet_tes!D29=0,"",RES_hhdet_tes!D29/RES_hhdet_fec!D29)</f>
        <v>2.0276847557149917</v>
      </c>
      <c r="E29" s="111">
        <f>IF(RES_hhdet_tes!E29=0,"",RES_hhdet_tes!E29/RES_hhdet_fec!E29)</f>
        <v>2.1314189666608492</v>
      </c>
      <c r="F29" s="111">
        <f>IF(RES_hhdet_tes!F29=0,"",RES_hhdet_tes!F29/RES_hhdet_fec!F29)</f>
        <v>2.2296136233840467</v>
      </c>
      <c r="G29" s="111">
        <f>IF(RES_hhdet_tes!G29=0,"",RES_hhdet_tes!G29/RES_hhdet_fec!G29)</f>
        <v>2.3233074805472618</v>
      </c>
      <c r="H29" s="111">
        <f>IF(RES_hhdet_tes!H29=0,"",RES_hhdet_tes!H29/RES_hhdet_fec!H29)</f>
        <v>2.4187460348430112</v>
      </c>
      <c r="I29" s="111">
        <f>IF(RES_hhdet_tes!I29=0,"",RES_hhdet_tes!I29/RES_hhdet_fec!I29)</f>
        <v>2.4701501809111117</v>
      </c>
      <c r="J29" s="111">
        <f>IF(RES_hhdet_tes!J29=0,"",RES_hhdet_tes!J29/RES_hhdet_fec!J29)</f>
        <v>2.4942486146576286</v>
      </c>
      <c r="K29" s="111">
        <f>IF(RES_hhdet_tes!K29=0,"",RES_hhdet_tes!K29/RES_hhdet_fec!K29)</f>
        <v>2.555506669817857</v>
      </c>
      <c r="L29" s="111">
        <f>IF(RES_hhdet_tes!L29=0,"",RES_hhdet_tes!L29/RES_hhdet_fec!L29)</f>
        <v>2.6260747343106567</v>
      </c>
      <c r="M29" s="111">
        <f>IF(RES_hhdet_tes!M29=0,"",RES_hhdet_tes!M29/RES_hhdet_fec!M29)</f>
        <v>2.8179360597613061</v>
      </c>
      <c r="N29" s="111">
        <f>IF(RES_hhdet_tes!N29=0,"",RES_hhdet_tes!N29/RES_hhdet_fec!N29)</f>
        <v>3.2341435481267529</v>
      </c>
      <c r="O29" s="111">
        <f>IF(RES_hhdet_tes!O29=0,"",RES_hhdet_tes!O29/RES_hhdet_fec!O29)</f>
        <v>3.4964230529509255</v>
      </c>
      <c r="P29" s="111">
        <f>IF(RES_hhdet_tes!P29=0,"",RES_hhdet_tes!P29/RES_hhdet_fec!P29)</f>
        <v>3.6121331899318152</v>
      </c>
      <c r="Q29" s="111">
        <f>IF(RES_hhdet_tes!Q29=0,"",RES_hhdet_tes!Q29/RES_hhdet_fec!Q29)</f>
        <v>3.6247039601708178</v>
      </c>
      <c r="R29" s="111">
        <f>IF(RES_hhdet_tes!R29=0,"",RES_hhdet_tes!R29/RES_hhdet_fec!R29)</f>
        <v>3.6341306225949399</v>
      </c>
      <c r="S29" s="111">
        <f>IF(RES_hhdet_tes!S29=0,"",RES_hhdet_tes!S29/RES_hhdet_fec!S29)</f>
        <v>3.6524627661989988</v>
      </c>
      <c r="T29" s="111">
        <f>IF(RES_hhdet_tes!T29=0,"",RES_hhdet_tes!T29/RES_hhdet_fec!T29)</f>
        <v>3.6928996175378117</v>
      </c>
      <c r="U29" s="111">
        <f>IF(RES_hhdet_tes!U29=0,"",RES_hhdet_tes!U29/RES_hhdet_fec!U29)</f>
        <v>3.7571842880005359</v>
      </c>
      <c r="V29" s="111">
        <f>IF(RES_hhdet_tes!V29=0,"",RES_hhdet_tes!V29/RES_hhdet_fec!V29)</f>
        <v>3.84134539166531</v>
      </c>
      <c r="W29" s="111">
        <f>IF(RES_hhdet_tes!W29=0,"",RES_hhdet_tes!W29/RES_hhdet_fec!W29)</f>
        <v>3.9217379458538568</v>
      </c>
      <c r="X29" s="111">
        <f>IF(RES_hhdet_tes!X29=0,"",RES_hhdet_tes!X29/RES_hhdet_fec!X29)</f>
        <v>3.9657663511101302</v>
      </c>
      <c r="Y29" s="111">
        <f>IF(RES_hhdet_tes!Y29=0,"",RES_hhdet_tes!Y29/RES_hhdet_fec!Y29)</f>
        <v>3.9733908740596284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0.57924149443676365</v>
      </c>
      <c r="C30" s="124">
        <f>IF(RES_hhdet_tes!C30=0,"",RES_hhdet_tes!C30/RES_hhdet_fec!C30)</f>
        <v>0.58319938913673963</v>
      </c>
      <c r="D30" s="124">
        <f>IF(RES_hhdet_tes!D30=0,"",RES_hhdet_tes!D30/RES_hhdet_fec!D30)</f>
        <v>0.58746214075104108</v>
      </c>
      <c r="E30" s="124">
        <f>IF(RES_hhdet_tes!E30=0,"",RES_hhdet_tes!E30/RES_hhdet_fec!E30)</f>
        <v>0.59129727597979231</v>
      </c>
      <c r="F30" s="124">
        <f>IF(RES_hhdet_tes!F30=0,"",RES_hhdet_tes!F30/RES_hhdet_fec!F30)</f>
        <v>0.59576887031191983</v>
      </c>
      <c r="G30" s="124">
        <f>IF(RES_hhdet_tes!G30=0,"",RES_hhdet_tes!G30/RES_hhdet_fec!G30)</f>
        <v>0.60001661792453675</v>
      </c>
      <c r="H30" s="124">
        <f>IF(RES_hhdet_tes!H30=0,"",RES_hhdet_tes!H30/RES_hhdet_fec!H30)</f>
        <v>0.60462151137985365</v>
      </c>
      <c r="I30" s="124">
        <f>IF(RES_hhdet_tes!I30=0,"",RES_hhdet_tes!I30/RES_hhdet_fec!I30)</f>
        <v>0.60778052850034314</v>
      </c>
      <c r="J30" s="124">
        <f>IF(RES_hhdet_tes!J30=0,"",RES_hhdet_tes!J30/RES_hhdet_fec!J30)</f>
        <v>0.60805950312384638</v>
      </c>
      <c r="K30" s="124">
        <f>IF(RES_hhdet_tes!K30=0,"",RES_hhdet_tes!K30/RES_hhdet_fec!K30)</f>
        <v>0.61309707284444526</v>
      </c>
      <c r="L30" s="124">
        <f>IF(RES_hhdet_tes!L30=0,"",RES_hhdet_tes!L30/RES_hhdet_fec!L30)</f>
        <v>0.63218864761124705</v>
      </c>
      <c r="M30" s="124">
        <f>IF(RES_hhdet_tes!M30=0,"",RES_hhdet_tes!M30/RES_hhdet_fec!M30)</f>
        <v>0.66003251298628995</v>
      </c>
      <c r="N30" s="124">
        <f>IF(RES_hhdet_tes!N30=0,"",RES_hhdet_tes!N30/RES_hhdet_fec!N30)</f>
        <v>0.68243845542732617</v>
      </c>
      <c r="O30" s="124">
        <f>IF(RES_hhdet_tes!O30=0,"",RES_hhdet_tes!O30/RES_hhdet_fec!O30)</f>
        <v>0.69157406739974669</v>
      </c>
      <c r="P30" s="124">
        <f>IF(RES_hhdet_tes!P30=0,"",RES_hhdet_tes!P30/RES_hhdet_fec!P30)</f>
        <v>0.69212099280757233</v>
      </c>
      <c r="Q30" s="124">
        <f>IF(RES_hhdet_tes!Q30=0,"",RES_hhdet_tes!Q30/RES_hhdet_fec!Q30)</f>
        <v>0.69440852191055469</v>
      </c>
      <c r="R30" s="124">
        <f>IF(RES_hhdet_tes!R30=0,"",RES_hhdet_tes!R30/RES_hhdet_fec!R30)</f>
        <v>0.6994071250190359</v>
      </c>
      <c r="S30" s="124">
        <f>IF(RES_hhdet_tes!S30=0,"",RES_hhdet_tes!S30/RES_hhdet_fec!S30)</f>
        <v>0.71614921734264025</v>
      </c>
      <c r="T30" s="124">
        <f>IF(RES_hhdet_tes!T30=0,"",RES_hhdet_tes!T30/RES_hhdet_fec!T30)</f>
        <v>0.74481804562904697</v>
      </c>
      <c r="U30" s="124">
        <f>IF(RES_hhdet_tes!U30=0,"",RES_hhdet_tes!U30/RES_hhdet_fec!U30)</f>
        <v>0.77354022095560382</v>
      </c>
      <c r="V30" s="124">
        <f>IF(RES_hhdet_tes!V30=0,"",RES_hhdet_tes!V30/RES_hhdet_fec!V30)</f>
        <v>0.79364377898958338</v>
      </c>
      <c r="W30" s="124">
        <f>IF(RES_hhdet_tes!W30=0,"",RES_hhdet_tes!W30/RES_hhdet_fec!W30)</f>
        <v>0.80832483337376571</v>
      </c>
      <c r="X30" s="124">
        <f>IF(RES_hhdet_tes!X30=0,"",RES_hhdet_tes!X30/RES_hhdet_fec!X30)</f>
        <v>0.80574584895070922</v>
      </c>
      <c r="Y30" s="124">
        <f>IF(RES_hhdet_tes!Y30=0,"",RES_hhdet_tes!Y30/RES_hhdet_fec!Y30)</f>
        <v>0.80872198493484271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0.56634011243287397</v>
      </c>
      <c r="C31" s="111">
        <f>IF(RES_hhdet_tes!C31=0,"",RES_hhdet_tes!C31/RES_hhdet_fec!C31)</f>
        <v>0.56965203186216684</v>
      </c>
      <c r="D31" s="111">
        <f>IF(RES_hhdet_tes!D31=0,"",RES_hhdet_tes!D31/RES_hhdet_fec!D31)</f>
        <v>0.57331719506350376</v>
      </c>
      <c r="E31" s="111">
        <f>IF(RES_hhdet_tes!E31=0,"",RES_hhdet_tes!E31/RES_hhdet_fec!E31)</f>
        <v>0.57749241641526594</v>
      </c>
      <c r="F31" s="111">
        <f>IF(RES_hhdet_tes!F31=0,"",RES_hhdet_tes!F31/RES_hhdet_fec!F31)</f>
        <v>0.58144292320098101</v>
      </c>
      <c r="G31" s="111">
        <f>IF(RES_hhdet_tes!G31=0,"",RES_hhdet_tes!G31/RES_hhdet_fec!G31)</f>
        <v>0.58470518900584389</v>
      </c>
      <c r="H31" s="111">
        <f>IF(RES_hhdet_tes!H31=0,"",RES_hhdet_tes!H31/RES_hhdet_fec!H31)</f>
        <v>0.58895771855868462</v>
      </c>
      <c r="I31" s="111">
        <f>IF(RES_hhdet_tes!I31=0,"",RES_hhdet_tes!I31/RES_hhdet_fec!I31)</f>
        <v>0.59173148617647997</v>
      </c>
      <c r="J31" s="111">
        <f>IF(RES_hhdet_tes!J31=0,"",RES_hhdet_tes!J31/RES_hhdet_fec!J31)</f>
        <v>0.59191707056376608</v>
      </c>
      <c r="K31" s="111">
        <f>IF(RES_hhdet_tes!K31=0,"",RES_hhdet_tes!K31/RES_hhdet_fec!K31)</f>
        <v>0.59431177857219419</v>
      </c>
      <c r="L31" s="111">
        <f>IF(RES_hhdet_tes!L31=0,"",RES_hhdet_tes!L31/RES_hhdet_fec!L31)</f>
        <v>0.59981265494407998</v>
      </c>
      <c r="M31" s="111">
        <f>IF(RES_hhdet_tes!M31=0,"",RES_hhdet_tes!M31/RES_hhdet_fec!M31)</f>
        <v>0.60841729489766161</v>
      </c>
      <c r="N31" s="111">
        <f>IF(RES_hhdet_tes!N31=0,"",RES_hhdet_tes!N31/RES_hhdet_fec!N31)</f>
        <v>0.62053641581128882</v>
      </c>
      <c r="O31" s="111">
        <f>IF(RES_hhdet_tes!O31=0,"",RES_hhdet_tes!O31/RES_hhdet_fec!O31)</f>
        <v>0.63028350344861939</v>
      </c>
      <c r="P31" s="111">
        <f>IF(RES_hhdet_tes!P31=0,"",RES_hhdet_tes!P31/RES_hhdet_fec!P31)</f>
        <v>0.6305059976084707</v>
      </c>
      <c r="Q31" s="111">
        <f>IF(RES_hhdet_tes!Q31=0,"",RES_hhdet_tes!Q31/RES_hhdet_fec!Q31)</f>
        <v>0.63207646421931762</v>
      </c>
      <c r="R31" s="111">
        <f>IF(RES_hhdet_tes!R31=0,"",RES_hhdet_tes!R31/RES_hhdet_fec!R31)</f>
        <v>0.63757484232244221</v>
      </c>
      <c r="S31" s="111">
        <f>IF(RES_hhdet_tes!S31=0,"",RES_hhdet_tes!S31/RES_hhdet_fec!S31)</f>
        <v>0.6570462747794551</v>
      </c>
      <c r="T31" s="111">
        <f>IF(RES_hhdet_tes!T31=0,"",RES_hhdet_tes!T31/RES_hhdet_fec!T31)</f>
        <v>0.68273663020238884</v>
      </c>
      <c r="U31" s="111">
        <f>IF(RES_hhdet_tes!U31=0,"",RES_hhdet_tes!U31/RES_hhdet_fec!U31)</f>
        <v>0.71681301917864892</v>
      </c>
      <c r="V31" s="111">
        <f>IF(RES_hhdet_tes!V31=0,"",RES_hhdet_tes!V31/RES_hhdet_fec!V31)</f>
        <v>0.74297271706871471</v>
      </c>
      <c r="W31" s="111">
        <f>IF(RES_hhdet_tes!W31=0,"",RES_hhdet_tes!W31/RES_hhdet_fec!W31)</f>
        <v>0.75358059802840038</v>
      </c>
      <c r="X31" s="111">
        <f>IF(RES_hhdet_tes!X31=0,"",RES_hhdet_tes!X31/RES_hhdet_fec!X31)</f>
        <v>0.75402408681821287</v>
      </c>
      <c r="Y31" s="111">
        <f>IF(RES_hhdet_tes!Y31=0,"",RES_hhdet_tes!Y31/RES_hhdet_fec!Y31)</f>
        <v>0.75527022192858106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0.87953433834069017</v>
      </c>
      <c r="C32" s="111">
        <f>IF(RES_hhdet_tes!C32=0,"",RES_hhdet_tes!C32/RES_hhdet_fec!C32)</f>
        <v>0.87463476230390602</v>
      </c>
      <c r="D32" s="111">
        <f>IF(RES_hhdet_tes!D32=0,"",RES_hhdet_tes!D32/RES_hhdet_fec!D32)</f>
        <v>0.87164744503548763</v>
      </c>
      <c r="E32" s="111">
        <f>IF(RES_hhdet_tes!E32=0,"",RES_hhdet_tes!E32/RES_hhdet_fec!E32)</f>
        <v>0.88901825228824372</v>
      </c>
      <c r="F32" s="111">
        <f>IF(RES_hhdet_tes!F32=0,"",RES_hhdet_tes!F32/RES_hhdet_fec!F32)</f>
        <v>0.89023563920921711</v>
      </c>
      <c r="G32" s="111">
        <f>IF(RES_hhdet_tes!G32=0,"",RES_hhdet_tes!G32/RES_hhdet_fec!G32)</f>
        <v>0.87729603069757822</v>
      </c>
      <c r="H32" s="111">
        <f>IF(RES_hhdet_tes!H32=0,"",RES_hhdet_tes!H32/RES_hhdet_fec!H32)</f>
        <v>0.8878394683517421</v>
      </c>
      <c r="I32" s="111">
        <f>IF(RES_hhdet_tes!I32=0,"",RES_hhdet_tes!I32/RES_hhdet_fec!I32)</f>
        <v>0.8872416107522294</v>
      </c>
      <c r="J32" s="111">
        <f>IF(RES_hhdet_tes!J32=0,"",RES_hhdet_tes!J32/RES_hhdet_fec!J32)</f>
        <v>0.88936629378778564</v>
      </c>
      <c r="K32" s="111">
        <f>IF(RES_hhdet_tes!K32=0,"",RES_hhdet_tes!K32/RES_hhdet_fec!K32)</f>
        <v>0.88596373297073439</v>
      </c>
      <c r="L32" s="111">
        <f>IF(RES_hhdet_tes!L32=0,"",RES_hhdet_tes!L32/RES_hhdet_fec!L32)</f>
        <v>0.90583954290749158</v>
      </c>
      <c r="M32" s="111">
        <f>IF(RES_hhdet_tes!M32=0,"",RES_hhdet_tes!M32/RES_hhdet_fec!M32)</f>
        <v>0.93750483928003137</v>
      </c>
      <c r="N32" s="111">
        <f>IF(RES_hhdet_tes!N32=0,"",RES_hhdet_tes!N32/RES_hhdet_fec!N32)</f>
        <v>0.93660393278758591</v>
      </c>
      <c r="O32" s="111">
        <f>IF(RES_hhdet_tes!O32=0,"",RES_hhdet_tes!O32/RES_hhdet_fec!O32)</f>
        <v>0.94255761977731212</v>
      </c>
      <c r="P32" s="111">
        <f>IF(RES_hhdet_tes!P32=0,"",RES_hhdet_tes!P32/RES_hhdet_fec!P32)</f>
        <v>0.9405104081712865</v>
      </c>
      <c r="Q32" s="111">
        <f>IF(RES_hhdet_tes!Q32=0,"",RES_hhdet_tes!Q32/RES_hhdet_fec!Q32)</f>
        <v>0.94012920185021887</v>
      </c>
      <c r="R32" s="111">
        <f>IF(RES_hhdet_tes!R32=0,"",RES_hhdet_tes!R32/RES_hhdet_fec!R32)</f>
        <v>0.9366070781784005</v>
      </c>
      <c r="S32" s="111">
        <f>IF(RES_hhdet_tes!S32=0,"",RES_hhdet_tes!S32/RES_hhdet_fec!S32)</f>
        <v>0.94288360688627648</v>
      </c>
      <c r="T32" s="111">
        <f>IF(RES_hhdet_tes!T32=0,"",RES_hhdet_tes!T32/RES_hhdet_fec!T32)</f>
        <v>0.9630549888806299</v>
      </c>
      <c r="U32" s="111">
        <f>IF(RES_hhdet_tes!U32=0,"",RES_hhdet_tes!U32/RES_hhdet_fec!U32)</f>
        <v>0.96709736689952885</v>
      </c>
      <c r="V32" s="111">
        <f>IF(RES_hhdet_tes!V32=0,"",RES_hhdet_tes!V32/RES_hhdet_fec!V32)</f>
        <v>0.96146696732420622</v>
      </c>
      <c r="W32" s="111">
        <f>IF(RES_hhdet_tes!W32=0,"",RES_hhdet_tes!W32/RES_hhdet_fec!W32)</f>
        <v>0.96091242479929317</v>
      </c>
      <c r="X32" s="111">
        <f>IF(RES_hhdet_tes!X32=0,"",RES_hhdet_tes!X32/RES_hhdet_fec!X32)</f>
        <v>0.9394420045518046</v>
      </c>
      <c r="Y32" s="111">
        <f>IF(RES_hhdet_tes!Y32=0,"",RES_hhdet_tes!Y32/RES_hhdet_fec!Y32)</f>
        <v>0.94989302613320115</v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0.56634011243287397</v>
      </c>
      <c r="C33" s="112">
        <f>IF(RES_hhdet_tes!C33=0,"",RES_hhdet_tes!C33/RES_hhdet_fec!C33)</f>
        <v>0.5685252106841886</v>
      </c>
      <c r="D33" s="112">
        <f>IF(RES_hhdet_tes!D33=0,"",RES_hhdet_tes!D33/RES_hhdet_fec!D33)</f>
        <v>0.57150481718850332</v>
      </c>
      <c r="E33" s="112">
        <f>IF(RES_hhdet_tes!E33=0,"",RES_hhdet_tes!E33/RES_hhdet_fec!E33)</f>
        <v>0.5786982793606944</v>
      </c>
      <c r="F33" s="112">
        <f>IF(RES_hhdet_tes!F33=0,"",RES_hhdet_tes!F33/RES_hhdet_fec!F33)</f>
        <v>0.58218881867600458</v>
      </c>
      <c r="G33" s="112">
        <f>IF(RES_hhdet_tes!G33=0,"",RES_hhdet_tes!G33/RES_hhdet_fec!G33)</f>
        <v>0.58501140581201816</v>
      </c>
      <c r="H33" s="112">
        <f>IF(RES_hhdet_tes!H33=0,"",RES_hhdet_tes!H33/RES_hhdet_fec!H33)</f>
        <v>0.58912995866627915</v>
      </c>
      <c r="I33" s="112">
        <f>IF(RES_hhdet_tes!I33=0,"",RES_hhdet_tes!I33/RES_hhdet_fec!I33)</f>
        <v>0.59177395433757041</v>
      </c>
      <c r="J33" s="112">
        <f>IF(RES_hhdet_tes!J33=0,"",RES_hhdet_tes!J33/RES_hhdet_fec!J33)</f>
        <v>0.59188852352718258</v>
      </c>
      <c r="K33" s="112">
        <f>IF(RES_hhdet_tes!K33=0,"",RES_hhdet_tes!K33/RES_hhdet_fec!K33)</f>
        <v>0.59411690841230724</v>
      </c>
      <c r="L33" s="112">
        <f>IF(RES_hhdet_tes!L33=0,"",RES_hhdet_tes!L33/RES_hhdet_fec!L33)</f>
        <v>0.60532623543762742</v>
      </c>
      <c r="M33" s="112">
        <f>IF(RES_hhdet_tes!M33=0,"",RES_hhdet_tes!M33/RES_hhdet_fec!M33)</f>
        <v>0.61352944950816324</v>
      </c>
      <c r="N33" s="112">
        <f>IF(RES_hhdet_tes!N33=0,"",RES_hhdet_tes!N33/RES_hhdet_fec!N33)</f>
        <v>0.62161497022125534</v>
      </c>
      <c r="O33" s="112">
        <f>IF(RES_hhdet_tes!O33=0,"",RES_hhdet_tes!O33/RES_hhdet_fec!O33)</f>
        <v>0.62913231681492066</v>
      </c>
      <c r="P33" s="112">
        <f>IF(RES_hhdet_tes!P33=0,"",RES_hhdet_tes!P33/RES_hhdet_fec!P33)</f>
        <v>0.62931286995003444</v>
      </c>
      <c r="Q33" s="112">
        <f>IF(RES_hhdet_tes!Q33=0,"",RES_hhdet_tes!Q33/RES_hhdet_fec!Q33)</f>
        <v>0.63041738139784065</v>
      </c>
      <c r="R33" s="112">
        <f>IF(RES_hhdet_tes!R33=0,"",RES_hhdet_tes!R33/RES_hhdet_fec!R33)</f>
        <v>0.63453538457113001</v>
      </c>
      <c r="S33" s="112">
        <f>IF(RES_hhdet_tes!S33=0,"",RES_hhdet_tes!S33/RES_hhdet_fec!S33)</f>
        <v>0.65793133780862989</v>
      </c>
      <c r="T33" s="112">
        <f>IF(RES_hhdet_tes!T33=0,"",RES_hhdet_tes!T33/RES_hhdet_fec!T33)</f>
        <v>0.68524898601339312</v>
      </c>
      <c r="U33" s="112">
        <f>IF(RES_hhdet_tes!U33=0,"",RES_hhdet_tes!U33/RES_hhdet_fec!U33)</f>
        <v>0.71772954236536679</v>
      </c>
      <c r="V33" s="112">
        <f>IF(RES_hhdet_tes!V33=0,"",RES_hhdet_tes!V33/RES_hhdet_fec!V33)</f>
        <v>0.74677191788844299</v>
      </c>
      <c r="W33" s="112">
        <f>IF(RES_hhdet_tes!W33=0,"",RES_hhdet_tes!W33/RES_hhdet_fec!W33)</f>
        <v>0.75373537152570624</v>
      </c>
      <c r="X33" s="112">
        <f>IF(RES_hhdet_tes!X33=0,"",RES_hhdet_tes!X33/RES_hhdet_fec!X33)</f>
        <v>0.7541207663545606</v>
      </c>
      <c r="Y33" s="112">
        <f>IF(RES_hhdet_tes!Y33=0,"",RES_hhdet_tes!Y33/RES_hhdet_fec!Y33)</f>
        <v>0.75494378405952689</v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0.63890758712399387</v>
      </c>
      <c r="C35" s="112">
        <f>IF(RES_hhdet_tes!C35=0,"",RES_hhdet_tes!C35/RES_hhdet_fec!C35)</f>
        <v>0.64235823290246441</v>
      </c>
      <c r="D35" s="112">
        <f>IF(RES_hhdet_tes!D35=0,"",RES_hhdet_tes!D35/RES_hhdet_fec!D35)</f>
        <v>0.64636141570907901</v>
      </c>
      <c r="E35" s="112">
        <f>IF(RES_hhdet_tes!E35=0,"",RES_hhdet_tes!E35/RES_hhdet_fec!E35)</f>
        <v>0.64968738982696383</v>
      </c>
      <c r="F35" s="112">
        <f>IF(RES_hhdet_tes!F35=0,"",RES_hhdet_tes!F35/RES_hhdet_fec!F35)</f>
        <v>0.65327292618414645</v>
      </c>
      <c r="G35" s="112">
        <f>IF(RES_hhdet_tes!G35=0,"",RES_hhdet_tes!G35/RES_hhdet_fec!G35)</f>
        <v>0.6557959671996525</v>
      </c>
      <c r="H35" s="112">
        <f>IF(RES_hhdet_tes!H35=0,"",RES_hhdet_tes!H35/RES_hhdet_fec!H35)</f>
        <v>0.65896170174145785</v>
      </c>
      <c r="I35" s="112">
        <f>IF(RES_hhdet_tes!I35=0,"",RES_hhdet_tes!I35/RES_hhdet_fec!I35)</f>
        <v>0.66078223911807121</v>
      </c>
      <c r="J35" s="112">
        <f>IF(RES_hhdet_tes!J35=0,"",RES_hhdet_tes!J35/RES_hhdet_fec!J35)</f>
        <v>0.66088836565329079</v>
      </c>
      <c r="K35" s="112">
        <f>IF(RES_hhdet_tes!K35=0,"",RES_hhdet_tes!K35/RES_hhdet_fec!K35)</f>
        <v>0.66267092533051919</v>
      </c>
      <c r="L35" s="112">
        <f>IF(RES_hhdet_tes!L35=0,"",RES_hhdet_tes!L35/RES_hhdet_fec!L35)</f>
        <v>0.66366487738044422</v>
      </c>
      <c r="M35" s="112">
        <f>IF(RES_hhdet_tes!M35=0,"",RES_hhdet_tes!M35/RES_hhdet_fec!M35)</f>
        <v>0.66893093335297282</v>
      </c>
      <c r="N35" s="112">
        <f>IF(RES_hhdet_tes!N35=0,"",RES_hhdet_tes!N35/RES_hhdet_fec!N35)</f>
        <v>0.67524887645054188</v>
      </c>
      <c r="O35" s="112">
        <f>IF(RES_hhdet_tes!O35=0,"",RES_hhdet_tes!O35/RES_hhdet_fec!O35)</f>
        <v>0.68152950763880382</v>
      </c>
      <c r="P35" s="112">
        <f>IF(RES_hhdet_tes!P35=0,"",RES_hhdet_tes!P35/RES_hhdet_fec!P35)</f>
        <v>0.68166634084713762</v>
      </c>
      <c r="Q35" s="112">
        <f>IF(RES_hhdet_tes!Q35=0,"",RES_hhdet_tes!Q35/RES_hhdet_fec!Q35)</f>
        <v>0.68264985205811834</v>
      </c>
      <c r="R35" s="112">
        <f>IF(RES_hhdet_tes!R35=0,"",RES_hhdet_tes!R35/RES_hhdet_fec!R35)</f>
        <v>0.68553258018804053</v>
      </c>
      <c r="S35" s="112">
        <f>IF(RES_hhdet_tes!S35=0,"",RES_hhdet_tes!S35/RES_hhdet_fec!S35)</f>
        <v>0.69275338560520905</v>
      </c>
      <c r="T35" s="112">
        <f>IF(RES_hhdet_tes!T35=0,"",RES_hhdet_tes!T35/RES_hhdet_fec!T35)</f>
        <v>0.71652061698942515</v>
      </c>
      <c r="U35" s="112">
        <f>IF(RES_hhdet_tes!U35=0,"",RES_hhdet_tes!U35/RES_hhdet_fec!U35)</f>
        <v>0.72988554783048909</v>
      </c>
      <c r="V35" s="112">
        <f>IF(RES_hhdet_tes!V35=0,"",RES_hhdet_tes!V35/RES_hhdet_fec!V35)</f>
        <v>0.7475701760249559</v>
      </c>
      <c r="W35" s="112">
        <f>IF(RES_hhdet_tes!W35=0,"",RES_hhdet_tes!W35/RES_hhdet_fec!W35)</f>
        <v>0.75113484248832785</v>
      </c>
      <c r="X35" s="112">
        <f>IF(RES_hhdet_tes!X35=0,"",RES_hhdet_tes!X35/RES_hhdet_fec!X35)</f>
        <v>0.75131616762571907</v>
      </c>
      <c r="Y35" s="112">
        <f>IF(RES_hhdet_tes!Y35=0,"",RES_hhdet_tes!Y35/RES_hhdet_fec!Y35)</f>
        <v>0.75267430719282913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0.91461733790940769</v>
      </c>
      <c r="C36" s="113">
        <f>IF(RES_hhdet_tes!C36=0,"",RES_hhdet_tes!C36/RES_hhdet_fec!C36)</f>
        <v>0.90479480521523836</v>
      </c>
      <c r="D36" s="113">
        <f>IF(RES_hhdet_tes!D36=0,"",RES_hhdet_tes!D36/RES_hhdet_fec!D36)</f>
        <v>0.89981285386452947</v>
      </c>
      <c r="E36" s="113">
        <f>IF(RES_hhdet_tes!E36=0,"",RES_hhdet_tes!E36/RES_hhdet_fec!E36)</f>
        <v>0.92670582952843605</v>
      </c>
      <c r="F36" s="113">
        <f>IF(RES_hhdet_tes!F36=0,"",RES_hhdet_tes!F36/RES_hhdet_fec!F36)</f>
        <v>0.92664525198248759</v>
      </c>
      <c r="G36" s="113">
        <f>IF(RES_hhdet_tes!G36=0,"",RES_hhdet_tes!G36/RES_hhdet_fec!G36)</f>
        <v>0.90308822062381711</v>
      </c>
      <c r="H36" s="113">
        <f>IF(RES_hhdet_tes!H36=0,"",RES_hhdet_tes!H36/RES_hhdet_fec!H36)</f>
        <v>0.91726965322002518</v>
      </c>
      <c r="I36" s="113">
        <f>IF(RES_hhdet_tes!I36=0,"",RES_hhdet_tes!I36/RES_hhdet_fec!I36)</f>
        <v>0.91499851941493926</v>
      </c>
      <c r="J36" s="113">
        <f>IF(RES_hhdet_tes!J36=0,"",RES_hhdet_tes!J36/RES_hhdet_fec!J36)</f>
        <v>0.91773000101422175</v>
      </c>
      <c r="K36" s="113">
        <f>IF(RES_hhdet_tes!K36=0,"",RES_hhdet_tes!K36/RES_hhdet_fec!K36)</f>
        <v>0.91299370340562602</v>
      </c>
      <c r="L36" s="113">
        <f>IF(RES_hhdet_tes!L36=0,"",RES_hhdet_tes!L36/RES_hhdet_fec!L36)</f>
        <v>0.93882708138611959</v>
      </c>
      <c r="M36" s="113">
        <f>IF(RES_hhdet_tes!M36=0,"",RES_hhdet_tes!M36/RES_hhdet_fec!M36)</f>
        <v>0.9538192987838382</v>
      </c>
      <c r="N36" s="113">
        <f>IF(RES_hhdet_tes!N36=0,"",RES_hhdet_tes!N36/RES_hhdet_fec!N36)</f>
        <v>0.9560902652327874</v>
      </c>
      <c r="O36" s="113">
        <f>IF(RES_hhdet_tes!O36=0,"",RES_hhdet_tes!O36/RES_hhdet_fec!O36)</f>
        <v>0.96317231199921571</v>
      </c>
      <c r="P36" s="113">
        <f>IF(RES_hhdet_tes!P36=0,"",RES_hhdet_tes!P36/RES_hhdet_fec!P36)</f>
        <v>0.96033792800815287</v>
      </c>
      <c r="Q36" s="113">
        <f>IF(RES_hhdet_tes!Q36=0,"",RES_hhdet_tes!Q36/RES_hhdet_fec!Q36)</f>
        <v>0.95806271969417844</v>
      </c>
      <c r="R36" s="113">
        <f>IF(RES_hhdet_tes!R36=0,"",RES_hhdet_tes!R36/RES_hhdet_fec!R36)</f>
        <v>0.95451177076980898</v>
      </c>
      <c r="S36" s="113">
        <f>IF(RES_hhdet_tes!S36=0,"",RES_hhdet_tes!S36/RES_hhdet_fec!S36)</f>
        <v>0.9582391375153082</v>
      </c>
      <c r="T36" s="113">
        <f>IF(RES_hhdet_tes!T36=0,"",RES_hhdet_tes!T36/RES_hhdet_fec!T36)</f>
        <v>0.9718913239023218</v>
      </c>
      <c r="U36" s="113">
        <f>IF(RES_hhdet_tes!U36=0,"",RES_hhdet_tes!U36/RES_hhdet_fec!U36)</f>
        <v>0.973459137660873</v>
      </c>
      <c r="V36" s="113">
        <f>IF(RES_hhdet_tes!V36=0,"",RES_hhdet_tes!V36/RES_hhdet_fec!V36)</f>
        <v>0.99026610079135002</v>
      </c>
      <c r="W36" s="113">
        <f>IF(RES_hhdet_tes!W36=0,"",RES_hhdet_tes!W36/RES_hhdet_fec!W36)</f>
        <v>0.97668960704297814</v>
      </c>
      <c r="X36" s="113">
        <f>IF(RES_hhdet_tes!X36=0,"",RES_hhdet_tes!X36/RES_hhdet_fec!X36)</f>
        <v>0.95612252414256504</v>
      </c>
      <c r="Y36" s="113">
        <f>IF(RES_hhdet_tes!Y36=0,"",RES_hhdet_tes!Y36/RES_hhdet_fec!Y36)</f>
        <v>0.95749625566369279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0.63890758712399376</v>
      </c>
      <c r="C37" s="111">
        <f>IF(RES_hhdet_tes!C37=0,"",RES_hhdet_tes!C37/RES_hhdet_fec!C37)</f>
        <v>0.6429040912577435</v>
      </c>
      <c r="D37" s="111">
        <f>IF(RES_hhdet_tes!D37=0,"",RES_hhdet_tes!D37/RES_hhdet_fec!D37)</f>
        <v>0.6467246642604022</v>
      </c>
      <c r="E37" s="111">
        <f>IF(RES_hhdet_tes!E37=0,"",RES_hhdet_tes!E37/RES_hhdet_fec!E37)</f>
        <v>0.6495613820143582</v>
      </c>
      <c r="F37" s="111">
        <f>IF(RES_hhdet_tes!F37=0,"",RES_hhdet_tes!F37/RES_hhdet_fec!F37)</f>
        <v>0.65306552802600781</v>
      </c>
      <c r="G37" s="111">
        <f>IF(RES_hhdet_tes!G37=0,"",RES_hhdet_tes!G37/RES_hhdet_fec!G37)</f>
        <v>0.65587358653775651</v>
      </c>
      <c r="H37" s="111">
        <f>IF(RES_hhdet_tes!H37=0,"",RES_hhdet_tes!H37/RES_hhdet_fec!H37)</f>
        <v>0.65891732956713311</v>
      </c>
      <c r="I37" s="111">
        <f>IF(RES_hhdet_tes!I37=0,"",RES_hhdet_tes!I37/RES_hhdet_fec!I37)</f>
        <v>0.66074263100118436</v>
      </c>
      <c r="J37" s="111">
        <f>IF(RES_hhdet_tes!J37=0,"",RES_hhdet_tes!J37/RES_hhdet_fec!J37)</f>
        <v>0.66086452801030149</v>
      </c>
      <c r="K37" s="111">
        <f>IF(RES_hhdet_tes!K37=0,"",RES_hhdet_tes!K37/RES_hhdet_fec!K37)</f>
        <v>0.66349489993783939</v>
      </c>
      <c r="L37" s="111">
        <f>IF(RES_hhdet_tes!L37=0,"",RES_hhdet_tes!L37/RES_hhdet_fec!L37)</f>
        <v>0.66829557399711925</v>
      </c>
      <c r="M37" s="111">
        <f>IF(RES_hhdet_tes!M37=0,"",RES_hhdet_tes!M37/RES_hhdet_fec!M37)</f>
        <v>0.67182743389351574</v>
      </c>
      <c r="N37" s="111">
        <f>IF(RES_hhdet_tes!N37=0,"",RES_hhdet_tes!N37/RES_hhdet_fec!N37)</f>
        <v>0.67597230089702942</v>
      </c>
      <c r="O37" s="111">
        <f>IF(RES_hhdet_tes!O37=0,"",RES_hhdet_tes!O37/RES_hhdet_fec!O37)</f>
        <v>0.67935206375922519</v>
      </c>
      <c r="P37" s="111">
        <f>IF(RES_hhdet_tes!P37=0,"",RES_hhdet_tes!P37/RES_hhdet_fec!P37)</f>
        <v>0.67945776913966993</v>
      </c>
      <c r="Q37" s="111">
        <f>IF(RES_hhdet_tes!Q37=0,"",RES_hhdet_tes!Q37/RES_hhdet_fec!Q37)</f>
        <v>0.68041476051102623</v>
      </c>
      <c r="R37" s="111">
        <f>IF(RES_hhdet_tes!R37=0,"",RES_hhdet_tes!R37/RES_hhdet_fec!R37)</f>
        <v>0.68366831743046586</v>
      </c>
      <c r="S37" s="111">
        <f>IF(RES_hhdet_tes!S37=0,"",RES_hhdet_tes!S37/RES_hhdet_fec!S37)</f>
        <v>0.69328079162569911</v>
      </c>
      <c r="T37" s="111">
        <f>IF(RES_hhdet_tes!T37=0,"",RES_hhdet_tes!T37/RES_hhdet_fec!T37)</f>
        <v>0.71066765165502788</v>
      </c>
      <c r="U37" s="111">
        <f>IF(RES_hhdet_tes!U37=0,"",RES_hhdet_tes!U37/RES_hhdet_fec!U37)</f>
        <v>0.72893038231976426</v>
      </c>
      <c r="V37" s="111">
        <f>IF(RES_hhdet_tes!V37=0,"",RES_hhdet_tes!V37/RES_hhdet_fec!V37)</f>
        <v>0.74372389825980467</v>
      </c>
      <c r="W37" s="111">
        <f>IF(RES_hhdet_tes!W37=0,"",RES_hhdet_tes!W37/RES_hhdet_fec!W37)</f>
        <v>0.74883909521447278</v>
      </c>
      <c r="X37" s="111">
        <f>IF(RES_hhdet_tes!X37=0,"",RES_hhdet_tes!X37/RES_hhdet_fec!X37)</f>
        <v>0.7493528041970936</v>
      </c>
      <c r="Y37" s="111">
        <f>IF(RES_hhdet_tes!Y37=0,"",RES_hhdet_tes!Y37/RES_hhdet_fec!Y37)</f>
        <v>0.75101371461381539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0.62691849889041396</v>
      </c>
      <c r="C39" s="124">
        <f>IF(RES_hhdet_tes!C39=0,"",RES_hhdet_tes!C39/RES_hhdet_fec!C39)</f>
        <v>0.63330886417980203</v>
      </c>
      <c r="D39" s="124">
        <f>IF(RES_hhdet_tes!D39=0,"",RES_hhdet_tes!D39/RES_hhdet_fec!D39)</f>
        <v>0.63764942321874729</v>
      </c>
      <c r="E39" s="124">
        <f>IF(RES_hhdet_tes!E39=0,"",RES_hhdet_tes!E39/RES_hhdet_fec!E39)</f>
        <v>0.62671924900310705</v>
      </c>
      <c r="F39" s="124">
        <f>IF(RES_hhdet_tes!F39=0,"",RES_hhdet_tes!F39/RES_hhdet_fec!F39)</f>
        <v>0.63066444282649181</v>
      </c>
      <c r="G39" s="124">
        <f>IF(RES_hhdet_tes!G39=0,"",RES_hhdet_tes!G39/RES_hhdet_fec!G39)</f>
        <v>0.63964250548622192</v>
      </c>
      <c r="H39" s="124">
        <f>IF(RES_hhdet_tes!H39=0,"",RES_hhdet_tes!H39/RES_hhdet_fec!H39)</f>
        <v>0.64068142523422422</v>
      </c>
      <c r="I39" s="124">
        <f>IF(RES_hhdet_tes!I39=0,"",RES_hhdet_tes!I39/RES_hhdet_fec!I39)</f>
        <v>0.64484658685441865</v>
      </c>
      <c r="J39" s="124">
        <f>IF(RES_hhdet_tes!J39=0,"",RES_hhdet_tes!J39/RES_hhdet_fec!J39)</f>
        <v>0.64168414440132693</v>
      </c>
      <c r="K39" s="124">
        <f>IF(RES_hhdet_tes!K39=0,"",RES_hhdet_tes!K39/RES_hhdet_fec!K39)</f>
        <v>0.64417714169105322</v>
      </c>
      <c r="L39" s="124">
        <f>IF(RES_hhdet_tes!L39=0,"",RES_hhdet_tes!L39/RES_hhdet_fec!L39)</f>
        <v>0.65340374061625695</v>
      </c>
      <c r="M39" s="124">
        <f>IF(RES_hhdet_tes!M39=0,"",RES_hhdet_tes!M39/RES_hhdet_fec!M39)</f>
        <v>0.64447995496811583</v>
      </c>
      <c r="N39" s="124">
        <f>IF(RES_hhdet_tes!N39=0,"",RES_hhdet_tes!N39/RES_hhdet_fec!N39)</f>
        <v>0.62966869545994875</v>
      </c>
      <c r="O39" s="124">
        <f>IF(RES_hhdet_tes!O39=0,"",RES_hhdet_tes!O39/RES_hhdet_fec!O39)</f>
        <v>0.62097098825541996</v>
      </c>
      <c r="P39" s="124">
        <f>IF(RES_hhdet_tes!P39=0,"",RES_hhdet_tes!P39/RES_hhdet_fec!P39)</f>
        <v>0.62061341475194798</v>
      </c>
      <c r="Q39" s="124">
        <f>IF(RES_hhdet_tes!Q39=0,"",RES_hhdet_tes!Q39/RES_hhdet_fec!Q39)</f>
        <v>0.62262594302549767</v>
      </c>
      <c r="R39" s="124">
        <f>IF(RES_hhdet_tes!R39=0,"",RES_hhdet_tes!R39/RES_hhdet_fec!R39)</f>
        <v>0.63874374953880664</v>
      </c>
      <c r="S39" s="124">
        <f>IF(RES_hhdet_tes!S39=0,"",RES_hhdet_tes!S39/RES_hhdet_fec!S39)</f>
        <v>0.64264597434221871</v>
      </c>
      <c r="T39" s="124">
        <f>IF(RES_hhdet_tes!T39=0,"",RES_hhdet_tes!T39/RES_hhdet_fec!T39)</f>
        <v>0.67446982798657584</v>
      </c>
      <c r="U39" s="124">
        <f>IF(RES_hhdet_tes!U39=0,"",RES_hhdet_tes!U39/RES_hhdet_fec!U39)</f>
        <v>0.70128540665464278</v>
      </c>
      <c r="V39" s="124">
        <f>IF(RES_hhdet_tes!V39=0,"",RES_hhdet_tes!V39/RES_hhdet_fec!V39)</f>
        <v>0.72293713209768162</v>
      </c>
      <c r="W39" s="124">
        <f>IF(RES_hhdet_tes!W39=0,"",RES_hhdet_tes!W39/RES_hhdet_fec!W39)</f>
        <v>0.74282312629869829</v>
      </c>
      <c r="X39" s="124">
        <f>IF(RES_hhdet_tes!X39=0,"",RES_hhdet_tes!X39/RES_hhdet_fec!X39)</f>
        <v>0.73809577806157334</v>
      </c>
      <c r="Y39" s="124">
        <f>IF(RES_hhdet_tes!Y39=0,"",RES_hhdet_tes!Y39/RES_hhdet_fec!Y39)</f>
        <v>0.74875988982554598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0.55351870155983995</v>
      </c>
      <c r="C40" s="111">
        <f>IF(RES_hhdet_tes!C40=0,"",RES_hhdet_tes!C40/RES_hhdet_fec!C40)</f>
        <v>0.55451301518865082</v>
      </c>
      <c r="D40" s="111">
        <f>IF(RES_hhdet_tes!D40=0,"",RES_hhdet_tes!D40/RES_hhdet_fec!D40)</f>
        <v>0.55563231934590374</v>
      </c>
      <c r="E40" s="111">
        <f>IF(RES_hhdet_tes!E40=0,"",RES_hhdet_tes!E40/RES_hhdet_fec!E40)</f>
        <v>0.55692865007044179</v>
      </c>
      <c r="F40" s="111">
        <f>IF(RES_hhdet_tes!F40=0,"",RES_hhdet_tes!F40/RES_hhdet_fec!F40)</f>
        <v>0.55801628396715086</v>
      </c>
      <c r="G40" s="111">
        <f>IF(RES_hhdet_tes!G40=0,"",RES_hhdet_tes!G40/RES_hhdet_fec!G40)</f>
        <v>0.55888544397015483</v>
      </c>
      <c r="H40" s="111">
        <f>IF(RES_hhdet_tes!H40=0,"",RES_hhdet_tes!H40/RES_hhdet_fec!H40)</f>
        <v>0.56005088468795095</v>
      </c>
      <c r="I40" s="111">
        <f>IF(RES_hhdet_tes!I40=0,"",RES_hhdet_tes!I40/RES_hhdet_fec!I40)</f>
        <v>0.56082238221579028</v>
      </c>
      <c r="J40" s="111">
        <f>IF(RES_hhdet_tes!J40=0,"",RES_hhdet_tes!J40/RES_hhdet_fec!J40)</f>
        <v>0.5608772423215892</v>
      </c>
      <c r="K40" s="111">
        <f>IF(RES_hhdet_tes!K40=0,"",RES_hhdet_tes!K40/RES_hhdet_fec!K40)</f>
        <v>0.56149790466980731</v>
      </c>
      <c r="L40" s="111">
        <f>IF(RES_hhdet_tes!L40=0,"",RES_hhdet_tes!L40/RES_hhdet_fec!L40)</f>
        <v>0.5630293426025722</v>
      </c>
      <c r="M40" s="111">
        <f>IF(RES_hhdet_tes!M40=0,"",RES_hhdet_tes!M40/RES_hhdet_fec!M40)</f>
        <v>0.56458339985813777</v>
      </c>
      <c r="N40" s="111">
        <f>IF(RES_hhdet_tes!N40=0,"",RES_hhdet_tes!N40/RES_hhdet_fec!N40)</f>
        <v>0.56549076361547712</v>
      </c>
      <c r="O40" s="111">
        <f>IF(RES_hhdet_tes!O40=0,"",RES_hhdet_tes!O40/RES_hhdet_fec!O40)</f>
        <v>0.56572544975168393</v>
      </c>
      <c r="P40" s="111">
        <f>IF(RES_hhdet_tes!P40=0,"",RES_hhdet_tes!P40/RES_hhdet_fec!P40)</f>
        <v>0.56572979012509506</v>
      </c>
      <c r="Q40" s="111">
        <f>IF(RES_hhdet_tes!Q40=0,"",RES_hhdet_tes!Q40/RES_hhdet_fec!Q40)</f>
        <v>0.56575934746443035</v>
      </c>
      <c r="R40" s="111">
        <f>IF(RES_hhdet_tes!R40=0,"",RES_hhdet_tes!R40/RES_hhdet_fec!R40)</f>
        <v>0.56590792714614013</v>
      </c>
      <c r="S40" s="111">
        <f>IF(RES_hhdet_tes!S40=0,"",RES_hhdet_tes!S40/RES_hhdet_fec!S40)</f>
        <v>0.56749558885897822</v>
      </c>
      <c r="T40" s="111">
        <f>IF(RES_hhdet_tes!T40=0,"",RES_hhdet_tes!T40/RES_hhdet_fec!T40)</f>
        <v>0.57111356019207715</v>
      </c>
      <c r="U40" s="111">
        <f>IF(RES_hhdet_tes!U40=0,"",RES_hhdet_tes!U40/RES_hhdet_fec!U40)</f>
        <v>0.57833730895195856</v>
      </c>
      <c r="V40" s="111">
        <f>IF(RES_hhdet_tes!V40=0,"",RES_hhdet_tes!V40/RES_hhdet_fec!V40)</f>
        <v>0.58669669061506247</v>
      </c>
      <c r="W40" s="111">
        <f>IF(RES_hhdet_tes!W40=0,"",RES_hhdet_tes!W40/RES_hhdet_fec!W40)</f>
        <v>0.5902509311266354</v>
      </c>
      <c r="X40" s="111">
        <f>IF(RES_hhdet_tes!X40=0,"",RES_hhdet_tes!X40/RES_hhdet_fec!X40)</f>
        <v>0.59043438088179034</v>
      </c>
      <c r="Y40" s="111">
        <f>IF(RES_hhdet_tes!Y40=0,"",RES_hhdet_tes!Y40/RES_hhdet_fec!Y40)</f>
        <v>0.59092520462382014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0.7212812317797308</v>
      </c>
      <c r="C41" s="45">
        <f>IF(RES_hhdet_tes!C41=0,"",RES_hhdet_tes!C41/RES_hhdet_fec!C41)</f>
        <v>0.72321418579663588</v>
      </c>
      <c r="D41" s="45">
        <f>IF(RES_hhdet_tes!D41=0,"",RES_hhdet_tes!D41/RES_hhdet_fec!D41)</f>
        <v>0.7253787450330339</v>
      </c>
      <c r="E41" s="45">
        <f>IF(RES_hhdet_tes!E41=0,"",RES_hhdet_tes!E41/RES_hhdet_fec!E41)</f>
        <v>0.72775627705523416</v>
      </c>
      <c r="F41" s="45">
        <f>IF(RES_hhdet_tes!F41=0,"",RES_hhdet_tes!F41/RES_hhdet_fec!F41)</f>
        <v>0.73031328204140811</v>
      </c>
      <c r="G41" s="45">
        <f>IF(RES_hhdet_tes!G41=0,"",RES_hhdet_tes!G41/RES_hhdet_fec!G41)</f>
        <v>0.73240837987830221</v>
      </c>
      <c r="H41" s="45">
        <f>IF(RES_hhdet_tes!H41=0,"",RES_hhdet_tes!H41/RES_hhdet_fec!H41)</f>
        <v>0.73497984644846592</v>
      </c>
      <c r="I41" s="45">
        <f>IF(RES_hhdet_tes!I41=0,"",RES_hhdet_tes!I41/RES_hhdet_fec!I41)</f>
        <v>0.73660366643304576</v>
      </c>
      <c r="J41" s="45">
        <f>IF(RES_hhdet_tes!J41=0,"",RES_hhdet_tes!J41/RES_hhdet_fec!J41)</f>
        <v>0.73674117457537613</v>
      </c>
      <c r="K41" s="45">
        <f>IF(RES_hhdet_tes!K41=0,"",RES_hhdet_tes!K41/RES_hhdet_fec!K41)</f>
        <v>0.73842748018709559</v>
      </c>
      <c r="L41" s="45">
        <f>IF(RES_hhdet_tes!L41=0,"",RES_hhdet_tes!L41/RES_hhdet_fec!L41)</f>
        <v>0.74149281530458799</v>
      </c>
      <c r="M41" s="45">
        <f>IF(RES_hhdet_tes!M41=0,"",RES_hhdet_tes!M41/RES_hhdet_fec!M41)</f>
        <v>0.74515078799480605</v>
      </c>
      <c r="N41" s="45">
        <f>IF(RES_hhdet_tes!N41=0,"",RES_hhdet_tes!N41/RES_hhdet_fec!N41)</f>
        <v>0.74948429109398074</v>
      </c>
      <c r="O41" s="45">
        <f>IF(RES_hhdet_tes!O41=0,"",RES_hhdet_tes!O41/RES_hhdet_fec!O41)</f>
        <v>0.7527856545780226</v>
      </c>
      <c r="P41" s="45">
        <f>IF(RES_hhdet_tes!P41=0,"",RES_hhdet_tes!P41/RES_hhdet_fec!P41)</f>
        <v>0.7528760448755446</v>
      </c>
      <c r="Q41" s="45">
        <f>IF(RES_hhdet_tes!Q41=0,"",RES_hhdet_tes!Q41/RES_hhdet_fec!Q41)</f>
        <v>0.75381259611909268</v>
      </c>
      <c r="R41" s="45">
        <f>IF(RES_hhdet_tes!R41=0,"",RES_hhdet_tes!R41/RES_hhdet_fec!R41)</f>
        <v>0.75781116680525251</v>
      </c>
      <c r="S41" s="45">
        <f>IF(RES_hhdet_tes!S41=0,"",RES_hhdet_tes!S41/RES_hhdet_fec!S41)</f>
        <v>0.7715397334755445</v>
      </c>
      <c r="T41" s="45">
        <f>IF(RES_hhdet_tes!T41=0,"",RES_hhdet_tes!T41/RES_hhdet_fec!T41)</f>
        <v>0.7911321105952438</v>
      </c>
      <c r="U41" s="45">
        <f>IF(RES_hhdet_tes!U41=0,"",RES_hhdet_tes!U41/RES_hhdet_fec!U41)</f>
        <v>0.81158350032211335</v>
      </c>
      <c r="V41" s="45">
        <f>IF(RES_hhdet_tes!V41=0,"",RES_hhdet_tes!V41/RES_hhdet_fec!V41)</f>
        <v>0.82636301426001058</v>
      </c>
      <c r="W41" s="45">
        <f>IF(RES_hhdet_tes!W41=0,"",RES_hhdet_tes!W41/RES_hhdet_fec!W41)</f>
        <v>0.83302538995072406</v>
      </c>
      <c r="X41" s="45">
        <f>IF(RES_hhdet_tes!X41=0,"",RES_hhdet_tes!X41/RES_hhdet_fec!X41)</f>
        <v>0.8337845502040323</v>
      </c>
      <c r="Y41" s="45">
        <f>IF(RES_hhdet_tes!Y41=0,"",RES_hhdet_tes!Y41/RES_hhdet_fec!Y41)</f>
        <v>0.83608555539681673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0.52698829657316848</v>
      </c>
      <c r="C43" s="119">
        <f>IF(RES_hhdet_tes!C43=0,"",RES_hhdet_tes!C43/RES_hhdet_fec!C43)</f>
        <v>0.52010458364138845</v>
      </c>
      <c r="D43" s="119">
        <f>IF(RES_hhdet_tes!D43=0,"",RES_hhdet_tes!D43/RES_hhdet_fec!D43)</f>
        <v>0.521089122748572</v>
      </c>
      <c r="E43" s="119">
        <f>IF(RES_hhdet_tes!E43=0,"",RES_hhdet_tes!E43/RES_hhdet_fec!E43)</f>
        <v>0.52518812632552403</v>
      </c>
      <c r="F43" s="119">
        <f>IF(RES_hhdet_tes!F43=0,"",RES_hhdet_tes!F43/RES_hhdet_fec!F43)</f>
        <v>0.52493991319339317</v>
      </c>
      <c r="G43" s="119">
        <f>IF(RES_hhdet_tes!G43=0,"",RES_hhdet_tes!G43/RES_hhdet_fec!G43)</f>
        <v>0.53182991530123525</v>
      </c>
      <c r="H43" s="119">
        <f>IF(RES_hhdet_tes!H43=0,"",RES_hhdet_tes!H43/RES_hhdet_fec!H43)</f>
        <v>0.54525954741565463</v>
      </c>
      <c r="I43" s="119">
        <f>IF(RES_hhdet_tes!I43=0,"",RES_hhdet_tes!I43/RES_hhdet_fec!I43)</f>
        <v>0.55212331411830473</v>
      </c>
      <c r="J43" s="119">
        <f>IF(RES_hhdet_tes!J43=0,"",RES_hhdet_tes!J43/RES_hhdet_fec!J43)</f>
        <v>0.55627415980605688</v>
      </c>
      <c r="K43" s="119">
        <f>IF(RES_hhdet_tes!K43=0,"",RES_hhdet_tes!K43/RES_hhdet_fec!K43)</f>
        <v>0.56584586005268833</v>
      </c>
      <c r="L43" s="119">
        <f>IF(RES_hhdet_tes!L43=0,"",RES_hhdet_tes!L43/RES_hhdet_fec!L43)</f>
        <v>0.58330383002868891</v>
      </c>
      <c r="M43" s="119">
        <f>IF(RES_hhdet_tes!M43=0,"",RES_hhdet_tes!M43/RES_hhdet_fec!M43)</f>
        <v>0.57899825282176565</v>
      </c>
      <c r="N43" s="119">
        <f>IF(RES_hhdet_tes!N43=0,"",RES_hhdet_tes!N43/RES_hhdet_fec!N43)</f>
        <v>0.58496258277895996</v>
      </c>
      <c r="O43" s="119">
        <f>IF(RES_hhdet_tes!O43=0,"",RES_hhdet_tes!O43/RES_hhdet_fec!O43)</f>
        <v>0.58134840449049796</v>
      </c>
      <c r="P43" s="119">
        <f>IF(RES_hhdet_tes!P43=0,"",RES_hhdet_tes!P43/RES_hhdet_fec!P43)</f>
        <v>0.57848942682127524</v>
      </c>
      <c r="Q43" s="119">
        <f>IF(RES_hhdet_tes!Q43=0,"",RES_hhdet_tes!Q43/RES_hhdet_fec!Q43)</f>
        <v>0.57876846017726091</v>
      </c>
      <c r="R43" s="119">
        <f>IF(RES_hhdet_tes!R43=0,"",RES_hhdet_tes!R43/RES_hhdet_fec!R43)</f>
        <v>0.58518174224836594</v>
      </c>
      <c r="S43" s="119">
        <f>IF(RES_hhdet_tes!S43=0,"",RES_hhdet_tes!S43/RES_hhdet_fec!S43)</f>
        <v>0.58648777958514842</v>
      </c>
      <c r="T43" s="119">
        <f>IF(RES_hhdet_tes!T43=0,"",RES_hhdet_tes!T43/RES_hhdet_fec!T43)</f>
        <v>0.59099694270549274</v>
      </c>
      <c r="U43" s="119">
        <f>IF(RES_hhdet_tes!U43=0,"",RES_hhdet_tes!U43/RES_hhdet_fec!U43)</f>
        <v>0.59869296320398735</v>
      </c>
      <c r="V43" s="119">
        <f>IF(RES_hhdet_tes!V43=0,"",RES_hhdet_tes!V43/RES_hhdet_fec!V43)</f>
        <v>0.60868777791974593</v>
      </c>
      <c r="W43" s="119">
        <f>IF(RES_hhdet_tes!W43=0,"",RES_hhdet_tes!W43/RES_hhdet_fec!W43)</f>
        <v>0.62622442777540022</v>
      </c>
      <c r="X43" s="119">
        <f>IF(RES_hhdet_tes!X43=0,"",RES_hhdet_tes!X43/RES_hhdet_fec!X43)</f>
        <v>0.64579286158815641</v>
      </c>
      <c r="Y43" s="119">
        <f>IF(RES_hhdet_tes!Y43=0,"",RES_hhdet_tes!Y43/RES_hhdet_fec!Y43)</f>
        <v>0.67967275498589486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0.44858706599079912</v>
      </c>
      <c r="C44" s="124">
        <f>IF(RES_hhdet_tes!C44=0,"",RES_hhdet_tes!C44/RES_hhdet_fec!C44)</f>
        <v>0.44862239274558902</v>
      </c>
      <c r="D44" s="124">
        <f>IF(RES_hhdet_tes!D44=0,"",RES_hhdet_tes!D44/RES_hhdet_fec!D44)</f>
        <v>0.45029723359270907</v>
      </c>
      <c r="E44" s="124">
        <f>IF(RES_hhdet_tes!E44=0,"",RES_hhdet_tes!E44/RES_hhdet_fec!E44)</f>
        <v>0.44981669266481589</v>
      </c>
      <c r="F44" s="124">
        <f>IF(RES_hhdet_tes!F44=0,"",RES_hhdet_tes!F44/RES_hhdet_fec!F44)</f>
        <v>0.45194145319149248</v>
      </c>
      <c r="G44" s="124">
        <f>IF(RES_hhdet_tes!G44=0,"",RES_hhdet_tes!G44/RES_hhdet_fec!G44)</f>
        <v>0.46183319547467916</v>
      </c>
      <c r="H44" s="124">
        <f>IF(RES_hhdet_tes!H44=0,"",RES_hhdet_tes!H44/RES_hhdet_fec!H44)</f>
        <v>0.47616257982429233</v>
      </c>
      <c r="I44" s="124">
        <f>IF(RES_hhdet_tes!I44=0,"",RES_hhdet_tes!I44/RES_hhdet_fec!I44)</f>
        <v>0.49055461993620986</v>
      </c>
      <c r="J44" s="124">
        <f>IF(RES_hhdet_tes!J44=0,"",RES_hhdet_tes!J44/RES_hhdet_fec!J44)</f>
        <v>0.50398106970464607</v>
      </c>
      <c r="K44" s="124">
        <f>IF(RES_hhdet_tes!K44=0,"",RES_hhdet_tes!K44/RES_hhdet_fec!K44)</f>
        <v>0.51487769100036063</v>
      </c>
      <c r="L44" s="124">
        <f>IF(RES_hhdet_tes!L44=0,"",RES_hhdet_tes!L44/RES_hhdet_fec!L44)</f>
        <v>0.52321505687269132</v>
      </c>
      <c r="M44" s="124">
        <f>IF(RES_hhdet_tes!M44=0,"",RES_hhdet_tes!M44/RES_hhdet_fec!M44)</f>
        <v>0.52860589449001183</v>
      </c>
      <c r="N44" s="124">
        <f>IF(RES_hhdet_tes!N44=0,"",RES_hhdet_tes!N44/RES_hhdet_fec!N44)</f>
        <v>0.53218987047855448</v>
      </c>
      <c r="O44" s="124">
        <f>IF(RES_hhdet_tes!O44=0,"",RES_hhdet_tes!O44/RES_hhdet_fec!O44)</f>
        <v>0.53550415640308413</v>
      </c>
      <c r="P44" s="124">
        <f>IF(RES_hhdet_tes!P44=0,"",RES_hhdet_tes!P44/RES_hhdet_fec!P44)</f>
        <v>0.53542475176555926</v>
      </c>
      <c r="Q44" s="124">
        <f>IF(RES_hhdet_tes!Q44=0,"",RES_hhdet_tes!Q44/RES_hhdet_fec!Q44)</f>
        <v>0.53542314971968175</v>
      </c>
      <c r="R44" s="124">
        <f>IF(RES_hhdet_tes!R44=0,"",RES_hhdet_tes!R44/RES_hhdet_fec!R44)</f>
        <v>0.53562473960859869</v>
      </c>
      <c r="S44" s="124">
        <f>IF(RES_hhdet_tes!S44=0,"",RES_hhdet_tes!S44/RES_hhdet_fec!S44)</f>
        <v>0.53590968604039901</v>
      </c>
      <c r="T44" s="124">
        <f>IF(RES_hhdet_tes!T44=0,"",RES_hhdet_tes!T44/RES_hhdet_fec!T44)</f>
        <v>0.54068057985401974</v>
      </c>
      <c r="U44" s="124">
        <f>IF(RES_hhdet_tes!U44=0,"",RES_hhdet_tes!U44/RES_hhdet_fec!U44)</f>
        <v>0.54405253079196891</v>
      </c>
      <c r="V44" s="124">
        <f>IF(RES_hhdet_tes!V44=0,"",RES_hhdet_tes!V44/RES_hhdet_fec!V44)</f>
        <v>0.55704644677310866</v>
      </c>
      <c r="W44" s="124">
        <f>IF(RES_hhdet_tes!W44=0,"",RES_hhdet_tes!W44/RES_hhdet_fec!W44)</f>
        <v>0.57124408062004928</v>
      </c>
      <c r="X44" s="124">
        <f>IF(RES_hhdet_tes!X44=0,"",RES_hhdet_tes!X44/RES_hhdet_fec!X44)</f>
        <v>0.5890882499524871</v>
      </c>
      <c r="Y44" s="124">
        <f>IF(RES_hhdet_tes!Y44=0,"",RES_hhdet_tes!Y44/RES_hhdet_fec!Y44)</f>
        <v>0.6119932547965159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0.44392589920517284</v>
      </c>
      <c r="C45" s="111">
        <f>IF(RES_hhdet_tes!C45=0,"",RES_hhdet_tes!C45/RES_hhdet_fec!C45)</f>
        <v>0.44411667635777846</v>
      </c>
      <c r="D45" s="111">
        <f>IF(RES_hhdet_tes!D45=0,"",RES_hhdet_tes!D45/RES_hhdet_fec!D45)</f>
        <v>0.44598778873977457</v>
      </c>
      <c r="E45" s="111">
        <f>IF(RES_hhdet_tes!E45=0,"",RES_hhdet_tes!E45/RES_hhdet_fec!E45)</f>
        <v>0.44627756146043907</v>
      </c>
      <c r="F45" s="111">
        <f>IF(RES_hhdet_tes!F45=0,"",RES_hhdet_tes!F45/RES_hhdet_fec!F45)</f>
        <v>0.44857722065818234</v>
      </c>
      <c r="G45" s="111">
        <f>IF(RES_hhdet_tes!G45=0,"",RES_hhdet_tes!G45/RES_hhdet_fec!G45)</f>
        <v>0.45842282320275124</v>
      </c>
      <c r="H45" s="111">
        <f>IF(RES_hhdet_tes!H45=0,"",RES_hhdet_tes!H45/RES_hhdet_fec!H45)</f>
        <v>0.47268996323529466</v>
      </c>
      <c r="I45" s="111">
        <f>IF(RES_hhdet_tes!I45=0,"",RES_hhdet_tes!I45/RES_hhdet_fec!I45)</f>
        <v>0.48695641240294874</v>
      </c>
      <c r="J45" s="111">
        <f>IF(RES_hhdet_tes!J45=0,"",RES_hhdet_tes!J45/RES_hhdet_fec!J45)</f>
        <v>0.50019425388469396</v>
      </c>
      <c r="K45" s="111">
        <f>IF(RES_hhdet_tes!K45=0,"",RES_hhdet_tes!K45/RES_hhdet_fec!K45)</f>
        <v>0.51128732023879131</v>
      </c>
      <c r="L45" s="111">
        <f>IF(RES_hhdet_tes!L45=0,"",RES_hhdet_tes!L45/RES_hhdet_fec!L45)</f>
        <v>0.52081920060494802</v>
      </c>
      <c r="M45" s="111">
        <f>IF(RES_hhdet_tes!M45=0,"",RES_hhdet_tes!M45/RES_hhdet_fec!M45)</f>
        <v>0.52592418132258678</v>
      </c>
      <c r="N45" s="111">
        <f>IF(RES_hhdet_tes!N45=0,"",RES_hhdet_tes!N45/RES_hhdet_fec!N45)</f>
        <v>0.52963744229532606</v>
      </c>
      <c r="O45" s="111">
        <f>IF(RES_hhdet_tes!O45=0,"",RES_hhdet_tes!O45/RES_hhdet_fec!O45)</f>
        <v>0.5329883016916076</v>
      </c>
      <c r="P45" s="111">
        <f>IF(RES_hhdet_tes!P45=0,"",RES_hhdet_tes!P45/RES_hhdet_fec!P45)</f>
        <v>0.533019562529362</v>
      </c>
      <c r="Q45" s="111">
        <f>IF(RES_hhdet_tes!Q45=0,"",RES_hhdet_tes!Q45/RES_hhdet_fec!Q45)</f>
        <v>0.53306537418912558</v>
      </c>
      <c r="R45" s="111">
        <f>IF(RES_hhdet_tes!R45=0,"",RES_hhdet_tes!R45/RES_hhdet_fec!R45)</f>
        <v>0.53318683892824448</v>
      </c>
      <c r="S45" s="111">
        <f>IF(RES_hhdet_tes!S45=0,"",RES_hhdet_tes!S45/RES_hhdet_fec!S45)</f>
        <v>0.53352453522029908</v>
      </c>
      <c r="T45" s="111">
        <f>IF(RES_hhdet_tes!T45=0,"",RES_hhdet_tes!T45/RES_hhdet_fec!T45)</f>
        <v>0.53834008405703004</v>
      </c>
      <c r="U45" s="111">
        <f>IF(RES_hhdet_tes!U45=0,"",RES_hhdet_tes!U45/RES_hhdet_fec!U45)</f>
        <v>0.54175218398236169</v>
      </c>
      <c r="V45" s="111">
        <f>IF(RES_hhdet_tes!V45=0,"",RES_hhdet_tes!V45/RES_hhdet_fec!V45)</f>
        <v>0.55381455791045697</v>
      </c>
      <c r="W45" s="111">
        <f>IF(RES_hhdet_tes!W45=0,"",RES_hhdet_tes!W45/RES_hhdet_fec!W45)</f>
        <v>0.56803912102456089</v>
      </c>
      <c r="X45" s="111">
        <f>IF(RES_hhdet_tes!X45=0,"",RES_hhdet_tes!X45/RES_hhdet_fec!X45)</f>
        <v>0.58589972491833064</v>
      </c>
      <c r="Y45" s="111">
        <f>IF(RES_hhdet_tes!Y45=0,"",RES_hhdet_tes!Y45/RES_hhdet_fec!Y45)</f>
        <v>0.6087847308477321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1.7746717148656104</v>
      </c>
      <c r="C47" s="124">
        <f>IF(RES_hhdet_tes!C47=0,"",RES_hhdet_tes!C47/RES_hhdet_fec!C47)</f>
        <v>1.8801633004604124</v>
      </c>
      <c r="D47" s="124">
        <f>IF(RES_hhdet_tes!D47=0,"",RES_hhdet_tes!D47/RES_hhdet_fec!D47)</f>
        <v>1.9899521915779095</v>
      </c>
      <c r="E47" s="124">
        <f>IF(RES_hhdet_tes!E47=0,"",RES_hhdet_tes!E47/RES_hhdet_fec!E47)</f>
        <v>2.0475223077893863</v>
      </c>
      <c r="F47" s="124">
        <f>IF(RES_hhdet_tes!F47=0,"",RES_hhdet_tes!F47/RES_hhdet_fec!F47)</f>
        <v>2.1203098762361972</v>
      </c>
      <c r="G47" s="124">
        <f>IF(RES_hhdet_tes!G47=0,"",RES_hhdet_tes!G47/RES_hhdet_fec!G47)</f>
        <v>2.2584694329698722</v>
      </c>
      <c r="H47" s="124">
        <f>IF(RES_hhdet_tes!H47=0,"",RES_hhdet_tes!H47/RES_hhdet_fec!H47)</f>
        <v>2.4963961535093566</v>
      </c>
      <c r="I47" s="124">
        <f>IF(RES_hhdet_tes!I47=0,"",RES_hhdet_tes!I47/RES_hhdet_fec!I47)</f>
        <v>2.6651432250367648</v>
      </c>
      <c r="J47" s="124">
        <f>IF(RES_hhdet_tes!J47=0,"",RES_hhdet_tes!J47/RES_hhdet_fec!J47)</f>
        <v>2.7869225095379839</v>
      </c>
      <c r="K47" s="124">
        <f>IF(RES_hhdet_tes!K47=0,"",RES_hhdet_tes!K47/RES_hhdet_fec!K47)</f>
        <v>2.9178104745787601</v>
      </c>
      <c r="L47" s="124">
        <f>IF(RES_hhdet_tes!L47=0,"",RES_hhdet_tes!L47/RES_hhdet_fec!L47)</f>
        <v>3.0100068201399286</v>
      </c>
      <c r="M47" s="124">
        <f>IF(RES_hhdet_tes!M47=0,"",RES_hhdet_tes!M47/RES_hhdet_fec!M47)</f>
        <v>3.1053350249187144</v>
      </c>
      <c r="N47" s="124">
        <f>IF(RES_hhdet_tes!N47=0,"",RES_hhdet_tes!N47/RES_hhdet_fec!N47)</f>
        <v>3.1859471128067476</v>
      </c>
      <c r="O47" s="124">
        <f>IF(RES_hhdet_tes!O47=0,"",RES_hhdet_tes!O47/RES_hhdet_fec!O47)</f>
        <v>3.2268912422142826</v>
      </c>
      <c r="P47" s="124">
        <f>IF(RES_hhdet_tes!P47=0,"",RES_hhdet_tes!P47/RES_hhdet_fec!P47)</f>
        <v>3.2618698471879677</v>
      </c>
      <c r="Q47" s="124">
        <f>IF(RES_hhdet_tes!Q47=0,"",RES_hhdet_tes!Q47/RES_hhdet_fec!Q47)</f>
        <v>3.2989554603907147</v>
      </c>
      <c r="R47" s="124">
        <f>IF(RES_hhdet_tes!R47=0,"",RES_hhdet_tes!R47/RES_hhdet_fec!R47)</f>
        <v>3.3508360713134393</v>
      </c>
      <c r="S47" s="124">
        <f>IF(RES_hhdet_tes!S47=0,"",RES_hhdet_tes!S47/RES_hhdet_fec!S47)</f>
        <v>3.425852888183694</v>
      </c>
      <c r="T47" s="124">
        <f>IF(RES_hhdet_tes!T47=0,"",RES_hhdet_tes!T47/RES_hhdet_fec!T47)</f>
        <v>3.5254471813397901</v>
      </c>
      <c r="U47" s="124">
        <f>IF(RES_hhdet_tes!U47=0,"",RES_hhdet_tes!U47/RES_hhdet_fec!U47)</f>
        <v>3.7201914038769988</v>
      </c>
      <c r="V47" s="124">
        <f>IF(RES_hhdet_tes!V47=0,"",RES_hhdet_tes!V47/RES_hhdet_fec!V47)</f>
        <v>3.9130557449080596</v>
      </c>
      <c r="W47" s="124">
        <f>IF(RES_hhdet_tes!W47=0,"",RES_hhdet_tes!W47/RES_hhdet_fec!W47)</f>
        <v>3.9649781689654211</v>
      </c>
      <c r="X47" s="124">
        <f>IF(RES_hhdet_tes!X47=0,"",RES_hhdet_tes!X47/RES_hhdet_fec!X47)</f>
        <v>3.9917819355155668</v>
      </c>
      <c r="Y47" s="124">
        <f>IF(RES_hhdet_tes!Y47=0,"",RES_hhdet_tes!Y47/RES_hhdet_fec!Y47)</f>
        <v>4.0164624575210164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1.7746717148656104</v>
      </c>
      <c r="C48" s="111">
        <f>IF(RES_hhdet_tes!C48=0,"",RES_hhdet_tes!C48/RES_hhdet_fec!C48)</f>
        <v>1.8801633004604124</v>
      </c>
      <c r="D48" s="111">
        <f>IF(RES_hhdet_tes!D48=0,"",RES_hhdet_tes!D48/RES_hhdet_fec!D48)</f>
        <v>1.9899521915779095</v>
      </c>
      <c r="E48" s="111">
        <f>IF(RES_hhdet_tes!E48=0,"",RES_hhdet_tes!E48/RES_hhdet_fec!E48)</f>
        <v>2.0475223077893863</v>
      </c>
      <c r="F48" s="111">
        <f>IF(RES_hhdet_tes!F48=0,"",RES_hhdet_tes!F48/RES_hhdet_fec!F48)</f>
        <v>2.1203098762361972</v>
      </c>
      <c r="G48" s="111">
        <f>IF(RES_hhdet_tes!G48=0,"",RES_hhdet_tes!G48/RES_hhdet_fec!G48)</f>
        <v>2.2584694329698722</v>
      </c>
      <c r="H48" s="111">
        <f>IF(RES_hhdet_tes!H48=0,"",RES_hhdet_tes!H48/RES_hhdet_fec!H48)</f>
        <v>2.4963961535093566</v>
      </c>
      <c r="I48" s="111">
        <f>IF(RES_hhdet_tes!I48=0,"",RES_hhdet_tes!I48/RES_hhdet_fec!I48)</f>
        <v>2.6651432250367648</v>
      </c>
      <c r="J48" s="111">
        <f>IF(RES_hhdet_tes!J48=0,"",RES_hhdet_tes!J48/RES_hhdet_fec!J48)</f>
        <v>2.7869225095379839</v>
      </c>
      <c r="K48" s="111">
        <f>IF(RES_hhdet_tes!K48=0,"",RES_hhdet_tes!K48/RES_hhdet_fec!K48)</f>
        <v>2.9178104745787601</v>
      </c>
      <c r="L48" s="111">
        <f>IF(RES_hhdet_tes!L48=0,"",RES_hhdet_tes!L48/RES_hhdet_fec!L48)</f>
        <v>3.0100068201399286</v>
      </c>
      <c r="M48" s="111">
        <f>IF(RES_hhdet_tes!M48=0,"",RES_hhdet_tes!M48/RES_hhdet_fec!M48)</f>
        <v>3.1053350249187144</v>
      </c>
      <c r="N48" s="111">
        <f>IF(RES_hhdet_tes!N48=0,"",RES_hhdet_tes!N48/RES_hhdet_fec!N48)</f>
        <v>3.1859471128067476</v>
      </c>
      <c r="O48" s="111">
        <f>IF(RES_hhdet_tes!O48=0,"",RES_hhdet_tes!O48/RES_hhdet_fec!O48)</f>
        <v>3.2268912422142826</v>
      </c>
      <c r="P48" s="111">
        <f>IF(RES_hhdet_tes!P48=0,"",RES_hhdet_tes!P48/RES_hhdet_fec!P48)</f>
        <v>3.2618698471879677</v>
      </c>
      <c r="Q48" s="111">
        <f>IF(RES_hhdet_tes!Q48=0,"",RES_hhdet_tes!Q48/RES_hhdet_fec!Q48)</f>
        <v>3.2989554603907147</v>
      </c>
      <c r="R48" s="111">
        <f>IF(RES_hhdet_tes!R48=0,"",RES_hhdet_tes!R48/RES_hhdet_fec!R48)</f>
        <v>3.3508360713134393</v>
      </c>
      <c r="S48" s="111">
        <f>IF(RES_hhdet_tes!S48=0,"",RES_hhdet_tes!S48/RES_hhdet_fec!S48)</f>
        <v>3.425852888183694</v>
      </c>
      <c r="T48" s="111">
        <f>IF(RES_hhdet_tes!T48=0,"",RES_hhdet_tes!T48/RES_hhdet_fec!T48)</f>
        <v>3.5254471813397901</v>
      </c>
      <c r="U48" s="111">
        <f>IF(RES_hhdet_tes!U48=0,"",RES_hhdet_tes!U48/RES_hhdet_fec!U48)</f>
        <v>3.7201914038769988</v>
      </c>
      <c r="V48" s="111">
        <f>IF(RES_hhdet_tes!V48=0,"",RES_hhdet_tes!V48/RES_hhdet_fec!V48)</f>
        <v>3.9130557449080596</v>
      </c>
      <c r="W48" s="111">
        <f>IF(RES_hhdet_tes!W48=0,"",RES_hhdet_tes!W48/RES_hhdet_fec!W48)</f>
        <v>3.9649781689654211</v>
      </c>
      <c r="X48" s="111">
        <f>IF(RES_hhdet_tes!X48=0,"",RES_hhdet_tes!X48/RES_hhdet_fec!X48)</f>
        <v>3.9917819355155668</v>
      </c>
      <c r="Y48" s="111">
        <f>IF(RES_hhdet_tes!Y48=0,"",RES_hhdet_tes!Y48/RES_hhdet_fec!Y48)</f>
        <v>4.0164624575210164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0.51871357256509087</v>
      </c>
      <c r="C49" s="124">
        <f>IF(RES_hhdet_tes!C49=0,"",RES_hhdet_tes!C49/RES_hhdet_fec!C49)</f>
        <v>0.51833384573464303</v>
      </c>
      <c r="D49" s="124">
        <f>IF(RES_hhdet_tes!D49=0,"",RES_hhdet_tes!D49/RES_hhdet_fec!D49)</f>
        <v>0.51882138562700708</v>
      </c>
      <c r="E49" s="124">
        <f>IF(RES_hhdet_tes!E49=0,"",RES_hhdet_tes!E49/RES_hhdet_fec!E49)</f>
        <v>0.51982331474933308</v>
      </c>
      <c r="F49" s="124">
        <f>IF(RES_hhdet_tes!F49=0,"",RES_hhdet_tes!F49/RES_hhdet_fec!F49)</f>
        <v>0.5213244890928993</v>
      </c>
      <c r="G49" s="124">
        <f>IF(RES_hhdet_tes!G49=0,"",RES_hhdet_tes!G49/RES_hhdet_fec!G49)</f>
        <v>0.52547086510370511</v>
      </c>
      <c r="H49" s="124">
        <f>IF(RES_hhdet_tes!H49=0,"",RES_hhdet_tes!H49/RES_hhdet_fec!H49)</f>
        <v>0.53150030647674595</v>
      </c>
      <c r="I49" s="124">
        <f>IF(RES_hhdet_tes!I49=0,"",RES_hhdet_tes!I49/RES_hhdet_fec!I49)</f>
        <v>0.53713638889620674</v>
      </c>
      <c r="J49" s="124">
        <f>IF(RES_hhdet_tes!J49=0,"",RES_hhdet_tes!J49/RES_hhdet_fec!J49)</f>
        <v>0.54300499832630211</v>
      </c>
      <c r="K49" s="124">
        <f>IF(RES_hhdet_tes!K49=0,"",RES_hhdet_tes!K49/RES_hhdet_fec!K49)</f>
        <v>0.54822647292790194</v>
      </c>
      <c r="L49" s="124">
        <f>IF(RES_hhdet_tes!L49=0,"",RES_hhdet_tes!L49/RES_hhdet_fec!L49)</f>
        <v>0.55450704257949668</v>
      </c>
      <c r="M49" s="124">
        <f>IF(RES_hhdet_tes!M49=0,"",RES_hhdet_tes!M49/RES_hhdet_fec!M49)</f>
        <v>0.55991557665409708</v>
      </c>
      <c r="N49" s="124">
        <f>IF(RES_hhdet_tes!N49=0,"",RES_hhdet_tes!N49/RES_hhdet_fec!N49)</f>
        <v>0.56365845594353681</v>
      </c>
      <c r="O49" s="124">
        <f>IF(RES_hhdet_tes!O49=0,"",RES_hhdet_tes!O49/RES_hhdet_fec!O49)</f>
        <v>0.57118988807079096</v>
      </c>
      <c r="P49" s="124">
        <f>IF(RES_hhdet_tes!P49=0,"",RES_hhdet_tes!P49/RES_hhdet_fec!P49)</f>
        <v>0.57976532375280454</v>
      </c>
      <c r="Q49" s="124">
        <f>IF(RES_hhdet_tes!Q49=0,"",RES_hhdet_tes!Q49/RES_hhdet_fec!Q49)</f>
        <v>0.58538546238663769</v>
      </c>
      <c r="R49" s="124">
        <f>IF(RES_hhdet_tes!R49=0,"",RES_hhdet_tes!R49/RES_hhdet_fec!R49)</f>
        <v>0.58723898261260499</v>
      </c>
      <c r="S49" s="124">
        <f>IF(RES_hhdet_tes!S49=0,"",RES_hhdet_tes!S49/RES_hhdet_fec!S49)</f>
        <v>0.59298185197823106</v>
      </c>
      <c r="T49" s="124">
        <f>IF(RES_hhdet_tes!T49=0,"",RES_hhdet_tes!T49/RES_hhdet_fec!T49)</f>
        <v>0.59768870814941177</v>
      </c>
      <c r="U49" s="124">
        <f>IF(RES_hhdet_tes!U49=0,"",RES_hhdet_tes!U49/RES_hhdet_fec!U49)</f>
        <v>0.60876117727558632</v>
      </c>
      <c r="V49" s="124">
        <f>IF(RES_hhdet_tes!V49=0,"",RES_hhdet_tes!V49/RES_hhdet_fec!V49)</f>
        <v>0.62090609137252317</v>
      </c>
      <c r="W49" s="124">
        <f>IF(RES_hhdet_tes!W49=0,"",RES_hhdet_tes!W49/RES_hhdet_fec!W49)</f>
        <v>0.63869425606187924</v>
      </c>
      <c r="X49" s="124">
        <f>IF(RES_hhdet_tes!X49=0,"",RES_hhdet_tes!X49/RES_hhdet_fec!X49)</f>
        <v>0.65608757835418585</v>
      </c>
      <c r="Y49" s="124">
        <f>IF(RES_hhdet_tes!Y49=0,"",RES_hhdet_tes!Y49/RES_hhdet_fec!Y49)</f>
        <v>0.67916380373577401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0.51038188365088943</v>
      </c>
      <c r="C50" s="111">
        <f>IF(RES_hhdet_tes!C50=0,"",RES_hhdet_tes!C50/RES_hhdet_fec!C50)</f>
        <v>0.51038188365088943</v>
      </c>
      <c r="D50" s="111">
        <f>IF(RES_hhdet_tes!D50=0,"",RES_hhdet_tes!D50/RES_hhdet_fec!D50)</f>
        <v>0.51121807215790838</v>
      </c>
      <c r="E50" s="111">
        <f>IF(RES_hhdet_tes!E50=0,"",RES_hhdet_tes!E50/RES_hhdet_fec!E50)</f>
        <v>0.51134926291731586</v>
      </c>
      <c r="F50" s="111">
        <f>IF(RES_hhdet_tes!F50=0,"",RES_hhdet_tes!F50/RES_hhdet_fec!F50)</f>
        <v>0.51230365208958162</v>
      </c>
      <c r="G50" s="111">
        <f>IF(RES_hhdet_tes!G50=0,"",RES_hhdet_tes!G50/RES_hhdet_fec!G50)</f>
        <v>0.51666730801322636</v>
      </c>
      <c r="H50" s="111">
        <f>IF(RES_hhdet_tes!H50=0,"",RES_hhdet_tes!H50/RES_hhdet_fec!H50)</f>
        <v>0.52299971706387038</v>
      </c>
      <c r="I50" s="111">
        <f>IF(RES_hhdet_tes!I50=0,"",RES_hhdet_tes!I50/RES_hhdet_fec!I50)</f>
        <v>0.52938246853129978</v>
      </c>
      <c r="J50" s="111">
        <f>IF(RES_hhdet_tes!J50=0,"",RES_hhdet_tes!J50/RES_hhdet_fec!J50)</f>
        <v>0.53543263365265314</v>
      </c>
      <c r="K50" s="111">
        <f>IF(RES_hhdet_tes!K50=0,"",RES_hhdet_tes!K50/RES_hhdet_fec!K50)</f>
        <v>0.54074476601550914</v>
      </c>
      <c r="L50" s="111">
        <f>IF(RES_hhdet_tes!L50=0,"",RES_hhdet_tes!L50/RES_hhdet_fec!L50)</f>
        <v>0.54537609689262645</v>
      </c>
      <c r="M50" s="111">
        <f>IF(RES_hhdet_tes!M50=0,"",RES_hhdet_tes!M50/RES_hhdet_fec!M50)</f>
        <v>0.54764803739017942</v>
      </c>
      <c r="N50" s="111">
        <f>IF(RES_hhdet_tes!N50=0,"",RES_hhdet_tes!N50/RES_hhdet_fec!N50)</f>
        <v>0.54956712530891949</v>
      </c>
      <c r="O50" s="111">
        <f>IF(RES_hhdet_tes!O50=0,"",RES_hhdet_tes!O50/RES_hhdet_fec!O50)</f>
        <v>0.55635562390284732</v>
      </c>
      <c r="P50" s="111">
        <f>IF(RES_hhdet_tes!P50=0,"",RES_hhdet_tes!P50/RES_hhdet_fec!P50)</f>
        <v>0.5643746485751524</v>
      </c>
      <c r="Q50" s="111">
        <f>IF(RES_hhdet_tes!Q50=0,"",RES_hhdet_tes!Q50/RES_hhdet_fec!Q50)</f>
        <v>0.56980724219670276</v>
      </c>
      <c r="R50" s="111">
        <f>IF(RES_hhdet_tes!R50=0,"",RES_hhdet_tes!R50/RES_hhdet_fec!R50)</f>
        <v>0.57221133511512623</v>
      </c>
      <c r="S50" s="111">
        <f>IF(RES_hhdet_tes!S50=0,"",RES_hhdet_tes!S50/RES_hhdet_fec!S50)</f>
        <v>0.57766052289843051</v>
      </c>
      <c r="T50" s="111">
        <f>IF(RES_hhdet_tes!T50=0,"",RES_hhdet_tes!T50/RES_hhdet_fec!T50)</f>
        <v>0.58127403751225326</v>
      </c>
      <c r="U50" s="111">
        <f>IF(RES_hhdet_tes!U50=0,"",RES_hhdet_tes!U50/RES_hhdet_fec!U50)</f>
        <v>0.59044102013493904</v>
      </c>
      <c r="V50" s="111">
        <f>IF(RES_hhdet_tes!V50=0,"",RES_hhdet_tes!V50/RES_hhdet_fec!V50)</f>
        <v>0.60305586952542012</v>
      </c>
      <c r="W50" s="111">
        <f>IF(RES_hhdet_tes!W50=0,"",RES_hhdet_tes!W50/RES_hhdet_fec!W50)</f>
        <v>0.62018802914437199</v>
      </c>
      <c r="X50" s="111">
        <f>IF(RES_hhdet_tes!X50=0,"",RES_hhdet_tes!X50/RES_hhdet_fec!X50)</f>
        <v>0.64158344173830728</v>
      </c>
      <c r="Y50" s="111">
        <f>IF(RES_hhdet_tes!Y50=0,"",RES_hhdet_tes!Y50/RES_hhdet_fec!Y50)</f>
        <v>0.66777930116962847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0.85840687588601983</v>
      </c>
      <c r="C51" s="111">
        <f>IF(RES_hhdet_tes!C51=0,"",RES_hhdet_tes!C51/RES_hhdet_fec!C51)</f>
        <v>0.84485187237244486</v>
      </c>
      <c r="D51" s="111">
        <f>IF(RES_hhdet_tes!D51=0,"",RES_hhdet_tes!D51/RES_hhdet_fec!D51)</f>
        <v>0.83917360030610155</v>
      </c>
      <c r="E51" s="111">
        <f>IF(RES_hhdet_tes!E51=0,"",RES_hhdet_tes!E51/RES_hhdet_fec!E51)</f>
        <v>0.86147358320115042</v>
      </c>
      <c r="F51" s="111">
        <f>IF(RES_hhdet_tes!F51=0,"",RES_hhdet_tes!F51/RES_hhdet_fec!F51)</f>
        <v>0.86128267986894136</v>
      </c>
      <c r="G51" s="111">
        <f>IF(RES_hhdet_tes!G51=0,"",RES_hhdet_tes!G51/RES_hhdet_fec!G51)</f>
        <v>0.84499042448713657</v>
      </c>
      <c r="H51" s="111">
        <f>IF(RES_hhdet_tes!H51=0,"",RES_hhdet_tes!H51/RES_hhdet_fec!H51)</f>
        <v>0.85961016575745497</v>
      </c>
      <c r="I51" s="111">
        <f>IF(RES_hhdet_tes!I51=0,"",RES_hhdet_tes!I51/RES_hhdet_fec!I51)</f>
        <v>0.85926643078061438</v>
      </c>
      <c r="J51" s="111">
        <f>IF(RES_hhdet_tes!J51=0,"",RES_hhdet_tes!J51/RES_hhdet_fec!J51)</f>
        <v>0.86485934622621918</v>
      </c>
      <c r="K51" s="111">
        <f>IF(RES_hhdet_tes!K51=0,"",RES_hhdet_tes!K51/RES_hhdet_fec!K51)</f>
        <v>0.86582546662291793</v>
      </c>
      <c r="L51" s="111">
        <f>IF(RES_hhdet_tes!L51=0,"",RES_hhdet_tes!L51/RES_hhdet_fec!L51)</f>
        <v>0.88065020323794185</v>
      </c>
      <c r="M51" s="111">
        <f>IF(RES_hhdet_tes!M51=0,"",RES_hhdet_tes!M51/RES_hhdet_fec!M51)</f>
        <v>0.90014936080716257</v>
      </c>
      <c r="N51" s="111">
        <f>IF(RES_hhdet_tes!N51=0,"",RES_hhdet_tes!N51/RES_hhdet_fec!N51)</f>
        <v>0.91060596334001676</v>
      </c>
      <c r="O51" s="111">
        <f>IF(RES_hhdet_tes!O51=0,"",RES_hhdet_tes!O51/RES_hhdet_fec!O51)</f>
        <v>0.92668246227085349</v>
      </c>
      <c r="P51" s="111">
        <f>IF(RES_hhdet_tes!P51=0,"",RES_hhdet_tes!P51/RES_hhdet_fec!P51)</f>
        <v>0.92672781337966514</v>
      </c>
      <c r="Q51" s="111">
        <f>IF(RES_hhdet_tes!Q51=0,"",RES_hhdet_tes!Q51/RES_hhdet_fec!Q51)</f>
        <v>0.92508174233464813</v>
      </c>
      <c r="R51" s="111">
        <f>IF(RES_hhdet_tes!R51=0,"",RES_hhdet_tes!R51/RES_hhdet_fec!R51)</f>
        <v>0.91654114563117928</v>
      </c>
      <c r="S51" s="111">
        <f>IF(RES_hhdet_tes!S51=0,"",RES_hhdet_tes!S51/RES_hhdet_fec!S51)</f>
        <v>0.92397844357353343</v>
      </c>
      <c r="T51" s="111">
        <f>IF(RES_hhdet_tes!T51=0,"",RES_hhdet_tes!T51/RES_hhdet_fec!T51)</f>
        <v>0.93463226459232762</v>
      </c>
      <c r="U51" s="111">
        <f>IF(RES_hhdet_tes!U51=0,"",RES_hhdet_tes!U51/RES_hhdet_fec!U51)</f>
        <v>0.9342148447136932</v>
      </c>
      <c r="V51" s="111">
        <f>IF(RES_hhdet_tes!V51=0,"",RES_hhdet_tes!V51/RES_hhdet_fec!V51)</f>
        <v>0.92841772983257753</v>
      </c>
      <c r="W51" s="111">
        <f>IF(RES_hhdet_tes!W51=0,"",RES_hhdet_tes!W51/RES_hhdet_fec!W51)</f>
        <v>0.91463439501441246</v>
      </c>
      <c r="X51" s="111">
        <f>IF(RES_hhdet_tes!X51=0,"",RES_hhdet_tes!X51/RES_hhdet_fec!X51)</f>
        <v>0.87469027380527564</v>
      </c>
      <c r="Y51" s="111">
        <f>IF(RES_hhdet_tes!Y51=0,"",RES_hhdet_tes!Y51/RES_hhdet_fec!Y51)</f>
        <v>0.8947584393552559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0.51038188365088943</v>
      </c>
      <c r="C52" s="112">
        <f>IF(RES_hhdet_tes!C52=0,"",RES_hhdet_tes!C52/RES_hhdet_fec!C52)</f>
        <v>0.51367329834608699</v>
      </c>
      <c r="D52" s="112">
        <f>IF(RES_hhdet_tes!D52=0,"",RES_hhdet_tes!D52/RES_hhdet_fec!D52)</f>
        <v>0.51400442496976895</v>
      </c>
      <c r="E52" s="112">
        <f>IF(RES_hhdet_tes!E52=0,"",RES_hhdet_tes!E52/RES_hhdet_fec!E52)</f>
        <v>0.51430346816003569</v>
      </c>
      <c r="F52" s="112">
        <f>IF(RES_hhdet_tes!F52=0,"",RES_hhdet_tes!F52/RES_hhdet_fec!F52)</f>
        <v>0.51463503544606826</v>
      </c>
      <c r="G52" s="112">
        <f>IF(RES_hhdet_tes!G52=0,"",RES_hhdet_tes!G52/RES_hhdet_fec!G52)</f>
        <v>0.51574037666600314</v>
      </c>
      <c r="H52" s="112">
        <f>IF(RES_hhdet_tes!H52=0,"",RES_hhdet_tes!H52/RES_hhdet_fec!H52)</f>
        <v>0.52144199825448023</v>
      </c>
      <c r="I52" s="112">
        <f>IF(RES_hhdet_tes!I52=0,"",RES_hhdet_tes!I52/RES_hhdet_fec!I52)</f>
        <v>0.52770370218349472</v>
      </c>
      <c r="J52" s="112">
        <f>IF(RES_hhdet_tes!J52=0,"",RES_hhdet_tes!J52/RES_hhdet_fec!J52)</f>
        <v>0.53632870717241066</v>
      </c>
      <c r="K52" s="112">
        <f>IF(RES_hhdet_tes!K52=0,"",RES_hhdet_tes!K52/RES_hhdet_fec!K52)</f>
        <v>0.54029019805735434</v>
      </c>
      <c r="L52" s="112">
        <f>IF(RES_hhdet_tes!L52=0,"",RES_hhdet_tes!L52/RES_hhdet_fec!L52)</f>
        <v>0.55115122426401786</v>
      </c>
      <c r="M52" s="112">
        <f>IF(RES_hhdet_tes!M52=0,"",RES_hhdet_tes!M52/RES_hhdet_fec!M52)</f>
        <v>0.55744604432666778</v>
      </c>
      <c r="N52" s="112">
        <f>IF(RES_hhdet_tes!N52=0,"",RES_hhdet_tes!N52/RES_hhdet_fec!N52)</f>
        <v>0.5582345478223425</v>
      </c>
      <c r="O52" s="112">
        <f>IF(RES_hhdet_tes!O52=0,"",RES_hhdet_tes!O52/RES_hhdet_fec!O52)</f>
        <v>0.55922069900166582</v>
      </c>
      <c r="P52" s="112">
        <f>IF(RES_hhdet_tes!P52=0,"",RES_hhdet_tes!P52/RES_hhdet_fec!P52)</f>
        <v>0.563600868517241</v>
      </c>
      <c r="Q52" s="112">
        <f>IF(RES_hhdet_tes!Q52=0,"",RES_hhdet_tes!Q52/RES_hhdet_fec!Q52)</f>
        <v>0.56722195057610691</v>
      </c>
      <c r="R52" s="112">
        <f>IF(RES_hhdet_tes!R52=0,"",RES_hhdet_tes!R52/RES_hhdet_fec!R52)</f>
        <v>0.56903115591845987</v>
      </c>
      <c r="S52" s="112">
        <f>IF(RES_hhdet_tes!S52=0,"",RES_hhdet_tes!S52/RES_hhdet_fec!S52)</f>
        <v>0.56911377669504526</v>
      </c>
      <c r="T52" s="112">
        <f>IF(RES_hhdet_tes!T52=0,"",RES_hhdet_tes!T52/RES_hhdet_fec!T52)</f>
        <v>0.58231775724147927</v>
      </c>
      <c r="U52" s="112">
        <f>IF(RES_hhdet_tes!U52=0,"",RES_hhdet_tes!U52/RES_hhdet_fec!U52)</f>
        <v>0.58264761475223315</v>
      </c>
      <c r="V52" s="112">
        <f>IF(RES_hhdet_tes!V52=0,"",RES_hhdet_tes!V52/RES_hhdet_fec!V52)</f>
        <v>0.59002720851618728</v>
      </c>
      <c r="W52" s="112">
        <f>IF(RES_hhdet_tes!W52=0,"",RES_hhdet_tes!W52/RES_hhdet_fec!W52)</f>
        <v>0.59104097934539634</v>
      </c>
      <c r="X52" s="112">
        <f>IF(RES_hhdet_tes!X52=0,"",RES_hhdet_tes!X52/RES_hhdet_fec!X52)</f>
        <v>0.59382415587406701</v>
      </c>
      <c r="Y52" s="112">
        <f>IF(RES_hhdet_tes!Y52=0,"",RES_hhdet_tes!Y52/RES_hhdet_fec!Y52)</f>
        <v>0.59871557563091171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0.63890758712399387</v>
      </c>
      <c r="C54" s="112">
        <f>IF(RES_hhdet_tes!C54=0,"",RES_hhdet_tes!C54/RES_hhdet_fec!C54)</f>
        <v>0.64113261515779796</v>
      </c>
      <c r="D54" s="112">
        <f>IF(RES_hhdet_tes!D54=0,"",RES_hhdet_tes!D54/RES_hhdet_fec!D54)</f>
        <v>0.64257448504574144</v>
      </c>
      <c r="E54" s="112">
        <f>IF(RES_hhdet_tes!E54=0,"",RES_hhdet_tes!E54/RES_hhdet_fec!E54)</f>
        <v>0.6450908500933199</v>
      </c>
      <c r="F54" s="112">
        <f>IF(RES_hhdet_tes!F54=0,"",RES_hhdet_tes!F54/RES_hhdet_fec!F54)</f>
        <v>0.65006760905756589</v>
      </c>
      <c r="G54" s="112">
        <f>IF(RES_hhdet_tes!G54=0,"",RES_hhdet_tes!G54/RES_hhdet_fec!G54)</f>
        <v>0.65512064833301309</v>
      </c>
      <c r="H54" s="112">
        <f>IF(RES_hhdet_tes!H54=0,"",RES_hhdet_tes!H54/RES_hhdet_fec!H54)</f>
        <v>0.66116325639421458</v>
      </c>
      <c r="I54" s="112">
        <f>IF(RES_hhdet_tes!I54=0,"",RES_hhdet_tes!I54/RES_hhdet_fec!I54)</f>
        <v>0.66343447945535572</v>
      </c>
      <c r="J54" s="112">
        <f>IF(RES_hhdet_tes!J54=0,"",RES_hhdet_tes!J54/RES_hhdet_fec!J54)</f>
        <v>0.66391575605851882</v>
      </c>
      <c r="K54" s="112">
        <f>IF(RES_hhdet_tes!K54=0,"",RES_hhdet_tes!K54/RES_hhdet_fec!K54)</f>
        <v>0.66486648546311</v>
      </c>
      <c r="L54" s="112">
        <f>IF(RES_hhdet_tes!L54=0,"",RES_hhdet_tes!L54/RES_hhdet_fec!L54)</f>
        <v>0.66513454032157082</v>
      </c>
      <c r="M54" s="112">
        <f>IF(RES_hhdet_tes!M54=0,"",RES_hhdet_tes!M54/RES_hhdet_fec!M54)</f>
        <v>0.66649836421653508</v>
      </c>
      <c r="N54" s="112">
        <f>IF(RES_hhdet_tes!N54=0,"",RES_hhdet_tes!N54/RES_hhdet_fec!N54)</f>
        <v>0.66792429889507454</v>
      </c>
      <c r="O54" s="112">
        <f>IF(RES_hhdet_tes!O54=0,"",RES_hhdet_tes!O54/RES_hhdet_fec!O54)</f>
        <v>0.67107137583224374</v>
      </c>
      <c r="P54" s="112">
        <f>IF(RES_hhdet_tes!P54=0,"",RES_hhdet_tes!P54/RES_hhdet_fec!P54)</f>
        <v>0.67551604739469684</v>
      </c>
      <c r="Q54" s="112">
        <f>IF(RES_hhdet_tes!Q54=0,"",RES_hhdet_tes!Q54/RES_hhdet_fec!Q54)</f>
        <v>0.68160345169142611</v>
      </c>
      <c r="R54" s="112">
        <f>IF(RES_hhdet_tes!R54=0,"",RES_hhdet_tes!R54/RES_hhdet_fec!R54)</f>
        <v>0.68850220580640398</v>
      </c>
      <c r="S54" s="112">
        <f>IF(RES_hhdet_tes!S54=0,"",RES_hhdet_tes!S54/RES_hhdet_fec!S54)</f>
        <v>0.69825969424999212</v>
      </c>
      <c r="T54" s="112">
        <f>IF(RES_hhdet_tes!T54=0,"",RES_hhdet_tes!T54/RES_hhdet_fec!T54)</f>
        <v>0.72177838070332612</v>
      </c>
      <c r="U54" s="112">
        <f>IF(RES_hhdet_tes!U54=0,"",RES_hhdet_tes!U54/RES_hhdet_fec!U54)</f>
        <v>0.73459370129240253</v>
      </c>
      <c r="V54" s="112">
        <f>IF(RES_hhdet_tes!V54=0,"",RES_hhdet_tes!V54/RES_hhdet_fec!V54)</f>
        <v>0.74771026471828272</v>
      </c>
      <c r="W54" s="112">
        <f>IF(RES_hhdet_tes!W54=0,"",RES_hhdet_tes!W54/RES_hhdet_fec!W54)</f>
        <v>0.74976516425450268</v>
      </c>
      <c r="X54" s="112">
        <f>IF(RES_hhdet_tes!X54=0,"",RES_hhdet_tes!X54/RES_hhdet_fec!X54)</f>
        <v>0.7542476094152073</v>
      </c>
      <c r="Y54" s="112">
        <f>IF(RES_hhdet_tes!Y54=0,"",RES_hhdet_tes!Y54/RES_hhdet_fec!Y54)</f>
        <v>0.75773875838825466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0.91461733790940769</v>
      </c>
      <c r="C55" s="113">
        <f>IF(RES_hhdet_tes!C55=0,"",RES_hhdet_tes!C55/RES_hhdet_fec!C55)</f>
        <v>0.90426114450771611</v>
      </c>
      <c r="D55" s="113">
        <f>IF(RES_hhdet_tes!D55=0,"",RES_hhdet_tes!D55/RES_hhdet_fec!D55)</f>
        <v>0.89831287619892264</v>
      </c>
      <c r="E55" s="113">
        <f>IF(RES_hhdet_tes!E55=0,"",RES_hhdet_tes!E55/RES_hhdet_fec!E55)</f>
        <v>0.92536807736685323</v>
      </c>
      <c r="F55" s="113">
        <f>IF(RES_hhdet_tes!F55=0,"",RES_hhdet_tes!F55/RES_hhdet_fec!F55)</f>
        <v>0.92568912085819821</v>
      </c>
      <c r="G55" s="113">
        <f>IF(RES_hhdet_tes!G55=0,"",RES_hhdet_tes!G55/RES_hhdet_fec!G55)</f>
        <v>0.90313626484256149</v>
      </c>
      <c r="H55" s="113">
        <f>IF(RES_hhdet_tes!H55=0,"",RES_hhdet_tes!H55/RES_hhdet_fec!H55)</f>
        <v>0.91791007217821474</v>
      </c>
      <c r="I55" s="113">
        <f>IF(RES_hhdet_tes!I55=0,"",RES_hhdet_tes!I55/RES_hhdet_fec!I55)</f>
        <v>0.9158104508069318</v>
      </c>
      <c r="J55" s="113">
        <f>IF(RES_hhdet_tes!J55=0,"",RES_hhdet_tes!J55/RES_hhdet_fec!J55)</f>
        <v>0.91881088611037465</v>
      </c>
      <c r="K55" s="113">
        <f>IF(RES_hhdet_tes!K55=0,"",RES_hhdet_tes!K55/RES_hhdet_fec!K55)</f>
        <v>0.9136734236309354</v>
      </c>
      <c r="L55" s="113">
        <f>IF(RES_hhdet_tes!L55=0,"",RES_hhdet_tes!L55/RES_hhdet_fec!L55)</f>
        <v>0.93850685331211903</v>
      </c>
      <c r="M55" s="113">
        <f>IF(RES_hhdet_tes!M55=0,"",RES_hhdet_tes!M55/RES_hhdet_fec!M55)</f>
        <v>0.95333528278916591</v>
      </c>
      <c r="N55" s="113">
        <f>IF(RES_hhdet_tes!N55=0,"",RES_hhdet_tes!N55/RES_hhdet_fec!N55)</f>
        <v>0.9552230475892165</v>
      </c>
      <c r="O55" s="113">
        <f>IF(RES_hhdet_tes!O55=0,"",RES_hhdet_tes!O55/RES_hhdet_fec!O55)</f>
        <v>0.96227855274777441</v>
      </c>
      <c r="P55" s="113">
        <f>IF(RES_hhdet_tes!P55=0,"",RES_hhdet_tes!P55/RES_hhdet_fec!P55)</f>
        <v>0.95999389711321592</v>
      </c>
      <c r="Q55" s="113">
        <f>IF(RES_hhdet_tes!Q55=0,"",RES_hhdet_tes!Q55/RES_hhdet_fec!Q55)</f>
        <v>0.95832856425564505</v>
      </c>
      <c r="R55" s="113">
        <f>IF(RES_hhdet_tes!R55=0,"",RES_hhdet_tes!R55/RES_hhdet_fec!R55)</f>
        <v>0.95544517715069421</v>
      </c>
      <c r="S55" s="113">
        <f>IF(RES_hhdet_tes!S55=0,"",RES_hhdet_tes!S55/RES_hhdet_fec!S55)</f>
        <v>0.95912583634790394</v>
      </c>
      <c r="T55" s="113">
        <f>IF(RES_hhdet_tes!T55=0,"",RES_hhdet_tes!T55/RES_hhdet_fec!T55)</f>
        <v>0.97267781330845748</v>
      </c>
      <c r="U55" s="113">
        <f>IF(RES_hhdet_tes!U55=0,"",RES_hhdet_tes!U55/RES_hhdet_fec!U55)</f>
        <v>0.97409903833827738</v>
      </c>
      <c r="V55" s="113">
        <f>IF(RES_hhdet_tes!V55=0,"",RES_hhdet_tes!V55/RES_hhdet_fec!V55)</f>
        <v>0.99019544429319706</v>
      </c>
      <c r="W55" s="113">
        <f>IF(RES_hhdet_tes!W55=0,"",RES_hhdet_tes!W55/RES_hhdet_fec!W55)</f>
        <v>0.97657447493546934</v>
      </c>
      <c r="X55" s="113">
        <f>IF(RES_hhdet_tes!X55=0,"",RES_hhdet_tes!X55/RES_hhdet_fec!X55)</f>
        <v>0.95731048747840874</v>
      </c>
      <c r="Y55" s="113">
        <f>IF(RES_hhdet_tes!Y55=0,"",RES_hhdet_tes!Y55/RES_hhdet_fec!Y55)</f>
        <v>0.95932973850759007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0.63890758712399387</v>
      </c>
      <c r="C56" s="111">
        <f>IF(RES_hhdet_tes!C56=0,"",RES_hhdet_tes!C56/RES_hhdet_fec!C56)</f>
        <v>0.64148411366294777</v>
      </c>
      <c r="D56" s="111">
        <f>IF(RES_hhdet_tes!D56=0,"",RES_hhdet_tes!D56/RES_hhdet_fec!D56)</f>
        <v>0.64293911997445141</v>
      </c>
      <c r="E56" s="111">
        <f>IF(RES_hhdet_tes!E56=0,"",RES_hhdet_tes!E56/RES_hhdet_fec!E56)</f>
        <v>0.64510243456715033</v>
      </c>
      <c r="F56" s="111">
        <f>IF(RES_hhdet_tes!F56=0,"",RES_hhdet_tes!F56/RES_hhdet_fec!F56)</f>
        <v>0.64989076083535902</v>
      </c>
      <c r="G56" s="111">
        <f>IF(RES_hhdet_tes!G56=0,"",RES_hhdet_tes!G56/RES_hhdet_fec!G56)</f>
        <v>0.65599750370633436</v>
      </c>
      <c r="H56" s="111">
        <f>IF(RES_hhdet_tes!H56=0,"",RES_hhdet_tes!H56/RES_hhdet_fec!H56)</f>
        <v>0.6608181487937298</v>
      </c>
      <c r="I56" s="111">
        <f>IF(RES_hhdet_tes!I56=0,"",RES_hhdet_tes!I56/RES_hhdet_fec!I56)</f>
        <v>0.66308895688869773</v>
      </c>
      <c r="J56" s="111">
        <f>IF(RES_hhdet_tes!J56=0,"",RES_hhdet_tes!J56/RES_hhdet_fec!J56)</f>
        <v>0.66408492001917185</v>
      </c>
      <c r="K56" s="111">
        <f>IF(RES_hhdet_tes!K56=0,"",RES_hhdet_tes!K56/RES_hhdet_fec!K56)</f>
        <v>0.66540946063249695</v>
      </c>
      <c r="L56" s="111">
        <f>IF(RES_hhdet_tes!L56=0,"",RES_hhdet_tes!L56/RES_hhdet_fec!L56)</f>
        <v>0.66706139024662847</v>
      </c>
      <c r="M56" s="111">
        <f>IF(RES_hhdet_tes!M56=0,"",RES_hhdet_tes!M56/RES_hhdet_fec!M56)</f>
        <v>0.66941225416328132</v>
      </c>
      <c r="N56" s="111">
        <f>IF(RES_hhdet_tes!N56=0,"",RES_hhdet_tes!N56/RES_hhdet_fec!N56)</f>
        <v>0.67147373933500965</v>
      </c>
      <c r="O56" s="111">
        <f>IF(RES_hhdet_tes!O56=0,"",RES_hhdet_tes!O56/RES_hhdet_fec!O56)</f>
        <v>0.67390238713650852</v>
      </c>
      <c r="P56" s="111">
        <f>IF(RES_hhdet_tes!P56=0,"",RES_hhdet_tes!P56/RES_hhdet_fec!P56)</f>
        <v>0.67749556005044986</v>
      </c>
      <c r="Q56" s="111">
        <f>IF(RES_hhdet_tes!Q56=0,"",RES_hhdet_tes!Q56/RES_hhdet_fec!Q56)</f>
        <v>0.68185618727934638</v>
      </c>
      <c r="R56" s="111">
        <f>IF(RES_hhdet_tes!R56=0,"",RES_hhdet_tes!R56/RES_hhdet_fec!R56)</f>
        <v>0.68834474979631932</v>
      </c>
      <c r="S56" s="111">
        <f>IF(RES_hhdet_tes!S56=0,"",RES_hhdet_tes!S56/RES_hhdet_fec!S56)</f>
        <v>0.69802037493663582</v>
      </c>
      <c r="T56" s="111">
        <f>IF(RES_hhdet_tes!T56=0,"",RES_hhdet_tes!T56/RES_hhdet_fec!T56)</f>
        <v>0.71663218924422056</v>
      </c>
      <c r="U56" s="111">
        <f>IF(RES_hhdet_tes!U56=0,"",RES_hhdet_tes!U56/RES_hhdet_fec!U56)</f>
        <v>0.73385400698958325</v>
      </c>
      <c r="V56" s="111">
        <f>IF(RES_hhdet_tes!V56=0,"",RES_hhdet_tes!V56/RES_hhdet_fec!V56)</f>
        <v>0.74232930021343735</v>
      </c>
      <c r="W56" s="111">
        <f>IF(RES_hhdet_tes!W56=0,"",RES_hhdet_tes!W56/RES_hhdet_fec!W56)</f>
        <v>0.74788907964727003</v>
      </c>
      <c r="X56" s="111">
        <f>IF(RES_hhdet_tes!X56=0,"",RES_hhdet_tes!X56/RES_hhdet_fec!X56)</f>
        <v>0.75470272499762869</v>
      </c>
      <c r="Y56" s="111">
        <f>IF(RES_hhdet_tes!Y56=0,"",RES_hhdet_tes!Y56/RES_hhdet_fec!Y56)</f>
        <v>0.75951715687547849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0.62691772093995179</v>
      </c>
      <c r="C58" s="124">
        <f>IF(RES_hhdet_tes!C58=0,"",RES_hhdet_tes!C58/RES_hhdet_fec!C58)</f>
        <v>0.63278877880454476</v>
      </c>
      <c r="D58" s="124">
        <f>IF(RES_hhdet_tes!D58=0,"",RES_hhdet_tes!D58/RES_hhdet_fec!D58)</f>
        <v>0.63691164048492654</v>
      </c>
      <c r="E58" s="124">
        <f>IF(RES_hhdet_tes!E58=0,"",RES_hhdet_tes!E58/RES_hhdet_fec!E58)</f>
        <v>0.62611356203210666</v>
      </c>
      <c r="F58" s="124">
        <f>IF(RES_hhdet_tes!F58=0,"",RES_hhdet_tes!F58/RES_hhdet_fec!F58)</f>
        <v>0.63019067895352066</v>
      </c>
      <c r="G58" s="124">
        <f>IF(RES_hhdet_tes!G58=0,"",RES_hhdet_tes!G58/RES_hhdet_fec!G58)</f>
        <v>0.64714853123312932</v>
      </c>
      <c r="H58" s="124">
        <f>IF(RES_hhdet_tes!H58=0,"",RES_hhdet_tes!H58/RES_hhdet_fec!H58)</f>
        <v>0.65795337031206869</v>
      </c>
      <c r="I58" s="124">
        <f>IF(RES_hhdet_tes!I58=0,"",RES_hhdet_tes!I58/RES_hhdet_fec!I58)</f>
        <v>0.66872043785612267</v>
      </c>
      <c r="J58" s="124">
        <f>IF(RES_hhdet_tes!J58=0,"",RES_hhdet_tes!J58/RES_hhdet_fec!J58)</f>
        <v>0.67061374457107747</v>
      </c>
      <c r="K58" s="124">
        <f>IF(RES_hhdet_tes!K58=0,"",RES_hhdet_tes!K58/RES_hhdet_fec!K58)</f>
        <v>0.66814729753188995</v>
      </c>
      <c r="L58" s="124">
        <f>IF(RES_hhdet_tes!L58=0,"",RES_hhdet_tes!L58/RES_hhdet_fec!L58)</f>
        <v>0.67005682961625546</v>
      </c>
      <c r="M58" s="124">
        <f>IF(RES_hhdet_tes!M58=0,"",RES_hhdet_tes!M58/RES_hhdet_fec!M58)</f>
        <v>0.6611761626886784</v>
      </c>
      <c r="N58" s="124">
        <f>IF(RES_hhdet_tes!N58=0,"",RES_hhdet_tes!N58/RES_hhdet_fec!N58)</f>
        <v>0.65301906952568511</v>
      </c>
      <c r="O58" s="124">
        <f>IF(RES_hhdet_tes!O58=0,"",RES_hhdet_tes!O58/RES_hhdet_fec!O58)</f>
        <v>0.64265995326368652</v>
      </c>
      <c r="P58" s="124">
        <f>IF(RES_hhdet_tes!P58=0,"",RES_hhdet_tes!P58/RES_hhdet_fec!P58)</f>
        <v>0.64145534179744645</v>
      </c>
      <c r="Q58" s="124">
        <f>IF(RES_hhdet_tes!Q58=0,"",RES_hhdet_tes!Q58/RES_hhdet_fec!Q58)</f>
        <v>0.64763054660785102</v>
      </c>
      <c r="R58" s="124">
        <f>IF(RES_hhdet_tes!R58=0,"",RES_hhdet_tes!R58/RES_hhdet_fec!R58)</f>
        <v>0.67651553399485531</v>
      </c>
      <c r="S58" s="124">
        <f>IF(RES_hhdet_tes!S58=0,"",RES_hhdet_tes!S58/RES_hhdet_fec!S58)</f>
        <v>0.68081373737041628</v>
      </c>
      <c r="T58" s="124">
        <f>IF(RES_hhdet_tes!T58=0,"",RES_hhdet_tes!T58/RES_hhdet_fec!T58)</f>
        <v>0.7091683069119169</v>
      </c>
      <c r="U58" s="124">
        <f>IF(RES_hhdet_tes!U58=0,"",RES_hhdet_tes!U58/RES_hhdet_fec!U58)</f>
        <v>0.71737778567915378</v>
      </c>
      <c r="V58" s="124">
        <f>IF(RES_hhdet_tes!V58=0,"",RES_hhdet_tes!V58/RES_hhdet_fec!V58)</f>
        <v>0.72215143138897997</v>
      </c>
      <c r="W58" s="124">
        <f>IF(RES_hhdet_tes!W58=0,"",RES_hhdet_tes!W58/RES_hhdet_fec!W58)</f>
        <v>0.73944799894107505</v>
      </c>
      <c r="X58" s="124">
        <f>IF(RES_hhdet_tes!X58=0,"",RES_hhdet_tes!X58/RES_hhdet_fec!X58)</f>
        <v>0.74765952238900701</v>
      </c>
      <c r="Y58" s="124">
        <f>IF(RES_hhdet_tes!Y58=0,"",RES_hhdet_tes!Y58/RES_hhdet_fec!Y58)</f>
        <v>0.77014789030616193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0.55351870155983995</v>
      </c>
      <c r="C59" s="111">
        <f>IF(RES_hhdet_tes!C59=0,"",RES_hhdet_tes!C59/RES_hhdet_fec!C59)</f>
        <v>0.5540709692789656</v>
      </c>
      <c r="D59" s="111">
        <f>IF(RES_hhdet_tes!D59=0,"",RES_hhdet_tes!D59/RES_hhdet_fec!D59)</f>
        <v>0.55497233422336334</v>
      </c>
      <c r="E59" s="111">
        <f>IF(RES_hhdet_tes!E59=0,"",RES_hhdet_tes!E59/RES_hhdet_fec!E59)</f>
        <v>0.55589292999339379</v>
      </c>
      <c r="F59" s="111">
        <f>IF(RES_hhdet_tes!F59=0,"",RES_hhdet_tes!F59/RES_hhdet_fec!F59)</f>
        <v>0.5571034106736994</v>
      </c>
      <c r="G59" s="111">
        <f>IF(RES_hhdet_tes!G59=0,"",RES_hhdet_tes!G59/RES_hhdet_fec!G59)</f>
        <v>0.55881118053527246</v>
      </c>
      <c r="H59" s="111">
        <f>IF(RES_hhdet_tes!H59=0,"",RES_hhdet_tes!H59/RES_hhdet_fec!H59)</f>
        <v>0.56094070698908582</v>
      </c>
      <c r="I59" s="111">
        <f>IF(RES_hhdet_tes!I59=0,"",RES_hhdet_tes!I59/RES_hhdet_fec!I59)</f>
        <v>0.56205741791498465</v>
      </c>
      <c r="J59" s="111">
        <f>IF(RES_hhdet_tes!J59=0,"",RES_hhdet_tes!J59/RES_hhdet_fec!J59)</f>
        <v>0.56262166830131499</v>
      </c>
      <c r="K59" s="111">
        <f>IF(RES_hhdet_tes!K59=0,"",RES_hhdet_tes!K59/RES_hhdet_fec!K59)</f>
        <v>0.5633583365347582</v>
      </c>
      <c r="L59" s="111">
        <f>IF(RES_hhdet_tes!L59=0,"",RES_hhdet_tes!L59/RES_hhdet_fec!L59)</f>
        <v>0.56409946842342029</v>
      </c>
      <c r="M59" s="111">
        <f>IF(RES_hhdet_tes!M59=0,"",RES_hhdet_tes!M59/RES_hhdet_fec!M59)</f>
        <v>0.56444259884481529</v>
      </c>
      <c r="N59" s="111">
        <f>IF(RES_hhdet_tes!N59=0,"",RES_hhdet_tes!N59/RES_hhdet_fec!N59)</f>
        <v>0.56474196133714383</v>
      </c>
      <c r="O59" s="111">
        <f>IF(RES_hhdet_tes!O59=0,"",RES_hhdet_tes!O59/RES_hhdet_fec!O59)</f>
        <v>0.5649794025400573</v>
      </c>
      <c r="P59" s="111">
        <f>IF(RES_hhdet_tes!P59=0,"",RES_hhdet_tes!P59/RES_hhdet_fec!P59)</f>
        <v>0.56520479962199233</v>
      </c>
      <c r="Q59" s="111">
        <f>IF(RES_hhdet_tes!Q59=0,"",RES_hhdet_tes!Q59/RES_hhdet_fec!Q59)</f>
        <v>0.56556518116498466</v>
      </c>
      <c r="R59" s="111">
        <f>IF(RES_hhdet_tes!R59=0,"",RES_hhdet_tes!R59/RES_hhdet_fec!R59)</f>
        <v>0.56641796187499116</v>
      </c>
      <c r="S59" s="111">
        <f>IF(RES_hhdet_tes!S59=0,"",RES_hhdet_tes!S59/RES_hhdet_fec!S59)</f>
        <v>0.56898394760938797</v>
      </c>
      <c r="T59" s="111">
        <f>IF(RES_hhdet_tes!T59=0,"",RES_hhdet_tes!T59/RES_hhdet_fec!T59)</f>
        <v>0.57348268646060541</v>
      </c>
      <c r="U59" s="111">
        <f>IF(RES_hhdet_tes!U59=0,"",RES_hhdet_tes!U59/RES_hhdet_fec!U59)</f>
        <v>0.57679994982661575</v>
      </c>
      <c r="V59" s="111">
        <f>IF(RES_hhdet_tes!V59=0,"",RES_hhdet_tes!V59/RES_hhdet_fec!V59)</f>
        <v>0.5809367062442885</v>
      </c>
      <c r="W59" s="111">
        <f>IF(RES_hhdet_tes!W59=0,"",RES_hhdet_tes!W59/RES_hhdet_fec!W59)</f>
        <v>0.58381268696149757</v>
      </c>
      <c r="X59" s="111">
        <f>IF(RES_hhdet_tes!X59=0,"",RES_hhdet_tes!X59/RES_hhdet_fec!X59)</f>
        <v>0.58645697388854845</v>
      </c>
      <c r="Y59" s="111">
        <f>IF(RES_hhdet_tes!Y59=0,"",RES_hhdet_tes!Y59/RES_hhdet_fec!Y59)</f>
        <v>0.5894185866190903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0.72128123177973091</v>
      </c>
      <c r="C60" s="45">
        <f>IF(RES_hhdet_tes!C60=0,"",RES_hhdet_tes!C60/RES_hhdet_fec!C60)</f>
        <v>0.72235152790126178</v>
      </c>
      <c r="D60" s="45">
        <f>IF(RES_hhdet_tes!D60=0,"",RES_hhdet_tes!D60/RES_hhdet_fec!D60)</f>
        <v>0.7240787832796749</v>
      </c>
      <c r="E60" s="45">
        <f>IF(RES_hhdet_tes!E60=0,"",RES_hhdet_tes!E60/RES_hhdet_fec!E60)</f>
        <v>0.72573726397078697</v>
      </c>
      <c r="F60" s="45">
        <f>IF(RES_hhdet_tes!F60=0,"",RES_hhdet_tes!F60/RES_hhdet_fec!F60)</f>
        <v>0.7285400760564652</v>
      </c>
      <c r="G60" s="45">
        <f>IF(RES_hhdet_tes!G60=0,"",RES_hhdet_tes!G60/RES_hhdet_fec!G60)</f>
        <v>0.73331640384738872</v>
      </c>
      <c r="H60" s="45">
        <f>IF(RES_hhdet_tes!H60=0,"",RES_hhdet_tes!H60/RES_hhdet_fec!H60)</f>
        <v>0.73786586479353167</v>
      </c>
      <c r="I60" s="45">
        <f>IF(RES_hhdet_tes!I60=0,"",RES_hhdet_tes!I60/RES_hhdet_fec!I60)</f>
        <v>0.7400216834224046</v>
      </c>
      <c r="J60" s="45">
        <f>IF(RES_hhdet_tes!J60=0,"",RES_hhdet_tes!J60/RES_hhdet_fec!J60)</f>
        <v>0.74133768314196324</v>
      </c>
      <c r="K60" s="45">
        <f>IF(RES_hhdet_tes!K60=0,"",RES_hhdet_tes!K60/RES_hhdet_fec!K60)</f>
        <v>0.74258724831950906</v>
      </c>
      <c r="L60" s="45">
        <f>IF(RES_hhdet_tes!L60=0,"",RES_hhdet_tes!L60/RES_hhdet_fec!L60)</f>
        <v>0.74375956610585148</v>
      </c>
      <c r="M60" s="45">
        <f>IF(RES_hhdet_tes!M60=0,"",RES_hhdet_tes!M60/RES_hhdet_fec!M60)</f>
        <v>0.74449862593877991</v>
      </c>
      <c r="N60" s="45">
        <f>IF(RES_hhdet_tes!N60=0,"",RES_hhdet_tes!N60/RES_hhdet_fec!N60)</f>
        <v>0.7453591384054199</v>
      </c>
      <c r="O60" s="45">
        <f>IF(RES_hhdet_tes!O60=0,"",RES_hhdet_tes!O60/RES_hhdet_fec!O60)</f>
        <v>0.74657800692051368</v>
      </c>
      <c r="P60" s="45">
        <f>IF(RES_hhdet_tes!P60=0,"",RES_hhdet_tes!P60/RES_hhdet_fec!P60)</f>
        <v>0.74926376688124297</v>
      </c>
      <c r="Q60" s="45">
        <f>IF(RES_hhdet_tes!Q60=0,"",RES_hhdet_tes!Q60/RES_hhdet_fec!Q60)</f>
        <v>0.75597590198591746</v>
      </c>
      <c r="R60" s="45">
        <f>IF(RES_hhdet_tes!R60=0,"",RES_hhdet_tes!R60/RES_hhdet_fec!R60)</f>
        <v>0.76792828214964659</v>
      </c>
      <c r="S60" s="45">
        <f>IF(RES_hhdet_tes!S60=0,"",RES_hhdet_tes!S60/RES_hhdet_fec!S60)</f>
        <v>0.7795035381711084</v>
      </c>
      <c r="T60" s="45">
        <f>IF(RES_hhdet_tes!T60=0,"",RES_hhdet_tes!T60/RES_hhdet_fec!T60)</f>
        <v>0.79202326182273053</v>
      </c>
      <c r="U60" s="45">
        <f>IF(RES_hhdet_tes!U60=0,"",RES_hhdet_tes!U60/RES_hhdet_fec!U60)</f>
        <v>0.79790135461841694</v>
      </c>
      <c r="V60" s="45">
        <f>IF(RES_hhdet_tes!V60=0,"",RES_hhdet_tes!V60/RES_hhdet_fec!V60)</f>
        <v>0.80552197803933301</v>
      </c>
      <c r="W60" s="45">
        <f>IF(RES_hhdet_tes!W60=0,"",RES_hhdet_tes!W60/RES_hhdet_fec!W60)</f>
        <v>0.81478368998173467</v>
      </c>
      <c r="X60" s="45">
        <f>IF(RES_hhdet_tes!X60=0,"",RES_hhdet_tes!X60/RES_hhdet_fec!X60)</f>
        <v>0.82622731123165383</v>
      </c>
      <c r="Y60" s="45">
        <f>IF(RES_hhdet_tes!Y60=0,"",RES_hhdet_tes!Y60/RES_hhdet_fec!Y60)</f>
        <v>0.84042789323477518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0.53017083582111113</v>
      </c>
      <c r="C62" s="119">
        <f>IF(RES_hhdet_tes!C62=0,"",RES_hhdet_tes!C62/RES_hhdet_fec!C62)</f>
        <v>0.53719368657563593</v>
      </c>
      <c r="D62" s="119">
        <f>IF(RES_hhdet_tes!D62=0,"",RES_hhdet_tes!D62/RES_hhdet_fec!D62)</f>
        <v>0.54227444144407311</v>
      </c>
      <c r="E62" s="119">
        <f>IF(RES_hhdet_tes!E62=0,"",RES_hhdet_tes!E62/RES_hhdet_fec!E62)</f>
        <v>0.54907555296987509</v>
      </c>
      <c r="F62" s="119">
        <f>IF(RES_hhdet_tes!F62=0,"",RES_hhdet_tes!F62/RES_hhdet_fec!F62)</f>
        <v>0.55175105328733354</v>
      </c>
      <c r="G62" s="119">
        <f>IF(RES_hhdet_tes!G62=0,"",RES_hhdet_tes!G62/RES_hhdet_fec!G62)</f>
        <v>0.55751055591384946</v>
      </c>
      <c r="H62" s="119">
        <f>IF(RES_hhdet_tes!H62=0,"",RES_hhdet_tes!H62/RES_hhdet_fec!H62)</f>
        <v>0.56405213846790569</v>
      </c>
      <c r="I62" s="119">
        <f>IF(RES_hhdet_tes!I62=0,"",RES_hhdet_tes!I62/RES_hhdet_fec!I62)</f>
        <v>0.56345785794085645</v>
      </c>
      <c r="J62" s="119">
        <f>IF(RES_hhdet_tes!J62=0,"",RES_hhdet_tes!J62/RES_hhdet_fec!J62)</f>
        <v>0.56819361579765515</v>
      </c>
      <c r="K62" s="119">
        <f>IF(RES_hhdet_tes!K62=0,"",RES_hhdet_tes!K62/RES_hhdet_fec!K62)</f>
        <v>0.57489859714319702</v>
      </c>
      <c r="L62" s="119">
        <f>IF(RES_hhdet_tes!L62=0,"",RES_hhdet_tes!L62/RES_hhdet_fec!L62)</f>
        <v>0.58673123301884256</v>
      </c>
      <c r="M62" s="119">
        <f>IF(RES_hhdet_tes!M62=0,"",RES_hhdet_tes!M62/RES_hhdet_fec!M62)</f>
        <v>0.59335157636545066</v>
      </c>
      <c r="N62" s="119">
        <f>IF(RES_hhdet_tes!N62=0,"",RES_hhdet_tes!N62/RES_hhdet_fec!N62)</f>
        <v>0.59799837199510453</v>
      </c>
      <c r="O62" s="119">
        <f>IF(RES_hhdet_tes!O62=0,"",RES_hhdet_tes!O62/RES_hhdet_fec!O62)</f>
        <v>0.6021390248023033</v>
      </c>
      <c r="P62" s="119">
        <f>IF(RES_hhdet_tes!P62=0,"",RES_hhdet_tes!P62/RES_hhdet_fec!P62)</f>
        <v>0.60553162105673797</v>
      </c>
      <c r="Q62" s="119">
        <f>IF(RES_hhdet_tes!Q62=0,"",RES_hhdet_tes!Q62/RES_hhdet_fec!Q62)</f>
        <v>0.61158893121266833</v>
      </c>
      <c r="R62" s="119">
        <f>IF(RES_hhdet_tes!R62=0,"",RES_hhdet_tes!R62/RES_hhdet_fec!R62)</f>
        <v>0.62223616463657117</v>
      </c>
      <c r="S62" s="119">
        <f>IF(RES_hhdet_tes!S62=0,"",RES_hhdet_tes!S62/RES_hhdet_fec!S62)</f>
        <v>0.6352730637876205</v>
      </c>
      <c r="T62" s="119">
        <f>IF(RES_hhdet_tes!T62=0,"",RES_hhdet_tes!T62/RES_hhdet_fec!T62)</f>
        <v>0.64868749519428015</v>
      </c>
      <c r="U62" s="119">
        <f>IF(RES_hhdet_tes!U62=0,"",RES_hhdet_tes!U62/RES_hhdet_fec!U62)</f>
        <v>0.66197705296344289</v>
      </c>
      <c r="V62" s="119">
        <f>IF(RES_hhdet_tes!V62=0,"",RES_hhdet_tes!V62/RES_hhdet_fec!V62)</f>
        <v>0.67441472880552689</v>
      </c>
      <c r="W62" s="119">
        <f>IF(RES_hhdet_tes!W62=0,"",RES_hhdet_tes!W62/RES_hhdet_fec!W62)</f>
        <v>0.68597586203076066</v>
      </c>
      <c r="X62" s="119">
        <f>IF(RES_hhdet_tes!X62=0,"",RES_hhdet_tes!X62/RES_hhdet_fec!X62)</f>
        <v>0.6996544922220268</v>
      </c>
      <c r="Y62" s="119">
        <f>IF(RES_hhdet_tes!Y62=0,"",RES_hhdet_tes!Y62/RES_hhdet_fec!Y62)</f>
        <v>0.71149939842646037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0.49424756076332887</v>
      </c>
      <c r="C63" s="124">
        <f>IF(RES_hhdet_tes!C63=0,"",RES_hhdet_tes!C63/RES_hhdet_fec!C63)</f>
        <v>0.50291155644618502</v>
      </c>
      <c r="D63" s="124">
        <f>IF(RES_hhdet_tes!D63=0,"",RES_hhdet_tes!D63/RES_hhdet_fec!D63)</f>
        <v>0.51098475759387552</v>
      </c>
      <c r="E63" s="124">
        <f>IF(RES_hhdet_tes!E63=0,"",RES_hhdet_tes!E63/RES_hhdet_fec!E63)</f>
        <v>0.51690915588361175</v>
      </c>
      <c r="F63" s="124">
        <f>IF(RES_hhdet_tes!F63=0,"",RES_hhdet_tes!F63/RES_hhdet_fec!F63)</f>
        <v>0.52318830508426017</v>
      </c>
      <c r="G63" s="124">
        <f>IF(RES_hhdet_tes!G63=0,"",RES_hhdet_tes!G63/RES_hhdet_fec!G63)</f>
        <v>0.52910662542002052</v>
      </c>
      <c r="H63" s="124">
        <f>IF(RES_hhdet_tes!H63=0,"",RES_hhdet_tes!H63/RES_hhdet_fec!H63)</f>
        <v>0.53467743000174939</v>
      </c>
      <c r="I63" s="124">
        <f>IF(RES_hhdet_tes!I63=0,"",RES_hhdet_tes!I63/RES_hhdet_fec!I63)</f>
        <v>0.54037657233473446</v>
      </c>
      <c r="J63" s="124">
        <f>IF(RES_hhdet_tes!J63=0,"",RES_hhdet_tes!J63/RES_hhdet_fec!J63)</f>
        <v>0.54738915316925341</v>
      </c>
      <c r="K63" s="124">
        <f>IF(RES_hhdet_tes!K63=0,"",RES_hhdet_tes!K63/RES_hhdet_fec!K63)</f>
        <v>0.55447312386732772</v>
      </c>
      <c r="L63" s="124">
        <f>IF(RES_hhdet_tes!L63=0,"",RES_hhdet_tes!L63/RES_hhdet_fec!L63)</f>
        <v>0.56137955030941933</v>
      </c>
      <c r="M63" s="124">
        <f>IF(RES_hhdet_tes!M63=0,"",RES_hhdet_tes!M63/RES_hhdet_fec!M63)</f>
        <v>0.56736583696050846</v>
      </c>
      <c r="N63" s="124">
        <f>IF(RES_hhdet_tes!N63=0,"",RES_hhdet_tes!N63/RES_hhdet_fec!N63)</f>
        <v>0.57359524024194841</v>
      </c>
      <c r="O63" s="124">
        <f>IF(RES_hhdet_tes!O63=0,"",RES_hhdet_tes!O63/RES_hhdet_fec!O63)</f>
        <v>0.57925601344244393</v>
      </c>
      <c r="P63" s="124">
        <f>IF(RES_hhdet_tes!P63=0,"",RES_hhdet_tes!P63/RES_hhdet_fec!P63)</f>
        <v>0.58551267008503016</v>
      </c>
      <c r="Q63" s="124">
        <f>IF(RES_hhdet_tes!Q63=0,"",RES_hhdet_tes!Q63/RES_hhdet_fec!Q63)</f>
        <v>0.59440632987602793</v>
      </c>
      <c r="R63" s="124">
        <f>IF(RES_hhdet_tes!R63=0,"",RES_hhdet_tes!R63/RES_hhdet_fec!R63)</f>
        <v>0.60481254737398993</v>
      </c>
      <c r="S63" s="124">
        <f>IF(RES_hhdet_tes!S63=0,"",RES_hhdet_tes!S63/RES_hhdet_fec!S63)</f>
        <v>0.62177955047386313</v>
      </c>
      <c r="T63" s="124">
        <f>IF(RES_hhdet_tes!T63=0,"",RES_hhdet_tes!T63/RES_hhdet_fec!T63)</f>
        <v>0.64073416455123633</v>
      </c>
      <c r="U63" s="124">
        <f>IF(RES_hhdet_tes!U63=0,"",RES_hhdet_tes!U63/RES_hhdet_fec!U63)</f>
        <v>0.65902861551749059</v>
      </c>
      <c r="V63" s="124">
        <f>IF(RES_hhdet_tes!V63=0,"",RES_hhdet_tes!V63/RES_hhdet_fec!V63)</f>
        <v>0.67566491907694093</v>
      </c>
      <c r="W63" s="124">
        <f>IF(RES_hhdet_tes!W63=0,"",RES_hhdet_tes!W63/RES_hhdet_fec!W63)</f>
        <v>0.68929703221677319</v>
      </c>
      <c r="X63" s="124">
        <f>IF(RES_hhdet_tes!X63=0,"",RES_hhdet_tes!X63/RES_hhdet_fec!X63)</f>
        <v>0.70214903334784684</v>
      </c>
      <c r="Y63" s="124">
        <f>IF(RES_hhdet_tes!Y63=0,"",RES_hhdet_tes!Y63/RES_hhdet_fec!Y63)</f>
        <v>0.71683751254158623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0.48953315124466978</v>
      </c>
      <c r="C64" s="111">
        <f>IF(RES_hhdet_tes!C64=0,"",RES_hhdet_tes!C64/RES_hhdet_fec!C64)</f>
        <v>0.49835340508231407</v>
      </c>
      <c r="D64" s="111">
        <f>IF(RES_hhdet_tes!D64=0,"",RES_hhdet_tes!D64/RES_hhdet_fec!D64)</f>
        <v>0.5066298036363408</v>
      </c>
      <c r="E64" s="111">
        <f>IF(RES_hhdet_tes!E64=0,"",RES_hhdet_tes!E64/RES_hhdet_fec!E64)</f>
        <v>0.51333466984083609</v>
      </c>
      <c r="F64" s="111">
        <f>IF(RES_hhdet_tes!F64=0,"",RES_hhdet_tes!F64/RES_hhdet_fec!F64)</f>
        <v>0.51979672347039263</v>
      </c>
      <c r="G64" s="111">
        <f>IF(RES_hhdet_tes!G64=0,"",RES_hhdet_tes!G64/RES_hhdet_fec!G64)</f>
        <v>0.52568473109051617</v>
      </c>
      <c r="H64" s="111">
        <f>IF(RES_hhdet_tes!H64=0,"",RES_hhdet_tes!H64/RES_hhdet_fec!H64)</f>
        <v>0.531210820154285</v>
      </c>
      <c r="I64" s="111">
        <f>IF(RES_hhdet_tes!I64=0,"",RES_hhdet_tes!I64/RES_hhdet_fec!I64)</f>
        <v>0.53679798577978965</v>
      </c>
      <c r="J64" s="111">
        <f>IF(RES_hhdet_tes!J64=0,"",RES_hhdet_tes!J64/RES_hhdet_fec!J64)</f>
        <v>0.54363364666101799</v>
      </c>
      <c r="K64" s="111">
        <f>IF(RES_hhdet_tes!K64=0,"",RES_hhdet_tes!K64/RES_hhdet_fec!K64)</f>
        <v>0.55092020217774773</v>
      </c>
      <c r="L64" s="111">
        <f>IF(RES_hhdet_tes!L64=0,"",RES_hhdet_tes!L64/RES_hhdet_fec!L64)</f>
        <v>0.55901383395016457</v>
      </c>
      <c r="M64" s="111">
        <f>IF(RES_hhdet_tes!M64=0,"",RES_hhdet_tes!M64/RES_hhdet_fec!M64)</f>
        <v>0.56472305480348972</v>
      </c>
      <c r="N64" s="111">
        <f>IF(RES_hhdet_tes!N64=0,"",RES_hhdet_tes!N64/RES_hhdet_fec!N64)</f>
        <v>0.57108665256709767</v>
      </c>
      <c r="O64" s="111">
        <f>IF(RES_hhdet_tes!O64=0,"",RES_hhdet_tes!O64/RES_hhdet_fec!O64)</f>
        <v>0.57678985158647011</v>
      </c>
      <c r="P64" s="111">
        <f>IF(RES_hhdet_tes!P64=0,"",RES_hhdet_tes!P64/RES_hhdet_fec!P64)</f>
        <v>0.58316491557745254</v>
      </c>
      <c r="Q64" s="111">
        <f>IF(RES_hhdet_tes!Q64=0,"",RES_hhdet_tes!Q64/RES_hhdet_fec!Q64)</f>
        <v>0.59211986141630124</v>
      </c>
      <c r="R64" s="111">
        <f>IF(RES_hhdet_tes!R64=0,"",RES_hhdet_tes!R64/RES_hhdet_fec!R64)</f>
        <v>0.60246829235063692</v>
      </c>
      <c r="S64" s="111">
        <f>IF(RES_hhdet_tes!S64=0,"",RES_hhdet_tes!S64/RES_hhdet_fec!S64)</f>
        <v>0.61952239765308259</v>
      </c>
      <c r="T64" s="111">
        <f>IF(RES_hhdet_tes!T64=0,"",RES_hhdet_tes!T64/RES_hhdet_fec!T64)</f>
        <v>0.63856268474091904</v>
      </c>
      <c r="U64" s="111">
        <f>IF(RES_hhdet_tes!U64=0,"",RES_hhdet_tes!U64/RES_hhdet_fec!U64)</f>
        <v>0.65694257289979985</v>
      </c>
      <c r="V64" s="111">
        <f>IF(RES_hhdet_tes!V64=0,"",RES_hhdet_tes!V64/RES_hhdet_fec!V64)</f>
        <v>0.67279012069521471</v>
      </c>
      <c r="W64" s="111">
        <f>IF(RES_hhdet_tes!W64=0,"",RES_hhdet_tes!W64/RES_hhdet_fec!W64)</f>
        <v>0.6864902162599722</v>
      </c>
      <c r="X64" s="111">
        <f>IF(RES_hhdet_tes!X64=0,"",RES_hhdet_tes!X64/RES_hhdet_fec!X64)</f>
        <v>0.69939012997629579</v>
      </c>
      <c r="Y64" s="111">
        <f>IF(RES_hhdet_tes!Y64=0,"",RES_hhdet_tes!Y64/RES_hhdet_fec!Y64)</f>
        <v>0.71409093731404338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1.7746717148656104</v>
      </c>
      <c r="C66" s="124">
        <f>IF(RES_hhdet_tes!C66=0,"",RES_hhdet_tes!C66/RES_hhdet_fec!C66)</f>
        <v>1.9495007748201831</v>
      </c>
      <c r="D66" s="124">
        <f>IF(RES_hhdet_tes!D66=0,"",RES_hhdet_tes!D66/RES_hhdet_fec!D66)</f>
        <v>2.0833582601548253</v>
      </c>
      <c r="E66" s="124">
        <f>IF(RES_hhdet_tes!E66=0,"",RES_hhdet_tes!E66/RES_hhdet_fec!E66)</f>
        <v>2.211417378228667</v>
      </c>
      <c r="F66" s="124">
        <f>IF(RES_hhdet_tes!F66=0,"",RES_hhdet_tes!F66/RES_hhdet_fec!F66)</f>
        <v>2.3185841916323926</v>
      </c>
      <c r="G66" s="124">
        <f>IF(RES_hhdet_tes!G66=0,"",RES_hhdet_tes!G66/RES_hhdet_fec!G66)</f>
        <v>2.4201168527901022</v>
      </c>
      <c r="H66" s="124">
        <f>IF(RES_hhdet_tes!H66=0,"",RES_hhdet_tes!H66/RES_hhdet_fec!H66)</f>
        <v>2.5261663181205463</v>
      </c>
      <c r="I66" s="124">
        <f>IF(RES_hhdet_tes!I66=0,"",RES_hhdet_tes!I66/RES_hhdet_fec!I66)</f>
        <v>2.598693271180748</v>
      </c>
      <c r="J66" s="124">
        <f>IF(RES_hhdet_tes!J66=0,"",RES_hhdet_tes!J66/RES_hhdet_fec!J66)</f>
        <v>2.670567886498953</v>
      </c>
      <c r="K66" s="124">
        <f>IF(RES_hhdet_tes!K66=0,"",RES_hhdet_tes!K66/RES_hhdet_fec!K66)</f>
        <v>2.7845990403592356</v>
      </c>
      <c r="L66" s="124">
        <f>IF(RES_hhdet_tes!L66=0,"",RES_hhdet_tes!L66/RES_hhdet_fec!L66)</f>
        <v>2.8992516659901684</v>
      </c>
      <c r="M66" s="124">
        <f>IF(RES_hhdet_tes!M66=0,"",RES_hhdet_tes!M66/RES_hhdet_fec!M66)</f>
        <v>3.043312536231046</v>
      </c>
      <c r="N66" s="124">
        <f>IF(RES_hhdet_tes!N66=0,"",RES_hhdet_tes!N66/RES_hhdet_fec!N66)</f>
        <v>3.1792242323140067</v>
      </c>
      <c r="O66" s="124">
        <f>IF(RES_hhdet_tes!O66=0,"",RES_hhdet_tes!O66/RES_hhdet_fec!O66)</f>
        <v>3.2814899495169163</v>
      </c>
      <c r="P66" s="124">
        <f>IF(RES_hhdet_tes!P66=0,"",RES_hhdet_tes!P66/RES_hhdet_fec!P66)</f>
        <v>3.3861920481474255</v>
      </c>
      <c r="Q66" s="124">
        <f>IF(RES_hhdet_tes!Q66=0,"",RES_hhdet_tes!Q66/RES_hhdet_fec!Q66)</f>
        <v>3.4641063533039258</v>
      </c>
      <c r="R66" s="124">
        <f>IF(RES_hhdet_tes!R66=0,"",RES_hhdet_tes!R66/RES_hhdet_fec!R66)</f>
        <v>3.5803455041471364</v>
      </c>
      <c r="S66" s="124">
        <f>IF(RES_hhdet_tes!S66=0,"",RES_hhdet_tes!S66/RES_hhdet_fec!S66)</f>
        <v>3.692430896235193</v>
      </c>
      <c r="T66" s="124">
        <f>IF(RES_hhdet_tes!T66=0,"",RES_hhdet_tes!T66/RES_hhdet_fec!T66)</f>
        <v>3.7879794098389308</v>
      </c>
      <c r="U66" s="124">
        <f>IF(RES_hhdet_tes!U66=0,"",RES_hhdet_tes!U66/RES_hhdet_fec!U66)</f>
        <v>3.8693954272057152</v>
      </c>
      <c r="V66" s="124">
        <f>IF(RES_hhdet_tes!V66=0,"",RES_hhdet_tes!V66/RES_hhdet_fec!V66)</f>
        <v>3.9214294030929806</v>
      </c>
      <c r="W66" s="124">
        <f>IF(RES_hhdet_tes!W66=0,"",RES_hhdet_tes!W66/RES_hhdet_fec!W66)</f>
        <v>3.948638029552638</v>
      </c>
      <c r="X66" s="124">
        <f>IF(RES_hhdet_tes!X66=0,"",RES_hhdet_tes!X66/RES_hhdet_fec!X66)</f>
        <v>3.9655723512514292</v>
      </c>
      <c r="Y66" s="124">
        <f>IF(RES_hhdet_tes!Y66=0,"",RES_hhdet_tes!Y66/RES_hhdet_fec!Y66)</f>
        <v>3.9784405509928171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1.7746717148656104</v>
      </c>
      <c r="C67" s="111">
        <f>IF(RES_hhdet_tes!C67=0,"",RES_hhdet_tes!C67/RES_hhdet_fec!C67)</f>
        <v>1.9495007748201831</v>
      </c>
      <c r="D67" s="111">
        <f>IF(RES_hhdet_tes!D67=0,"",RES_hhdet_tes!D67/RES_hhdet_fec!D67)</f>
        <v>2.0833582601548253</v>
      </c>
      <c r="E67" s="111">
        <f>IF(RES_hhdet_tes!E67=0,"",RES_hhdet_tes!E67/RES_hhdet_fec!E67)</f>
        <v>2.211417378228667</v>
      </c>
      <c r="F67" s="111">
        <f>IF(RES_hhdet_tes!F67=0,"",RES_hhdet_tes!F67/RES_hhdet_fec!F67)</f>
        <v>2.3185841916323926</v>
      </c>
      <c r="G67" s="111">
        <f>IF(RES_hhdet_tes!G67=0,"",RES_hhdet_tes!G67/RES_hhdet_fec!G67)</f>
        <v>2.4201168527901022</v>
      </c>
      <c r="H67" s="111">
        <f>IF(RES_hhdet_tes!H67=0,"",RES_hhdet_tes!H67/RES_hhdet_fec!H67)</f>
        <v>2.5261663181205463</v>
      </c>
      <c r="I67" s="111">
        <f>IF(RES_hhdet_tes!I67=0,"",RES_hhdet_tes!I67/RES_hhdet_fec!I67)</f>
        <v>2.598693271180748</v>
      </c>
      <c r="J67" s="111">
        <f>IF(RES_hhdet_tes!J67=0,"",RES_hhdet_tes!J67/RES_hhdet_fec!J67)</f>
        <v>2.670567886498953</v>
      </c>
      <c r="K67" s="111">
        <f>IF(RES_hhdet_tes!K67=0,"",RES_hhdet_tes!K67/RES_hhdet_fec!K67)</f>
        <v>2.7845990403592356</v>
      </c>
      <c r="L67" s="111">
        <f>IF(RES_hhdet_tes!L67=0,"",RES_hhdet_tes!L67/RES_hhdet_fec!L67)</f>
        <v>2.8992516659901684</v>
      </c>
      <c r="M67" s="111">
        <f>IF(RES_hhdet_tes!M67=0,"",RES_hhdet_tes!M67/RES_hhdet_fec!M67)</f>
        <v>3.043312536231046</v>
      </c>
      <c r="N67" s="111">
        <f>IF(RES_hhdet_tes!N67=0,"",RES_hhdet_tes!N67/RES_hhdet_fec!N67)</f>
        <v>3.1792242323140067</v>
      </c>
      <c r="O67" s="111">
        <f>IF(RES_hhdet_tes!O67=0,"",RES_hhdet_tes!O67/RES_hhdet_fec!O67)</f>
        <v>3.2814899495169163</v>
      </c>
      <c r="P67" s="111">
        <f>IF(RES_hhdet_tes!P67=0,"",RES_hhdet_tes!P67/RES_hhdet_fec!P67)</f>
        <v>3.3861920481474255</v>
      </c>
      <c r="Q67" s="111">
        <f>IF(RES_hhdet_tes!Q67=0,"",RES_hhdet_tes!Q67/RES_hhdet_fec!Q67)</f>
        <v>3.4641063533039258</v>
      </c>
      <c r="R67" s="111">
        <f>IF(RES_hhdet_tes!R67=0,"",RES_hhdet_tes!R67/RES_hhdet_fec!R67)</f>
        <v>3.5803455041471364</v>
      </c>
      <c r="S67" s="111">
        <f>IF(RES_hhdet_tes!S67=0,"",RES_hhdet_tes!S67/RES_hhdet_fec!S67)</f>
        <v>3.692430896235193</v>
      </c>
      <c r="T67" s="111">
        <f>IF(RES_hhdet_tes!T67=0,"",RES_hhdet_tes!T67/RES_hhdet_fec!T67)</f>
        <v>3.7879794098389308</v>
      </c>
      <c r="U67" s="111">
        <f>IF(RES_hhdet_tes!U67=0,"",RES_hhdet_tes!U67/RES_hhdet_fec!U67)</f>
        <v>3.8693954272057152</v>
      </c>
      <c r="V67" s="111">
        <f>IF(RES_hhdet_tes!V67=0,"",RES_hhdet_tes!V67/RES_hhdet_fec!V67)</f>
        <v>3.9214294030929806</v>
      </c>
      <c r="W67" s="111">
        <f>IF(RES_hhdet_tes!W67=0,"",RES_hhdet_tes!W67/RES_hhdet_fec!W67)</f>
        <v>3.948638029552638</v>
      </c>
      <c r="X67" s="111">
        <f>IF(RES_hhdet_tes!X67=0,"",RES_hhdet_tes!X67/RES_hhdet_fec!X67)</f>
        <v>3.9655723512514292</v>
      </c>
      <c r="Y67" s="111">
        <f>IF(RES_hhdet_tes!Y67=0,"",RES_hhdet_tes!Y67/RES_hhdet_fec!Y67)</f>
        <v>3.9784405509928171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0.53910140679423357</v>
      </c>
      <c r="C68" s="124">
        <f>IF(RES_hhdet_tes!C68=0,"",RES_hhdet_tes!C68/RES_hhdet_fec!C68)</f>
        <v>0.5482749397791149</v>
      </c>
      <c r="D68" s="124">
        <f>IF(RES_hhdet_tes!D68=0,"",RES_hhdet_tes!D68/RES_hhdet_fec!D68)</f>
        <v>0.55690698367016755</v>
      </c>
      <c r="E68" s="124">
        <f>IF(RES_hhdet_tes!E68=0,"",RES_hhdet_tes!E68/RES_hhdet_fec!E68)</f>
        <v>0.56455712749511311</v>
      </c>
      <c r="F68" s="124">
        <f>IF(RES_hhdet_tes!F68=0,"",RES_hhdet_tes!F68/RES_hhdet_fec!F68)</f>
        <v>0.57148771886941419</v>
      </c>
      <c r="G68" s="124">
        <f>IF(RES_hhdet_tes!G68=0,"",RES_hhdet_tes!G68/RES_hhdet_fec!G68)</f>
        <v>0.57800733835104112</v>
      </c>
      <c r="H68" s="124">
        <f>IF(RES_hhdet_tes!H68=0,"",RES_hhdet_tes!H68/RES_hhdet_fec!H68)</f>
        <v>0.58402783975513595</v>
      </c>
      <c r="I68" s="124">
        <f>IF(RES_hhdet_tes!I68=0,"",RES_hhdet_tes!I68/RES_hhdet_fec!I68)</f>
        <v>0.58997100932318058</v>
      </c>
      <c r="J68" s="124">
        <f>IF(RES_hhdet_tes!J68=0,"",RES_hhdet_tes!J68/RES_hhdet_fec!J68)</f>
        <v>0.59817522626085651</v>
      </c>
      <c r="K68" s="124">
        <f>IF(RES_hhdet_tes!K68=0,"",RES_hhdet_tes!K68/RES_hhdet_fec!K68)</f>
        <v>0.60670089682875217</v>
      </c>
      <c r="L68" s="124">
        <f>IF(RES_hhdet_tes!L68=0,"",RES_hhdet_tes!L68/RES_hhdet_fec!L68)</f>
        <v>0.61726063100731243</v>
      </c>
      <c r="M68" s="124">
        <f>IF(RES_hhdet_tes!M68=0,"",RES_hhdet_tes!M68/RES_hhdet_fec!M68)</f>
        <v>0.62625279168616832</v>
      </c>
      <c r="N68" s="124">
        <f>IF(RES_hhdet_tes!N68=0,"",RES_hhdet_tes!N68/RES_hhdet_fec!N68)</f>
        <v>0.63407983000765389</v>
      </c>
      <c r="O68" s="124">
        <f>IF(RES_hhdet_tes!O68=0,"",RES_hhdet_tes!O68/RES_hhdet_fec!O68)</f>
        <v>0.64036712347218783</v>
      </c>
      <c r="P68" s="124">
        <f>IF(RES_hhdet_tes!P68=0,"",RES_hhdet_tes!P68/RES_hhdet_fec!P68)</f>
        <v>0.64644620816641041</v>
      </c>
      <c r="Q68" s="124">
        <f>IF(RES_hhdet_tes!Q68=0,"",RES_hhdet_tes!Q68/RES_hhdet_fec!Q68)</f>
        <v>0.65449425825582497</v>
      </c>
      <c r="R68" s="124">
        <f>IF(RES_hhdet_tes!R68=0,"",RES_hhdet_tes!R68/RES_hhdet_fec!R68)</f>
        <v>0.66416714603846516</v>
      </c>
      <c r="S68" s="124">
        <f>IF(RES_hhdet_tes!S68=0,"",RES_hhdet_tes!S68/RES_hhdet_fec!S68)</f>
        <v>0.6788259688686632</v>
      </c>
      <c r="T68" s="124">
        <f>IF(RES_hhdet_tes!T68=0,"",RES_hhdet_tes!T68/RES_hhdet_fec!T68)</f>
        <v>0.69575319292195381</v>
      </c>
      <c r="U68" s="124">
        <f>IF(RES_hhdet_tes!U68=0,"",RES_hhdet_tes!U68/RES_hhdet_fec!U68)</f>
        <v>0.71148824311655012</v>
      </c>
      <c r="V68" s="124">
        <f>IF(RES_hhdet_tes!V68=0,"",RES_hhdet_tes!V68/RES_hhdet_fec!V68)</f>
        <v>0.72452438870219116</v>
      </c>
      <c r="W68" s="124">
        <f>IF(RES_hhdet_tes!W68=0,"",RES_hhdet_tes!W68/RES_hhdet_fec!W68)</f>
        <v>0.73625882661055475</v>
      </c>
      <c r="X68" s="124">
        <f>IF(RES_hhdet_tes!X68=0,"",RES_hhdet_tes!X68/RES_hhdet_fec!X68)</f>
        <v>0.74545721273042154</v>
      </c>
      <c r="Y68" s="124">
        <f>IF(RES_hhdet_tes!Y68=0,"",RES_hhdet_tes!Y68/RES_hhdet_fec!Y68)</f>
        <v>0.75714432528991182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0.52851767018385454</v>
      </c>
      <c r="C69" s="111">
        <f>IF(RES_hhdet_tes!C69=0,"",RES_hhdet_tes!C69/RES_hhdet_fec!C69)</f>
        <v>0.53781689291722234</v>
      </c>
      <c r="D69" s="111">
        <f>IF(RES_hhdet_tes!D69=0,"",RES_hhdet_tes!D69/RES_hhdet_fec!D69)</f>
        <v>0.54673634856475006</v>
      </c>
      <c r="E69" s="111">
        <f>IF(RES_hhdet_tes!E69=0,"",RES_hhdet_tes!E69/RES_hhdet_fec!E69)</f>
        <v>0.55402670898861961</v>
      </c>
      <c r="F69" s="111">
        <f>IF(RES_hhdet_tes!F69=0,"",RES_hhdet_tes!F69/RES_hhdet_fec!F69)</f>
        <v>0.5611502015479517</v>
      </c>
      <c r="G69" s="111">
        <f>IF(RES_hhdet_tes!G69=0,"",RES_hhdet_tes!G69/RES_hhdet_fec!G69)</f>
        <v>0.56774452202844605</v>
      </c>
      <c r="H69" s="111">
        <f>IF(RES_hhdet_tes!H69=0,"",RES_hhdet_tes!H69/RES_hhdet_fec!H69)</f>
        <v>0.57393638406940706</v>
      </c>
      <c r="I69" s="111">
        <f>IF(RES_hhdet_tes!I69=0,"",RES_hhdet_tes!I69/RES_hhdet_fec!I69)</f>
        <v>0.58030834985563917</v>
      </c>
      <c r="J69" s="111">
        <f>IF(RES_hhdet_tes!J69=0,"",RES_hhdet_tes!J69/RES_hhdet_fec!J69)</f>
        <v>0.58808664578560843</v>
      </c>
      <c r="K69" s="111">
        <f>IF(RES_hhdet_tes!K69=0,"",RES_hhdet_tes!K69/RES_hhdet_fec!K69)</f>
        <v>0.59635015357481358</v>
      </c>
      <c r="L69" s="111">
        <f>IF(RES_hhdet_tes!L69=0,"",RES_hhdet_tes!L69/RES_hhdet_fec!L69)</f>
        <v>0.60493371659835193</v>
      </c>
      <c r="M69" s="111">
        <f>IF(RES_hhdet_tes!M69=0,"",RES_hhdet_tes!M69/RES_hhdet_fec!M69)</f>
        <v>0.61100628723841799</v>
      </c>
      <c r="N69" s="111">
        <f>IF(RES_hhdet_tes!N69=0,"",RES_hhdet_tes!N69/RES_hhdet_fec!N69)</f>
        <v>0.61743992317423824</v>
      </c>
      <c r="O69" s="111">
        <f>IF(RES_hhdet_tes!O69=0,"",RES_hhdet_tes!O69/RES_hhdet_fec!O69)</f>
        <v>0.62323571783605669</v>
      </c>
      <c r="P69" s="111">
        <f>IF(RES_hhdet_tes!P69=0,"",RES_hhdet_tes!P69/RES_hhdet_fec!P69)</f>
        <v>0.62866717196692368</v>
      </c>
      <c r="Q69" s="111">
        <f>IF(RES_hhdet_tes!Q69=0,"",RES_hhdet_tes!Q69/RES_hhdet_fec!Q69)</f>
        <v>0.63676964036745698</v>
      </c>
      <c r="R69" s="111">
        <f>IF(RES_hhdet_tes!R69=0,"",RES_hhdet_tes!R69/RES_hhdet_fec!R69)</f>
        <v>0.64687778968613663</v>
      </c>
      <c r="S69" s="111">
        <f>IF(RES_hhdet_tes!S69=0,"",RES_hhdet_tes!S69/RES_hhdet_fec!S69)</f>
        <v>0.66302404659308467</v>
      </c>
      <c r="T69" s="111">
        <f>IF(RES_hhdet_tes!T69=0,"",RES_hhdet_tes!T69/RES_hhdet_fec!T69)</f>
        <v>0.68007141303715879</v>
      </c>
      <c r="U69" s="111">
        <f>IF(RES_hhdet_tes!U69=0,"",RES_hhdet_tes!U69/RES_hhdet_fec!U69)</f>
        <v>0.69672505530334361</v>
      </c>
      <c r="V69" s="111">
        <f>IF(RES_hhdet_tes!V69=0,"",RES_hhdet_tes!V69/RES_hhdet_fec!V69)</f>
        <v>0.7107727413169308</v>
      </c>
      <c r="W69" s="111">
        <f>IF(RES_hhdet_tes!W69=0,"",RES_hhdet_tes!W69/RES_hhdet_fec!W69)</f>
        <v>0.72280416441642559</v>
      </c>
      <c r="X69" s="111">
        <f>IF(RES_hhdet_tes!X69=0,"",RES_hhdet_tes!X69/RES_hhdet_fec!X69)</f>
        <v>0.73409089581719122</v>
      </c>
      <c r="Y69" s="111">
        <f>IF(RES_hhdet_tes!Y69=0,"",RES_hhdet_tes!Y69/RES_hhdet_fec!Y69)</f>
        <v>0.74658816296376873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0.86499146816941086</v>
      </c>
      <c r="C70" s="111">
        <f>IF(RES_hhdet_tes!C70=0,"",RES_hhdet_tes!C70/RES_hhdet_fec!C70)</f>
        <v>0.8606900032899073</v>
      </c>
      <c r="D70" s="111">
        <f>IF(RES_hhdet_tes!D70=0,"",RES_hhdet_tes!D70/RES_hhdet_fec!D70)</f>
        <v>0.85883028230891345</v>
      </c>
      <c r="E70" s="111">
        <f>IF(RES_hhdet_tes!E70=0,"",RES_hhdet_tes!E70/RES_hhdet_fec!E70)</f>
        <v>0.88134599564121963</v>
      </c>
      <c r="F70" s="111">
        <f>IF(RES_hhdet_tes!F70=0,"",RES_hhdet_tes!F70/RES_hhdet_fec!F70)</f>
        <v>0.88305884442760596</v>
      </c>
      <c r="G70" s="111">
        <f>IF(RES_hhdet_tes!G70=0,"",RES_hhdet_tes!G70/RES_hhdet_fec!G70)</f>
        <v>0.86887592128403168</v>
      </c>
      <c r="H70" s="111">
        <f>IF(RES_hhdet_tes!H70=0,"",RES_hhdet_tes!H70/RES_hhdet_fec!H70)</f>
        <v>0.88105817741708248</v>
      </c>
      <c r="I70" s="111">
        <f>IF(RES_hhdet_tes!I70=0,"",RES_hhdet_tes!I70/RES_hhdet_fec!I70)</f>
        <v>0.88100564725611319</v>
      </c>
      <c r="J70" s="111">
        <f>IF(RES_hhdet_tes!J70=0,"",RES_hhdet_tes!J70/RES_hhdet_fec!J70)</f>
        <v>0.88881202799005621</v>
      </c>
      <c r="K70" s="111">
        <f>IF(RES_hhdet_tes!K70=0,"",RES_hhdet_tes!K70/RES_hhdet_fec!K70)</f>
        <v>0.88908104937322807</v>
      </c>
      <c r="L70" s="111">
        <f>IF(RES_hhdet_tes!L70=0,"",RES_hhdet_tes!L70/RES_hhdet_fec!L70)</f>
        <v>0.90655213522149725</v>
      </c>
      <c r="M70" s="111">
        <f>IF(RES_hhdet_tes!M70=0,"",RES_hhdet_tes!M70/RES_hhdet_fec!M70)</f>
        <v>0.93893593518574625</v>
      </c>
      <c r="N70" s="111">
        <f>IF(RES_hhdet_tes!N70=0,"",RES_hhdet_tes!N70/RES_hhdet_fec!N70)</f>
        <v>0.93928047099783341</v>
      </c>
      <c r="O70" s="111">
        <f>IF(RES_hhdet_tes!O70=0,"",RES_hhdet_tes!O70/RES_hhdet_fec!O70)</f>
        <v>0.95054238288418558</v>
      </c>
      <c r="P70" s="111">
        <f>IF(RES_hhdet_tes!P70=0,"",RES_hhdet_tes!P70/RES_hhdet_fec!P70)</f>
        <v>0.9456735235088799</v>
      </c>
      <c r="Q70" s="111">
        <f>IF(RES_hhdet_tes!Q70=0,"",RES_hhdet_tes!Q70/RES_hhdet_fec!Q70)</f>
        <v>0.94369224436424637</v>
      </c>
      <c r="R70" s="111">
        <f>IF(RES_hhdet_tes!R70=0,"",RES_hhdet_tes!R70/RES_hhdet_fec!R70)</f>
        <v>0.94120138154005883</v>
      </c>
      <c r="S70" s="111">
        <f>IF(RES_hhdet_tes!S70=0,"",RES_hhdet_tes!S70/RES_hhdet_fec!S70)</f>
        <v>0.94900734746718973</v>
      </c>
      <c r="T70" s="111">
        <f>IF(RES_hhdet_tes!T70=0,"",RES_hhdet_tes!T70/RES_hhdet_fec!T70)</f>
        <v>0.96165567544962482</v>
      </c>
      <c r="U70" s="111">
        <f>IF(RES_hhdet_tes!U70=0,"",RES_hhdet_tes!U70/RES_hhdet_fec!U70)</f>
        <v>0.9616599085472981</v>
      </c>
      <c r="V70" s="111">
        <f>IF(RES_hhdet_tes!V70=0,"",RES_hhdet_tes!V70/RES_hhdet_fec!V70)</f>
        <v>0.95677371002662392</v>
      </c>
      <c r="W70" s="111">
        <f>IF(RES_hhdet_tes!W70=0,"",RES_hhdet_tes!W70/RES_hhdet_fec!W70)</f>
        <v>0.9490275810544776</v>
      </c>
      <c r="X70" s="111">
        <f>IF(RES_hhdet_tes!X70=0,"",RES_hhdet_tes!X70/RES_hhdet_fec!X70)</f>
        <v>0.92212978299333581</v>
      </c>
      <c r="Y70" s="111">
        <f>IF(RES_hhdet_tes!Y70=0,"",RES_hhdet_tes!Y70/RES_hhdet_fec!Y70)</f>
        <v>0.93175365663474263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0.52851767018385454</v>
      </c>
      <c r="C71" s="112">
        <f>IF(RES_hhdet_tes!C71=0,"",RES_hhdet_tes!C71/RES_hhdet_fec!C71)</f>
        <v>0.53847417925286478</v>
      </c>
      <c r="D71" s="112">
        <f>IF(RES_hhdet_tes!D71=0,"",RES_hhdet_tes!D71/RES_hhdet_fec!D71)</f>
        <v>0.54733830520599824</v>
      </c>
      <c r="E71" s="112">
        <f>IF(RES_hhdet_tes!E71=0,"",RES_hhdet_tes!E71/RES_hhdet_fec!E71)</f>
        <v>0.55738379421932083</v>
      </c>
      <c r="F71" s="112">
        <f>IF(RES_hhdet_tes!F71=0,"",RES_hhdet_tes!F71/RES_hhdet_fec!F71)</f>
        <v>0.56421060735546769</v>
      </c>
      <c r="G71" s="112">
        <f>IF(RES_hhdet_tes!G71=0,"",RES_hhdet_tes!G71/RES_hhdet_fec!G71)</f>
        <v>0.56765506267135601</v>
      </c>
      <c r="H71" s="112">
        <f>IF(RES_hhdet_tes!H71=0,"",RES_hhdet_tes!H71/RES_hhdet_fec!H71)</f>
        <v>0.57259692544619889</v>
      </c>
      <c r="I71" s="112">
        <f>IF(RES_hhdet_tes!I71=0,"",RES_hhdet_tes!I71/RES_hhdet_fec!I71)</f>
        <v>0.57612775754409262</v>
      </c>
      <c r="J71" s="112">
        <f>IF(RES_hhdet_tes!J71=0,"",RES_hhdet_tes!J71/RES_hhdet_fec!J71)</f>
        <v>0.58838554030206691</v>
      </c>
      <c r="K71" s="112">
        <f>IF(RES_hhdet_tes!K71=0,"",RES_hhdet_tes!K71/RES_hhdet_fec!K71)</f>
        <v>0.59697232134512335</v>
      </c>
      <c r="L71" s="112">
        <f>IF(RES_hhdet_tes!L71=0,"",RES_hhdet_tes!L71/RES_hhdet_fec!L71)</f>
        <v>0.6202905033589613</v>
      </c>
      <c r="M71" s="112">
        <f>IF(RES_hhdet_tes!M71=0,"",RES_hhdet_tes!M71/RES_hhdet_fec!M71)</f>
        <v>0.62703957346019412</v>
      </c>
      <c r="N71" s="112">
        <f>IF(RES_hhdet_tes!N71=0,"",RES_hhdet_tes!N71/RES_hhdet_fec!N71)</f>
        <v>0.63677236007323879</v>
      </c>
      <c r="O71" s="112">
        <f>IF(RES_hhdet_tes!O71=0,"",RES_hhdet_tes!O71/RES_hhdet_fec!O71)</f>
        <v>0.6405088415036112</v>
      </c>
      <c r="P71" s="112">
        <f>IF(RES_hhdet_tes!P71=0,"",RES_hhdet_tes!P71/RES_hhdet_fec!P71)</f>
        <v>0.65350611376661194</v>
      </c>
      <c r="Q71" s="112">
        <f>IF(RES_hhdet_tes!Q71=0,"",RES_hhdet_tes!Q71/RES_hhdet_fec!Q71)</f>
        <v>0.66259136970844246</v>
      </c>
      <c r="R71" s="112">
        <f>IF(RES_hhdet_tes!R71=0,"",RES_hhdet_tes!R71/RES_hhdet_fec!R71)</f>
        <v>0.66431696464088186</v>
      </c>
      <c r="S71" s="112">
        <f>IF(RES_hhdet_tes!S71=0,"",RES_hhdet_tes!S71/RES_hhdet_fec!S71)</f>
        <v>0.67142996174192771</v>
      </c>
      <c r="T71" s="112">
        <f>IF(RES_hhdet_tes!T71=0,"",RES_hhdet_tes!T71/RES_hhdet_fec!T71)</f>
        <v>0.68436245957416053</v>
      </c>
      <c r="U71" s="112">
        <f>IF(RES_hhdet_tes!U71=0,"",RES_hhdet_tes!U71/RES_hhdet_fec!U71)</f>
        <v>0.69519653429420281</v>
      </c>
      <c r="V71" s="112">
        <f>IF(RES_hhdet_tes!V71=0,"",RES_hhdet_tes!V71/RES_hhdet_fec!V71)</f>
        <v>0.70784928092512589</v>
      </c>
      <c r="W71" s="112">
        <f>IF(RES_hhdet_tes!W71=0,"",RES_hhdet_tes!W71/RES_hhdet_fec!W71)</f>
        <v>0.71174031823909478</v>
      </c>
      <c r="X71" s="112">
        <f>IF(RES_hhdet_tes!X71=0,"",RES_hhdet_tes!X71/RES_hhdet_fec!X71)</f>
        <v>0.71664255500230856</v>
      </c>
      <c r="Y71" s="112">
        <f>IF(RES_hhdet_tes!Y71=0,"",RES_hhdet_tes!Y71/RES_hhdet_fec!Y71)</f>
        <v>0.72294205840592141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0.63890758712399387</v>
      </c>
      <c r="C73" s="112">
        <f>IF(RES_hhdet_tes!C73=0,"",RES_hhdet_tes!C73/RES_hhdet_fec!C73)</f>
        <v>0.64374076832335614</v>
      </c>
      <c r="D73" s="112">
        <f>IF(RES_hhdet_tes!D73=0,"",RES_hhdet_tes!D73/RES_hhdet_fec!D73)</f>
        <v>0.64828677607675145</v>
      </c>
      <c r="E73" s="112">
        <f>IF(RES_hhdet_tes!E73=0,"",RES_hhdet_tes!E73/RES_hhdet_fec!E73)</f>
        <v>0.65205333123930354</v>
      </c>
      <c r="F73" s="112">
        <f>IF(RES_hhdet_tes!F73=0,"",RES_hhdet_tes!F73/RES_hhdet_fec!F73)</f>
        <v>0.65522653855528024</v>
      </c>
      <c r="G73" s="112">
        <f>IF(RES_hhdet_tes!G73=0,"",RES_hhdet_tes!G73/RES_hhdet_fec!G73)</f>
        <v>0.65777776615511574</v>
      </c>
      <c r="H73" s="112">
        <f>IF(RES_hhdet_tes!H73=0,"",RES_hhdet_tes!H73/RES_hhdet_fec!H73)</f>
        <v>0.66088987695632839</v>
      </c>
      <c r="I73" s="112">
        <f>IF(RES_hhdet_tes!I73=0,"",RES_hhdet_tes!I73/RES_hhdet_fec!I73)</f>
        <v>0.66241715396248124</v>
      </c>
      <c r="J73" s="112">
        <f>IF(RES_hhdet_tes!J73=0,"",RES_hhdet_tes!J73/RES_hhdet_fec!J73)</f>
        <v>0.66313198817647356</v>
      </c>
      <c r="K73" s="112">
        <f>IF(RES_hhdet_tes!K73=0,"",RES_hhdet_tes!K73/RES_hhdet_fec!K73)</f>
        <v>0.66457033851689573</v>
      </c>
      <c r="L73" s="112">
        <f>IF(RES_hhdet_tes!L73=0,"",RES_hhdet_tes!L73/RES_hhdet_fec!L73)</f>
        <v>0.66520107172888865</v>
      </c>
      <c r="M73" s="112">
        <f>IF(RES_hhdet_tes!M73=0,"",RES_hhdet_tes!M73/RES_hhdet_fec!M73)</f>
        <v>0.66675382173213626</v>
      </c>
      <c r="N73" s="112">
        <f>IF(RES_hhdet_tes!N73=0,"",RES_hhdet_tes!N73/RES_hhdet_fec!N73)</f>
        <v>0.66851701383588491</v>
      </c>
      <c r="O73" s="112">
        <f>IF(RES_hhdet_tes!O73=0,"",RES_hhdet_tes!O73/RES_hhdet_fec!O73)</f>
        <v>0.67075411468974466</v>
      </c>
      <c r="P73" s="112">
        <f>IF(RES_hhdet_tes!P73=0,"",RES_hhdet_tes!P73/RES_hhdet_fec!P73)</f>
        <v>0.67578656704225271</v>
      </c>
      <c r="Q73" s="112">
        <f>IF(RES_hhdet_tes!Q73=0,"",RES_hhdet_tes!Q73/RES_hhdet_fec!Q73)</f>
        <v>0.68353092862911247</v>
      </c>
      <c r="R73" s="112">
        <f>IF(RES_hhdet_tes!R73=0,"",RES_hhdet_tes!R73/RES_hhdet_fec!R73)</f>
        <v>0.69243546264799105</v>
      </c>
      <c r="S73" s="112">
        <f>IF(RES_hhdet_tes!S73=0,"",RES_hhdet_tes!S73/RES_hhdet_fec!S73)</f>
        <v>0.7032504215601838</v>
      </c>
      <c r="T73" s="112">
        <f>IF(RES_hhdet_tes!T73=0,"",RES_hhdet_tes!T73/RES_hhdet_fec!T73)</f>
        <v>0.72096958583048476</v>
      </c>
      <c r="U73" s="112">
        <f>IF(RES_hhdet_tes!U73=0,"",RES_hhdet_tes!U73/RES_hhdet_fec!U73)</f>
        <v>0.72954957462517989</v>
      </c>
      <c r="V73" s="112">
        <f>IF(RES_hhdet_tes!V73=0,"",RES_hhdet_tes!V73/RES_hhdet_fec!V73)</f>
        <v>0.73695090829674859</v>
      </c>
      <c r="W73" s="112">
        <f>IF(RES_hhdet_tes!W73=0,"",RES_hhdet_tes!W73/RES_hhdet_fec!W73)</f>
        <v>0.73999229927025378</v>
      </c>
      <c r="X73" s="112">
        <f>IF(RES_hhdet_tes!X73=0,"",RES_hhdet_tes!X73/RES_hhdet_fec!X73)</f>
        <v>0.74351294845523452</v>
      </c>
      <c r="Y73" s="112">
        <f>IF(RES_hhdet_tes!Y73=0,"",RES_hhdet_tes!Y73/RES_hhdet_fec!Y73)</f>
        <v>0.74798083972118934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0.91461733790940791</v>
      </c>
      <c r="C74" s="113">
        <f>IF(RES_hhdet_tes!C74=0,"",RES_hhdet_tes!C74/RES_hhdet_fec!C74)</f>
        <v>0.90536543003976577</v>
      </c>
      <c r="D74" s="113">
        <f>IF(RES_hhdet_tes!D74=0,"",RES_hhdet_tes!D74/RES_hhdet_fec!D74)</f>
        <v>0.90058469015898956</v>
      </c>
      <c r="E74" s="113">
        <f>IF(RES_hhdet_tes!E74=0,"",RES_hhdet_tes!E74/RES_hhdet_fec!E74)</f>
        <v>0.92738711002493968</v>
      </c>
      <c r="F74" s="113">
        <f>IF(RES_hhdet_tes!F74=0,"",RES_hhdet_tes!F74/RES_hhdet_fec!F74)</f>
        <v>0.92722256871285924</v>
      </c>
      <c r="G74" s="113">
        <f>IF(RES_hhdet_tes!G74=0,"",RES_hhdet_tes!G74/RES_hhdet_fec!G74)</f>
        <v>0.90392897658413363</v>
      </c>
      <c r="H74" s="113">
        <f>IF(RES_hhdet_tes!H74=0,"",RES_hhdet_tes!H74/RES_hhdet_fec!H74)</f>
        <v>0.91785576166023197</v>
      </c>
      <c r="I74" s="113">
        <f>IF(RES_hhdet_tes!I74=0,"",RES_hhdet_tes!I74/RES_hhdet_fec!I74)</f>
        <v>0.91547488122582632</v>
      </c>
      <c r="J74" s="113">
        <f>IF(RES_hhdet_tes!J74=0,"",RES_hhdet_tes!J74/RES_hhdet_fec!J74)</f>
        <v>0.9186038216899004</v>
      </c>
      <c r="K74" s="113">
        <f>IF(RES_hhdet_tes!K74=0,"",RES_hhdet_tes!K74/RES_hhdet_fec!K74)</f>
        <v>0.9136485402999901</v>
      </c>
      <c r="L74" s="113">
        <f>IF(RES_hhdet_tes!L74=0,"",RES_hhdet_tes!L74/RES_hhdet_fec!L74)</f>
        <v>0.93866939333066768</v>
      </c>
      <c r="M74" s="113">
        <f>IF(RES_hhdet_tes!M74=0,"",RES_hhdet_tes!M74/RES_hhdet_fec!M74)</f>
        <v>0.95336745259596634</v>
      </c>
      <c r="N74" s="113">
        <f>IF(RES_hhdet_tes!N74=0,"",RES_hhdet_tes!N74/RES_hhdet_fec!N74)</f>
        <v>0.95526681998964746</v>
      </c>
      <c r="O74" s="113">
        <f>IF(RES_hhdet_tes!O74=0,"",RES_hhdet_tes!O74/RES_hhdet_fec!O74)</f>
        <v>0.96214430489951153</v>
      </c>
      <c r="P74" s="113">
        <f>IF(RES_hhdet_tes!P74=0,"",RES_hhdet_tes!P74/RES_hhdet_fec!P74)</f>
        <v>0.96005275622995889</v>
      </c>
      <c r="Q74" s="113">
        <f>IF(RES_hhdet_tes!Q74=0,"",RES_hhdet_tes!Q74/RES_hhdet_fec!Q74)</f>
        <v>0.95867345899742307</v>
      </c>
      <c r="R74" s="113">
        <f>IF(RES_hhdet_tes!R74=0,"",RES_hhdet_tes!R74/RES_hhdet_fec!R74)</f>
        <v>0.95598680975684824</v>
      </c>
      <c r="S74" s="113">
        <f>IF(RES_hhdet_tes!S74=0,"",RES_hhdet_tes!S74/RES_hhdet_fec!S74)</f>
        <v>0.95959686429212809</v>
      </c>
      <c r="T74" s="113">
        <f>IF(RES_hhdet_tes!T74=0,"",RES_hhdet_tes!T74/RES_hhdet_fec!T74)</f>
        <v>0.97259804439956932</v>
      </c>
      <c r="U74" s="113">
        <f>IF(RES_hhdet_tes!U74=0,"",RES_hhdet_tes!U74/RES_hhdet_fec!U74)</f>
        <v>0.97312649482497748</v>
      </c>
      <c r="V74" s="113">
        <f>IF(RES_hhdet_tes!V74=0,"",RES_hhdet_tes!V74/RES_hhdet_fec!V74)</f>
        <v>0.98967799488007535</v>
      </c>
      <c r="W74" s="113">
        <f>IF(RES_hhdet_tes!W74=0,"",RES_hhdet_tes!W74/RES_hhdet_fec!W74)</f>
        <v>0.97556305163128376</v>
      </c>
      <c r="X74" s="113">
        <f>IF(RES_hhdet_tes!X74=0,"",RES_hhdet_tes!X74/RES_hhdet_fec!X74)</f>
        <v>0.95522419388601587</v>
      </c>
      <c r="Y74" s="113">
        <f>IF(RES_hhdet_tes!Y74=0,"",RES_hhdet_tes!Y74/RES_hhdet_fec!Y74)</f>
        <v>0.95734522997568849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0.63890758712399387</v>
      </c>
      <c r="C75" s="111">
        <f>IF(RES_hhdet_tes!C75=0,"",RES_hhdet_tes!C75/RES_hhdet_fec!C75)</f>
        <v>0.64442753025204103</v>
      </c>
      <c r="D75" s="111">
        <f>IF(RES_hhdet_tes!D75=0,"",RES_hhdet_tes!D75/RES_hhdet_fec!D75)</f>
        <v>0.64868502420820229</v>
      </c>
      <c r="E75" s="111">
        <f>IF(RES_hhdet_tes!E75=0,"",RES_hhdet_tes!E75/RES_hhdet_fec!E75)</f>
        <v>0.65185096155967881</v>
      </c>
      <c r="F75" s="111">
        <f>IF(RES_hhdet_tes!F75=0,"",RES_hhdet_tes!F75/RES_hhdet_fec!F75)</f>
        <v>0.65499432676059754</v>
      </c>
      <c r="G75" s="111">
        <f>IF(RES_hhdet_tes!G75=0,"",RES_hhdet_tes!G75/RES_hhdet_fec!G75)</f>
        <v>0.65804695806304148</v>
      </c>
      <c r="H75" s="111">
        <f>IF(RES_hhdet_tes!H75=0,"",RES_hhdet_tes!H75/RES_hhdet_fec!H75)</f>
        <v>0.66065662815057491</v>
      </c>
      <c r="I75" s="111">
        <f>IF(RES_hhdet_tes!I75=0,"",RES_hhdet_tes!I75/RES_hhdet_fec!I75)</f>
        <v>0.66211771272623177</v>
      </c>
      <c r="J75" s="111">
        <f>IF(RES_hhdet_tes!J75=0,"",RES_hhdet_tes!J75/RES_hhdet_fec!J75)</f>
        <v>0.66346615222098404</v>
      </c>
      <c r="K75" s="111">
        <f>IF(RES_hhdet_tes!K75=0,"",RES_hhdet_tes!K75/RES_hhdet_fec!K75)</f>
        <v>0.66533922756774422</v>
      </c>
      <c r="L75" s="111">
        <f>IF(RES_hhdet_tes!L75=0,"",RES_hhdet_tes!L75/RES_hhdet_fec!L75)</f>
        <v>0.6676873670667639</v>
      </c>
      <c r="M75" s="111">
        <f>IF(RES_hhdet_tes!M75=0,"",RES_hhdet_tes!M75/RES_hhdet_fec!M75)</f>
        <v>0.66957231450229171</v>
      </c>
      <c r="N75" s="111">
        <f>IF(RES_hhdet_tes!N75=0,"",RES_hhdet_tes!N75/RES_hhdet_fec!N75)</f>
        <v>0.67169956135812503</v>
      </c>
      <c r="O75" s="111">
        <f>IF(RES_hhdet_tes!O75=0,"",RES_hhdet_tes!O75/RES_hhdet_fec!O75)</f>
        <v>0.6730904921705082</v>
      </c>
      <c r="P75" s="111">
        <f>IF(RES_hhdet_tes!P75=0,"",RES_hhdet_tes!P75/RES_hhdet_fec!P75)</f>
        <v>0.67783056346965997</v>
      </c>
      <c r="Q75" s="111">
        <f>IF(RES_hhdet_tes!Q75=0,"",RES_hhdet_tes!Q75/RES_hhdet_fec!Q75)</f>
        <v>0.68373415516766645</v>
      </c>
      <c r="R75" s="111">
        <f>IF(RES_hhdet_tes!R75=0,"",RES_hhdet_tes!R75/RES_hhdet_fec!R75)</f>
        <v>0.69108356792433867</v>
      </c>
      <c r="S75" s="111">
        <f>IF(RES_hhdet_tes!S75=0,"",RES_hhdet_tes!S75/RES_hhdet_fec!S75)</f>
        <v>0.70056095299117693</v>
      </c>
      <c r="T75" s="111">
        <f>IF(RES_hhdet_tes!T75=0,"",RES_hhdet_tes!T75/RES_hhdet_fec!T75)</f>
        <v>0.71602312603102214</v>
      </c>
      <c r="U75" s="111">
        <f>IF(RES_hhdet_tes!U75=0,"",RES_hhdet_tes!U75/RES_hhdet_fec!U75)</f>
        <v>0.72639439442952813</v>
      </c>
      <c r="V75" s="111">
        <f>IF(RES_hhdet_tes!V75=0,"",RES_hhdet_tes!V75/RES_hhdet_fec!V75)</f>
        <v>0.7322673817772074</v>
      </c>
      <c r="W75" s="111">
        <f>IF(RES_hhdet_tes!W75=0,"",RES_hhdet_tes!W75/RES_hhdet_fec!W75)</f>
        <v>0.73963633938578222</v>
      </c>
      <c r="X75" s="111">
        <f>IF(RES_hhdet_tes!X75=0,"",RES_hhdet_tes!X75/RES_hhdet_fec!X75)</f>
        <v>0.74534864446501858</v>
      </c>
      <c r="Y75" s="111">
        <f>IF(RES_hhdet_tes!Y75=0,"",RES_hhdet_tes!Y75/RES_hhdet_fec!Y75)</f>
        <v>0.75032032522428205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0.55967791245843723</v>
      </c>
      <c r="C77" s="124">
        <f>IF(RES_hhdet_tes!C77=0,"",RES_hhdet_tes!C77/RES_hhdet_fec!C77)</f>
        <v>0.56198184672407947</v>
      </c>
      <c r="D77" s="124">
        <f>IF(RES_hhdet_tes!D77=0,"",RES_hhdet_tes!D77/RES_hhdet_fec!D77)</f>
        <v>0.56415362321510354</v>
      </c>
      <c r="E77" s="124">
        <f>IF(RES_hhdet_tes!E77=0,"",RES_hhdet_tes!E77/RES_hhdet_fec!E77)</f>
        <v>0.56560408783970273</v>
      </c>
      <c r="F77" s="124">
        <f>IF(RES_hhdet_tes!F77=0,"",RES_hhdet_tes!F77/RES_hhdet_fec!F77)</f>
        <v>0.56728459998737701</v>
      </c>
      <c r="G77" s="124">
        <f>IF(RES_hhdet_tes!G77=0,"",RES_hhdet_tes!G77/RES_hhdet_fec!G77)</f>
        <v>0.56922964367043261</v>
      </c>
      <c r="H77" s="124">
        <f>IF(RES_hhdet_tes!H77=0,"",RES_hhdet_tes!H77/RES_hhdet_fec!H77)</f>
        <v>0.57068170085124659</v>
      </c>
      <c r="I77" s="124">
        <f>IF(RES_hhdet_tes!I77=0,"",RES_hhdet_tes!I77/RES_hhdet_fec!I77)</f>
        <v>0.57193088655212299</v>
      </c>
      <c r="J77" s="124">
        <f>IF(RES_hhdet_tes!J77=0,"",RES_hhdet_tes!J77/RES_hhdet_fec!J77)</f>
        <v>0.57160158706027753</v>
      </c>
      <c r="K77" s="124">
        <f>IF(RES_hhdet_tes!K77=0,"",RES_hhdet_tes!K77/RES_hhdet_fec!K77)</f>
        <v>0.57274063756161442</v>
      </c>
      <c r="L77" s="124">
        <f>IF(RES_hhdet_tes!L77=0,"",RES_hhdet_tes!L77/RES_hhdet_fec!L77)</f>
        <v>0.57465935378176869</v>
      </c>
      <c r="M77" s="124">
        <f>IF(RES_hhdet_tes!M77=0,"",RES_hhdet_tes!M77/RES_hhdet_fec!M77)</f>
        <v>0.57556010848182759</v>
      </c>
      <c r="N77" s="124">
        <f>IF(RES_hhdet_tes!N77=0,"",RES_hhdet_tes!N77/RES_hhdet_fec!N77)</f>
        <v>0.57478628305489032</v>
      </c>
      <c r="O77" s="124">
        <f>IF(RES_hhdet_tes!O77=0,"",RES_hhdet_tes!O77/RES_hhdet_fec!O77)</f>
        <v>0.5740955323187118</v>
      </c>
      <c r="P77" s="124">
        <f>IF(RES_hhdet_tes!P77=0,"",RES_hhdet_tes!P77/RES_hhdet_fec!P77)</f>
        <v>0.57304953703881556</v>
      </c>
      <c r="Q77" s="124">
        <f>IF(RES_hhdet_tes!Q77=0,"",RES_hhdet_tes!Q77/RES_hhdet_fec!Q77)</f>
        <v>0.57303876955718702</v>
      </c>
      <c r="R77" s="124">
        <f>IF(RES_hhdet_tes!R77=0,"",RES_hhdet_tes!R77/RES_hhdet_fec!R77)</f>
        <v>0.57671520207588145</v>
      </c>
      <c r="S77" s="124">
        <f>IF(RES_hhdet_tes!S77=0,"",RES_hhdet_tes!S77/RES_hhdet_fec!S77)</f>
        <v>0.57794832514554251</v>
      </c>
      <c r="T77" s="124">
        <f>IF(RES_hhdet_tes!T77=0,"",RES_hhdet_tes!T77/RES_hhdet_fec!T77)</f>
        <v>0.5820832973021941</v>
      </c>
      <c r="U77" s="124">
        <f>IF(RES_hhdet_tes!U77=0,"",RES_hhdet_tes!U77/RES_hhdet_fec!U77)</f>
        <v>0.58542065051593128</v>
      </c>
      <c r="V77" s="124">
        <f>IF(RES_hhdet_tes!V77=0,"",RES_hhdet_tes!V77/RES_hhdet_fec!V77)</f>
        <v>0.58839005446329884</v>
      </c>
      <c r="W77" s="124">
        <f>IF(RES_hhdet_tes!W77=0,"",RES_hhdet_tes!W77/RES_hhdet_fec!W77)</f>
        <v>0.5911235392397165</v>
      </c>
      <c r="X77" s="124">
        <f>IF(RES_hhdet_tes!X77=0,"",RES_hhdet_tes!X77/RES_hhdet_fec!X77)</f>
        <v>0.59356870296830722</v>
      </c>
      <c r="Y77" s="124">
        <f>IF(RES_hhdet_tes!Y77=0,"",RES_hhdet_tes!Y77/RES_hhdet_fec!Y77)</f>
        <v>0.59747660104518086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0.55265717827879302</v>
      </c>
      <c r="C78" s="111">
        <f>IF(RES_hhdet_tes!C78=0,"",RES_hhdet_tes!C78/RES_hhdet_fec!C78)</f>
        <v>0.55421677500260735</v>
      </c>
      <c r="D78" s="111">
        <f>IF(RES_hhdet_tes!D78=0,"",RES_hhdet_tes!D78/RES_hhdet_fec!D78)</f>
        <v>0.555652459032978</v>
      </c>
      <c r="E78" s="111">
        <f>IF(RES_hhdet_tes!E78=0,"",RES_hhdet_tes!E78/RES_hhdet_fec!E78)</f>
        <v>0.55687100553011859</v>
      </c>
      <c r="F78" s="111">
        <f>IF(RES_hhdet_tes!F78=0,"",RES_hhdet_tes!F78/RES_hhdet_fec!F78)</f>
        <v>0.55804069671545187</v>
      </c>
      <c r="G78" s="111">
        <f>IF(RES_hhdet_tes!G78=0,"",RES_hhdet_tes!G78/RES_hhdet_fec!G78)</f>
        <v>0.55915570088057431</v>
      </c>
      <c r="H78" s="111">
        <f>IF(RES_hhdet_tes!H78=0,"",RES_hhdet_tes!H78/RES_hhdet_fec!H78)</f>
        <v>0.56027537909464686</v>
      </c>
      <c r="I78" s="111">
        <f>IF(RES_hhdet_tes!I78=0,"",RES_hhdet_tes!I78/RES_hhdet_fec!I78)</f>
        <v>0.5609589886852846</v>
      </c>
      <c r="J78" s="111">
        <f>IF(RES_hhdet_tes!J78=0,"",RES_hhdet_tes!J78/RES_hhdet_fec!J78)</f>
        <v>0.56153675112837109</v>
      </c>
      <c r="K78" s="111">
        <f>IF(RES_hhdet_tes!K78=0,"",RES_hhdet_tes!K78/RES_hhdet_fec!K78)</f>
        <v>0.56228574079536253</v>
      </c>
      <c r="L78" s="111">
        <f>IF(RES_hhdet_tes!L78=0,"",RES_hhdet_tes!L78/RES_hhdet_fec!L78)</f>
        <v>0.5630113668592388</v>
      </c>
      <c r="M78" s="111">
        <f>IF(RES_hhdet_tes!M78=0,"",RES_hhdet_tes!M78/RES_hhdet_fec!M78)</f>
        <v>0.56351519999700495</v>
      </c>
      <c r="N78" s="111">
        <f>IF(RES_hhdet_tes!N78=0,"",RES_hhdet_tes!N78/RES_hhdet_fec!N78)</f>
        <v>0.56396657537218109</v>
      </c>
      <c r="O78" s="111">
        <f>IF(RES_hhdet_tes!O78=0,"",RES_hhdet_tes!O78/RES_hhdet_fec!O78)</f>
        <v>0.56433890254060826</v>
      </c>
      <c r="P78" s="111">
        <f>IF(RES_hhdet_tes!P78=0,"",RES_hhdet_tes!P78/RES_hhdet_fec!P78)</f>
        <v>0.56469884362210898</v>
      </c>
      <c r="Q78" s="111">
        <f>IF(RES_hhdet_tes!Q78=0,"",RES_hhdet_tes!Q78/RES_hhdet_fec!Q78)</f>
        <v>0.56532749714972308</v>
      </c>
      <c r="R78" s="111">
        <f>IF(RES_hhdet_tes!R78=0,"",RES_hhdet_tes!R78/RES_hhdet_fec!R78)</f>
        <v>0.56672121726762736</v>
      </c>
      <c r="S78" s="111">
        <f>IF(RES_hhdet_tes!S78=0,"",RES_hhdet_tes!S78/RES_hhdet_fec!S78)</f>
        <v>0.56959787679566465</v>
      </c>
      <c r="T78" s="111">
        <f>IF(RES_hhdet_tes!T78=0,"",RES_hhdet_tes!T78/RES_hhdet_fec!T78)</f>
        <v>0.57360813083231688</v>
      </c>
      <c r="U78" s="111">
        <f>IF(RES_hhdet_tes!U78=0,"",RES_hhdet_tes!U78/RES_hhdet_fec!U78)</f>
        <v>0.57770735101691817</v>
      </c>
      <c r="V78" s="111">
        <f>IF(RES_hhdet_tes!V78=0,"",RES_hhdet_tes!V78/RES_hhdet_fec!V78)</f>
        <v>0.58163063600028242</v>
      </c>
      <c r="W78" s="111">
        <f>IF(RES_hhdet_tes!W78=0,"",RES_hhdet_tes!W78/RES_hhdet_fec!W78)</f>
        <v>0.58522015691541962</v>
      </c>
      <c r="X78" s="111">
        <f>IF(RES_hhdet_tes!X78=0,"",RES_hhdet_tes!X78/RES_hhdet_fec!X78)</f>
        <v>0.58882273646749339</v>
      </c>
      <c r="Y78" s="111">
        <f>IF(RES_hhdet_tes!Y78=0,"",RES_hhdet_tes!Y78/RES_hhdet_fec!Y78)</f>
        <v>0.5924118818350953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0.72128123177973091</v>
      </c>
      <c r="C79" s="45">
        <f>IF(RES_hhdet_tes!C79=0,"",RES_hhdet_tes!C79/RES_hhdet_fec!C79)</f>
        <v>0.72527947126682024</v>
      </c>
      <c r="D79" s="45">
        <f>IF(RES_hhdet_tes!D79=0,"",RES_hhdet_tes!D79/RES_hhdet_fec!D79)</f>
        <v>0.7285432507485019</v>
      </c>
      <c r="E79" s="45">
        <f>IF(RES_hhdet_tes!E79=0,"",RES_hhdet_tes!E79/RES_hhdet_fec!E79)</f>
        <v>0.73098343711753011</v>
      </c>
      <c r="F79" s="45">
        <f>IF(RES_hhdet_tes!F79=0,"",RES_hhdet_tes!F79/RES_hhdet_fec!F79)</f>
        <v>0.7331592864626959</v>
      </c>
      <c r="G79" s="45">
        <f>IF(RES_hhdet_tes!G79=0,"",RES_hhdet_tes!G79/RES_hhdet_fec!G79)</f>
        <v>0.73515284034244799</v>
      </c>
      <c r="H79" s="45">
        <f>IF(RES_hhdet_tes!H79=0,"",RES_hhdet_tes!H79/RES_hhdet_fec!H79)</f>
        <v>0.73708948535247376</v>
      </c>
      <c r="I79" s="45">
        <f>IF(RES_hhdet_tes!I79=0,"",RES_hhdet_tes!I79/RES_hhdet_fec!I79)</f>
        <v>0.73837092297845586</v>
      </c>
      <c r="J79" s="45">
        <f>IF(RES_hhdet_tes!J79=0,"",RES_hhdet_tes!J79/RES_hhdet_fec!J79)</f>
        <v>0.73974983841636144</v>
      </c>
      <c r="K79" s="45">
        <f>IF(RES_hhdet_tes!K79=0,"",RES_hhdet_tes!K79/RES_hhdet_fec!K79)</f>
        <v>0.74175243215509123</v>
      </c>
      <c r="L79" s="45">
        <f>IF(RES_hhdet_tes!L79=0,"",RES_hhdet_tes!L79/RES_hhdet_fec!L79)</f>
        <v>0.74392638032921732</v>
      </c>
      <c r="M79" s="45">
        <f>IF(RES_hhdet_tes!M79=0,"",RES_hhdet_tes!M79/RES_hhdet_fec!M79)</f>
        <v>0.74542765906024977</v>
      </c>
      <c r="N79" s="45">
        <f>IF(RES_hhdet_tes!N79=0,"",RES_hhdet_tes!N79/RES_hhdet_fec!N79)</f>
        <v>0.74680759588422629</v>
      </c>
      <c r="O79" s="45">
        <f>IF(RES_hhdet_tes!O79=0,"",RES_hhdet_tes!O79/RES_hhdet_fec!O79)</f>
        <v>0.74798351176682421</v>
      </c>
      <c r="P79" s="45">
        <f>IF(RES_hhdet_tes!P79=0,"",RES_hhdet_tes!P79/RES_hhdet_fec!P79)</f>
        <v>0.75047402299635846</v>
      </c>
      <c r="Q79" s="45">
        <f>IF(RES_hhdet_tes!Q79=0,"",RES_hhdet_tes!Q79/RES_hhdet_fec!Q79)</f>
        <v>0.75450591787110011</v>
      </c>
      <c r="R79" s="45">
        <f>IF(RES_hhdet_tes!R79=0,"",RES_hhdet_tes!R79/RES_hhdet_fec!R79)</f>
        <v>0.76191538675491666</v>
      </c>
      <c r="S79" s="45">
        <f>IF(RES_hhdet_tes!S79=0,"",RES_hhdet_tes!S79/RES_hhdet_fec!S79)</f>
        <v>0.77318870145546092</v>
      </c>
      <c r="T79" s="45">
        <f>IF(RES_hhdet_tes!T79=0,"",RES_hhdet_tes!T79/RES_hhdet_fec!T79)</f>
        <v>0.78754200258648765</v>
      </c>
      <c r="U79" s="45">
        <f>IF(RES_hhdet_tes!U79=0,"",RES_hhdet_tes!U79/RES_hhdet_fec!U79)</f>
        <v>0.79702890098378709</v>
      </c>
      <c r="V79" s="45">
        <f>IF(RES_hhdet_tes!V79=0,"",RES_hhdet_tes!V79/RES_hhdet_fec!V79)</f>
        <v>0.80151761806697508</v>
      </c>
      <c r="W79" s="45">
        <f>IF(RES_hhdet_tes!W79=0,"",RES_hhdet_tes!W79/RES_hhdet_fec!W79)</f>
        <v>0.80768903647586698</v>
      </c>
      <c r="X79" s="45">
        <f>IF(RES_hhdet_tes!X79=0,"",RES_hhdet_tes!X79/RES_hhdet_fec!X79)</f>
        <v>0.82837714913954619</v>
      </c>
      <c r="Y79" s="45">
        <f>IF(RES_hhdet_tes!Y79=0,"",RES_hhdet_tes!Y79/RES_hhdet_fec!Y79)</f>
        <v>0.8487900929942529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0.52141321256782713</v>
      </c>
      <c r="C81" s="119">
        <f>IF(RES_hhdet_tes!C81=0,"",RES_hhdet_tes!C81/RES_hhdet_fec!C81)</f>
        <v>0.52766284650839701</v>
      </c>
      <c r="D81" s="119">
        <f>IF(RES_hhdet_tes!D81=0,"",RES_hhdet_tes!D81/RES_hhdet_fec!D81)</f>
        <v>0.53034493645203284</v>
      </c>
      <c r="E81" s="119">
        <f>IF(RES_hhdet_tes!E81=0,"",RES_hhdet_tes!E81/RES_hhdet_fec!E81)</f>
        <v>0.533033078499623</v>
      </c>
      <c r="F81" s="119">
        <f>IF(RES_hhdet_tes!F81=0,"",RES_hhdet_tes!F81/RES_hhdet_fec!F81)</f>
        <v>0.53513915235211762</v>
      </c>
      <c r="G81" s="119">
        <f>IF(RES_hhdet_tes!G81=0,"",RES_hhdet_tes!G81/RES_hhdet_fec!G81)</f>
        <v>0.54398315723213753</v>
      </c>
      <c r="H81" s="119">
        <f>IF(RES_hhdet_tes!H81=0,"",RES_hhdet_tes!H81/RES_hhdet_fec!H81)</f>
        <v>0.55475178090455779</v>
      </c>
      <c r="I81" s="119">
        <f>IF(RES_hhdet_tes!I81=0,"",RES_hhdet_tes!I81/RES_hhdet_fec!I81)</f>
        <v>0.55916022086740946</v>
      </c>
      <c r="J81" s="119">
        <f>IF(RES_hhdet_tes!J81=0,"",RES_hhdet_tes!J81/RES_hhdet_fec!J81)</f>
        <v>0.56378604970097002</v>
      </c>
      <c r="K81" s="119">
        <f>IF(RES_hhdet_tes!K81=0,"",RES_hhdet_tes!K81/RES_hhdet_fec!K81)</f>
        <v>0.5704856884674403</v>
      </c>
      <c r="L81" s="119">
        <f>IF(RES_hhdet_tes!L81=0,"",RES_hhdet_tes!L81/RES_hhdet_fec!L81)</f>
        <v>0.59638456194109735</v>
      </c>
      <c r="M81" s="119">
        <f>IF(RES_hhdet_tes!M81=0,"",RES_hhdet_tes!M81/RES_hhdet_fec!M81)</f>
        <v>0.6076659043055046</v>
      </c>
      <c r="N81" s="119">
        <f>IF(RES_hhdet_tes!N81=0,"",RES_hhdet_tes!N81/RES_hhdet_fec!N81)</f>
        <v>0.62417872708368627</v>
      </c>
      <c r="O81" s="119">
        <f>IF(RES_hhdet_tes!O81=0,"",RES_hhdet_tes!O81/RES_hhdet_fec!O81)</f>
        <v>0.64355865483300789</v>
      </c>
      <c r="P81" s="119">
        <f>IF(RES_hhdet_tes!P81=0,"",RES_hhdet_tes!P81/RES_hhdet_fec!P81)</f>
        <v>0.65022320277136303</v>
      </c>
      <c r="Q81" s="119">
        <f>IF(RES_hhdet_tes!Q81=0,"",RES_hhdet_tes!Q81/RES_hhdet_fec!Q81)</f>
        <v>0.65608904695570314</v>
      </c>
      <c r="R81" s="119">
        <f>IF(RES_hhdet_tes!R81=0,"",RES_hhdet_tes!R81/RES_hhdet_fec!R81)</f>
        <v>0.66695963403007907</v>
      </c>
      <c r="S81" s="119">
        <f>IF(RES_hhdet_tes!S81=0,"",RES_hhdet_tes!S81/RES_hhdet_fec!S81)</f>
        <v>0.67786981831122461</v>
      </c>
      <c r="T81" s="119">
        <f>IF(RES_hhdet_tes!T81=0,"",RES_hhdet_tes!T81/RES_hhdet_fec!T81)</f>
        <v>0.6913896757100485</v>
      </c>
      <c r="U81" s="119">
        <f>IF(RES_hhdet_tes!U81=0,"",RES_hhdet_tes!U81/RES_hhdet_fec!U81)</f>
        <v>0.70269196322251837</v>
      </c>
      <c r="V81" s="119">
        <f>IF(RES_hhdet_tes!V81=0,"",RES_hhdet_tes!V81/RES_hhdet_fec!V81)</f>
        <v>0.71234401854011142</v>
      </c>
      <c r="W81" s="119">
        <f>IF(RES_hhdet_tes!W81=0,"",RES_hhdet_tes!W81/RES_hhdet_fec!W81)</f>
        <v>0.7241703811971798</v>
      </c>
      <c r="X81" s="119">
        <f>IF(RES_hhdet_tes!X81=0,"",RES_hhdet_tes!X81/RES_hhdet_fec!X81)</f>
        <v>0.73322423736239795</v>
      </c>
      <c r="Y81" s="119">
        <f>IF(RES_hhdet_tes!Y81=0,"",RES_hhdet_tes!Y81/RES_hhdet_fec!Y81)</f>
        <v>0.74560451819773355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0.44549070518892575</v>
      </c>
      <c r="C82" s="124">
        <f>IF(RES_hhdet_tes!C82=0,"",RES_hhdet_tes!C82/RES_hhdet_fec!C82)</f>
        <v>0.45257579460581449</v>
      </c>
      <c r="D82" s="124">
        <f>IF(RES_hhdet_tes!D82=0,"",RES_hhdet_tes!D82/RES_hhdet_fec!D82)</f>
        <v>0.45746111922728216</v>
      </c>
      <c r="E82" s="124">
        <f>IF(RES_hhdet_tes!E82=0,"",RES_hhdet_tes!E82/RES_hhdet_fec!E82)</f>
        <v>0.46265173610395643</v>
      </c>
      <c r="F82" s="124">
        <f>IF(RES_hhdet_tes!F82=0,"",RES_hhdet_tes!F82/RES_hhdet_fec!F82)</f>
        <v>0.47031044766280256</v>
      </c>
      <c r="G82" s="124">
        <f>IF(RES_hhdet_tes!G82=0,"",RES_hhdet_tes!G82/RES_hhdet_fec!G82)</f>
        <v>0.48069236969218077</v>
      </c>
      <c r="H82" s="124">
        <f>IF(RES_hhdet_tes!H82=0,"",RES_hhdet_tes!H82/RES_hhdet_fec!H82)</f>
        <v>0.49494351440766116</v>
      </c>
      <c r="I82" s="124">
        <f>IF(RES_hhdet_tes!I82=0,"",RES_hhdet_tes!I82/RES_hhdet_fec!I82)</f>
        <v>0.50696845617366504</v>
      </c>
      <c r="J82" s="124">
        <f>IF(RES_hhdet_tes!J82=0,"",RES_hhdet_tes!J82/RES_hhdet_fec!J82)</f>
        <v>0.51899777372496836</v>
      </c>
      <c r="K82" s="124">
        <f>IF(RES_hhdet_tes!K82=0,"",RES_hhdet_tes!K82/RES_hhdet_fec!K82)</f>
        <v>0.5302664971526061</v>
      </c>
      <c r="L82" s="124">
        <f>IF(RES_hhdet_tes!L82=0,"",RES_hhdet_tes!L82/RES_hhdet_fec!L82)</f>
        <v>0.54427025467179013</v>
      </c>
      <c r="M82" s="124">
        <f>IF(RES_hhdet_tes!M82=0,"",RES_hhdet_tes!M82/RES_hhdet_fec!M82)</f>
        <v>0.57182802797458132</v>
      </c>
      <c r="N82" s="124">
        <f>IF(RES_hhdet_tes!N82=0,"",RES_hhdet_tes!N82/RES_hhdet_fec!N82)</f>
        <v>0.60406241302086006</v>
      </c>
      <c r="O82" s="124">
        <f>IF(RES_hhdet_tes!O82=0,"",RES_hhdet_tes!O82/RES_hhdet_fec!O82)</f>
        <v>0.63444539162743385</v>
      </c>
      <c r="P82" s="124">
        <f>IF(RES_hhdet_tes!P82=0,"",RES_hhdet_tes!P82/RES_hhdet_fec!P82)</f>
        <v>0.63933315485488695</v>
      </c>
      <c r="Q82" s="124">
        <f>IF(RES_hhdet_tes!Q82=0,"",RES_hhdet_tes!Q82/RES_hhdet_fec!Q82)</f>
        <v>0.64571023249311554</v>
      </c>
      <c r="R82" s="124">
        <f>IF(RES_hhdet_tes!R82=0,"",RES_hhdet_tes!R82/RES_hhdet_fec!R82)</f>
        <v>0.65403801632123637</v>
      </c>
      <c r="S82" s="124">
        <f>IF(RES_hhdet_tes!S82=0,"",RES_hhdet_tes!S82/RES_hhdet_fec!S82)</f>
        <v>0.66634146775067671</v>
      </c>
      <c r="T82" s="124">
        <f>IF(RES_hhdet_tes!T82=0,"",RES_hhdet_tes!T82/RES_hhdet_fec!T82)</f>
        <v>0.67697825764105657</v>
      </c>
      <c r="U82" s="124">
        <f>IF(RES_hhdet_tes!U82=0,"",RES_hhdet_tes!U82/RES_hhdet_fec!U82)</f>
        <v>0.68834300760557854</v>
      </c>
      <c r="V82" s="124">
        <f>IF(RES_hhdet_tes!V82=0,"",RES_hhdet_tes!V82/RES_hhdet_fec!V82)</f>
        <v>0.69956283418802934</v>
      </c>
      <c r="W82" s="124">
        <f>IF(RES_hhdet_tes!W82=0,"",RES_hhdet_tes!W82/RES_hhdet_fec!W82)</f>
        <v>0.71095929716087802</v>
      </c>
      <c r="X82" s="124">
        <f>IF(RES_hhdet_tes!X82=0,"",RES_hhdet_tes!X82/RES_hhdet_fec!X82)</f>
        <v>0.72134414495463928</v>
      </c>
      <c r="Y82" s="124">
        <f>IF(RES_hhdet_tes!Y82=0,"",RES_hhdet_tes!Y82/RES_hhdet_fec!Y82)</f>
        <v>0.73022117110266316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0.44361707323210525</v>
      </c>
      <c r="C83" s="111">
        <f>IF(RES_hhdet_tes!C83=0,"",RES_hhdet_tes!C83/RES_hhdet_fec!C83)</f>
        <v>0.45075966565211784</v>
      </c>
      <c r="D83" s="111">
        <f>IF(RES_hhdet_tes!D83=0,"",RES_hhdet_tes!D83/RES_hhdet_fec!D83)</f>
        <v>0.45572267032911801</v>
      </c>
      <c r="E83" s="111">
        <f>IF(RES_hhdet_tes!E83=0,"",RES_hhdet_tes!E83/RES_hhdet_fec!E83)</f>
        <v>0.46122280655272396</v>
      </c>
      <c r="F83" s="111">
        <f>IF(RES_hhdet_tes!F83=0,"",RES_hhdet_tes!F83/RES_hhdet_fec!F83)</f>
        <v>0.46895078709330257</v>
      </c>
      <c r="G83" s="111">
        <f>IF(RES_hhdet_tes!G83=0,"",RES_hhdet_tes!G83/RES_hhdet_fec!G83)</f>
        <v>0.47931603105747828</v>
      </c>
      <c r="H83" s="111">
        <f>IF(RES_hhdet_tes!H83=0,"",RES_hhdet_tes!H83/RES_hhdet_fec!H83)</f>
        <v>0.49354518080169274</v>
      </c>
      <c r="I83" s="111">
        <f>IF(RES_hhdet_tes!I83=0,"",RES_hhdet_tes!I83/RES_hhdet_fec!I83)</f>
        <v>0.50552243841789823</v>
      </c>
      <c r="J83" s="111">
        <f>IF(RES_hhdet_tes!J83=0,"",RES_hhdet_tes!J83/RES_hhdet_fec!J83)</f>
        <v>0.51747814908469547</v>
      </c>
      <c r="K83" s="111">
        <f>IF(RES_hhdet_tes!K83=0,"",RES_hhdet_tes!K83/RES_hhdet_fec!K83)</f>
        <v>0.52882819820803839</v>
      </c>
      <c r="L83" s="111">
        <f>IF(RES_hhdet_tes!L83=0,"",RES_hhdet_tes!L83/RES_hhdet_fec!L83)</f>
        <v>0.54331466809870888</v>
      </c>
      <c r="M83" s="111">
        <f>IF(RES_hhdet_tes!M83=0,"",RES_hhdet_tes!M83/RES_hhdet_fec!M83)</f>
        <v>0.570770614429014</v>
      </c>
      <c r="N83" s="111">
        <f>IF(RES_hhdet_tes!N83=0,"",RES_hhdet_tes!N83/RES_hhdet_fec!N83)</f>
        <v>0.60307847943580017</v>
      </c>
      <c r="O83" s="111">
        <f>IF(RES_hhdet_tes!O83=0,"",RES_hhdet_tes!O83/RES_hhdet_fec!O83)</f>
        <v>0.63350404906034585</v>
      </c>
      <c r="P83" s="111">
        <f>IF(RES_hhdet_tes!P83=0,"",RES_hhdet_tes!P83/RES_hhdet_fec!P83)</f>
        <v>0.63843854156690205</v>
      </c>
      <c r="Q83" s="111">
        <f>IF(RES_hhdet_tes!Q83=0,"",RES_hhdet_tes!Q83/RES_hhdet_fec!Q83)</f>
        <v>0.6448402007007924</v>
      </c>
      <c r="R83" s="111">
        <f>IF(RES_hhdet_tes!R83=0,"",RES_hhdet_tes!R83/RES_hhdet_fec!R83)</f>
        <v>0.65314806238996315</v>
      </c>
      <c r="S83" s="111">
        <f>IF(RES_hhdet_tes!S83=0,"",RES_hhdet_tes!S83/RES_hhdet_fec!S83)</f>
        <v>0.66548588893483807</v>
      </c>
      <c r="T83" s="111">
        <f>IF(RES_hhdet_tes!T83=0,"",RES_hhdet_tes!T83/RES_hhdet_fec!T83)</f>
        <v>0.67615132147248203</v>
      </c>
      <c r="U83" s="111">
        <f>IF(RES_hhdet_tes!U83=0,"",RES_hhdet_tes!U83/RES_hhdet_fec!U83)</f>
        <v>0.68754480028726184</v>
      </c>
      <c r="V83" s="111">
        <f>IF(RES_hhdet_tes!V83=0,"",RES_hhdet_tes!V83/RES_hhdet_fec!V83)</f>
        <v>0.69845700719469039</v>
      </c>
      <c r="W83" s="111">
        <f>IF(RES_hhdet_tes!W83=0,"",RES_hhdet_tes!W83/RES_hhdet_fec!W83)</f>
        <v>0.70987926256147293</v>
      </c>
      <c r="X83" s="111">
        <f>IF(RES_hhdet_tes!X83=0,"",RES_hhdet_tes!X83/RES_hhdet_fec!X83)</f>
        <v>0.72028086404171787</v>
      </c>
      <c r="Y83" s="111">
        <f>IF(RES_hhdet_tes!Y83=0,"",RES_hhdet_tes!Y83/RES_hhdet_fec!Y83)</f>
        <v>0.72915239085459527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1.7746717148656104</v>
      </c>
      <c r="C85" s="124">
        <f>IF(RES_hhdet_tes!C85=0,"",RES_hhdet_tes!C85/RES_hhdet_fec!C85)</f>
        <v>1.9062361636189191</v>
      </c>
      <c r="D85" s="124">
        <f>IF(RES_hhdet_tes!D85=0,"",RES_hhdet_tes!D85/RES_hhdet_fec!D85)</f>
        <v>2.015090297406561</v>
      </c>
      <c r="E85" s="124">
        <f>IF(RES_hhdet_tes!E85=0,"",RES_hhdet_tes!E85/RES_hhdet_fec!E85)</f>
        <v>2.0990773777851564</v>
      </c>
      <c r="F85" s="124">
        <f>IF(RES_hhdet_tes!F85=0,"",RES_hhdet_tes!F85/RES_hhdet_fec!F85)</f>
        <v>2.1836211159476226</v>
      </c>
      <c r="G85" s="124">
        <f>IF(RES_hhdet_tes!G85=0,"",RES_hhdet_tes!G85/RES_hhdet_fec!G85)</f>
        <v>2.2945925164222394</v>
      </c>
      <c r="H85" s="124">
        <f>IF(RES_hhdet_tes!H85=0,"",RES_hhdet_tes!H85/RES_hhdet_fec!H85)</f>
        <v>2.4505178877998421</v>
      </c>
      <c r="I85" s="124">
        <f>IF(RES_hhdet_tes!I85=0,"",RES_hhdet_tes!I85/RES_hhdet_fec!I85)</f>
        <v>2.5612611435133168</v>
      </c>
      <c r="J85" s="124">
        <f>IF(RES_hhdet_tes!J85=0,"",RES_hhdet_tes!J85/RES_hhdet_fec!J85)</f>
        <v>2.6453875941544696</v>
      </c>
      <c r="K85" s="124">
        <f>IF(RES_hhdet_tes!K85=0,"",RES_hhdet_tes!K85/RES_hhdet_fec!K85)</f>
        <v>2.761462021118513</v>
      </c>
      <c r="L85" s="124">
        <f>IF(RES_hhdet_tes!L85=0,"",RES_hhdet_tes!L85/RES_hhdet_fec!L85)</f>
        <v>2.8482099790716888</v>
      </c>
      <c r="M85" s="124">
        <f>IF(RES_hhdet_tes!M85=0,"",RES_hhdet_tes!M85/RES_hhdet_fec!M85)</f>
        <v>2.9505886557968757</v>
      </c>
      <c r="N85" s="124">
        <f>IF(RES_hhdet_tes!N85=0,"",RES_hhdet_tes!N85/RES_hhdet_fec!N85)</f>
        <v>3.1240758826699917</v>
      </c>
      <c r="O85" s="124">
        <f>IF(RES_hhdet_tes!O85=0,"",RES_hhdet_tes!O85/RES_hhdet_fec!O85)</f>
        <v>3.3148726492536285</v>
      </c>
      <c r="P85" s="124">
        <f>IF(RES_hhdet_tes!P85=0,"",RES_hhdet_tes!P85/RES_hhdet_fec!P85)</f>
        <v>3.4828737884731726</v>
      </c>
      <c r="Q85" s="124">
        <f>IF(RES_hhdet_tes!Q85=0,"",RES_hhdet_tes!Q85/RES_hhdet_fec!Q85)</f>
        <v>3.5644865136729531</v>
      </c>
      <c r="R85" s="124">
        <f>IF(RES_hhdet_tes!R85=0,"",RES_hhdet_tes!R85/RES_hhdet_fec!R85)</f>
        <v>3.653697828309781</v>
      </c>
      <c r="S85" s="124">
        <f>IF(RES_hhdet_tes!S85=0,"",RES_hhdet_tes!S85/RES_hhdet_fec!S85)</f>
        <v>3.7289330736786042</v>
      </c>
      <c r="T85" s="124">
        <f>IF(RES_hhdet_tes!T85=0,"",RES_hhdet_tes!T85/RES_hhdet_fec!T85)</f>
        <v>3.7876340078924571</v>
      </c>
      <c r="U85" s="124">
        <f>IF(RES_hhdet_tes!U85=0,"",RES_hhdet_tes!U85/RES_hhdet_fec!U85)</f>
        <v>3.8431660015297862</v>
      </c>
      <c r="V85" s="124">
        <f>IF(RES_hhdet_tes!V85=0,"",RES_hhdet_tes!V85/RES_hhdet_fec!V85)</f>
        <v>3.8975403419699912</v>
      </c>
      <c r="W85" s="124">
        <f>IF(RES_hhdet_tes!W85=0,"",RES_hhdet_tes!W85/RES_hhdet_fec!W85)</f>
        <v>3.9404526493564429</v>
      </c>
      <c r="X85" s="124">
        <f>IF(RES_hhdet_tes!X85=0,"",RES_hhdet_tes!X85/RES_hhdet_fec!X85)</f>
        <v>3.9676345979763914</v>
      </c>
      <c r="Y85" s="124">
        <f>IF(RES_hhdet_tes!Y85=0,"",RES_hhdet_tes!Y85/RES_hhdet_fec!Y85)</f>
        <v>3.9865837588590951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1.7746717148656104</v>
      </c>
      <c r="C86" s="111">
        <f>IF(RES_hhdet_tes!C86=0,"",RES_hhdet_tes!C86/RES_hhdet_fec!C86)</f>
        <v>1.9062361636189191</v>
      </c>
      <c r="D86" s="111">
        <f>IF(RES_hhdet_tes!D86=0,"",RES_hhdet_tes!D86/RES_hhdet_fec!D86)</f>
        <v>2.015090297406561</v>
      </c>
      <c r="E86" s="111">
        <f>IF(RES_hhdet_tes!E86=0,"",RES_hhdet_tes!E86/RES_hhdet_fec!E86)</f>
        <v>2.0990773777851564</v>
      </c>
      <c r="F86" s="111">
        <f>IF(RES_hhdet_tes!F86=0,"",RES_hhdet_tes!F86/RES_hhdet_fec!F86)</f>
        <v>2.1836211159476226</v>
      </c>
      <c r="G86" s="111">
        <f>IF(RES_hhdet_tes!G86=0,"",RES_hhdet_tes!G86/RES_hhdet_fec!G86)</f>
        <v>2.2945925164222394</v>
      </c>
      <c r="H86" s="111">
        <f>IF(RES_hhdet_tes!H86=0,"",RES_hhdet_tes!H86/RES_hhdet_fec!H86)</f>
        <v>2.4505178877998421</v>
      </c>
      <c r="I86" s="111">
        <f>IF(RES_hhdet_tes!I86=0,"",RES_hhdet_tes!I86/RES_hhdet_fec!I86)</f>
        <v>2.5612611435133168</v>
      </c>
      <c r="J86" s="111">
        <f>IF(RES_hhdet_tes!J86=0,"",RES_hhdet_tes!J86/RES_hhdet_fec!J86)</f>
        <v>2.6453875941544696</v>
      </c>
      <c r="K86" s="111">
        <f>IF(RES_hhdet_tes!K86=0,"",RES_hhdet_tes!K86/RES_hhdet_fec!K86)</f>
        <v>2.761462021118513</v>
      </c>
      <c r="L86" s="111">
        <f>IF(RES_hhdet_tes!L86=0,"",RES_hhdet_tes!L86/RES_hhdet_fec!L86)</f>
        <v>2.8482099790716888</v>
      </c>
      <c r="M86" s="111">
        <f>IF(RES_hhdet_tes!M86=0,"",RES_hhdet_tes!M86/RES_hhdet_fec!M86)</f>
        <v>2.9505886557968757</v>
      </c>
      <c r="N86" s="111">
        <f>IF(RES_hhdet_tes!N86=0,"",RES_hhdet_tes!N86/RES_hhdet_fec!N86)</f>
        <v>3.1240758826699917</v>
      </c>
      <c r="O86" s="111">
        <f>IF(RES_hhdet_tes!O86=0,"",RES_hhdet_tes!O86/RES_hhdet_fec!O86)</f>
        <v>3.3148726492536285</v>
      </c>
      <c r="P86" s="111">
        <f>IF(RES_hhdet_tes!P86=0,"",RES_hhdet_tes!P86/RES_hhdet_fec!P86)</f>
        <v>3.4828737884731726</v>
      </c>
      <c r="Q86" s="111">
        <f>IF(RES_hhdet_tes!Q86=0,"",RES_hhdet_tes!Q86/RES_hhdet_fec!Q86)</f>
        <v>3.5644865136729531</v>
      </c>
      <c r="R86" s="111">
        <f>IF(RES_hhdet_tes!R86=0,"",RES_hhdet_tes!R86/RES_hhdet_fec!R86)</f>
        <v>3.653697828309781</v>
      </c>
      <c r="S86" s="111">
        <f>IF(RES_hhdet_tes!S86=0,"",RES_hhdet_tes!S86/RES_hhdet_fec!S86)</f>
        <v>3.7289330736786042</v>
      </c>
      <c r="T86" s="111">
        <f>IF(RES_hhdet_tes!T86=0,"",RES_hhdet_tes!T86/RES_hhdet_fec!T86)</f>
        <v>3.7876340078924571</v>
      </c>
      <c r="U86" s="111">
        <f>IF(RES_hhdet_tes!U86=0,"",RES_hhdet_tes!U86/RES_hhdet_fec!U86)</f>
        <v>3.8431660015297862</v>
      </c>
      <c r="V86" s="111">
        <f>IF(RES_hhdet_tes!V86=0,"",RES_hhdet_tes!V86/RES_hhdet_fec!V86)</f>
        <v>3.8975403419699912</v>
      </c>
      <c r="W86" s="111">
        <f>IF(RES_hhdet_tes!W86=0,"",RES_hhdet_tes!W86/RES_hhdet_fec!W86)</f>
        <v>3.9404526493564429</v>
      </c>
      <c r="X86" s="111">
        <f>IF(RES_hhdet_tes!X86=0,"",RES_hhdet_tes!X86/RES_hhdet_fec!X86)</f>
        <v>3.9676345979763914</v>
      </c>
      <c r="Y86" s="111">
        <f>IF(RES_hhdet_tes!Y86=0,"",RES_hhdet_tes!Y86/RES_hhdet_fec!Y86)</f>
        <v>3.9865837588590951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0.56273360334614397</v>
      </c>
      <c r="C87" s="124">
        <f>IF(RES_hhdet_tes!C87=0,"",RES_hhdet_tes!C87/RES_hhdet_fec!C87)</f>
        <v>0.5666558994980897</v>
      </c>
      <c r="D87" s="124">
        <f>IF(RES_hhdet_tes!D87=0,"",RES_hhdet_tes!D87/RES_hhdet_fec!D87)</f>
        <v>0.57024702581518583</v>
      </c>
      <c r="E87" s="124">
        <f>IF(RES_hhdet_tes!E87=0,"",RES_hhdet_tes!E87/RES_hhdet_fec!E87)</f>
        <v>0.57470273864735699</v>
      </c>
      <c r="F87" s="124">
        <f>IF(RES_hhdet_tes!F87=0,"",RES_hhdet_tes!F87/RES_hhdet_fec!F87)</f>
        <v>0.58008790845187452</v>
      </c>
      <c r="G87" s="124">
        <f>IF(RES_hhdet_tes!G87=0,"",RES_hhdet_tes!G87/RES_hhdet_fec!G87)</f>
        <v>0.58777225909123776</v>
      </c>
      <c r="H87" s="124">
        <f>IF(RES_hhdet_tes!H87=0,"",RES_hhdet_tes!H87/RES_hhdet_fec!H87)</f>
        <v>0.59623124813903783</v>
      </c>
      <c r="I87" s="124">
        <f>IF(RES_hhdet_tes!I87=0,"",RES_hhdet_tes!I87/RES_hhdet_fec!I87)</f>
        <v>0.60253783812129658</v>
      </c>
      <c r="J87" s="124">
        <f>IF(RES_hhdet_tes!J87=0,"",RES_hhdet_tes!J87/RES_hhdet_fec!J87)</f>
        <v>0.60875030186334322</v>
      </c>
      <c r="K87" s="124">
        <f>IF(RES_hhdet_tes!K87=0,"",RES_hhdet_tes!K87/RES_hhdet_fec!K87)</f>
        <v>0.61536166804550119</v>
      </c>
      <c r="L87" s="124">
        <f>IF(RES_hhdet_tes!L87=0,"",RES_hhdet_tes!L87/RES_hhdet_fec!L87)</f>
        <v>0.6249443140143367</v>
      </c>
      <c r="M87" s="124">
        <f>IF(RES_hhdet_tes!M87=0,"",RES_hhdet_tes!M87/RES_hhdet_fec!M87)</f>
        <v>0.64472639873476645</v>
      </c>
      <c r="N87" s="124">
        <f>IF(RES_hhdet_tes!N87=0,"",RES_hhdet_tes!N87/RES_hhdet_fec!N87)</f>
        <v>0.66605965224229646</v>
      </c>
      <c r="O87" s="124">
        <f>IF(RES_hhdet_tes!O87=0,"",RES_hhdet_tes!O87/RES_hhdet_fec!O87)</f>
        <v>0.686188122867885</v>
      </c>
      <c r="P87" s="124">
        <f>IF(RES_hhdet_tes!P87=0,"",RES_hhdet_tes!P87/RES_hhdet_fec!P87)</f>
        <v>0.70046719533660717</v>
      </c>
      <c r="Q87" s="124">
        <f>IF(RES_hhdet_tes!Q87=0,"",RES_hhdet_tes!Q87/RES_hhdet_fec!Q87)</f>
        <v>0.71317465374686939</v>
      </c>
      <c r="R87" s="124">
        <f>IF(RES_hhdet_tes!R87=0,"",RES_hhdet_tes!R87/RES_hhdet_fec!R87)</f>
        <v>0.72419062725177097</v>
      </c>
      <c r="S87" s="124">
        <f>IF(RES_hhdet_tes!S87=0,"",RES_hhdet_tes!S87/RES_hhdet_fec!S87)</f>
        <v>0.73782676806401359</v>
      </c>
      <c r="T87" s="124">
        <f>IF(RES_hhdet_tes!T87=0,"",RES_hhdet_tes!T87/RES_hhdet_fec!T87)</f>
        <v>0.75424633896682813</v>
      </c>
      <c r="U87" s="124">
        <f>IF(RES_hhdet_tes!U87=0,"",RES_hhdet_tes!U87/RES_hhdet_fec!U87)</f>
        <v>0.76973970724704477</v>
      </c>
      <c r="V87" s="124">
        <f>IF(RES_hhdet_tes!V87=0,"",RES_hhdet_tes!V87/RES_hhdet_fec!V87)</f>
        <v>0.78050772529039658</v>
      </c>
      <c r="W87" s="124">
        <f>IF(RES_hhdet_tes!W87=0,"",RES_hhdet_tes!W87/RES_hhdet_fec!W87)</f>
        <v>0.79564288745467959</v>
      </c>
      <c r="X87" s="124">
        <f>IF(RES_hhdet_tes!X87=0,"",RES_hhdet_tes!X87/RES_hhdet_fec!X87)</f>
        <v>0.8050759492183841</v>
      </c>
      <c r="Y87" s="124">
        <f>IF(RES_hhdet_tes!Y87=0,"",RES_hhdet_tes!Y87/RES_hhdet_fec!Y87)</f>
        <v>0.81504723494978426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0.46186058746464775</v>
      </c>
      <c r="C88" s="111">
        <f>IF(RES_hhdet_tes!C88=0,"",RES_hhdet_tes!C88/RES_hhdet_fec!C88)</f>
        <v>0.47165182792362081</v>
      </c>
      <c r="D88" s="111">
        <f>IF(RES_hhdet_tes!D88=0,"",RES_hhdet_tes!D88/RES_hhdet_fec!D88)</f>
        <v>0.48080205545850113</v>
      </c>
      <c r="E88" s="111">
        <f>IF(RES_hhdet_tes!E88=0,"",RES_hhdet_tes!E88/RES_hhdet_fec!E88)</f>
        <v>0.49077956654361615</v>
      </c>
      <c r="F88" s="111">
        <f>IF(RES_hhdet_tes!F88=0,"",RES_hhdet_tes!F88/RES_hhdet_fec!F88)</f>
        <v>0.50431140378071648</v>
      </c>
      <c r="G88" s="111">
        <f>IF(RES_hhdet_tes!G88=0,"",RES_hhdet_tes!G88/RES_hhdet_fec!G88)</f>
        <v>0.52031886717188058</v>
      </c>
      <c r="H88" s="111">
        <f>IF(RES_hhdet_tes!H88=0,"",RES_hhdet_tes!H88/RES_hhdet_fec!H88)</f>
        <v>0.537991990303329</v>
      </c>
      <c r="I88" s="111">
        <f>IF(RES_hhdet_tes!I88=0,"",RES_hhdet_tes!I88/RES_hhdet_fec!I88)</f>
        <v>0.55402488031345298</v>
      </c>
      <c r="J88" s="111">
        <f>IF(RES_hhdet_tes!J88=0,"",RES_hhdet_tes!J88/RES_hhdet_fec!J88)</f>
        <v>0.57470289857853585</v>
      </c>
      <c r="K88" s="111">
        <f>IF(RES_hhdet_tes!K88=0,"",RES_hhdet_tes!K88/RES_hhdet_fec!K88)</f>
        <v>0.59106153694364572</v>
      </c>
      <c r="L88" s="111">
        <f>IF(RES_hhdet_tes!L88=0,"",RES_hhdet_tes!L88/RES_hhdet_fec!L88)</f>
        <v>0.61237035376568871</v>
      </c>
      <c r="M88" s="111">
        <f>IF(RES_hhdet_tes!M88=0,"",RES_hhdet_tes!M88/RES_hhdet_fec!M88)</f>
        <v>0.64530051507011355</v>
      </c>
      <c r="N88" s="111">
        <f>IF(RES_hhdet_tes!N88=0,"",RES_hhdet_tes!N88/RES_hhdet_fec!N88)</f>
        <v>0.68382467971603045</v>
      </c>
      <c r="O88" s="111">
        <f>IF(RES_hhdet_tes!O88=0,"",RES_hhdet_tes!O88/RES_hhdet_fec!O88)</f>
        <v>0.71414176565648413</v>
      </c>
      <c r="P88" s="111">
        <f>IF(RES_hhdet_tes!P88=0,"",RES_hhdet_tes!P88/RES_hhdet_fec!P88)</f>
        <v>0.717144459640219</v>
      </c>
      <c r="Q88" s="111">
        <f>IF(RES_hhdet_tes!Q88=0,"",RES_hhdet_tes!Q88/RES_hhdet_fec!Q88)</f>
        <v>0.71995459501302839</v>
      </c>
      <c r="R88" s="111">
        <f>IF(RES_hhdet_tes!R88=0,"",RES_hhdet_tes!R88/RES_hhdet_fec!R88)</f>
        <v>0.72387060490448507</v>
      </c>
      <c r="S88" s="111">
        <f>IF(RES_hhdet_tes!S88=0,"",RES_hhdet_tes!S88/RES_hhdet_fec!S88)</f>
        <v>0.73246056777497537</v>
      </c>
      <c r="T88" s="111">
        <f>IF(RES_hhdet_tes!T88=0,"",RES_hhdet_tes!T88/RES_hhdet_fec!T88)</f>
        <v>0.74005769215108386</v>
      </c>
      <c r="U88" s="111">
        <f>IF(RES_hhdet_tes!U88=0,"",RES_hhdet_tes!U88/RES_hhdet_fec!U88)</f>
        <v>0.74968460237287626</v>
      </c>
      <c r="V88" s="111">
        <f>IF(RES_hhdet_tes!V88=0,"",RES_hhdet_tes!V88/RES_hhdet_fec!V88)</f>
        <v>0.76185366817510736</v>
      </c>
      <c r="W88" s="111">
        <f>IF(RES_hhdet_tes!W88=0,"",RES_hhdet_tes!W88/RES_hhdet_fec!W88)</f>
        <v>0.77738286046634941</v>
      </c>
      <c r="X88" s="111">
        <f>IF(RES_hhdet_tes!X88=0,"",RES_hhdet_tes!X88/RES_hhdet_fec!X88)</f>
        <v>0.79222947936426291</v>
      </c>
      <c r="Y88" s="111">
        <f>IF(RES_hhdet_tes!Y88=0,"",RES_hhdet_tes!Y88/RES_hhdet_fec!Y88)</f>
        <v>0.80323291079746562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0.8285687629420172</v>
      </c>
      <c r="C89" s="111">
        <f>IF(RES_hhdet_tes!C89=0,"",RES_hhdet_tes!C89/RES_hhdet_fec!C89)</f>
        <v>0.82356320026321306</v>
      </c>
      <c r="D89" s="111">
        <f>IF(RES_hhdet_tes!D89=0,"",RES_hhdet_tes!D89/RES_hhdet_fec!D89)</f>
        <v>0.82073547840773964</v>
      </c>
      <c r="E89" s="111">
        <f>IF(RES_hhdet_tes!E89=0,"",RES_hhdet_tes!E89/RES_hhdet_fec!E89)</f>
        <v>0.85299997511593617</v>
      </c>
      <c r="F89" s="111">
        <f>IF(RES_hhdet_tes!F89=0,"",RES_hhdet_tes!F89/RES_hhdet_fec!F89)</f>
        <v>0.85834512119582962</v>
      </c>
      <c r="G89" s="111">
        <f>IF(RES_hhdet_tes!G89=0,"",RES_hhdet_tes!G89/RES_hhdet_fec!G89)</f>
        <v>0.84366245475217394</v>
      </c>
      <c r="H89" s="111">
        <f>IF(RES_hhdet_tes!H89=0,"",RES_hhdet_tes!H89/RES_hhdet_fec!H89)</f>
        <v>0.86365068084054064</v>
      </c>
      <c r="I89" s="111">
        <f>IF(RES_hhdet_tes!I89=0,"",RES_hhdet_tes!I89/RES_hhdet_fec!I89)</f>
        <v>0.86591036462968829</v>
      </c>
      <c r="J89" s="111">
        <f>IF(RES_hhdet_tes!J89=0,"",RES_hhdet_tes!J89/RES_hhdet_fec!J89)</f>
        <v>0.88350762968942864</v>
      </c>
      <c r="K89" s="111">
        <f>IF(RES_hhdet_tes!K89=0,"",RES_hhdet_tes!K89/RES_hhdet_fec!K89)</f>
        <v>0.88722118098616665</v>
      </c>
      <c r="L89" s="111">
        <f>IF(RES_hhdet_tes!L89=0,"",RES_hhdet_tes!L89/RES_hhdet_fec!L89)</f>
        <v>0.92224571000323707</v>
      </c>
      <c r="M89" s="111">
        <f>IF(RES_hhdet_tes!M89=0,"",RES_hhdet_tes!M89/RES_hhdet_fec!M89)</f>
        <v>0.95254867331309179</v>
      </c>
      <c r="N89" s="111">
        <f>IF(RES_hhdet_tes!N89=0,"",RES_hhdet_tes!N89/RES_hhdet_fec!N89)</f>
        <v>0.95442692384524042</v>
      </c>
      <c r="O89" s="111">
        <f>IF(RES_hhdet_tes!O89=0,"",RES_hhdet_tes!O89/RES_hhdet_fec!O89)</f>
        <v>0.96196391868189224</v>
      </c>
      <c r="P89" s="111">
        <f>IF(RES_hhdet_tes!P89=0,"",RES_hhdet_tes!P89/RES_hhdet_fec!P89)</f>
        <v>0.96044457297821084</v>
      </c>
      <c r="Q89" s="111">
        <f>IF(RES_hhdet_tes!Q89=0,"",RES_hhdet_tes!Q89/RES_hhdet_fec!Q89)</f>
        <v>0.95987874179573429</v>
      </c>
      <c r="R89" s="111">
        <f>IF(RES_hhdet_tes!R89=0,"",RES_hhdet_tes!R89/RES_hhdet_fec!R89)</f>
        <v>0.95850845070433377</v>
      </c>
      <c r="S89" s="111">
        <f>IF(RES_hhdet_tes!S89=0,"",RES_hhdet_tes!S89/RES_hhdet_fec!S89)</f>
        <v>0.96135027374995308</v>
      </c>
      <c r="T89" s="111">
        <f>IF(RES_hhdet_tes!T89=0,"",RES_hhdet_tes!T89/RES_hhdet_fec!T89)</f>
        <v>0.97154907046192007</v>
      </c>
      <c r="U89" s="111">
        <f>IF(RES_hhdet_tes!U89=0,"",RES_hhdet_tes!U89/RES_hhdet_fec!U89)</f>
        <v>0.97145809605044076</v>
      </c>
      <c r="V89" s="111">
        <f>IF(RES_hhdet_tes!V89=0,"",RES_hhdet_tes!V89/RES_hhdet_fec!V89)</f>
        <v>0.96996084120324177</v>
      </c>
      <c r="W89" s="111">
        <f>IF(RES_hhdet_tes!W89=0,"",RES_hhdet_tes!W89/RES_hhdet_fec!W89)</f>
        <v>0.96813689983012541</v>
      </c>
      <c r="X89" s="111">
        <f>IF(RES_hhdet_tes!X89=0,"",RES_hhdet_tes!X89/RES_hhdet_fec!X89)</f>
        <v>0.95052363436486498</v>
      </c>
      <c r="Y89" s="111">
        <f>IF(RES_hhdet_tes!Y89=0,"",RES_hhdet_tes!Y89/RES_hhdet_fec!Y89)</f>
        <v>0.959500753592049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0.46186058746464775</v>
      </c>
      <c r="C90" s="112">
        <f>IF(RES_hhdet_tes!C90=0,"",RES_hhdet_tes!C90/RES_hhdet_fec!C90)</f>
        <v>0.46920462006212987</v>
      </c>
      <c r="D90" s="112">
        <f>IF(RES_hhdet_tes!D90=0,"",RES_hhdet_tes!D90/RES_hhdet_fec!D90)</f>
        <v>0.47487280990915942</v>
      </c>
      <c r="E90" s="112">
        <f>IF(RES_hhdet_tes!E90=0,"",RES_hhdet_tes!E90/RES_hhdet_fec!E90)</f>
        <v>0.49569684109182288</v>
      </c>
      <c r="F90" s="112">
        <f>IF(RES_hhdet_tes!F90=0,"",RES_hhdet_tes!F90/RES_hhdet_fec!F90)</f>
        <v>0.50806678825195517</v>
      </c>
      <c r="G90" s="112">
        <f>IF(RES_hhdet_tes!G90=0,"",RES_hhdet_tes!G90/RES_hhdet_fec!G90)</f>
        <v>0.51506415971975272</v>
      </c>
      <c r="H90" s="112">
        <f>IF(RES_hhdet_tes!H90=0,"",RES_hhdet_tes!H90/RES_hhdet_fec!H90)</f>
        <v>0.53573180158993505</v>
      </c>
      <c r="I90" s="112">
        <f>IF(RES_hhdet_tes!I90=0,"",RES_hhdet_tes!I90/RES_hhdet_fec!I90)</f>
        <v>0.54360853659691266</v>
      </c>
      <c r="J90" s="112">
        <f>IF(RES_hhdet_tes!J90=0,"",RES_hhdet_tes!J90/RES_hhdet_fec!J90)</f>
        <v>0.58082267270151777</v>
      </c>
      <c r="K90" s="112">
        <f>IF(RES_hhdet_tes!K90=0,"",RES_hhdet_tes!K90/RES_hhdet_fec!K90)</f>
        <v>0.59646670213193898</v>
      </c>
      <c r="L90" s="112">
        <f>IF(RES_hhdet_tes!L90=0,"",RES_hhdet_tes!L90/RES_hhdet_fec!L90)</f>
        <v>0.63908496557964156</v>
      </c>
      <c r="M90" s="112">
        <f>IF(RES_hhdet_tes!M90=0,"",RES_hhdet_tes!M90/RES_hhdet_fec!M90)</f>
        <v>0.67850902763268572</v>
      </c>
      <c r="N90" s="112">
        <f>IF(RES_hhdet_tes!N90=0,"",RES_hhdet_tes!N90/RES_hhdet_fec!N90)</f>
        <v>0.70685663264317355</v>
      </c>
      <c r="O90" s="112">
        <f>IF(RES_hhdet_tes!O90=0,"",RES_hhdet_tes!O90/RES_hhdet_fec!O90)</f>
        <v>0.72179648828712017</v>
      </c>
      <c r="P90" s="112">
        <f>IF(RES_hhdet_tes!P90=0,"",RES_hhdet_tes!P90/RES_hhdet_fec!P90)</f>
        <v>0.72626949339901892</v>
      </c>
      <c r="Q90" s="112">
        <f>IF(RES_hhdet_tes!Q90=0,"",RES_hhdet_tes!Q90/RES_hhdet_fec!Q90)</f>
        <v>0.72930166833664367</v>
      </c>
      <c r="R90" s="112">
        <f>IF(RES_hhdet_tes!R90=0,"",RES_hhdet_tes!R90/RES_hhdet_fec!R90)</f>
        <v>0.7299697894754632</v>
      </c>
      <c r="S90" s="112">
        <f>IF(RES_hhdet_tes!S90=0,"",RES_hhdet_tes!S90/RES_hhdet_fec!S90)</f>
        <v>0.73710731276657238</v>
      </c>
      <c r="T90" s="112">
        <f>IF(RES_hhdet_tes!T90=0,"",RES_hhdet_tes!T90/RES_hhdet_fec!T90)</f>
        <v>0.74262070102481748</v>
      </c>
      <c r="U90" s="112">
        <f>IF(RES_hhdet_tes!U90=0,"",RES_hhdet_tes!U90/RES_hhdet_fec!U90)</f>
        <v>0.75099012586253222</v>
      </c>
      <c r="V90" s="112">
        <f>IF(RES_hhdet_tes!V90=0,"",RES_hhdet_tes!V90/RES_hhdet_fec!V90)</f>
        <v>0.76227449886150955</v>
      </c>
      <c r="W90" s="112">
        <f>IF(RES_hhdet_tes!W90=0,"",RES_hhdet_tes!W90/RES_hhdet_fec!W90)</f>
        <v>0.76892867462176306</v>
      </c>
      <c r="X90" s="112">
        <f>IF(RES_hhdet_tes!X90=0,"",RES_hhdet_tes!X90/RES_hhdet_fec!X90)</f>
        <v>0.77396070016540053</v>
      </c>
      <c r="Y90" s="112">
        <f>IF(RES_hhdet_tes!Y90=0,"",RES_hhdet_tes!Y90/RES_hhdet_fec!Y90)</f>
        <v>0.78222487725350354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0.56634011243287397</v>
      </c>
      <c r="C92" s="112">
        <f>IF(RES_hhdet_tes!C92=0,"",RES_hhdet_tes!C92/RES_hhdet_fec!C92)</f>
        <v>0.56944214409317062</v>
      </c>
      <c r="D92" s="112">
        <f>IF(RES_hhdet_tes!D92=0,"",RES_hhdet_tes!D92/RES_hhdet_fec!D92)</f>
        <v>0.57231046190185542</v>
      </c>
      <c r="E92" s="112">
        <f>IF(RES_hhdet_tes!E92=0,"",RES_hhdet_tes!E92/RES_hhdet_fec!E92)</f>
        <v>0.5756984397327809</v>
      </c>
      <c r="F92" s="112">
        <f>IF(RES_hhdet_tes!F92=0,"",RES_hhdet_tes!F92/RES_hhdet_fec!F92)</f>
        <v>0.57988632442666654</v>
      </c>
      <c r="G92" s="112">
        <f>IF(RES_hhdet_tes!G92=0,"",RES_hhdet_tes!G92/RES_hhdet_fec!G92)</f>
        <v>0.58504682192099322</v>
      </c>
      <c r="H92" s="112">
        <f>IF(RES_hhdet_tes!H92=0,"",RES_hhdet_tes!H92/RES_hhdet_fec!H92)</f>
        <v>0.59144233014052816</v>
      </c>
      <c r="I92" s="112">
        <f>IF(RES_hhdet_tes!I92=0,"",RES_hhdet_tes!I92/RES_hhdet_fec!I92)</f>
        <v>0.59458408587987543</v>
      </c>
      <c r="J92" s="112">
        <f>IF(RES_hhdet_tes!J92=0,"",RES_hhdet_tes!J92/RES_hhdet_fec!J92)</f>
        <v>0.59580410010121099</v>
      </c>
      <c r="K92" s="112">
        <f>IF(RES_hhdet_tes!K92=0,"",RES_hhdet_tes!K92/RES_hhdet_fec!K92)</f>
        <v>0.59777024108275834</v>
      </c>
      <c r="L92" s="112">
        <f>IF(RES_hhdet_tes!L92=0,"",RES_hhdet_tes!L92/RES_hhdet_fec!L92)</f>
        <v>0.59976618370430068</v>
      </c>
      <c r="M92" s="112">
        <f>IF(RES_hhdet_tes!M92=0,"",RES_hhdet_tes!M92/RES_hhdet_fec!M92)</f>
        <v>0.60408723431706657</v>
      </c>
      <c r="N92" s="112">
        <f>IF(RES_hhdet_tes!N92=0,"",RES_hhdet_tes!N92/RES_hhdet_fec!N92)</f>
        <v>0.61093237593128702</v>
      </c>
      <c r="O92" s="112">
        <f>IF(RES_hhdet_tes!O92=0,"",RES_hhdet_tes!O92/RES_hhdet_fec!O92)</f>
        <v>0.62044650923984779</v>
      </c>
      <c r="P92" s="112">
        <f>IF(RES_hhdet_tes!P92=0,"",RES_hhdet_tes!P92/RES_hhdet_fec!P92)</f>
        <v>0.63143272459736177</v>
      </c>
      <c r="Q92" s="112">
        <f>IF(RES_hhdet_tes!Q92=0,"",RES_hhdet_tes!Q92/RES_hhdet_fec!Q92)</f>
        <v>0.64391811235545404</v>
      </c>
      <c r="R92" s="112">
        <f>IF(RES_hhdet_tes!R92=0,"",RES_hhdet_tes!R92/RES_hhdet_fec!R92)</f>
        <v>0.65821039415075611</v>
      </c>
      <c r="S92" s="112">
        <f>IF(RES_hhdet_tes!S92=0,"",RES_hhdet_tes!S92/RES_hhdet_fec!S92)</f>
        <v>0.67659388630396455</v>
      </c>
      <c r="T92" s="112">
        <f>IF(RES_hhdet_tes!T92=0,"",RES_hhdet_tes!T92/RES_hhdet_fec!T92)</f>
        <v>0.69451181643459381</v>
      </c>
      <c r="U92" s="112">
        <f>IF(RES_hhdet_tes!U92=0,"",RES_hhdet_tes!U92/RES_hhdet_fec!U92)</f>
        <v>0.71671133518232677</v>
      </c>
      <c r="V92" s="112">
        <f>IF(RES_hhdet_tes!V92=0,"",RES_hhdet_tes!V92/RES_hhdet_fec!V92)</f>
        <v>0.73222953644973499</v>
      </c>
      <c r="W92" s="112">
        <f>IF(RES_hhdet_tes!W92=0,"",RES_hhdet_tes!W92/RES_hhdet_fec!W92)</f>
        <v>0.7439586700592864</v>
      </c>
      <c r="X92" s="112">
        <f>IF(RES_hhdet_tes!X92=0,"",RES_hhdet_tes!X92/RES_hhdet_fec!X92)</f>
        <v>0.75139005532109793</v>
      </c>
      <c r="Y92" s="112">
        <f>IF(RES_hhdet_tes!Y92=0,"",RES_hhdet_tes!Y92/RES_hhdet_fec!Y92)</f>
        <v>0.75858409070820199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0.87953433834069006</v>
      </c>
      <c r="C93" s="113">
        <f>IF(RES_hhdet_tes!C93=0,"",RES_hhdet_tes!C93/RES_hhdet_fec!C93)</f>
        <v>0.8745684083742975</v>
      </c>
      <c r="D93" s="113">
        <f>IF(RES_hhdet_tes!D93=0,"",RES_hhdet_tes!D93/RES_hhdet_fec!D93)</f>
        <v>0.87125888366003279</v>
      </c>
      <c r="E93" s="113">
        <f>IF(RES_hhdet_tes!E93=0,"",RES_hhdet_tes!E93/RES_hhdet_fec!E93)</f>
        <v>0.88809037347261766</v>
      </c>
      <c r="F93" s="113">
        <f>IF(RES_hhdet_tes!F93=0,"",RES_hhdet_tes!F93/RES_hhdet_fec!F93)</f>
        <v>0.88945339514892763</v>
      </c>
      <c r="G93" s="113">
        <f>IF(RES_hhdet_tes!G93=0,"",RES_hhdet_tes!G93/RES_hhdet_fec!G93)</f>
        <v>0.87688598400758366</v>
      </c>
      <c r="H93" s="113">
        <f>IF(RES_hhdet_tes!H93=0,"",RES_hhdet_tes!H93/RES_hhdet_fec!H93)</f>
        <v>0.88862552388596905</v>
      </c>
      <c r="I93" s="113">
        <f>IF(RES_hhdet_tes!I93=0,"",RES_hhdet_tes!I93/RES_hhdet_fec!I93)</f>
        <v>0.88818000358483562</v>
      </c>
      <c r="J93" s="113">
        <f>IF(RES_hhdet_tes!J93=0,"",RES_hhdet_tes!J93/RES_hhdet_fec!J93)</f>
        <v>0.89102391174270201</v>
      </c>
      <c r="K93" s="113">
        <f>IF(RES_hhdet_tes!K93=0,"",RES_hhdet_tes!K93/RES_hhdet_fec!K93)</f>
        <v>0.88763468653441702</v>
      </c>
      <c r="L93" s="113">
        <f>IF(RES_hhdet_tes!L93=0,"",RES_hhdet_tes!L93/RES_hhdet_fec!L93)</f>
        <v>0.90510432758644443</v>
      </c>
      <c r="M93" s="113">
        <f>IF(RES_hhdet_tes!M93=0,"",RES_hhdet_tes!M93/RES_hhdet_fec!M93)</f>
        <v>0.93665804796177221</v>
      </c>
      <c r="N93" s="113">
        <f>IF(RES_hhdet_tes!N93=0,"",RES_hhdet_tes!N93/RES_hhdet_fec!N93)</f>
        <v>0.93558459122618709</v>
      </c>
      <c r="O93" s="113">
        <f>IF(RES_hhdet_tes!O93=0,"",RES_hhdet_tes!O93/RES_hhdet_fec!O93)</f>
        <v>0.94154636202756592</v>
      </c>
      <c r="P93" s="113">
        <f>IF(RES_hhdet_tes!P93=0,"",RES_hhdet_tes!P93/RES_hhdet_fec!P93)</f>
        <v>0.9415837871932341</v>
      </c>
      <c r="Q93" s="113">
        <f>IF(RES_hhdet_tes!Q93=0,"",RES_hhdet_tes!Q93/RES_hhdet_fec!Q93)</f>
        <v>0.942913587975166</v>
      </c>
      <c r="R93" s="113">
        <f>IF(RES_hhdet_tes!R93=0,"",RES_hhdet_tes!R93/RES_hhdet_fec!R93)</f>
        <v>0.94121297087831379</v>
      </c>
      <c r="S93" s="113">
        <f>IF(RES_hhdet_tes!S93=0,"",RES_hhdet_tes!S93/RES_hhdet_fec!S93)</f>
        <v>0.94691257441352306</v>
      </c>
      <c r="T93" s="113">
        <f>IF(RES_hhdet_tes!T93=0,"",RES_hhdet_tes!T93/RES_hhdet_fec!T93)</f>
        <v>0.96473670532651012</v>
      </c>
      <c r="U93" s="113">
        <f>IF(RES_hhdet_tes!U93=0,"",RES_hhdet_tes!U93/RES_hhdet_fec!U93)</f>
        <v>0.96716227359089457</v>
      </c>
      <c r="V93" s="113">
        <f>IF(RES_hhdet_tes!V93=0,"",RES_hhdet_tes!V93/RES_hhdet_fec!V93)</f>
        <v>0.95962689453653394</v>
      </c>
      <c r="W93" s="113">
        <f>IF(RES_hhdet_tes!W93=0,"",RES_hhdet_tes!W93/RES_hhdet_fec!W93)</f>
        <v>0.95898720782122604</v>
      </c>
      <c r="X93" s="113">
        <f>IF(RES_hhdet_tes!X93=0,"",RES_hhdet_tes!X93/RES_hhdet_fec!X93)</f>
        <v>0.93790372717363513</v>
      </c>
      <c r="Y93" s="113">
        <f>IF(RES_hhdet_tes!Y93=0,"",RES_hhdet_tes!Y93/RES_hhdet_fec!Y93)</f>
        <v>0.94929296461394419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0.56634011243287397</v>
      </c>
      <c r="C94" s="111">
        <f>IF(RES_hhdet_tes!C94=0,"",RES_hhdet_tes!C94/RES_hhdet_fec!C94)</f>
        <v>0.56837679236946037</v>
      </c>
      <c r="D94" s="111">
        <f>IF(RES_hhdet_tes!D94=0,"",RES_hhdet_tes!D94/RES_hhdet_fec!D94)</f>
        <v>0.57065519155469435</v>
      </c>
      <c r="E94" s="111">
        <f>IF(RES_hhdet_tes!E94=0,"",RES_hhdet_tes!E94/RES_hhdet_fec!E94)</f>
        <v>0.57641210755388184</v>
      </c>
      <c r="F94" s="111">
        <f>IF(RES_hhdet_tes!F94=0,"",RES_hhdet_tes!F94/RES_hhdet_fec!F94)</f>
        <v>0.58024636704808585</v>
      </c>
      <c r="G94" s="111">
        <f>IF(RES_hhdet_tes!G94=0,"",RES_hhdet_tes!G94/RES_hhdet_fec!G94)</f>
        <v>0.58408767427227459</v>
      </c>
      <c r="H94" s="111">
        <f>IF(RES_hhdet_tes!H94=0,"",RES_hhdet_tes!H94/RES_hhdet_fec!H94)</f>
        <v>0.59104518253179494</v>
      </c>
      <c r="I94" s="111">
        <f>IF(RES_hhdet_tes!I94=0,"",RES_hhdet_tes!I94/RES_hhdet_fec!I94)</f>
        <v>0.59404620250312512</v>
      </c>
      <c r="J94" s="111">
        <f>IF(RES_hhdet_tes!J94=0,"",RES_hhdet_tes!J94/RES_hhdet_fec!J94)</f>
        <v>0.59597846408505661</v>
      </c>
      <c r="K94" s="111">
        <f>IF(RES_hhdet_tes!K94=0,"",RES_hhdet_tes!K94/RES_hhdet_fec!K94)</f>
        <v>0.59812446487500315</v>
      </c>
      <c r="L94" s="111">
        <f>IF(RES_hhdet_tes!L94=0,"",RES_hhdet_tes!L94/RES_hhdet_fec!L94)</f>
        <v>0.60327224247840183</v>
      </c>
      <c r="M94" s="111">
        <f>IF(RES_hhdet_tes!M94=0,"",RES_hhdet_tes!M94/RES_hhdet_fec!M94)</f>
        <v>0.61011846682595205</v>
      </c>
      <c r="N94" s="111">
        <f>IF(RES_hhdet_tes!N94=0,"",RES_hhdet_tes!N94/RES_hhdet_fec!N94)</f>
        <v>0.61759877581752953</v>
      </c>
      <c r="O94" s="111">
        <f>IF(RES_hhdet_tes!O94=0,"",RES_hhdet_tes!O94/RES_hhdet_fec!O94)</f>
        <v>0.62479972726004029</v>
      </c>
      <c r="P94" s="111">
        <f>IF(RES_hhdet_tes!P94=0,"",RES_hhdet_tes!P94/RES_hhdet_fec!P94)</f>
        <v>0.63381505353131162</v>
      </c>
      <c r="Q94" s="111">
        <f>IF(RES_hhdet_tes!Q94=0,"",RES_hhdet_tes!Q94/RES_hhdet_fec!Q94)</f>
        <v>0.64212239366127866</v>
      </c>
      <c r="R94" s="111">
        <f>IF(RES_hhdet_tes!R94=0,"",RES_hhdet_tes!R94/RES_hhdet_fec!R94)</f>
        <v>0.65295644778868334</v>
      </c>
      <c r="S94" s="111">
        <f>IF(RES_hhdet_tes!S94=0,"",RES_hhdet_tes!S94/RES_hhdet_fec!S94)</f>
        <v>0.67513524857842844</v>
      </c>
      <c r="T94" s="111">
        <f>IF(RES_hhdet_tes!T94=0,"",RES_hhdet_tes!T94/RES_hhdet_fec!T94)</f>
        <v>0.69557902070251765</v>
      </c>
      <c r="U94" s="111">
        <f>IF(RES_hhdet_tes!U94=0,"",RES_hhdet_tes!U94/RES_hhdet_fec!U94)</f>
        <v>0.71814300458426494</v>
      </c>
      <c r="V94" s="111">
        <f>IF(RES_hhdet_tes!V94=0,"",RES_hhdet_tes!V94/RES_hhdet_fec!V94)</f>
        <v>0.73747881351192091</v>
      </c>
      <c r="W94" s="111">
        <f>IF(RES_hhdet_tes!W94=0,"",RES_hhdet_tes!W94/RES_hhdet_fec!W94)</f>
        <v>0.74432101892741342</v>
      </c>
      <c r="X94" s="111">
        <f>IF(RES_hhdet_tes!X94=0,"",RES_hhdet_tes!X94/RES_hhdet_fec!X94)</f>
        <v>0.74913209202020625</v>
      </c>
      <c r="Y94" s="111">
        <f>IF(RES_hhdet_tes!Y94=0,"",RES_hhdet_tes!Y94/RES_hhdet_fec!Y94)</f>
        <v>0.75261710144120864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0.63890758712399387</v>
      </c>
      <c r="C96" s="112">
        <f>IF(RES_hhdet_tes!C96=0,"",RES_hhdet_tes!C96/RES_hhdet_fec!C96)</f>
        <v>0.64214572240208212</v>
      </c>
      <c r="D96" s="112">
        <f>IF(RES_hhdet_tes!D96=0,"",RES_hhdet_tes!D96/RES_hhdet_fec!D96)</f>
        <v>0.64531872733232942</v>
      </c>
      <c r="E96" s="112">
        <f>IF(RES_hhdet_tes!E96=0,"",RES_hhdet_tes!E96/RES_hhdet_fec!E96)</f>
        <v>0.64813180058793918</v>
      </c>
      <c r="F96" s="112">
        <f>IF(RES_hhdet_tes!F96=0,"",RES_hhdet_tes!F96/RES_hhdet_fec!F96)</f>
        <v>0.65206508632512827</v>
      </c>
      <c r="G96" s="112">
        <f>IF(RES_hhdet_tes!G96=0,"",RES_hhdet_tes!G96/RES_hhdet_fec!G96)</f>
        <v>0.6560525541776171</v>
      </c>
      <c r="H96" s="112">
        <f>IF(RES_hhdet_tes!H96=0,"",RES_hhdet_tes!H96/RES_hhdet_fec!H96)</f>
        <v>0.66100441445321745</v>
      </c>
      <c r="I96" s="112">
        <f>IF(RES_hhdet_tes!I96=0,"",RES_hhdet_tes!I96/RES_hhdet_fec!I96)</f>
        <v>0.66297317300587344</v>
      </c>
      <c r="J96" s="112">
        <f>IF(RES_hhdet_tes!J96=0,"",RES_hhdet_tes!J96/RES_hhdet_fec!J96)</f>
        <v>0.66353019787487255</v>
      </c>
      <c r="K96" s="112">
        <f>IF(RES_hhdet_tes!K96=0,"",RES_hhdet_tes!K96/RES_hhdet_fec!K96)</f>
        <v>0.66447659693355166</v>
      </c>
      <c r="L96" s="112">
        <f>IF(RES_hhdet_tes!L96=0,"",RES_hhdet_tes!L96/RES_hhdet_fec!L96)</f>
        <v>0.66490482230513925</v>
      </c>
      <c r="M96" s="112">
        <f>IF(RES_hhdet_tes!M96=0,"",RES_hhdet_tes!M96/RES_hhdet_fec!M96)</f>
        <v>0.66665916556370908</v>
      </c>
      <c r="N96" s="112">
        <f>IF(RES_hhdet_tes!N96=0,"",RES_hhdet_tes!N96/RES_hhdet_fec!N96)</f>
        <v>0.66922478106397798</v>
      </c>
      <c r="O96" s="112">
        <f>IF(RES_hhdet_tes!O96=0,"",RES_hhdet_tes!O96/RES_hhdet_fec!O96)</f>
        <v>0.67485198539797786</v>
      </c>
      <c r="P96" s="112">
        <f>IF(RES_hhdet_tes!P96=0,"",RES_hhdet_tes!P96/RES_hhdet_fec!P96)</f>
        <v>0.68066114519649079</v>
      </c>
      <c r="Q96" s="112">
        <f>IF(RES_hhdet_tes!Q96=0,"",RES_hhdet_tes!Q96/RES_hhdet_fec!Q96)</f>
        <v>0.68884940283715113</v>
      </c>
      <c r="R96" s="112">
        <f>IF(RES_hhdet_tes!R96=0,"",RES_hhdet_tes!R96/RES_hhdet_fec!R96)</f>
        <v>0.69612426895551194</v>
      </c>
      <c r="S96" s="112">
        <f>IF(RES_hhdet_tes!S96=0,"",RES_hhdet_tes!S96/RES_hhdet_fec!S96)</f>
        <v>0.70315781013540424</v>
      </c>
      <c r="T96" s="112">
        <f>IF(RES_hhdet_tes!T96=0,"",RES_hhdet_tes!T96/RES_hhdet_fec!T96)</f>
        <v>0.71808350126653953</v>
      </c>
      <c r="U96" s="112">
        <f>IF(RES_hhdet_tes!U96=0,"",RES_hhdet_tes!U96/RES_hhdet_fec!U96)</f>
        <v>0.72757607416746328</v>
      </c>
      <c r="V96" s="112">
        <f>IF(RES_hhdet_tes!V96=0,"",RES_hhdet_tes!V96/RES_hhdet_fec!V96)</f>
        <v>0.74277086228347955</v>
      </c>
      <c r="W96" s="112">
        <f>IF(RES_hhdet_tes!W96=0,"",RES_hhdet_tes!W96/RES_hhdet_fec!W96)</f>
        <v>0.74652911906793795</v>
      </c>
      <c r="X96" s="112">
        <f>IF(RES_hhdet_tes!X96=0,"",RES_hhdet_tes!X96/RES_hhdet_fec!X96)</f>
        <v>0.75104028217779895</v>
      </c>
      <c r="Y96" s="112">
        <f>IF(RES_hhdet_tes!Y96=0,"",RES_hhdet_tes!Y96/RES_hhdet_fec!Y96)</f>
        <v>0.76103312902596243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0.9146173379094078</v>
      </c>
      <c r="C97" s="113">
        <f>IF(RES_hhdet_tes!C97=0,"",RES_hhdet_tes!C97/RES_hhdet_fec!C97)</f>
        <v>0.90470505690696212</v>
      </c>
      <c r="D97" s="113">
        <f>IF(RES_hhdet_tes!D97=0,"",RES_hhdet_tes!D97/RES_hhdet_fec!D97)</f>
        <v>0.89941600407464917</v>
      </c>
      <c r="E97" s="113">
        <f>IF(RES_hhdet_tes!E97=0,"",RES_hhdet_tes!E97/RES_hhdet_fec!E97)</f>
        <v>0.92628149811287708</v>
      </c>
      <c r="F97" s="113">
        <f>IF(RES_hhdet_tes!F97=0,"",RES_hhdet_tes!F97/RES_hhdet_fec!F97)</f>
        <v>0.92630393140650913</v>
      </c>
      <c r="G97" s="113">
        <f>IF(RES_hhdet_tes!G97=0,"",RES_hhdet_tes!G97/RES_hhdet_fec!G97)</f>
        <v>0.90339503761277695</v>
      </c>
      <c r="H97" s="113">
        <f>IF(RES_hhdet_tes!H97=0,"",RES_hhdet_tes!H97/RES_hhdet_fec!H97)</f>
        <v>0.91786034297261654</v>
      </c>
      <c r="I97" s="113">
        <f>IF(RES_hhdet_tes!I97=0,"",RES_hhdet_tes!I97/RES_hhdet_fec!I97)</f>
        <v>0.91564742681156297</v>
      </c>
      <c r="J97" s="113">
        <f>IF(RES_hhdet_tes!J97=0,"",RES_hhdet_tes!J97/RES_hhdet_fec!J97)</f>
        <v>0.91866496319218049</v>
      </c>
      <c r="K97" s="113">
        <f>IF(RES_hhdet_tes!K97=0,"",RES_hhdet_tes!K97/RES_hhdet_fec!K97)</f>
        <v>0.91351797105110655</v>
      </c>
      <c r="L97" s="113">
        <f>IF(RES_hhdet_tes!L97=0,"",RES_hhdet_tes!L97/RES_hhdet_fec!L97)</f>
        <v>0.93837062597269405</v>
      </c>
      <c r="M97" s="113">
        <f>IF(RES_hhdet_tes!M97=0,"",RES_hhdet_tes!M97/RES_hhdet_fec!M97)</f>
        <v>0.95339345045757073</v>
      </c>
      <c r="N97" s="113">
        <f>IF(RES_hhdet_tes!N97=0,"",RES_hhdet_tes!N97/RES_hhdet_fec!N97)</f>
        <v>0.95559257151188004</v>
      </c>
      <c r="O97" s="113">
        <f>IF(RES_hhdet_tes!O97=0,"",RES_hhdet_tes!O97/RES_hhdet_fec!O97)</f>
        <v>0.96276760119503013</v>
      </c>
      <c r="P97" s="113">
        <f>IF(RES_hhdet_tes!P97=0,"",RES_hhdet_tes!P97/RES_hhdet_fec!P97)</f>
        <v>0.9608883154278075</v>
      </c>
      <c r="Q97" s="113">
        <f>IF(RES_hhdet_tes!Q97=0,"",RES_hhdet_tes!Q97/RES_hhdet_fec!Q97)</f>
        <v>0.95968717889444843</v>
      </c>
      <c r="R97" s="113">
        <f>IF(RES_hhdet_tes!R97=0,"",RES_hhdet_tes!R97/RES_hhdet_fec!R97)</f>
        <v>0.95703184916438166</v>
      </c>
      <c r="S97" s="113">
        <f>IF(RES_hhdet_tes!S97=0,"",RES_hhdet_tes!S97/RES_hhdet_fec!S97)</f>
        <v>0.96028777724249048</v>
      </c>
      <c r="T97" s="113">
        <f>IF(RES_hhdet_tes!T97=0,"",RES_hhdet_tes!T97/RES_hhdet_fec!T97)</f>
        <v>0.97245366430061364</v>
      </c>
      <c r="U97" s="113">
        <f>IF(RES_hhdet_tes!U97=0,"",RES_hhdet_tes!U97/RES_hhdet_fec!U97)</f>
        <v>0.97309311178286395</v>
      </c>
      <c r="V97" s="113">
        <f>IF(RES_hhdet_tes!V97=0,"",RES_hhdet_tes!V97/RES_hhdet_fec!V97)</f>
        <v>0.98984480447122547</v>
      </c>
      <c r="W97" s="113">
        <f>IF(RES_hhdet_tes!W97=0,"",RES_hhdet_tes!W97/RES_hhdet_fec!W97)</f>
        <v>0.97602046613024929</v>
      </c>
      <c r="X97" s="113">
        <f>IF(RES_hhdet_tes!X97=0,"",RES_hhdet_tes!X97/RES_hhdet_fec!X97)</f>
        <v>0.95692442759218999</v>
      </c>
      <c r="Y97" s="113">
        <f>IF(RES_hhdet_tes!Y97=0,"",RES_hhdet_tes!Y97/RES_hhdet_fec!Y97)</f>
        <v>0.95978747828905897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0.63890758712399387</v>
      </c>
      <c r="C98" s="111">
        <f>IF(RES_hhdet_tes!C98=0,"",RES_hhdet_tes!C98/RES_hhdet_fec!C98)</f>
        <v>0.64266496453801036</v>
      </c>
      <c r="D98" s="111">
        <f>IF(RES_hhdet_tes!D98=0,"",RES_hhdet_tes!D98/RES_hhdet_fec!D98)</f>
        <v>0.64572002277212492</v>
      </c>
      <c r="E98" s="111">
        <f>IF(RES_hhdet_tes!E98=0,"",RES_hhdet_tes!E98/RES_hhdet_fec!E98)</f>
        <v>0.64814175347523861</v>
      </c>
      <c r="F98" s="111">
        <f>IF(RES_hhdet_tes!F98=0,"",RES_hhdet_tes!F98/RES_hhdet_fec!F98)</f>
        <v>0.65192939613281764</v>
      </c>
      <c r="G98" s="111">
        <f>IF(RES_hhdet_tes!G98=0,"",RES_hhdet_tes!G98/RES_hhdet_fec!G98)</f>
        <v>0.65666551755833302</v>
      </c>
      <c r="H98" s="111">
        <f>IF(RES_hhdet_tes!H98=0,"",RES_hhdet_tes!H98/RES_hhdet_fec!H98)</f>
        <v>0.66067025076030839</v>
      </c>
      <c r="I98" s="111">
        <f>IF(RES_hhdet_tes!I98=0,"",RES_hhdet_tes!I98/RES_hhdet_fec!I98)</f>
        <v>0.66261684733455073</v>
      </c>
      <c r="J98" s="111">
        <f>IF(RES_hhdet_tes!J98=0,"",RES_hhdet_tes!J98/RES_hhdet_fec!J98)</f>
        <v>0.66364876954823837</v>
      </c>
      <c r="K98" s="111">
        <f>IF(RES_hhdet_tes!K98=0,"",RES_hhdet_tes!K98/RES_hhdet_fec!K98)</f>
        <v>0.66497087681520073</v>
      </c>
      <c r="L98" s="111">
        <f>IF(RES_hhdet_tes!L98=0,"",RES_hhdet_tes!L98/RES_hhdet_fec!L98)</f>
        <v>0.66653748602976859</v>
      </c>
      <c r="M98" s="111">
        <f>IF(RES_hhdet_tes!M98=0,"",RES_hhdet_tes!M98/RES_hhdet_fec!M98)</f>
        <v>0.66970171446826177</v>
      </c>
      <c r="N98" s="111">
        <f>IF(RES_hhdet_tes!N98=0,"",RES_hhdet_tes!N98/RES_hhdet_fec!N98)</f>
        <v>0.67338424488882997</v>
      </c>
      <c r="O98" s="111">
        <f>IF(RES_hhdet_tes!O98=0,"",RES_hhdet_tes!O98/RES_hhdet_fec!O98)</f>
        <v>0.67687472371941837</v>
      </c>
      <c r="P98" s="111">
        <f>IF(RES_hhdet_tes!P98=0,"",RES_hhdet_tes!P98/RES_hhdet_fec!P98)</f>
        <v>0.68261773953002813</v>
      </c>
      <c r="Q98" s="111">
        <f>IF(RES_hhdet_tes!Q98=0,"",RES_hhdet_tes!Q98/RES_hhdet_fec!Q98)</f>
        <v>0.6893063176647759</v>
      </c>
      <c r="R98" s="111">
        <f>IF(RES_hhdet_tes!R98=0,"",RES_hhdet_tes!R98/RES_hhdet_fec!R98)</f>
        <v>0.69642104873507216</v>
      </c>
      <c r="S98" s="111">
        <f>IF(RES_hhdet_tes!S98=0,"",RES_hhdet_tes!S98/RES_hhdet_fec!S98)</f>
        <v>0.70431658652128581</v>
      </c>
      <c r="T98" s="111">
        <f>IF(RES_hhdet_tes!T98=0,"",RES_hhdet_tes!T98/RES_hhdet_fec!T98)</f>
        <v>0.71492310960696792</v>
      </c>
      <c r="U98" s="111">
        <f>IF(RES_hhdet_tes!U98=0,"",RES_hhdet_tes!U98/RES_hhdet_fec!U98)</f>
        <v>0.72614076887627876</v>
      </c>
      <c r="V98" s="111">
        <f>IF(RES_hhdet_tes!V98=0,"",RES_hhdet_tes!V98/RES_hhdet_fec!V98)</f>
        <v>0.73548225107832044</v>
      </c>
      <c r="W98" s="111">
        <f>IF(RES_hhdet_tes!W98=0,"",RES_hhdet_tes!W98/RES_hhdet_fec!W98)</f>
        <v>0.74334807145209159</v>
      </c>
      <c r="X98" s="111">
        <f>IF(RES_hhdet_tes!X98=0,"",RES_hhdet_tes!X98/RES_hhdet_fec!X98)</f>
        <v>0.75295722893856309</v>
      </c>
      <c r="Y98" s="111">
        <f>IF(RES_hhdet_tes!Y98=0,"",RES_hhdet_tes!Y98/RES_hhdet_fec!Y98)</f>
        <v>0.76166506027318215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0.59594774524049299</v>
      </c>
      <c r="C100" s="124">
        <f>IF(RES_hhdet_tes!C100=0,"",RES_hhdet_tes!C100/RES_hhdet_fec!C100)</f>
        <v>0.59979673124031319</v>
      </c>
      <c r="D100" s="124">
        <f>IF(RES_hhdet_tes!D100=0,"",RES_hhdet_tes!D100/RES_hhdet_fec!D100)</f>
        <v>0.60237986374088259</v>
      </c>
      <c r="E100" s="124">
        <f>IF(RES_hhdet_tes!E100=0,"",RES_hhdet_tes!E100/RES_hhdet_fec!E100)</f>
        <v>0.59803278581927855</v>
      </c>
      <c r="F100" s="124">
        <f>IF(RES_hhdet_tes!F100=0,"",RES_hhdet_tes!F100/RES_hhdet_fec!F100)</f>
        <v>0.60286673667830382</v>
      </c>
      <c r="G100" s="124">
        <f>IF(RES_hhdet_tes!G100=0,"",RES_hhdet_tes!G100/RES_hhdet_fec!G100)</f>
        <v>0.61129727628835018</v>
      </c>
      <c r="H100" s="124">
        <f>IF(RES_hhdet_tes!H100=0,"",RES_hhdet_tes!H100/RES_hhdet_fec!H100)</f>
        <v>0.61529032467311917</v>
      </c>
      <c r="I100" s="124">
        <f>IF(RES_hhdet_tes!I100=0,"",RES_hhdet_tes!I100/RES_hhdet_fec!I100)</f>
        <v>0.61829951282108309</v>
      </c>
      <c r="J100" s="124">
        <f>IF(RES_hhdet_tes!J100=0,"",RES_hhdet_tes!J100/RES_hhdet_fec!J100)</f>
        <v>0.60817905922580862</v>
      </c>
      <c r="K100" s="124">
        <f>IF(RES_hhdet_tes!K100=0,"",RES_hhdet_tes!K100/RES_hhdet_fec!K100)</f>
        <v>0.60566396490981578</v>
      </c>
      <c r="L100" s="124">
        <f>IF(RES_hhdet_tes!L100=0,"",RES_hhdet_tes!L100/RES_hhdet_fec!L100)</f>
        <v>0.6211808386088099</v>
      </c>
      <c r="M100" s="124">
        <f>IF(RES_hhdet_tes!M100=0,"",RES_hhdet_tes!M100/RES_hhdet_fec!M100)</f>
        <v>0.61055914811782575</v>
      </c>
      <c r="N100" s="124">
        <f>IF(RES_hhdet_tes!N100=0,"",RES_hhdet_tes!N100/RES_hhdet_fec!N100)</f>
        <v>0.5970076740694048</v>
      </c>
      <c r="O100" s="124">
        <f>IF(RES_hhdet_tes!O100=0,"",RES_hhdet_tes!O100/RES_hhdet_fec!O100)</f>
        <v>0.58562545813666922</v>
      </c>
      <c r="P100" s="124">
        <f>IF(RES_hhdet_tes!P100=0,"",RES_hhdet_tes!P100/RES_hhdet_fec!P100)</f>
        <v>0.58313047276060936</v>
      </c>
      <c r="Q100" s="124">
        <f>IF(RES_hhdet_tes!Q100=0,"",RES_hhdet_tes!Q100/RES_hhdet_fec!Q100)</f>
        <v>0.58457916006645427</v>
      </c>
      <c r="R100" s="124">
        <f>IF(RES_hhdet_tes!R100=0,"",RES_hhdet_tes!R100/RES_hhdet_fec!R100)</f>
        <v>0.59643703427148109</v>
      </c>
      <c r="S100" s="124">
        <f>IF(RES_hhdet_tes!S100=0,"",RES_hhdet_tes!S100/RES_hhdet_fec!S100)</f>
        <v>0.59910373312227072</v>
      </c>
      <c r="T100" s="124">
        <f>IF(RES_hhdet_tes!T100=0,"",RES_hhdet_tes!T100/RES_hhdet_fec!T100)</f>
        <v>0.61433311331168017</v>
      </c>
      <c r="U100" s="124">
        <f>IF(RES_hhdet_tes!U100=0,"",RES_hhdet_tes!U100/RES_hhdet_fec!U100)</f>
        <v>0.6249515512725814</v>
      </c>
      <c r="V100" s="124">
        <f>IF(RES_hhdet_tes!V100=0,"",RES_hhdet_tes!V100/RES_hhdet_fec!V100)</f>
        <v>0.6330158063159288</v>
      </c>
      <c r="W100" s="124">
        <f>IF(RES_hhdet_tes!W100=0,"",RES_hhdet_tes!W100/RES_hhdet_fec!W100)</f>
        <v>0.64357788406937888</v>
      </c>
      <c r="X100" s="124">
        <f>IF(RES_hhdet_tes!X100=0,"",RES_hhdet_tes!X100/RES_hhdet_fec!X100)</f>
        <v>0.64449895353655473</v>
      </c>
      <c r="Y100" s="124">
        <f>IF(RES_hhdet_tes!Y100=0,"",RES_hhdet_tes!Y100/RES_hhdet_fec!Y100)</f>
        <v>0.65997200463141936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0.55694929289682837</v>
      </c>
      <c r="C101" s="111">
        <f>IF(RES_hhdet_tes!C101=0,"",RES_hhdet_tes!C101/RES_hhdet_fec!C101)</f>
        <v>0.55779430667686636</v>
      </c>
      <c r="D101" s="111">
        <f>IF(RES_hhdet_tes!D101=0,"",RES_hhdet_tes!D101/RES_hhdet_fec!D101)</f>
        <v>0.55866078150289356</v>
      </c>
      <c r="E101" s="111">
        <f>IF(RES_hhdet_tes!E101=0,"",RES_hhdet_tes!E101/RES_hhdet_fec!E101)</f>
        <v>0.559548241361007</v>
      </c>
      <c r="F101" s="111">
        <f>IF(RES_hhdet_tes!F101=0,"",RES_hhdet_tes!F101/RES_hhdet_fec!F101)</f>
        <v>0.56050463601734912</v>
      </c>
      <c r="G101" s="111">
        <f>IF(RES_hhdet_tes!G101=0,"",RES_hhdet_tes!G101/RES_hhdet_fec!G101)</f>
        <v>0.56173239311857548</v>
      </c>
      <c r="H101" s="111">
        <f>IF(RES_hhdet_tes!H101=0,"",RES_hhdet_tes!H101/RES_hhdet_fec!H101)</f>
        <v>0.56319172814323182</v>
      </c>
      <c r="I101" s="111">
        <f>IF(RES_hhdet_tes!I101=0,"",RES_hhdet_tes!I101/RES_hhdet_fec!I101)</f>
        <v>0.56389129491217593</v>
      </c>
      <c r="J101" s="111">
        <f>IF(RES_hhdet_tes!J101=0,"",RES_hhdet_tes!J101/RES_hhdet_fec!J101)</f>
        <v>0.56410532749350817</v>
      </c>
      <c r="K101" s="111">
        <f>IF(RES_hhdet_tes!K101=0,"",RES_hhdet_tes!K101/RES_hhdet_fec!K101)</f>
        <v>0.56435773118982779</v>
      </c>
      <c r="L101" s="111">
        <f>IF(RES_hhdet_tes!L101=0,"",RES_hhdet_tes!L101/RES_hhdet_fec!L101)</f>
        <v>0.56458736939277954</v>
      </c>
      <c r="M101" s="111">
        <f>IF(RES_hhdet_tes!M101=0,"",RES_hhdet_tes!M101/RES_hhdet_fec!M101)</f>
        <v>0.56489090994708291</v>
      </c>
      <c r="N101" s="111">
        <f>IF(RES_hhdet_tes!N101=0,"",RES_hhdet_tes!N101/RES_hhdet_fec!N101)</f>
        <v>0.5652405643516295</v>
      </c>
      <c r="O101" s="111">
        <f>IF(RES_hhdet_tes!O101=0,"",RES_hhdet_tes!O101/RES_hhdet_fec!O101)</f>
        <v>0.56552359727290824</v>
      </c>
      <c r="P101" s="111">
        <f>IF(RES_hhdet_tes!P101=0,"",RES_hhdet_tes!P101/RES_hhdet_fec!P101)</f>
        <v>0.56566369505260627</v>
      </c>
      <c r="Q101" s="111">
        <f>IF(RES_hhdet_tes!Q101=0,"",RES_hhdet_tes!Q101/RES_hhdet_fec!Q101)</f>
        <v>0.5658881915369165</v>
      </c>
      <c r="R101" s="111">
        <f>IF(RES_hhdet_tes!R101=0,"",RES_hhdet_tes!R101/RES_hhdet_fec!R101)</f>
        <v>0.5662873392361506</v>
      </c>
      <c r="S101" s="111">
        <f>IF(RES_hhdet_tes!S101=0,"",RES_hhdet_tes!S101/RES_hhdet_fec!S101)</f>
        <v>0.56714674515619079</v>
      </c>
      <c r="T101" s="111">
        <f>IF(RES_hhdet_tes!T101=0,"",RES_hhdet_tes!T101/RES_hhdet_fec!T101)</f>
        <v>0.56833148036360581</v>
      </c>
      <c r="U101" s="111">
        <f>IF(RES_hhdet_tes!U101=0,"",RES_hhdet_tes!U101/RES_hhdet_fec!U101)</f>
        <v>0.57043199802753919</v>
      </c>
      <c r="V101" s="111">
        <f>IF(RES_hhdet_tes!V101=0,"",RES_hhdet_tes!V101/RES_hhdet_fec!V101)</f>
        <v>0.57325776135662398</v>
      </c>
      <c r="W101" s="111">
        <f>IF(RES_hhdet_tes!W101=0,"",RES_hhdet_tes!W101/RES_hhdet_fec!W101)</f>
        <v>0.57595944289983447</v>
      </c>
      <c r="X101" s="111">
        <f>IF(RES_hhdet_tes!X101=0,"",RES_hhdet_tes!X101/RES_hhdet_fec!X101)</f>
        <v>0.57791976315793125</v>
      </c>
      <c r="Y101" s="111">
        <f>IF(RES_hhdet_tes!Y101=0,"",RES_hhdet_tes!Y101/RES_hhdet_fec!Y101)</f>
        <v>0.57941964865844497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0.55351870155983995</v>
      </c>
      <c r="C102" s="111">
        <f>IF(RES_hhdet_tes!C102=0,"",RES_hhdet_tes!C102/RES_hhdet_fec!C102)</f>
        <v>0.55450322155719101</v>
      </c>
      <c r="D102" s="111">
        <f>IF(RES_hhdet_tes!D102=0,"",RES_hhdet_tes!D102/RES_hhdet_fec!D102)</f>
        <v>0.55536514742556242</v>
      </c>
      <c r="E102" s="111">
        <f>IF(RES_hhdet_tes!E102=0,"",RES_hhdet_tes!E102/RES_hhdet_fec!E102)</f>
        <v>0.55645855047161785</v>
      </c>
      <c r="F102" s="111">
        <f>IF(RES_hhdet_tes!F102=0,"",RES_hhdet_tes!F102/RES_hhdet_fec!F102)</f>
        <v>0.55771287312190898</v>
      </c>
      <c r="G102" s="111">
        <f>IF(RES_hhdet_tes!G102=0,"",RES_hhdet_tes!G102/RES_hhdet_fec!G102)</f>
        <v>0.55900680407514369</v>
      </c>
      <c r="H102" s="111">
        <f>IF(RES_hhdet_tes!H102=0,"",RES_hhdet_tes!H102/RES_hhdet_fec!H102)</f>
        <v>0.56063402748498692</v>
      </c>
      <c r="I102" s="111">
        <f>IF(RES_hhdet_tes!I102=0,"",RES_hhdet_tes!I102/RES_hhdet_fec!I102)</f>
        <v>0.56142303889606471</v>
      </c>
      <c r="J102" s="111">
        <f>IF(RES_hhdet_tes!J102=0,"",RES_hhdet_tes!J102/RES_hhdet_fec!J102)</f>
        <v>0.56166463452213711</v>
      </c>
      <c r="K102" s="111">
        <f>IF(RES_hhdet_tes!K102=0,"",RES_hhdet_tes!K102/RES_hhdet_fec!K102)</f>
        <v>0.56215070852308824</v>
      </c>
      <c r="L102" s="111">
        <f>IF(RES_hhdet_tes!L102=0,"",RES_hhdet_tes!L102/RES_hhdet_fec!L102)</f>
        <v>0.56277824440712754</v>
      </c>
      <c r="M102" s="111">
        <f>IF(RES_hhdet_tes!M102=0,"",RES_hhdet_tes!M102/RES_hhdet_fec!M102)</f>
        <v>0.56390786996569908</v>
      </c>
      <c r="N102" s="111">
        <f>IF(RES_hhdet_tes!N102=0,"",RES_hhdet_tes!N102/RES_hhdet_fec!N102)</f>
        <v>0.56469531788338234</v>
      </c>
      <c r="O102" s="111">
        <f>IF(RES_hhdet_tes!O102=0,"",RES_hhdet_tes!O102/RES_hhdet_fec!O102)</f>
        <v>0.56520506565230588</v>
      </c>
      <c r="P102" s="111">
        <f>IF(RES_hhdet_tes!P102=0,"",RES_hhdet_tes!P102/RES_hhdet_fec!P102)</f>
        <v>0.56556096990967042</v>
      </c>
      <c r="Q102" s="111">
        <f>IF(RES_hhdet_tes!Q102=0,"",RES_hhdet_tes!Q102/RES_hhdet_fec!Q102)</f>
        <v>0.56583121829145355</v>
      </c>
      <c r="R102" s="111">
        <f>IF(RES_hhdet_tes!R102=0,"",RES_hhdet_tes!R102/RES_hhdet_fec!R102)</f>
        <v>0.56644870688359161</v>
      </c>
      <c r="S102" s="111">
        <f>IF(RES_hhdet_tes!S102=0,"",RES_hhdet_tes!S102/RES_hhdet_fec!S102)</f>
        <v>0.56898025088970472</v>
      </c>
      <c r="T102" s="111">
        <f>IF(RES_hhdet_tes!T102=0,"",RES_hhdet_tes!T102/RES_hhdet_fec!T102)</f>
        <v>0.57341878415739456</v>
      </c>
      <c r="U102" s="111">
        <f>IF(RES_hhdet_tes!U102=0,"",RES_hhdet_tes!U102/RES_hhdet_fec!U102)</f>
        <v>0.58017441372671397</v>
      </c>
      <c r="V102" s="111">
        <f>IF(RES_hhdet_tes!V102=0,"",RES_hhdet_tes!V102/RES_hhdet_fec!V102)</f>
        <v>0.58456588496861817</v>
      </c>
      <c r="W102" s="111">
        <f>IF(RES_hhdet_tes!W102=0,"",RES_hhdet_tes!W102/RES_hhdet_fec!W102)</f>
        <v>0.58700095471709757</v>
      </c>
      <c r="X102" s="111">
        <f>IF(RES_hhdet_tes!X102=0,"",RES_hhdet_tes!X102/RES_hhdet_fec!X102)</f>
        <v>0.58919033296966017</v>
      </c>
      <c r="Y102" s="111">
        <f>IF(RES_hhdet_tes!Y102=0,"",RES_hhdet_tes!Y102/RES_hhdet_fec!Y102)</f>
        <v>0.59134393729505197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0.72128123177973091</v>
      </c>
      <c r="C103" s="45">
        <f>IF(RES_hhdet_tes!C103=0,"",RES_hhdet_tes!C103/RES_hhdet_fec!C103)</f>
        <v>0.72319485639546965</v>
      </c>
      <c r="D103" s="45">
        <f>IF(RES_hhdet_tes!D103=0,"",RES_hhdet_tes!D103/RES_hhdet_fec!D103)</f>
        <v>0.72485870682266107</v>
      </c>
      <c r="E103" s="45">
        <f>IF(RES_hhdet_tes!E103=0,"",RES_hhdet_tes!E103/RES_hhdet_fec!E103)</f>
        <v>0.72684772840188294</v>
      </c>
      <c r="F103" s="45">
        <f>IF(RES_hhdet_tes!F103=0,"",RES_hhdet_tes!F103/RES_hhdet_fec!F103)</f>
        <v>0.72979237609302094</v>
      </c>
      <c r="G103" s="45">
        <f>IF(RES_hhdet_tes!G103=0,"",RES_hhdet_tes!G103/RES_hhdet_fec!G103)</f>
        <v>0.733304461357694</v>
      </c>
      <c r="H103" s="45">
        <f>IF(RES_hhdet_tes!H103=0,"",RES_hhdet_tes!H103/RES_hhdet_fec!H103)</f>
        <v>0.73698547366763301</v>
      </c>
      <c r="I103" s="45">
        <f>IF(RES_hhdet_tes!I103=0,"",RES_hhdet_tes!I103/RES_hhdet_fec!I103)</f>
        <v>0.73851058593456353</v>
      </c>
      <c r="J103" s="45">
        <f>IF(RES_hhdet_tes!J103=0,"",RES_hhdet_tes!J103/RES_hhdet_fec!J103)</f>
        <v>0.73912112899670146</v>
      </c>
      <c r="K103" s="45">
        <f>IF(RES_hhdet_tes!K103=0,"",RES_hhdet_tes!K103/RES_hhdet_fec!K103)</f>
        <v>0.74003483300678885</v>
      </c>
      <c r="L103" s="45">
        <f>IF(RES_hhdet_tes!L103=0,"",RES_hhdet_tes!L103/RES_hhdet_fec!L103)</f>
        <v>0.74096180753780105</v>
      </c>
      <c r="M103" s="45">
        <f>IF(RES_hhdet_tes!M103=0,"",RES_hhdet_tes!M103/RES_hhdet_fec!M103)</f>
        <v>0.74280004899791818</v>
      </c>
      <c r="N103" s="45">
        <f>IF(RES_hhdet_tes!N103=0,"",RES_hhdet_tes!N103/RES_hhdet_fec!N103)</f>
        <v>0.74478859218298099</v>
      </c>
      <c r="O103" s="45">
        <f>IF(RES_hhdet_tes!O103=0,"",RES_hhdet_tes!O103/RES_hhdet_fec!O103)</f>
        <v>0.74743041927000209</v>
      </c>
      <c r="P103" s="45">
        <f>IF(RES_hhdet_tes!P103=0,"",RES_hhdet_tes!P103/RES_hhdet_fec!P103)</f>
        <v>0.75254382955556998</v>
      </c>
      <c r="Q103" s="45">
        <f>IF(RES_hhdet_tes!Q103=0,"",RES_hhdet_tes!Q103/RES_hhdet_fec!Q103)</f>
        <v>0.75869251105539093</v>
      </c>
      <c r="R103" s="45">
        <f>IF(RES_hhdet_tes!R103=0,"",RES_hhdet_tes!R103/RES_hhdet_fec!R103)</f>
        <v>0.76827640612610548</v>
      </c>
      <c r="S103" s="45">
        <f>IF(RES_hhdet_tes!S103=0,"",RES_hhdet_tes!S103/RES_hhdet_fec!S103)</f>
        <v>0.77949028154805033</v>
      </c>
      <c r="T103" s="45">
        <f>IF(RES_hhdet_tes!T103=0,"",RES_hhdet_tes!T103/RES_hhdet_fec!T103)</f>
        <v>0.79301055535545384</v>
      </c>
      <c r="U103" s="45">
        <f>IF(RES_hhdet_tes!U103=0,"",RES_hhdet_tes!U103/RES_hhdet_fec!U103)</f>
        <v>0.80640772406124062</v>
      </c>
      <c r="V103" s="45">
        <f>IF(RES_hhdet_tes!V103=0,"",RES_hhdet_tes!V103/RES_hhdet_fec!V103)</f>
        <v>0.81488195085296555</v>
      </c>
      <c r="W103" s="45">
        <f>IF(RES_hhdet_tes!W103=0,"",RES_hhdet_tes!W103/RES_hhdet_fec!W103)</f>
        <v>0.82403830772904563</v>
      </c>
      <c r="X103" s="45">
        <f>IF(RES_hhdet_tes!X103=0,"",RES_hhdet_tes!X103/RES_hhdet_fec!X103)</f>
        <v>0.83406940100512916</v>
      </c>
      <c r="Y103" s="45">
        <f>IF(RES_hhdet_tes!Y103=0,"",RES_hhdet_tes!Y103/RES_hhdet_fec!Y103)</f>
        <v>0.84622694346050831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0.71395552882871094</v>
      </c>
      <c r="C124" s="119">
        <f>IF(RES_hhdet_tes!C124=0,"",RES_hhdet_tes!C124/RES_hhdet_fec!C124)</f>
        <v>0.71151086747345105</v>
      </c>
      <c r="D124" s="119">
        <f>IF(RES_hhdet_tes!D124=0,"",RES_hhdet_tes!D124/RES_hhdet_fec!D124)</f>
        <v>0.71980687178635094</v>
      </c>
      <c r="E124" s="119">
        <f>IF(RES_hhdet_tes!E124=0,"",RES_hhdet_tes!E124/RES_hhdet_fec!E124)</f>
        <v>0.72058633410589434</v>
      </c>
      <c r="F124" s="119">
        <f>IF(RES_hhdet_tes!F124=0,"",RES_hhdet_tes!F124/RES_hhdet_fec!F124)</f>
        <v>0.72463542159819883</v>
      </c>
      <c r="G124" s="119">
        <f>IF(RES_hhdet_tes!G124=0,"",RES_hhdet_tes!G124/RES_hhdet_fec!G124)</f>
        <v>0.72709377122215191</v>
      </c>
      <c r="H124" s="119">
        <f>IF(RES_hhdet_tes!H124=0,"",RES_hhdet_tes!H124/RES_hhdet_fec!H124)</f>
        <v>0.73527710336042273</v>
      </c>
      <c r="I124" s="119">
        <f>IF(RES_hhdet_tes!I124=0,"",RES_hhdet_tes!I124/RES_hhdet_fec!I124)</f>
        <v>0.73450565163601378</v>
      </c>
      <c r="J124" s="119">
        <f>IF(RES_hhdet_tes!J124=0,"",RES_hhdet_tes!J124/RES_hhdet_fec!J124)</f>
        <v>0.73836992786268507</v>
      </c>
      <c r="K124" s="119">
        <f>IF(RES_hhdet_tes!K124=0,"",RES_hhdet_tes!K124/RES_hhdet_fec!K124)</f>
        <v>0.74383555387964251</v>
      </c>
      <c r="L124" s="119">
        <f>IF(RES_hhdet_tes!L124=0,"",RES_hhdet_tes!L124/RES_hhdet_fec!L124)</f>
        <v>0.75556141602237237</v>
      </c>
      <c r="M124" s="119">
        <f>IF(RES_hhdet_tes!M124=0,"",RES_hhdet_tes!M124/RES_hhdet_fec!M124)</f>
        <v>0.76273090715066139</v>
      </c>
      <c r="N124" s="119">
        <f>IF(RES_hhdet_tes!N124=0,"",RES_hhdet_tes!N124/RES_hhdet_fec!N124)</f>
        <v>0.77447018001594714</v>
      </c>
      <c r="O124" s="119">
        <f>IF(RES_hhdet_tes!O124=0,"",RES_hhdet_tes!O124/RES_hhdet_fec!O124)</f>
        <v>0.78368973528533226</v>
      </c>
      <c r="P124" s="119">
        <f>IF(RES_hhdet_tes!P124=0,"",RES_hhdet_tes!P124/RES_hhdet_fec!P124)</f>
        <v>0.79093173737018507</v>
      </c>
      <c r="Q124" s="119">
        <f>IF(RES_hhdet_tes!Q124=0,"",RES_hhdet_tes!Q124/RES_hhdet_fec!Q124)</f>
        <v>0.79371050363261597</v>
      </c>
      <c r="R124" s="119">
        <f>IF(RES_hhdet_tes!R124=0,"",RES_hhdet_tes!R124/RES_hhdet_fec!R124)</f>
        <v>0.79692587244521884</v>
      </c>
      <c r="S124" s="119">
        <f>IF(RES_hhdet_tes!S124=0,"",RES_hhdet_tes!S124/RES_hhdet_fec!S124)</f>
        <v>0.80214457175916642</v>
      </c>
      <c r="T124" s="119">
        <f>IF(RES_hhdet_tes!T124=0,"",RES_hhdet_tes!T124/RES_hhdet_fec!T124)</f>
        <v>0.80959845421045429</v>
      </c>
      <c r="U124" s="119">
        <f>IF(RES_hhdet_tes!U124=0,"",RES_hhdet_tes!U124/RES_hhdet_fec!U124)</f>
        <v>0.81596992575400473</v>
      </c>
      <c r="V124" s="119">
        <f>IF(RES_hhdet_tes!V124=0,"",RES_hhdet_tes!V124/RES_hhdet_fec!V124)</f>
        <v>0.81637926265954264</v>
      </c>
      <c r="W124" s="119">
        <f>IF(RES_hhdet_tes!W124=0,"",RES_hhdet_tes!W124/RES_hhdet_fec!W124)</f>
        <v>0.82085967489497402</v>
      </c>
      <c r="X124" s="119">
        <f>IF(RES_hhdet_tes!X124=0,"",RES_hhdet_tes!X124/RES_hhdet_fec!X124)</f>
        <v>0.82486801172120261</v>
      </c>
      <c r="Y124" s="119" t="str">
        <f>IF(RES_hhdet_tes!Y124=0,"",RES_hhdet_tes!Y124/RES_hhdet_fec!Y124)</f>
        <v/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0.75645894691110205</v>
      </c>
      <c r="C125" s="124">
        <f>IF(RES_hhdet_tes!C125=0,"",RES_hhdet_tes!C125/RES_hhdet_fec!C125)</f>
        <v>0.75835607164362417</v>
      </c>
      <c r="D125" s="124">
        <f>IF(RES_hhdet_tes!D125=0,"",RES_hhdet_tes!D125/RES_hhdet_fec!D125)</f>
        <v>0.76006640846595275</v>
      </c>
      <c r="E125" s="124">
        <f>IF(RES_hhdet_tes!E125=0,"",RES_hhdet_tes!E125/RES_hhdet_fec!E125)</f>
        <v>0.76201071496117023</v>
      </c>
      <c r="F125" s="124">
        <f>IF(RES_hhdet_tes!F125=0,"",RES_hhdet_tes!F125/RES_hhdet_fec!F125)</f>
        <v>0.76412929352094427</v>
      </c>
      <c r="G125" s="124">
        <f>IF(RES_hhdet_tes!G125=0,"",RES_hhdet_tes!G125/RES_hhdet_fec!G125)</f>
        <v>0.76479314743764382</v>
      </c>
      <c r="H125" s="124">
        <f>IF(RES_hhdet_tes!H125=0,"",RES_hhdet_tes!H125/RES_hhdet_fec!H125)</f>
        <v>0.76526829754009096</v>
      </c>
      <c r="I125" s="124">
        <f>IF(RES_hhdet_tes!I125=0,"",RES_hhdet_tes!I125/RES_hhdet_fec!I125)</f>
        <v>0.76652620272584604</v>
      </c>
      <c r="J125" s="124">
        <f>IF(RES_hhdet_tes!J125=0,"",RES_hhdet_tes!J125/RES_hhdet_fec!J125)</f>
        <v>0.76947611766967328</v>
      </c>
      <c r="K125" s="124">
        <f>IF(RES_hhdet_tes!K125=0,"",RES_hhdet_tes!K125/RES_hhdet_fec!K125)</f>
        <v>0.77318404740564328</v>
      </c>
      <c r="L125" s="124">
        <f>IF(RES_hhdet_tes!L125=0,"",RES_hhdet_tes!L125/RES_hhdet_fec!L125)</f>
        <v>0.77769429520223432</v>
      </c>
      <c r="M125" s="124">
        <f>IF(RES_hhdet_tes!M125=0,"",RES_hhdet_tes!M125/RES_hhdet_fec!M125)</f>
        <v>0.78266876283316933</v>
      </c>
      <c r="N125" s="124">
        <f>IF(RES_hhdet_tes!N125=0,"",RES_hhdet_tes!N125/RES_hhdet_fec!N125)</f>
        <v>0.78807346012874258</v>
      </c>
      <c r="O125" s="124">
        <f>IF(RES_hhdet_tes!O125=0,"",RES_hhdet_tes!O125/RES_hhdet_fec!O125)</f>
        <v>0.79277936646097058</v>
      </c>
      <c r="P125" s="124">
        <f>IF(RES_hhdet_tes!P125=0,"",RES_hhdet_tes!P125/RES_hhdet_fec!P125)</f>
        <v>0.79321452421075811</v>
      </c>
      <c r="Q125" s="124">
        <f>IF(RES_hhdet_tes!Q125=0,"",RES_hhdet_tes!Q125/RES_hhdet_fec!Q125)</f>
        <v>0.79365396392565479</v>
      </c>
      <c r="R125" s="124">
        <f>IF(RES_hhdet_tes!R125=0,"",RES_hhdet_tes!R125/RES_hhdet_fec!R125)</f>
        <v>0.79587532066243039</v>
      </c>
      <c r="S125" s="124">
        <f>IF(RES_hhdet_tes!S125=0,"",RES_hhdet_tes!S125/RES_hhdet_fec!S125)</f>
        <v>0.79947090951368593</v>
      </c>
      <c r="T125" s="124">
        <f>IF(RES_hhdet_tes!T125=0,"",RES_hhdet_tes!T125/RES_hhdet_fec!T125)</f>
        <v>0.80260672045437587</v>
      </c>
      <c r="U125" s="124">
        <f>IF(RES_hhdet_tes!U125=0,"",RES_hhdet_tes!U125/RES_hhdet_fec!U125)</f>
        <v>0.80485158228041953</v>
      </c>
      <c r="V125" s="124">
        <f>IF(RES_hhdet_tes!V125=0,"",RES_hhdet_tes!V125/RES_hhdet_fec!V125)</f>
        <v>0.80601079087687388</v>
      </c>
      <c r="W125" s="124">
        <f>IF(RES_hhdet_tes!W125=0,"",RES_hhdet_tes!W125/RES_hhdet_fec!W125)</f>
        <v>0.80675803595668483</v>
      </c>
      <c r="X125" s="124">
        <f>IF(RES_hhdet_tes!X125=0,"",RES_hhdet_tes!X125/RES_hhdet_fec!X125)</f>
        <v>0.80715496597467284</v>
      </c>
      <c r="Y125" s="124" t="str">
        <f>IF(RES_hhdet_tes!Y125=0,"",RES_hhdet_tes!Y125/RES_hhdet_fec!Y125)</f>
        <v/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0.75575798869086364</v>
      </c>
      <c r="C126" s="111">
        <f>IF(RES_hhdet_tes!C126=0,"",RES_hhdet_tes!C126/RES_hhdet_fec!C126)</f>
        <v>0.75768230319023777</v>
      </c>
      <c r="D126" s="111">
        <f>IF(RES_hhdet_tes!D126=0,"",RES_hhdet_tes!D126/RES_hhdet_fec!D126)</f>
        <v>0.75942582334277964</v>
      </c>
      <c r="E126" s="111">
        <f>IF(RES_hhdet_tes!E126=0,"",RES_hhdet_tes!E126/RES_hhdet_fec!E126)</f>
        <v>0.76148827688202003</v>
      </c>
      <c r="F126" s="111">
        <f>IF(RES_hhdet_tes!F126=0,"",RES_hhdet_tes!F126/RES_hhdet_fec!F126)</f>
        <v>0.76363633267925302</v>
      </c>
      <c r="G126" s="111">
        <f>IF(RES_hhdet_tes!G126=0,"",RES_hhdet_tes!G126/RES_hhdet_fec!G126)</f>
        <v>0.76429614297846304</v>
      </c>
      <c r="H126" s="111">
        <f>IF(RES_hhdet_tes!H126=0,"",RES_hhdet_tes!H126/RES_hhdet_fec!H126)</f>
        <v>0.76476478121051028</v>
      </c>
      <c r="I126" s="111">
        <f>IF(RES_hhdet_tes!I126=0,"",RES_hhdet_tes!I126/RES_hhdet_fec!I126)</f>
        <v>0.76600740316403071</v>
      </c>
      <c r="J126" s="111">
        <f>IF(RES_hhdet_tes!J126=0,"",RES_hhdet_tes!J126/RES_hhdet_fec!J126)</f>
        <v>0.76893502357226184</v>
      </c>
      <c r="K126" s="111">
        <f>IF(RES_hhdet_tes!K126=0,"",RES_hhdet_tes!K126/RES_hhdet_fec!K126)</f>
        <v>0.77267667782525495</v>
      </c>
      <c r="L126" s="111">
        <f>IF(RES_hhdet_tes!L126=0,"",RES_hhdet_tes!L126/RES_hhdet_fec!L126)</f>
        <v>0.77736082694731623</v>
      </c>
      <c r="M126" s="111">
        <f>IF(RES_hhdet_tes!M126=0,"",RES_hhdet_tes!M126/RES_hhdet_fec!M126)</f>
        <v>0.78230094647435022</v>
      </c>
      <c r="N126" s="111">
        <f>IF(RES_hhdet_tes!N126=0,"",RES_hhdet_tes!N126/RES_hhdet_fec!N126)</f>
        <v>0.78772950824854115</v>
      </c>
      <c r="O126" s="111">
        <f>IF(RES_hhdet_tes!O126=0,"",RES_hhdet_tes!O126/RES_hhdet_fec!O126)</f>
        <v>0.79244561858573026</v>
      </c>
      <c r="P126" s="111">
        <f>IF(RES_hhdet_tes!P126=0,"",RES_hhdet_tes!P126/RES_hhdet_fec!P126)</f>
        <v>0.79289601917728825</v>
      </c>
      <c r="Q126" s="111">
        <f>IF(RES_hhdet_tes!Q126=0,"",RES_hhdet_tes!Q126/RES_hhdet_fec!Q126)</f>
        <v>0.79334225364280353</v>
      </c>
      <c r="R126" s="111">
        <f>IF(RES_hhdet_tes!R126=0,"",RES_hhdet_tes!R126/RES_hhdet_fec!R126)</f>
        <v>0.79555553166011661</v>
      </c>
      <c r="S126" s="111">
        <f>IF(RES_hhdet_tes!S126=0,"",RES_hhdet_tes!S126/RES_hhdet_fec!S126)</f>
        <v>0.79916216358518344</v>
      </c>
      <c r="T126" s="111">
        <f>IF(RES_hhdet_tes!T126=0,"",RES_hhdet_tes!T126/RES_hhdet_fec!T126)</f>
        <v>0.80230691520455277</v>
      </c>
      <c r="U126" s="111">
        <f>IF(RES_hhdet_tes!U126=0,"",RES_hhdet_tes!U126/RES_hhdet_fec!U126)</f>
        <v>0.80455914627496261</v>
      </c>
      <c r="V126" s="111">
        <f>IF(RES_hhdet_tes!V126=0,"",RES_hhdet_tes!V126/RES_hhdet_fec!V126)</f>
        <v>0.80559901551701218</v>
      </c>
      <c r="W126" s="111">
        <f>IF(RES_hhdet_tes!W126=0,"",RES_hhdet_tes!W126/RES_hhdet_fec!W126)</f>
        <v>0.8063479375319389</v>
      </c>
      <c r="X126" s="111">
        <f>IF(RES_hhdet_tes!X126=0,"",RES_hhdet_tes!X126/RES_hhdet_fec!X126)</f>
        <v>0.80674287645310583</v>
      </c>
      <c r="Y126" s="111" t="str">
        <f>IF(RES_hhdet_tes!Y126=0,"",RES_hhdet_tes!Y126/RES_hhdet_fec!Y126)</f>
        <v/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 t="str">
        <f>IF(RES_hhdet_tes!Y127=0,"",RES_hhdet_tes!Y127/RES_hhdet_fec!Y127)</f>
        <v/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1.7746717148656104</v>
      </c>
      <c r="C128" s="124">
        <f>IF(RES_hhdet_tes!C128=0,"",RES_hhdet_tes!C128/RES_hhdet_fec!C128)</f>
        <v>1.9106942550027548</v>
      </c>
      <c r="D128" s="124">
        <f>IF(RES_hhdet_tes!D128=0,"",RES_hhdet_tes!D128/RES_hhdet_fec!D128)</f>
        <v>2.022388853091718</v>
      </c>
      <c r="E128" s="124">
        <f>IF(RES_hhdet_tes!E128=0,"",RES_hhdet_tes!E128/RES_hhdet_fec!E128)</f>
        <v>2.1174259007804457</v>
      </c>
      <c r="F128" s="124">
        <f>IF(RES_hhdet_tes!F128=0,"",RES_hhdet_tes!F128/RES_hhdet_fec!F128)</f>
        <v>2.2117928515095842</v>
      </c>
      <c r="G128" s="124">
        <f>IF(RES_hhdet_tes!G128=0,"",RES_hhdet_tes!G128/RES_hhdet_fec!G128)</f>
        <v>2.3093855062029465</v>
      </c>
      <c r="H128" s="124">
        <f>IF(RES_hhdet_tes!H128=0,"",RES_hhdet_tes!H128/RES_hhdet_fec!H128)</f>
        <v>2.4203208795791737</v>
      </c>
      <c r="I128" s="124">
        <f>IF(RES_hhdet_tes!I128=0,"",RES_hhdet_tes!I128/RES_hhdet_fec!I128)</f>
        <v>2.4749777622299289</v>
      </c>
      <c r="J128" s="124">
        <f>IF(RES_hhdet_tes!J128=0,"",RES_hhdet_tes!J128/RES_hhdet_fec!J128)</f>
        <v>2.5195691477460138</v>
      </c>
      <c r="K128" s="124">
        <f>IF(RES_hhdet_tes!K128=0,"",RES_hhdet_tes!K128/RES_hhdet_fec!K128)</f>
        <v>2.6664349920530226</v>
      </c>
      <c r="L128" s="124">
        <f>IF(RES_hhdet_tes!L128=0,"",RES_hhdet_tes!L128/RES_hhdet_fec!L128)</f>
        <v>2.8446752418738273</v>
      </c>
      <c r="M128" s="124">
        <f>IF(RES_hhdet_tes!M128=0,"",RES_hhdet_tes!M128/RES_hhdet_fec!M128)</f>
        <v>3.0774248219890841</v>
      </c>
      <c r="N128" s="124">
        <f>IF(RES_hhdet_tes!N128=0,"",RES_hhdet_tes!N128/RES_hhdet_fec!N128)</f>
        <v>3.2657182000257312</v>
      </c>
      <c r="O128" s="124">
        <f>IF(RES_hhdet_tes!O128=0,"",RES_hhdet_tes!O128/RES_hhdet_fec!O128)</f>
        <v>3.3961957107443519</v>
      </c>
      <c r="P128" s="124">
        <f>IF(RES_hhdet_tes!P128=0,"",RES_hhdet_tes!P128/RES_hhdet_fec!P128)</f>
        <v>3.495553631776303</v>
      </c>
      <c r="Q128" s="124">
        <f>IF(RES_hhdet_tes!Q128=0,"",RES_hhdet_tes!Q128/RES_hhdet_fec!Q128)</f>
        <v>3.5153297888994683</v>
      </c>
      <c r="R128" s="124">
        <f>IF(RES_hhdet_tes!R128=0,"",RES_hhdet_tes!R128/RES_hhdet_fec!R128)</f>
        <v>3.5399797478280024</v>
      </c>
      <c r="S128" s="124">
        <f>IF(RES_hhdet_tes!S128=0,"",RES_hhdet_tes!S128/RES_hhdet_fec!S128)</f>
        <v>3.606764284527658</v>
      </c>
      <c r="T128" s="124">
        <f>IF(RES_hhdet_tes!T128=0,"",RES_hhdet_tes!T128/RES_hhdet_fec!T128)</f>
        <v>3.6986255664131407</v>
      </c>
      <c r="U128" s="124">
        <f>IF(RES_hhdet_tes!U128=0,"",RES_hhdet_tes!U128/RES_hhdet_fec!U128)</f>
        <v>3.7900467470212305</v>
      </c>
      <c r="V128" s="124">
        <f>IF(RES_hhdet_tes!V128=0,"",RES_hhdet_tes!V128/RES_hhdet_fec!V128)</f>
        <v>3.8739461401567938</v>
      </c>
      <c r="W128" s="124">
        <f>IF(RES_hhdet_tes!W128=0,"",RES_hhdet_tes!W128/RES_hhdet_fec!W128)</f>
        <v>3.9288247352784369</v>
      </c>
      <c r="X128" s="124">
        <f>IF(RES_hhdet_tes!X128=0,"",RES_hhdet_tes!X128/RES_hhdet_fec!X128)</f>
        <v>3.9534897468674082</v>
      </c>
      <c r="Y128" s="124" t="str">
        <f>IF(RES_hhdet_tes!Y128=0,"",RES_hhdet_tes!Y128/RES_hhdet_fec!Y128)</f>
        <v/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1.7746717148656104</v>
      </c>
      <c r="C129" s="111">
        <f>IF(RES_hhdet_tes!C129=0,"",RES_hhdet_tes!C129/RES_hhdet_fec!C129)</f>
        <v>1.9106942550027548</v>
      </c>
      <c r="D129" s="111">
        <f>IF(RES_hhdet_tes!D129=0,"",RES_hhdet_tes!D129/RES_hhdet_fec!D129)</f>
        <v>2.022388853091718</v>
      </c>
      <c r="E129" s="111">
        <f>IF(RES_hhdet_tes!E129=0,"",RES_hhdet_tes!E129/RES_hhdet_fec!E129)</f>
        <v>2.1174259007804457</v>
      </c>
      <c r="F129" s="111">
        <f>IF(RES_hhdet_tes!F129=0,"",RES_hhdet_tes!F129/RES_hhdet_fec!F129)</f>
        <v>2.2117928515095842</v>
      </c>
      <c r="G129" s="111">
        <f>IF(RES_hhdet_tes!G129=0,"",RES_hhdet_tes!G129/RES_hhdet_fec!G129)</f>
        <v>2.3093855062029465</v>
      </c>
      <c r="H129" s="111">
        <f>IF(RES_hhdet_tes!H129=0,"",RES_hhdet_tes!H129/RES_hhdet_fec!H129)</f>
        <v>2.4203208795791737</v>
      </c>
      <c r="I129" s="111">
        <f>IF(RES_hhdet_tes!I129=0,"",RES_hhdet_tes!I129/RES_hhdet_fec!I129)</f>
        <v>2.4749777622299289</v>
      </c>
      <c r="J129" s="111">
        <f>IF(RES_hhdet_tes!J129=0,"",RES_hhdet_tes!J129/RES_hhdet_fec!J129)</f>
        <v>2.5195691477460138</v>
      </c>
      <c r="K129" s="111">
        <f>IF(RES_hhdet_tes!K129=0,"",RES_hhdet_tes!K129/RES_hhdet_fec!K129)</f>
        <v>2.6664349920530226</v>
      </c>
      <c r="L129" s="111">
        <f>IF(RES_hhdet_tes!L129=0,"",RES_hhdet_tes!L129/RES_hhdet_fec!L129)</f>
        <v>2.8446752418738273</v>
      </c>
      <c r="M129" s="111">
        <f>IF(RES_hhdet_tes!M129=0,"",RES_hhdet_tes!M129/RES_hhdet_fec!M129)</f>
        <v>3.0774248219890841</v>
      </c>
      <c r="N129" s="111">
        <f>IF(RES_hhdet_tes!N129=0,"",RES_hhdet_tes!N129/RES_hhdet_fec!N129)</f>
        <v>3.2657182000257312</v>
      </c>
      <c r="O129" s="111">
        <f>IF(RES_hhdet_tes!O129=0,"",RES_hhdet_tes!O129/RES_hhdet_fec!O129)</f>
        <v>3.3961957107443519</v>
      </c>
      <c r="P129" s="111">
        <f>IF(RES_hhdet_tes!P129=0,"",RES_hhdet_tes!P129/RES_hhdet_fec!P129)</f>
        <v>3.495553631776303</v>
      </c>
      <c r="Q129" s="111">
        <f>IF(RES_hhdet_tes!Q129=0,"",RES_hhdet_tes!Q129/RES_hhdet_fec!Q129)</f>
        <v>3.5153297888994683</v>
      </c>
      <c r="R129" s="111">
        <f>IF(RES_hhdet_tes!R129=0,"",RES_hhdet_tes!R129/RES_hhdet_fec!R129)</f>
        <v>3.5399797478280024</v>
      </c>
      <c r="S129" s="111">
        <f>IF(RES_hhdet_tes!S129=0,"",RES_hhdet_tes!S129/RES_hhdet_fec!S129)</f>
        <v>3.606764284527658</v>
      </c>
      <c r="T129" s="111">
        <f>IF(RES_hhdet_tes!T129=0,"",RES_hhdet_tes!T129/RES_hhdet_fec!T129)</f>
        <v>3.6986255664131407</v>
      </c>
      <c r="U129" s="111">
        <f>IF(RES_hhdet_tes!U129=0,"",RES_hhdet_tes!U129/RES_hhdet_fec!U129)</f>
        <v>3.7900467470212305</v>
      </c>
      <c r="V129" s="111">
        <f>IF(RES_hhdet_tes!V129=0,"",RES_hhdet_tes!V129/RES_hhdet_fec!V129)</f>
        <v>3.8739461401567938</v>
      </c>
      <c r="W129" s="111">
        <f>IF(RES_hhdet_tes!W129=0,"",RES_hhdet_tes!W129/RES_hhdet_fec!W129)</f>
        <v>3.9288247352784369</v>
      </c>
      <c r="X129" s="111">
        <f>IF(RES_hhdet_tes!X129=0,"",RES_hhdet_tes!X129/RES_hhdet_fec!X129)</f>
        <v>3.9534897468674082</v>
      </c>
      <c r="Y129" s="111" t="str">
        <f>IF(RES_hhdet_tes!Y129=0,"",RES_hhdet_tes!Y129/RES_hhdet_fec!Y129)</f>
        <v/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0.80276724746127071</v>
      </c>
      <c r="C130" s="124">
        <f>IF(RES_hhdet_tes!C130=0,"",RES_hhdet_tes!C130/RES_hhdet_fec!C130)</f>
        <v>0.8005076289582157</v>
      </c>
      <c r="D130" s="124">
        <f>IF(RES_hhdet_tes!D130=0,"",RES_hhdet_tes!D130/RES_hhdet_fec!D130)</f>
        <v>0.79906189569352726</v>
      </c>
      <c r="E130" s="124">
        <f>IF(RES_hhdet_tes!E130=0,"",RES_hhdet_tes!E130/RES_hhdet_fec!E130)</f>
        <v>0.81265021641826962</v>
      </c>
      <c r="F130" s="124">
        <f>IF(RES_hhdet_tes!F130=0,"",RES_hhdet_tes!F130/RES_hhdet_fec!F130)</f>
        <v>0.81371035368001143</v>
      </c>
      <c r="G130" s="124">
        <f>IF(RES_hhdet_tes!G130=0,"",RES_hhdet_tes!G130/RES_hhdet_fec!G130)</f>
        <v>0.80412371331914756</v>
      </c>
      <c r="H130" s="124">
        <f>IF(RES_hhdet_tes!H130=0,"",RES_hhdet_tes!H130/RES_hhdet_fec!H130)</f>
        <v>0.80923040081103004</v>
      </c>
      <c r="I130" s="124">
        <f>IF(RES_hhdet_tes!I130=0,"",RES_hhdet_tes!I130/RES_hhdet_fec!I130)</f>
        <v>0.80680601144301034</v>
      </c>
      <c r="J130" s="124">
        <f>IF(RES_hhdet_tes!J130=0,"",RES_hhdet_tes!J130/RES_hhdet_fec!J130)</f>
        <v>0.81435136887842441</v>
      </c>
      <c r="K130" s="124">
        <f>IF(RES_hhdet_tes!K130=0,"",RES_hhdet_tes!K130/RES_hhdet_fec!K130)</f>
        <v>0.81803683298528529</v>
      </c>
      <c r="L130" s="124">
        <f>IF(RES_hhdet_tes!L130=0,"",RES_hhdet_tes!L130/RES_hhdet_fec!L130)</f>
        <v>0.85439422672472831</v>
      </c>
      <c r="M130" s="124">
        <f>IF(RES_hhdet_tes!M130=0,"",RES_hhdet_tes!M130/RES_hhdet_fec!M130)</f>
        <v>0.88103337034161433</v>
      </c>
      <c r="N130" s="124">
        <f>IF(RES_hhdet_tes!N130=0,"",RES_hhdet_tes!N130/RES_hhdet_fec!N130)</f>
        <v>0.89904487916557974</v>
      </c>
      <c r="O130" s="124">
        <f>IF(RES_hhdet_tes!O130=0,"",RES_hhdet_tes!O130/RES_hhdet_fec!O130)</f>
        <v>0.91341219989088329</v>
      </c>
      <c r="P130" s="124">
        <f>IF(RES_hhdet_tes!P130=0,"",RES_hhdet_tes!P130/RES_hhdet_fec!P130)</f>
        <v>0.91424215422913946</v>
      </c>
      <c r="Q130" s="124">
        <f>IF(RES_hhdet_tes!Q130=0,"",RES_hhdet_tes!Q130/RES_hhdet_fec!Q130)</f>
        <v>0.91808190195625172</v>
      </c>
      <c r="R130" s="124">
        <f>IF(RES_hhdet_tes!R130=0,"",RES_hhdet_tes!R130/RES_hhdet_fec!R130)</f>
        <v>0.92124011726170052</v>
      </c>
      <c r="S130" s="124">
        <f>IF(RES_hhdet_tes!S130=0,"",RES_hhdet_tes!S130/RES_hhdet_fec!S130)</f>
        <v>0.92986846536173173</v>
      </c>
      <c r="T130" s="124">
        <f>IF(RES_hhdet_tes!T130=0,"",RES_hhdet_tes!T130/RES_hhdet_fec!T130)</f>
        <v>0.93426148099568418</v>
      </c>
      <c r="U130" s="124">
        <f>IF(RES_hhdet_tes!U130=0,"",RES_hhdet_tes!U130/RES_hhdet_fec!U130)</f>
        <v>0.93726649730166156</v>
      </c>
      <c r="V130" s="124">
        <f>IF(RES_hhdet_tes!V130=0,"",RES_hhdet_tes!V130/RES_hhdet_fec!V130)</f>
        <v>0.94659588033621989</v>
      </c>
      <c r="W130" s="124">
        <f>IF(RES_hhdet_tes!W130=0,"",RES_hhdet_tes!W130/RES_hhdet_fec!W130)</f>
        <v>0.93694930415884892</v>
      </c>
      <c r="X130" s="124">
        <f>IF(RES_hhdet_tes!X130=0,"",RES_hhdet_tes!X130/RES_hhdet_fec!X130)</f>
        <v>0.91858129333712191</v>
      </c>
      <c r="Y130" s="124" t="str">
        <f>IF(RES_hhdet_tes!Y130=0,"",RES_hhdet_tes!Y130/RES_hhdet_fec!Y130)</f>
        <v/>
      </c>
      <c r="DA130" s="130" t="s">
        <v>2029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X131" s="111" t="str">
        <f>IF(RES_hhdet_tes!X131=0,"",RES_hhdet_tes!X131/RES_hhdet_fec!X131)</f>
        <v/>
      </c>
      <c r="Y131" s="111" t="str">
        <f>IF(RES_hhdet_tes!Y131=0,"",RES_hhdet_tes!Y131/RES_hhdet_fec!Y131)</f>
        <v/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0.63890758712399387</v>
      </c>
      <c r="C135" s="112">
        <f>IF(RES_hhdet_tes!C135=0,"",RES_hhdet_tes!C135/RES_hhdet_fec!C135)</f>
        <v>0.64160648129438902</v>
      </c>
      <c r="D135" s="112">
        <f>IF(RES_hhdet_tes!D135=0,"",RES_hhdet_tes!D135/RES_hhdet_fec!D135)</f>
        <v>0.64466619722926632</v>
      </c>
      <c r="E135" s="112">
        <f>IF(RES_hhdet_tes!E135=0,"",RES_hhdet_tes!E135/RES_hhdet_fec!E135)</f>
        <v>0.64841244985266955</v>
      </c>
      <c r="F135" s="112">
        <f>IF(RES_hhdet_tes!F135=0,"",RES_hhdet_tes!F135/RES_hhdet_fec!F135)</f>
        <v>0.65203873933088585</v>
      </c>
      <c r="G135" s="112">
        <f>IF(RES_hhdet_tes!G135=0,"",RES_hhdet_tes!G135/RES_hhdet_fec!G135)</f>
        <v>0.65472830648541591</v>
      </c>
      <c r="H135" s="112">
        <f>IF(RES_hhdet_tes!H135=0,"",RES_hhdet_tes!H135/RES_hhdet_fec!H135)</f>
        <v>0.65951194313182593</v>
      </c>
      <c r="I135" s="112">
        <f>IF(RES_hhdet_tes!I135=0,"",RES_hhdet_tes!I135/RES_hhdet_fec!I135)</f>
        <v>0.66190310175797107</v>
      </c>
      <c r="J135" s="112">
        <f>IF(RES_hhdet_tes!J135=0,"",RES_hhdet_tes!J135/RES_hhdet_fec!J135)</f>
        <v>0.66253145278933057</v>
      </c>
      <c r="K135" s="112">
        <f>IF(RES_hhdet_tes!K135=0,"",RES_hhdet_tes!K135/RES_hhdet_fec!K135)</f>
        <v>0.66388173760922942</v>
      </c>
      <c r="L135" s="112">
        <f>IF(RES_hhdet_tes!L135=0,"",RES_hhdet_tes!L135/RES_hhdet_fec!L135)</f>
        <v>0.66466569422011634</v>
      </c>
      <c r="M135" s="112">
        <f>IF(RES_hhdet_tes!M135=0,"",RES_hhdet_tes!M135/RES_hhdet_fec!M135)</f>
        <v>0.66654482568340379</v>
      </c>
      <c r="N135" s="112">
        <f>IF(RES_hhdet_tes!N135=0,"",RES_hhdet_tes!N135/RES_hhdet_fec!N135)</f>
        <v>0.66921991965078609</v>
      </c>
      <c r="O135" s="112">
        <f>IF(RES_hhdet_tes!O135=0,"",RES_hhdet_tes!O135/RES_hhdet_fec!O135)</f>
        <v>0.6743044564244286</v>
      </c>
      <c r="P135" s="112">
        <f>IF(RES_hhdet_tes!P135=0,"",RES_hhdet_tes!P135/RES_hhdet_fec!P135)</f>
        <v>0.67565125451048924</v>
      </c>
      <c r="Q135" s="112">
        <f>IF(RES_hhdet_tes!Q135=0,"",RES_hhdet_tes!Q135/RES_hhdet_fec!Q135)</f>
        <v>0.68026668088399378</v>
      </c>
      <c r="R135" s="112">
        <f>IF(RES_hhdet_tes!R135=0,"",RES_hhdet_tes!R135/RES_hhdet_fec!R135)</f>
        <v>0.69076652861931764</v>
      </c>
      <c r="S135" s="112">
        <f>IF(RES_hhdet_tes!S135=0,"",RES_hhdet_tes!S135/RES_hhdet_fec!S135)</f>
        <v>0.70338908755352614</v>
      </c>
      <c r="T135" s="112">
        <f>IF(RES_hhdet_tes!T135=0,"",RES_hhdet_tes!T135/RES_hhdet_fec!T135)</f>
        <v>0.71836603374264685</v>
      </c>
      <c r="U135" s="112">
        <f>IF(RES_hhdet_tes!U135=0,"",RES_hhdet_tes!U135/RES_hhdet_fec!U135)</f>
        <v>0.72815121042798459</v>
      </c>
      <c r="V135" s="112">
        <f>IF(RES_hhdet_tes!V135=0,"",RES_hhdet_tes!V135/RES_hhdet_fec!V135)</f>
        <v>0.73824264749402635</v>
      </c>
      <c r="W135" s="112">
        <f>IF(RES_hhdet_tes!W135=0,"",RES_hhdet_tes!W135/RES_hhdet_fec!W135)</f>
        <v>0.74231767354513367</v>
      </c>
      <c r="X135" s="112">
        <f>IF(RES_hhdet_tes!X135=0,"",RES_hhdet_tes!X135/RES_hhdet_fec!X135)</f>
        <v>0.74315937219868633</v>
      </c>
      <c r="Y135" s="112" t="str">
        <f>IF(RES_hhdet_tes!Y135=0,"",RES_hhdet_tes!Y135/RES_hhdet_fec!Y135)</f>
        <v/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0.9146173379094078</v>
      </c>
      <c r="C136" s="113">
        <f>IF(RES_hhdet_tes!C136=0,"",RES_hhdet_tes!C136/RES_hhdet_fec!C136)</f>
        <v>0.90447281504069987</v>
      </c>
      <c r="D136" s="113">
        <f>IF(RES_hhdet_tes!D136=0,"",RES_hhdet_tes!D136/RES_hhdet_fec!D136)</f>
        <v>0.89913281426795166</v>
      </c>
      <c r="E136" s="113">
        <f>IF(RES_hhdet_tes!E136=0,"",RES_hhdet_tes!E136/RES_hhdet_fec!E136)</f>
        <v>0.9262917227796913</v>
      </c>
      <c r="F136" s="113">
        <f>IF(RES_hhdet_tes!F136=0,"",RES_hhdet_tes!F136/RES_hhdet_fec!F136)</f>
        <v>0.92624647301882501</v>
      </c>
      <c r="G136" s="113">
        <f>IF(RES_hhdet_tes!G136=0,"",RES_hhdet_tes!G136/RES_hhdet_fec!G136)</f>
        <v>0.90263589535947941</v>
      </c>
      <c r="H136" s="113">
        <f>IF(RES_hhdet_tes!H136=0,"",RES_hhdet_tes!H136/RES_hhdet_fec!H136)</f>
        <v>0.91733795154055131</v>
      </c>
      <c r="I136" s="113">
        <f>IF(RES_hhdet_tes!I136=0,"",RES_hhdet_tes!I136/RES_hhdet_fec!I136)</f>
        <v>0.91528998444742393</v>
      </c>
      <c r="J136" s="113">
        <f>IF(RES_hhdet_tes!J136=0,"",RES_hhdet_tes!J136/RES_hhdet_fec!J136)</f>
        <v>0.91836919605251932</v>
      </c>
      <c r="K136" s="113">
        <f>IF(RES_hhdet_tes!K136=0,"",RES_hhdet_tes!K136/RES_hhdet_fec!K136)</f>
        <v>0.91341528457121202</v>
      </c>
      <c r="L136" s="113">
        <f>IF(RES_hhdet_tes!L136=0,"",RES_hhdet_tes!L136/RES_hhdet_fec!L136)</f>
        <v>0.9384991745122222</v>
      </c>
      <c r="M136" s="113">
        <f>IF(RES_hhdet_tes!M136=0,"",RES_hhdet_tes!M136/RES_hhdet_fec!M136)</f>
        <v>0.95334514885267407</v>
      </c>
      <c r="N136" s="113">
        <f>IF(RES_hhdet_tes!N136=0,"",RES_hhdet_tes!N136/RES_hhdet_fec!N136)</f>
        <v>0.95542051638634007</v>
      </c>
      <c r="O136" s="113">
        <f>IF(RES_hhdet_tes!O136=0,"",RES_hhdet_tes!O136/RES_hhdet_fec!O136)</f>
        <v>0.9624746383897691</v>
      </c>
      <c r="P136" s="113">
        <f>IF(RES_hhdet_tes!P136=0,"",RES_hhdet_tes!P136/RES_hhdet_fec!P136)</f>
        <v>0.95977886361646325</v>
      </c>
      <c r="Q136" s="113">
        <f>IF(RES_hhdet_tes!Q136=0,"",RES_hhdet_tes!Q136/RES_hhdet_fec!Q136)</f>
        <v>0.95800508233184312</v>
      </c>
      <c r="R136" s="113">
        <f>IF(RES_hhdet_tes!R136=0,"",RES_hhdet_tes!R136/RES_hhdet_fec!R136)</f>
        <v>0.95584530065261775</v>
      </c>
      <c r="S136" s="113">
        <f>IF(RES_hhdet_tes!S136=0,"",RES_hhdet_tes!S136/RES_hhdet_fec!S136)</f>
        <v>0.96015585221526956</v>
      </c>
      <c r="T136" s="113">
        <f>IF(RES_hhdet_tes!T136=0,"",RES_hhdet_tes!T136/RES_hhdet_fec!T136)</f>
        <v>0.97270056840924946</v>
      </c>
      <c r="U136" s="113">
        <f>IF(RES_hhdet_tes!U136=0,"",RES_hhdet_tes!U136/RES_hhdet_fec!U136)</f>
        <v>0.97332789108765205</v>
      </c>
      <c r="V136" s="113">
        <f>IF(RES_hhdet_tes!V136=0,"",RES_hhdet_tes!V136/RES_hhdet_fec!V136)</f>
        <v>0.98983050677763118</v>
      </c>
      <c r="W136" s="113">
        <f>IF(RES_hhdet_tes!W136=0,"",RES_hhdet_tes!W136/RES_hhdet_fec!W136)</f>
        <v>0.97549070902615131</v>
      </c>
      <c r="X136" s="113">
        <f>IF(RES_hhdet_tes!X136=0,"",RES_hhdet_tes!X136/RES_hhdet_fec!X136)</f>
        <v>0.95407642927697178</v>
      </c>
      <c r="Y136" s="113" t="str">
        <f>IF(RES_hhdet_tes!Y136=0,"",RES_hhdet_tes!Y136/RES_hhdet_fec!Y136)</f>
        <v/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0.63890758712399387</v>
      </c>
      <c r="C137" s="111">
        <f>IF(RES_hhdet_tes!C137=0,"",RES_hhdet_tes!C137/RES_hhdet_fec!C137)</f>
        <v>0.64204678103408708</v>
      </c>
      <c r="D137" s="111">
        <f>IF(RES_hhdet_tes!D137=0,"",RES_hhdet_tes!D137/RES_hhdet_fec!D137)</f>
        <v>0.64500448226390639</v>
      </c>
      <c r="E137" s="111">
        <f>IF(RES_hhdet_tes!E137=0,"",RES_hhdet_tes!E137/RES_hhdet_fec!E137)</f>
        <v>0.6481759030654145</v>
      </c>
      <c r="F137" s="111">
        <f>IF(RES_hhdet_tes!F137=0,"",RES_hhdet_tes!F137/RES_hhdet_fec!F137)</f>
        <v>0.651738444562598</v>
      </c>
      <c r="G137" s="111">
        <f>IF(RES_hhdet_tes!G137=0,"",RES_hhdet_tes!G137/RES_hhdet_fec!G137)</f>
        <v>0.65470858172471735</v>
      </c>
      <c r="H137" s="111">
        <f>IF(RES_hhdet_tes!H137=0,"",RES_hhdet_tes!H137/RES_hhdet_fec!H137)</f>
        <v>0.65911964999377992</v>
      </c>
      <c r="I137" s="111">
        <f>IF(RES_hhdet_tes!I137=0,"",RES_hhdet_tes!I137/RES_hhdet_fec!I137)</f>
        <v>0.6615834745508975</v>
      </c>
      <c r="J137" s="111">
        <f>IF(RES_hhdet_tes!J137=0,"",RES_hhdet_tes!J137/RES_hhdet_fec!J137)</f>
        <v>0.66276607948135957</v>
      </c>
      <c r="K137" s="111">
        <f>IF(RES_hhdet_tes!K137=0,"",RES_hhdet_tes!K137/RES_hhdet_fec!K137)</f>
        <v>0.66468139905217083</v>
      </c>
      <c r="L137" s="111">
        <f>IF(RES_hhdet_tes!L137=0,"",RES_hhdet_tes!L137/RES_hhdet_fec!L137)</f>
        <v>0.66703184120051084</v>
      </c>
      <c r="M137" s="111">
        <f>IF(RES_hhdet_tes!M137=0,"",RES_hhdet_tes!M137/RES_hhdet_fec!M137)</f>
        <v>0.66946133561031007</v>
      </c>
      <c r="N137" s="111">
        <f>IF(RES_hhdet_tes!N137=0,"",RES_hhdet_tes!N137/RES_hhdet_fec!N137)</f>
        <v>0.67249352189825296</v>
      </c>
      <c r="O137" s="111">
        <f>IF(RES_hhdet_tes!O137=0,"",RES_hhdet_tes!O137/RES_hhdet_fec!O137)</f>
        <v>0.6750913774972418</v>
      </c>
      <c r="P137" s="111">
        <f>IF(RES_hhdet_tes!P137=0,"",RES_hhdet_tes!P137/RES_hhdet_fec!P137)</f>
        <v>0.67627413404305081</v>
      </c>
      <c r="Q137" s="111">
        <f>IF(RES_hhdet_tes!Q137=0,"",RES_hhdet_tes!Q137/RES_hhdet_fec!Q137)</f>
        <v>0.68010294523292192</v>
      </c>
      <c r="R137" s="111">
        <f>IF(RES_hhdet_tes!R137=0,"",RES_hhdet_tes!R137/RES_hhdet_fec!R137)</f>
        <v>0.69036621237572204</v>
      </c>
      <c r="S137" s="111">
        <f>IF(RES_hhdet_tes!S137=0,"",RES_hhdet_tes!S137/RES_hhdet_fec!S137)</f>
        <v>0.70359678613812704</v>
      </c>
      <c r="T137" s="111">
        <f>IF(RES_hhdet_tes!T137=0,"",RES_hhdet_tes!T137/RES_hhdet_fec!T137)</f>
        <v>0.71680610396712829</v>
      </c>
      <c r="U137" s="111">
        <f>IF(RES_hhdet_tes!U137=0,"",RES_hhdet_tes!U137/RES_hhdet_fec!U137)</f>
        <v>0.72792788556565713</v>
      </c>
      <c r="V137" s="111">
        <f>IF(RES_hhdet_tes!V137=0,"",RES_hhdet_tes!V137/RES_hhdet_fec!V137)</f>
        <v>0.73520563303481734</v>
      </c>
      <c r="W137" s="111">
        <f>IF(RES_hhdet_tes!W137=0,"",RES_hhdet_tes!W137/RES_hhdet_fec!W137)</f>
        <v>0.73905238405583418</v>
      </c>
      <c r="X137" s="111">
        <f>IF(RES_hhdet_tes!X137=0,"",RES_hhdet_tes!X137/RES_hhdet_fec!X137)</f>
        <v>0.74028374933602525</v>
      </c>
      <c r="Y137" s="111" t="str">
        <f>IF(RES_hhdet_tes!Y137=0,"",RES_hhdet_tes!Y137/RES_hhdet_fec!Y137)</f>
        <v/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 t="str">
        <f>IF(RES_hhdet_tes!Y138=0,"",RES_hhdet_tes!Y138/RES_hhdet_fec!Y138)</f>
        <v/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0.62691754661015697</v>
      </c>
      <c r="C139" s="124">
        <f>IF(RES_hhdet_tes!C139=0,"",RES_hhdet_tes!C139/RES_hhdet_fec!C139)</f>
        <v>0.63328264521683542</v>
      </c>
      <c r="D139" s="124">
        <f>IF(RES_hhdet_tes!D139=0,"",RES_hhdet_tes!D139/RES_hhdet_fec!D139)</f>
        <v>0.63750804417839457</v>
      </c>
      <c r="E139" s="124">
        <f>IF(RES_hhdet_tes!E139=0,"",RES_hhdet_tes!E139/RES_hhdet_fec!E139)</f>
        <v>0.62658400393248426</v>
      </c>
      <c r="F139" s="124">
        <f>IF(RES_hhdet_tes!F139=0,"",RES_hhdet_tes!F139/RES_hhdet_fec!F139)</f>
        <v>0.6308293448973914</v>
      </c>
      <c r="G139" s="124">
        <f>IF(RES_hhdet_tes!G139=0,"",RES_hhdet_tes!G139/RES_hhdet_fec!G139)</f>
        <v>0.64014922130353136</v>
      </c>
      <c r="H139" s="124">
        <f>IF(RES_hhdet_tes!H139=0,"",RES_hhdet_tes!H139/RES_hhdet_fec!H139)</f>
        <v>0.645519105076928</v>
      </c>
      <c r="I139" s="124">
        <f>IF(RES_hhdet_tes!I139=0,"",RES_hhdet_tes!I139/RES_hhdet_fec!I139)</f>
        <v>0.65337684628741877</v>
      </c>
      <c r="J139" s="124">
        <f>IF(RES_hhdet_tes!J139=0,"",RES_hhdet_tes!J139/RES_hhdet_fec!J139)</f>
        <v>0.65527476007697771</v>
      </c>
      <c r="K139" s="124">
        <f>IF(RES_hhdet_tes!K139=0,"",RES_hhdet_tes!K139/RES_hhdet_fec!K139)</f>
        <v>0.65863704815731927</v>
      </c>
      <c r="L139" s="124">
        <f>IF(RES_hhdet_tes!L139=0,"",RES_hhdet_tes!L139/RES_hhdet_fec!L139)</f>
        <v>0.66589773502077565</v>
      </c>
      <c r="M139" s="124">
        <f>IF(RES_hhdet_tes!M139=0,"",RES_hhdet_tes!M139/RES_hhdet_fec!M139)</f>
        <v>0.65582292069392778</v>
      </c>
      <c r="N139" s="124">
        <f>IF(RES_hhdet_tes!N139=0,"",RES_hhdet_tes!N139/RES_hhdet_fec!N139)</f>
        <v>0.64358017864078598</v>
      </c>
      <c r="O139" s="124">
        <f>IF(RES_hhdet_tes!O139=0,"",RES_hhdet_tes!O139/RES_hhdet_fec!O139)</f>
        <v>0.63224530210864549</v>
      </c>
      <c r="P139" s="124">
        <f>IF(RES_hhdet_tes!P139=0,"",RES_hhdet_tes!P139/RES_hhdet_fec!P139)</f>
        <v>0.63118894567657491</v>
      </c>
      <c r="Q139" s="124">
        <f>IF(RES_hhdet_tes!Q139=0,"",RES_hhdet_tes!Q139/RES_hhdet_fec!Q139)</f>
        <v>0.6353504847963054</v>
      </c>
      <c r="R139" s="124">
        <f>IF(RES_hhdet_tes!R139=0,"",RES_hhdet_tes!R139/RES_hhdet_fec!R139)</f>
        <v>0.66308958050001776</v>
      </c>
      <c r="S139" s="124">
        <f>IF(RES_hhdet_tes!S139=0,"",RES_hhdet_tes!S139/RES_hhdet_fec!S139)</f>
        <v>0.66836392340802853</v>
      </c>
      <c r="T139" s="124">
        <f>IF(RES_hhdet_tes!T139=0,"",RES_hhdet_tes!T139/RES_hhdet_fec!T139)</f>
        <v>0.69692878123409796</v>
      </c>
      <c r="U139" s="124">
        <f>IF(RES_hhdet_tes!U139=0,"",RES_hhdet_tes!U139/RES_hhdet_fec!U139)</f>
        <v>0.71268102219020535</v>
      </c>
      <c r="V139" s="124">
        <f>IF(RES_hhdet_tes!V139=0,"",RES_hhdet_tes!V139/RES_hhdet_fec!V139)</f>
        <v>0.72139949631043898</v>
      </c>
      <c r="W139" s="124">
        <f>IF(RES_hhdet_tes!W139=0,"",RES_hhdet_tes!W139/RES_hhdet_fec!W139)</f>
        <v>0.73537474589510832</v>
      </c>
      <c r="X139" s="124">
        <f>IF(RES_hhdet_tes!X139=0,"",RES_hhdet_tes!X139/RES_hhdet_fec!X139)</f>
        <v>0.73239660931424388</v>
      </c>
      <c r="Y139" s="124" t="str">
        <f>IF(RES_hhdet_tes!Y139=0,"",RES_hhdet_tes!Y139/RES_hhdet_fec!Y139)</f>
        <v/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0.55351870155983995</v>
      </c>
      <c r="C140" s="111">
        <f>IF(RES_hhdet_tes!C140=0,"",RES_hhdet_tes!C140/RES_hhdet_fec!C140)</f>
        <v>0.55450050598659184</v>
      </c>
      <c r="D140" s="111">
        <f>IF(RES_hhdet_tes!D140=0,"",RES_hhdet_tes!D140/RES_hhdet_fec!D140)</f>
        <v>0.55552185400898391</v>
      </c>
      <c r="E140" s="111">
        <f>IF(RES_hhdet_tes!E140=0,"",RES_hhdet_tes!E140/RES_hhdet_fec!E140)</f>
        <v>0.55674259428967543</v>
      </c>
      <c r="F140" s="111">
        <f>IF(RES_hhdet_tes!F140=0,"",RES_hhdet_tes!F140/RES_hhdet_fec!F140)</f>
        <v>0.55791995622341783</v>
      </c>
      <c r="G140" s="111">
        <f>IF(RES_hhdet_tes!G140=0,"",RES_hhdet_tes!G140/RES_hhdet_fec!G140)</f>
        <v>0.55883944883468495</v>
      </c>
      <c r="H140" s="111">
        <f>IF(RES_hhdet_tes!H140=0,"",RES_hhdet_tes!H140/RES_hhdet_fec!H140)</f>
        <v>0.56034703387647267</v>
      </c>
      <c r="I140" s="111">
        <f>IF(RES_hhdet_tes!I140=0,"",RES_hhdet_tes!I140/RES_hhdet_fec!I140)</f>
        <v>0.56122833139781048</v>
      </c>
      <c r="J140" s="111">
        <f>IF(RES_hhdet_tes!J140=0,"",RES_hhdet_tes!J140/RES_hhdet_fec!J140)</f>
        <v>0.56162561149564982</v>
      </c>
      <c r="K140" s="111">
        <f>IF(RES_hhdet_tes!K140=0,"",RES_hhdet_tes!K140/RES_hhdet_fec!K140)</f>
        <v>0.56250436443793239</v>
      </c>
      <c r="L140" s="111">
        <f>IF(RES_hhdet_tes!L140=0,"",RES_hhdet_tes!L140/RES_hhdet_fec!L140)</f>
        <v>0.56358114270892279</v>
      </c>
      <c r="M140" s="111">
        <f>IF(RES_hhdet_tes!M140=0,"",RES_hhdet_tes!M140/RES_hhdet_fec!M140)</f>
        <v>0.5645032978022797</v>
      </c>
      <c r="N140" s="111">
        <f>IF(RES_hhdet_tes!N140=0,"",RES_hhdet_tes!N140/RES_hhdet_fec!N140)</f>
        <v>0.56511126696905267</v>
      </c>
      <c r="O140" s="111">
        <f>IF(RES_hhdet_tes!O140=0,"",RES_hhdet_tes!O140/RES_hhdet_fec!O140)</f>
        <v>0.56537669219543674</v>
      </c>
      <c r="P140" s="111">
        <f>IF(RES_hhdet_tes!P140=0,"",RES_hhdet_tes!P140/RES_hhdet_fec!P140)</f>
        <v>0.56544413039362296</v>
      </c>
      <c r="Q140" s="111">
        <f>IF(RES_hhdet_tes!Q140=0,"",RES_hhdet_tes!Q140/RES_hhdet_fec!Q140)</f>
        <v>0.56561315282043279</v>
      </c>
      <c r="R140" s="111">
        <f>IF(RES_hhdet_tes!R140=0,"",RES_hhdet_tes!R140/RES_hhdet_fec!R140)</f>
        <v>0.56622522441486067</v>
      </c>
      <c r="S140" s="111">
        <f>IF(RES_hhdet_tes!S140=0,"",RES_hhdet_tes!S140/RES_hhdet_fec!S140)</f>
        <v>0.5687958451886066</v>
      </c>
      <c r="T140" s="111">
        <f>IF(RES_hhdet_tes!T140=0,"",RES_hhdet_tes!T140/RES_hhdet_fec!T140)</f>
        <v>0.57270043004457882</v>
      </c>
      <c r="U140" s="111">
        <f>IF(RES_hhdet_tes!U140=0,"",RES_hhdet_tes!U140/RES_hhdet_fec!U140)</f>
        <v>0.57788364970510997</v>
      </c>
      <c r="V140" s="111">
        <f>IF(RES_hhdet_tes!V140=0,"",RES_hhdet_tes!V140/RES_hhdet_fec!V140)</f>
        <v>0.58242635409863341</v>
      </c>
      <c r="W140" s="111">
        <f>IF(RES_hhdet_tes!W140=0,"",RES_hhdet_tes!W140/RES_hhdet_fec!W140)</f>
        <v>0.58476001520670096</v>
      </c>
      <c r="X140" s="111">
        <f>IF(RES_hhdet_tes!X140=0,"",RES_hhdet_tes!X140/RES_hhdet_fec!X140)</f>
        <v>0.58528222670015873</v>
      </c>
      <c r="Y140" s="111" t="str">
        <f>IF(RES_hhdet_tes!Y140=0,"",RES_hhdet_tes!Y140/RES_hhdet_fec!Y140)</f>
        <v/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0.72128123177973091</v>
      </c>
      <c r="C141" s="45">
        <f>IF(RES_hhdet_tes!C141=0,"",RES_hhdet_tes!C141/RES_hhdet_fec!C141)</f>
        <v>0.72318393655639868</v>
      </c>
      <c r="D141" s="45">
        <f>IF(RES_hhdet_tes!D141=0,"",RES_hhdet_tes!D141/RES_hhdet_fec!D141)</f>
        <v>0.72515760165846754</v>
      </c>
      <c r="E141" s="45">
        <f>IF(RES_hhdet_tes!E141=0,"",RES_hhdet_tes!E141/RES_hhdet_fec!E141)</f>
        <v>0.72737984581378279</v>
      </c>
      <c r="F141" s="45">
        <f>IF(RES_hhdet_tes!F141=0,"",RES_hhdet_tes!F141/RES_hhdet_fec!F141)</f>
        <v>0.73016355616735973</v>
      </c>
      <c r="G141" s="45">
        <f>IF(RES_hhdet_tes!G141=0,"",RES_hhdet_tes!G141/RES_hhdet_fec!G141)</f>
        <v>0.73238986595668121</v>
      </c>
      <c r="H141" s="45">
        <f>IF(RES_hhdet_tes!H141=0,"",RES_hhdet_tes!H141/RES_hhdet_fec!H141)</f>
        <v>0.73606367454872168</v>
      </c>
      <c r="I141" s="45">
        <f>IF(RES_hhdet_tes!I141=0,"",RES_hhdet_tes!I141/RES_hhdet_fec!I141)</f>
        <v>0.73811702732164908</v>
      </c>
      <c r="J141" s="45">
        <f>IF(RES_hhdet_tes!J141=0,"",RES_hhdet_tes!J141/RES_hhdet_fec!J141)</f>
        <v>0.73935875754297309</v>
      </c>
      <c r="K141" s="45">
        <f>IF(RES_hhdet_tes!K141=0,"",RES_hhdet_tes!K141/RES_hhdet_fec!K141)</f>
        <v>0.74115145852721065</v>
      </c>
      <c r="L141" s="45">
        <f>IF(RES_hhdet_tes!L141=0,"",RES_hhdet_tes!L141/RES_hhdet_fec!L141)</f>
        <v>0.7428860238419549</v>
      </c>
      <c r="M141" s="45">
        <f>IF(RES_hhdet_tes!M141=0,"",RES_hhdet_tes!M141/RES_hhdet_fec!M141)</f>
        <v>0.74474244624633756</v>
      </c>
      <c r="N141" s="45">
        <f>IF(RES_hhdet_tes!N141=0,"",RES_hhdet_tes!N141/RES_hhdet_fec!N141)</f>
        <v>0.74682381517567387</v>
      </c>
      <c r="O141" s="45">
        <f>IF(RES_hhdet_tes!O141=0,"",RES_hhdet_tes!O141/RES_hhdet_fec!O141)</f>
        <v>0.74904814592832858</v>
      </c>
      <c r="P141" s="45">
        <f>IF(RES_hhdet_tes!P141=0,"",RES_hhdet_tes!P141/RES_hhdet_fec!P141)</f>
        <v>0.75010128584502889</v>
      </c>
      <c r="Q141" s="45">
        <f>IF(RES_hhdet_tes!Q141=0,"",RES_hhdet_tes!Q141/RES_hhdet_fec!Q141)</f>
        <v>0.75417399703517485</v>
      </c>
      <c r="R141" s="45">
        <f>IF(RES_hhdet_tes!R141=0,"",RES_hhdet_tes!R141/RES_hhdet_fec!R141)</f>
        <v>0.76574805074309438</v>
      </c>
      <c r="S141" s="45">
        <f>IF(RES_hhdet_tes!S141=0,"",RES_hhdet_tes!S141/RES_hhdet_fec!S141)</f>
        <v>0.77944266587001154</v>
      </c>
      <c r="T141" s="45">
        <f>IF(RES_hhdet_tes!T141=0,"",RES_hhdet_tes!T141/RES_hhdet_fec!T141)</f>
        <v>0.79295283934344307</v>
      </c>
      <c r="U141" s="45">
        <f>IF(RES_hhdet_tes!U141=0,"",RES_hhdet_tes!U141/RES_hhdet_fec!U141)</f>
        <v>0.80350893161300574</v>
      </c>
      <c r="V141" s="45">
        <f>IF(RES_hhdet_tes!V141=0,"",RES_hhdet_tes!V141/RES_hhdet_fec!V141)</f>
        <v>0.81056717442270632</v>
      </c>
      <c r="W141" s="45">
        <f>IF(RES_hhdet_tes!W141=0,"",RES_hhdet_tes!W141/RES_hhdet_fec!W141)</f>
        <v>0.81526151484341669</v>
      </c>
      <c r="X141" s="45">
        <f>IF(RES_hhdet_tes!X141=0,"",RES_hhdet_tes!X141/RES_hhdet_fec!X141)</f>
        <v>0.81719788813024918</v>
      </c>
      <c r="Y141" s="45" t="str">
        <f>IF(RES_hhdet_tes!Y141=0,"",RES_hhdet_tes!Y141/RES_hhdet_fec!Y141)</f>
        <v/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0.80479675607986179</v>
      </c>
      <c r="C143" s="119">
        <f>IF(RES_hhdet_tes!C143=0,"",RES_hhdet_tes!C143/RES_hhdet_fec!C143)</f>
        <v>0.82240442700186445</v>
      </c>
      <c r="D143" s="119">
        <f>IF(RES_hhdet_tes!D143=0,"",RES_hhdet_tes!D143/RES_hhdet_fec!D143)</f>
        <v>0.84894440751871891</v>
      </c>
      <c r="E143" s="119">
        <f>IF(RES_hhdet_tes!E143=0,"",RES_hhdet_tes!E143/RES_hhdet_fec!E143)</f>
        <v>0.92629328946600975</v>
      </c>
      <c r="F143" s="119">
        <f>IF(RES_hhdet_tes!F143=0,"",RES_hhdet_tes!F143/RES_hhdet_fec!F143)</f>
        <v>0.93326710610457309</v>
      </c>
      <c r="G143" s="119">
        <f>IF(RES_hhdet_tes!G143=0,"",RES_hhdet_tes!G143/RES_hhdet_fec!G143)</f>
        <v>0.97421069643446101</v>
      </c>
      <c r="H143" s="119">
        <f>IF(RES_hhdet_tes!H143=0,"",RES_hhdet_tes!H143/RES_hhdet_fec!H143)</f>
        <v>0.98578948469229855</v>
      </c>
      <c r="I143" s="119">
        <f>IF(RES_hhdet_tes!I143=0,"",RES_hhdet_tes!I143/RES_hhdet_fec!I143)</f>
        <v>0.97708262593217854</v>
      </c>
      <c r="J143" s="119">
        <f>IF(RES_hhdet_tes!J143=0,"",RES_hhdet_tes!J143/RES_hhdet_fec!J143)</f>
        <v>0.9961631816236387</v>
      </c>
      <c r="K143" s="119">
        <f>IF(RES_hhdet_tes!K143=0,"",RES_hhdet_tes!K143/RES_hhdet_fec!K143)</f>
        <v>1.1046503501796543</v>
      </c>
      <c r="L143" s="119">
        <f>IF(RES_hhdet_tes!L143=0,"",RES_hhdet_tes!L143/RES_hhdet_fec!L143)</f>
        <v>1.0306754998426548</v>
      </c>
      <c r="M143" s="119">
        <f>IF(RES_hhdet_tes!M143=0,"",RES_hhdet_tes!M143/RES_hhdet_fec!M143)</f>
        <v>1.0564925084062817</v>
      </c>
      <c r="N143" s="119">
        <f>IF(RES_hhdet_tes!N143=0,"",RES_hhdet_tes!N143/RES_hhdet_fec!N143)</f>
        <v>1.1262423223306701</v>
      </c>
      <c r="O143" s="119">
        <f>IF(RES_hhdet_tes!O143=0,"",RES_hhdet_tes!O143/RES_hhdet_fec!O143)</f>
        <v>1.2084781350905416</v>
      </c>
      <c r="P143" s="119">
        <f>IF(RES_hhdet_tes!P143=0,"",RES_hhdet_tes!P143/RES_hhdet_fec!P143)</f>
        <v>1.2854577582751376</v>
      </c>
      <c r="Q143" s="119">
        <f>IF(RES_hhdet_tes!Q143=0,"",RES_hhdet_tes!Q143/RES_hhdet_fec!Q143)</f>
        <v>1.3153364931835105</v>
      </c>
      <c r="R143" s="119">
        <f>IF(RES_hhdet_tes!R143=0,"",RES_hhdet_tes!R143/RES_hhdet_fec!R143)</f>
        <v>1.2916536328413424</v>
      </c>
      <c r="S143" s="119">
        <f>IF(RES_hhdet_tes!S143=0,"",RES_hhdet_tes!S143/RES_hhdet_fec!S143)</f>
        <v>1.3203725801537598</v>
      </c>
      <c r="T143" s="119">
        <f>IF(RES_hhdet_tes!T143=0,"",RES_hhdet_tes!T143/RES_hhdet_fec!T143)</f>
        <v>1.3329897606852847</v>
      </c>
      <c r="U143" s="119">
        <f>IF(RES_hhdet_tes!U143=0,"",RES_hhdet_tes!U143/RES_hhdet_fec!U143)</f>
        <v>1.3635627648954338</v>
      </c>
      <c r="V143" s="119">
        <f>IF(RES_hhdet_tes!V143=0,"",RES_hhdet_tes!V143/RES_hhdet_fec!V143)</f>
        <v>1.3556792184044653</v>
      </c>
      <c r="W143" s="119">
        <f>IF(RES_hhdet_tes!W143=0,"",RES_hhdet_tes!W143/RES_hhdet_fec!W143)</f>
        <v>1.4099531273513699</v>
      </c>
      <c r="X143" s="119">
        <f>IF(RES_hhdet_tes!X143=0,"",RES_hhdet_tes!X143/RES_hhdet_fec!X143)</f>
        <v>1.5038377084014996</v>
      </c>
      <c r="Y143" s="119">
        <f>IF(RES_hhdet_tes!Y143=0,"",RES_hhdet_tes!Y143/RES_hhdet_fec!Y143)</f>
        <v>1.5053858175940744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1.4695980738117442</v>
      </c>
      <c r="C144" s="124">
        <f>IF(RES_hhdet_tes!C144=0,"",RES_hhdet_tes!C144/RES_hhdet_fec!C144)</f>
        <v>1.5547059937065724</v>
      </c>
      <c r="D144" s="124">
        <f>IF(RES_hhdet_tes!D144=0,"",RES_hhdet_tes!D144/RES_hhdet_fec!D144)</f>
        <v>1.6768456216016134</v>
      </c>
      <c r="E144" s="124">
        <f>IF(RES_hhdet_tes!E144=0,"",RES_hhdet_tes!E144/RES_hhdet_fec!E144)</f>
        <v>1.758019312620563</v>
      </c>
      <c r="F144" s="124">
        <f>IF(RES_hhdet_tes!F144=0,"",RES_hhdet_tes!F144/RES_hhdet_fec!F144)</f>
        <v>1.8157823085730689</v>
      </c>
      <c r="G144" s="124">
        <f>IF(RES_hhdet_tes!G144=0,"",RES_hhdet_tes!G144/RES_hhdet_fec!G144)</f>
        <v>1.8673886731720226</v>
      </c>
      <c r="H144" s="124">
        <f>IF(RES_hhdet_tes!H144=0,"",RES_hhdet_tes!H144/RES_hhdet_fec!H144)</f>
        <v>1.9127331009486079</v>
      </c>
      <c r="I144" s="124">
        <f>IF(RES_hhdet_tes!I144=0,"",RES_hhdet_tes!I144/RES_hhdet_fec!I144)</f>
        <v>1.9829805989795093</v>
      </c>
      <c r="J144" s="124">
        <f>IF(RES_hhdet_tes!J144=0,"",RES_hhdet_tes!J144/RES_hhdet_fec!J144)</f>
        <v>2.0597351530733938</v>
      </c>
      <c r="K144" s="124">
        <f>IF(RES_hhdet_tes!K144=0,"",RES_hhdet_tes!K144/RES_hhdet_fec!K144)</f>
        <v>2.1475966413918925</v>
      </c>
      <c r="L144" s="124">
        <f>IF(RES_hhdet_tes!L144=0,"",RES_hhdet_tes!L144/RES_hhdet_fec!L144)</f>
        <v>2.2141392955232844</v>
      </c>
      <c r="M144" s="124">
        <f>IF(RES_hhdet_tes!M144=0,"",RES_hhdet_tes!M144/RES_hhdet_fec!M144)</f>
        <v>2.2761472520474326</v>
      </c>
      <c r="N144" s="124">
        <f>IF(RES_hhdet_tes!N144=0,"",RES_hhdet_tes!N144/RES_hhdet_fec!N144)</f>
        <v>2.3589588733526123</v>
      </c>
      <c r="O144" s="124">
        <f>IF(RES_hhdet_tes!O144=0,"",RES_hhdet_tes!O144/RES_hhdet_fec!O144)</f>
        <v>2.4600436940869908</v>
      </c>
      <c r="P144" s="124">
        <f>IF(RES_hhdet_tes!P144=0,"",RES_hhdet_tes!P144/RES_hhdet_fec!P144)</f>
        <v>2.5565161032081796</v>
      </c>
      <c r="Q144" s="124">
        <f>IF(RES_hhdet_tes!Q144=0,"",RES_hhdet_tes!Q144/RES_hhdet_fec!Q144)</f>
        <v>2.6387984931907909</v>
      </c>
      <c r="R144" s="124">
        <f>IF(RES_hhdet_tes!R144=0,"",RES_hhdet_tes!R144/RES_hhdet_fec!R144)</f>
        <v>2.720913042740734</v>
      </c>
      <c r="S144" s="124">
        <f>IF(RES_hhdet_tes!S144=0,"",RES_hhdet_tes!S144/RES_hhdet_fec!S144)</f>
        <v>2.8190193288075571</v>
      </c>
      <c r="T144" s="124">
        <f>IF(RES_hhdet_tes!T144=0,"",RES_hhdet_tes!T144/RES_hhdet_fec!T144)</f>
        <v>2.9278906800268896</v>
      </c>
      <c r="U144" s="124">
        <f>IF(RES_hhdet_tes!U144=0,"",RES_hhdet_tes!U144/RES_hhdet_fec!U144)</f>
        <v>3.0295142851616972</v>
      </c>
      <c r="V144" s="124">
        <f>IF(RES_hhdet_tes!V144=0,"",RES_hhdet_tes!V144/RES_hhdet_fec!V144)</f>
        <v>3.1231204430420711</v>
      </c>
      <c r="W144" s="124">
        <f>IF(RES_hhdet_tes!W144=0,"",RES_hhdet_tes!W144/RES_hhdet_fec!W144)</f>
        <v>3.2182034026515987</v>
      </c>
      <c r="X144" s="124">
        <f>IF(RES_hhdet_tes!X144=0,"",RES_hhdet_tes!X144/RES_hhdet_fec!X144)</f>
        <v>3.3194930878784907</v>
      </c>
      <c r="Y144" s="124">
        <f>IF(RES_hhdet_tes!Y144=0,"",RES_hhdet_tes!Y144/RES_hhdet_fec!Y144)</f>
        <v>3.4239265581194496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1.4695980738117442</v>
      </c>
      <c r="C145" s="111">
        <f>IF(RES_hhdet_tes!C145=0,"",RES_hhdet_tes!C145/RES_hhdet_fec!C145)</f>
        <v>1.5547059937065724</v>
      </c>
      <c r="D145" s="111">
        <f>IF(RES_hhdet_tes!D145=0,"",RES_hhdet_tes!D145/RES_hhdet_fec!D145)</f>
        <v>1.6768456216016134</v>
      </c>
      <c r="E145" s="111">
        <f>IF(RES_hhdet_tes!E145=0,"",RES_hhdet_tes!E145/RES_hhdet_fec!E145)</f>
        <v>1.758019312620563</v>
      </c>
      <c r="F145" s="111">
        <f>IF(RES_hhdet_tes!F145=0,"",RES_hhdet_tes!F145/RES_hhdet_fec!F145)</f>
        <v>1.8157823085730689</v>
      </c>
      <c r="G145" s="111">
        <f>IF(RES_hhdet_tes!G145=0,"",RES_hhdet_tes!G145/RES_hhdet_fec!G145)</f>
        <v>1.8673886731720226</v>
      </c>
      <c r="H145" s="111">
        <f>IF(RES_hhdet_tes!H145=0,"",RES_hhdet_tes!H145/RES_hhdet_fec!H145)</f>
        <v>1.9127331009486079</v>
      </c>
      <c r="I145" s="111">
        <f>IF(RES_hhdet_tes!I145=0,"",RES_hhdet_tes!I145/RES_hhdet_fec!I145)</f>
        <v>1.9829805989795093</v>
      </c>
      <c r="J145" s="111">
        <f>IF(RES_hhdet_tes!J145=0,"",RES_hhdet_tes!J145/RES_hhdet_fec!J145)</f>
        <v>2.0597351530733938</v>
      </c>
      <c r="K145" s="111">
        <f>IF(RES_hhdet_tes!K145=0,"",RES_hhdet_tes!K145/RES_hhdet_fec!K145)</f>
        <v>2.1475966413918925</v>
      </c>
      <c r="L145" s="111">
        <f>IF(RES_hhdet_tes!L145=0,"",RES_hhdet_tes!L145/RES_hhdet_fec!L145)</f>
        <v>2.2141392955232844</v>
      </c>
      <c r="M145" s="111">
        <f>IF(RES_hhdet_tes!M145=0,"",RES_hhdet_tes!M145/RES_hhdet_fec!M145)</f>
        <v>2.2761472520474326</v>
      </c>
      <c r="N145" s="111">
        <f>IF(RES_hhdet_tes!N145=0,"",RES_hhdet_tes!N145/RES_hhdet_fec!N145)</f>
        <v>2.3589588733526123</v>
      </c>
      <c r="O145" s="111">
        <f>IF(RES_hhdet_tes!O145=0,"",RES_hhdet_tes!O145/RES_hhdet_fec!O145)</f>
        <v>2.4600436940869908</v>
      </c>
      <c r="P145" s="111">
        <f>IF(RES_hhdet_tes!P145=0,"",RES_hhdet_tes!P145/RES_hhdet_fec!P145)</f>
        <v>2.5565161032081796</v>
      </c>
      <c r="Q145" s="111">
        <f>IF(RES_hhdet_tes!Q145=0,"",RES_hhdet_tes!Q145/RES_hhdet_fec!Q145)</f>
        <v>2.6387984931907909</v>
      </c>
      <c r="R145" s="111">
        <f>IF(RES_hhdet_tes!R145=0,"",RES_hhdet_tes!R145/RES_hhdet_fec!R145)</f>
        <v>2.720913042740734</v>
      </c>
      <c r="S145" s="111">
        <f>IF(RES_hhdet_tes!S145=0,"",RES_hhdet_tes!S145/RES_hhdet_fec!S145)</f>
        <v>2.8190193288075571</v>
      </c>
      <c r="T145" s="111">
        <f>IF(RES_hhdet_tes!T145=0,"",RES_hhdet_tes!T145/RES_hhdet_fec!T145)</f>
        <v>2.9278906800268896</v>
      </c>
      <c r="U145" s="111">
        <f>IF(RES_hhdet_tes!U145=0,"",RES_hhdet_tes!U145/RES_hhdet_fec!U145)</f>
        <v>3.0295142851616972</v>
      </c>
      <c r="V145" s="111">
        <f>IF(RES_hhdet_tes!V145=0,"",RES_hhdet_tes!V145/RES_hhdet_fec!V145)</f>
        <v>3.1231204430420711</v>
      </c>
      <c r="W145" s="111">
        <f>IF(RES_hhdet_tes!W145=0,"",RES_hhdet_tes!W145/RES_hhdet_fec!W145)</f>
        <v>3.2182034026515987</v>
      </c>
      <c r="X145" s="111">
        <f>IF(RES_hhdet_tes!X145=0,"",RES_hhdet_tes!X145/RES_hhdet_fec!X145)</f>
        <v>3.3194930878784907</v>
      </c>
      <c r="Y145" s="111">
        <f>IF(RES_hhdet_tes!Y145=0,"",RES_hhdet_tes!Y145/RES_hhdet_fec!Y145)</f>
        <v>3.4239265581194496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1.7746717148656106</v>
      </c>
      <c r="C146" s="124">
        <f>IF(RES_hhdet_tes!C146=0,"",RES_hhdet_tes!C146/RES_hhdet_fec!C146)</f>
        <v>1.9421762382726582</v>
      </c>
      <c r="D146" s="124">
        <f>IF(RES_hhdet_tes!D146=0,"",RES_hhdet_tes!D146/RES_hhdet_fec!D146)</f>
        <v>2.1469598816579691</v>
      </c>
      <c r="E146" s="124">
        <f>IF(RES_hhdet_tes!E146=0,"",RES_hhdet_tes!E146/RES_hhdet_fec!E146)</f>
        <v>2.3043577531093451</v>
      </c>
      <c r="F146" s="124">
        <f>IF(RES_hhdet_tes!F146=0,"",RES_hhdet_tes!F146/RES_hhdet_fec!F146)</f>
        <v>2.4104222577268164</v>
      </c>
      <c r="G146" s="124">
        <f>IF(RES_hhdet_tes!G146=0,"",RES_hhdet_tes!G146/RES_hhdet_fec!G146)</f>
        <v>2.4895537222324853</v>
      </c>
      <c r="H146" s="124">
        <f>IF(RES_hhdet_tes!H146=0,"",RES_hhdet_tes!H146/RES_hhdet_fec!H146)</f>
        <v>2.5593355291498243</v>
      </c>
      <c r="I146" s="124">
        <f>IF(RES_hhdet_tes!I146=0,"",RES_hhdet_tes!I146/RES_hhdet_fec!I146)</f>
        <v>2.6178216364240301</v>
      </c>
      <c r="J146" s="124">
        <f>IF(RES_hhdet_tes!J146=0,"",RES_hhdet_tes!J146/RES_hhdet_fec!J146)</f>
        <v>2.6854984756457663</v>
      </c>
      <c r="K146" s="124">
        <f>IF(RES_hhdet_tes!K146=0,"",RES_hhdet_tes!K146/RES_hhdet_fec!K146)</f>
        <v>2.7887513512505295</v>
      </c>
      <c r="L146" s="124">
        <f>IF(RES_hhdet_tes!L146=0,"",RES_hhdet_tes!L146/RES_hhdet_fec!L146)</f>
        <v>2.9080418394597274</v>
      </c>
      <c r="M146" s="124">
        <f>IF(RES_hhdet_tes!M146=0,"",RES_hhdet_tes!M146/RES_hhdet_fec!M146)</f>
        <v>3.0344930819362235</v>
      </c>
      <c r="N146" s="124">
        <f>IF(RES_hhdet_tes!N146=0,"",RES_hhdet_tes!N146/RES_hhdet_fec!N146)</f>
        <v>3.1510585746346855</v>
      </c>
      <c r="O146" s="124">
        <f>IF(RES_hhdet_tes!O146=0,"",RES_hhdet_tes!O146/RES_hhdet_fec!O146)</f>
        <v>3.2617777614305363</v>
      </c>
      <c r="P146" s="124">
        <f>IF(RES_hhdet_tes!P146=0,"",RES_hhdet_tes!P146/RES_hhdet_fec!P146)</f>
        <v>3.3811695624320488</v>
      </c>
      <c r="Q146" s="124">
        <f>IF(RES_hhdet_tes!Q146=0,"",RES_hhdet_tes!Q146/RES_hhdet_fec!Q146)</f>
        <v>3.5129855593725394</v>
      </c>
      <c r="R146" s="124">
        <f>IF(RES_hhdet_tes!R146=0,"",RES_hhdet_tes!R146/RES_hhdet_fec!R146)</f>
        <v>3.6102850392341046</v>
      </c>
      <c r="S146" s="124">
        <f>IF(RES_hhdet_tes!S146=0,"",RES_hhdet_tes!S146/RES_hhdet_fec!S146)</f>
        <v>3.7064960263543325</v>
      </c>
      <c r="T146" s="124">
        <f>IF(RES_hhdet_tes!T146=0,"",RES_hhdet_tes!T146/RES_hhdet_fec!T146)</f>
        <v>3.7916830383243245</v>
      </c>
      <c r="U146" s="124">
        <f>IF(RES_hhdet_tes!U146=0,"",RES_hhdet_tes!U146/RES_hhdet_fec!U146)</f>
        <v>3.8598237008058534</v>
      </c>
      <c r="V146" s="124">
        <f>IF(RES_hhdet_tes!V146=0,"",RES_hhdet_tes!V146/RES_hhdet_fec!V146)</f>
        <v>3.9070406873442258</v>
      </c>
      <c r="W146" s="124">
        <f>IF(RES_hhdet_tes!W146=0,"",RES_hhdet_tes!W146/RES_hhdet_fec!W146)</f>
        <v>3.9415285870361876</v>
      </c>
      <c r="X146" s="124">
        <f>IF(RES_hhdet_tes!X146=0,"",RES_hhdet_tes!X146/RES_hhdet_fec!X146)</f>
        <v>3.9692362581332765</v>
      </c>
      <c r="Y146" s="124">
        <f>IF(RES_hhdet_tes!Y146=0,"",RES_hhdet_tes!Y146/RES_hhdet_fec!Y146)</f>
        <v>3.9970101070760076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1.7746717148656106</v>
      </c>
      <c r="C147" s="111">
        <f>IF(RES_hhdet_tes!C147=0,"",RES_hhdet_tes!C147/RES_hhdet_fec!C147)</f>
        <v>1.9421762382726582</v>
      </c>
      <c r="D147" s="111">
        <f>IF(RES_hhdet_tes!D147=0,"",RES_hhdet_tes!D147/RES_hhdet_fec!D147)</f>
        <v>2.1469598816579691</v>
      </c>
      <c r="E147" s="111">
        <f>IF(RES_hhdet_tes!E147=0,"",RES_hhdet_tes!E147/RES_hhdet_fec!E147)</f>
        <v>2.3043577531093451</v>
      </c>
      <c r="F147" s="111">
        <f>IF(RES_hhdet_tes!F147=0,"",RES_hhdet_tes!F147/RES_hhdet_fec!F147)</f>
        <v>2.4104222577268164</v>
      </c>
      <c r="G147" s="111">
        <f>IF(RES_hhdet_tes!G147=0,"",RES_hhdet_tes!G147/RES_hhdet_fec!G147)</f>
        <v>2.4895537222324853</v>
      </c>
      <c r="H147" s="111">
        <f>IF(RES_hhdet_tes!H147=0,"",RES_hhdet_tes!H147/RES_hhdet_fec!H147)</f>
        <v>2.5593355291498243</v>
      </c>
      <c r="I147" s="111">
        <f>IF(RES_hhdet_tes!I147=0,"",RES_hhdet_tes!I147/RES_hhdet_fec!I147)</f>
        <v>2.6178216364240301</v>
      </c>
      <c r="J147" s="111">
        <f>IF(RES_hhdet_tes!J147=0,"",RES_hhdet_tes!J147/RES_hhdet_fec!J147)</f>
        <v>2.6854984756457663</v>
      </c>
      <c r="K147" s="111">
        <f>IF(RES_hhdet_tes!K147=0,"",RES_hhdet_tes!K147/RES_hhdet_fec!K147)</f>
        <v>2.7887513512505295</v>
      </c>
      <c r="L147" s="111">
        <f>IF(RES_hhdet_tes!L147=0,"",RES_hhdet_tes!L147/RES_hhdet_fec!L147)</f>
        <v>2.9080418394597274</v>
      </c>
      <c r="M147" s="111">
        <f>IF(RES_hhdet_tes!M147=0,"",RES_hhdet_tes!M147/RES_hhdet_fec!M147)</f>
        <v>3.0344930819362235</v>
      </c>
      <c r="N147" s="111">
        <f>IF(RES_hhdet_tes!N147=0,"",RES_hhdet_tes!N147/RES_hhdet_fec!N147)</f>
        <v>3.1510585746346855</v>
      </c>
      <c r="O147" s="111">
        <f>IF(RES_hhdet_tes!O147=0,"",RES_hhdet_tes!O147/RES_hhdet_fec!O147)</f>
        <v>3.2617777614305363</v>
      </c>
      <c r="P147" s="111">
        <f>IF(RES_hhdet_tes!P147=0,"",RES_hhdet_tes!P147/RES_hhdet_fec!P147)</f>
        <v>3.3811695624320488</v>
      </c>
      <c r="Q147" s="111">
        <f>IF(RES_hhdet_tes!Q147=0,"",RES_hhdet_tes!Q147/RES_hhdet_fec!Q147)</f>
        <v>3.5129855593725394</v>
      </c>
      <c r="R147" s="111">
        <f>IF(RES_hhdet_tes!R147=0,"",RES_hhdet_tes!R147/RES_hhdet_fec!R147)</f>
        <v>3.6102850392341046</v>
      </c>
      <c r="S147" s="111">
        <f>IF(RES_hhdet_tes!S147=0,"",RES_hhdet_tes!S147/RES_hhdet_fec!S147)</f>
        <v>3.7064960263543325</v>
      </c>
      <c r="T147" s="111">
        <f>IF(RES_hhdet_tes!T147=0,"",RES_hhdet_tes!T147/RES_hhdet_fec!T147)</f>
        <v>3.7916830383243245</v>
      </c>
      <c r="U147" s="111">
        <f>IF(RES_hhdet_tes!U147=0,"",RES_hhdet_tes!U147/RES_hhdet_fec!U147)</f>
        <v>3.8598237008058534</v>
      </c>
      <c r="V147" s="111">
        <f>IF(RES_hhdet_tes!V147=0,"",RES_hhdet_tes!V147/RES_hhdet_fec!V147)</f>
        <v>3.9070406873442258</v>
      </c>
      <c r="W147" s="111">
        <f>IF(RES_hhdet_tes!W147=0,"",RES_hhdet_tes!W147/RES_hhdet_fec!W147)</f>
        <v>3.9415285870361876</v>
      </c>
      <c r="X147" s="111">
        <f>IF(RES_hhdet_tes!X147=0,"",RES_hhdet_tes!X147/RES_hhdet_fec!X147)</f>
        <v>3.9692362581332765</v>
      </c>
      <c r="Y147" s="111">
        <f>IF(RES_hhdet_tes!Y147=0,"",RES_hhdet_tes!Y147/RES_hhdet_fec!Y147)</f>
        <v>3.9970101070760076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0.57924110732865242</v>
      </c>
      <c r="C148" s="124">
        <f>IF(RES_hhdet_tes!C148=0,"",RES_hhdet_tes!C148/RES_hhdet_fec!C148)</f>
        <v>0.58934540775439126</v>
      </c>
      <c r="D148" s="124">
        <f>IF(RES_hhdet_tes!D148=0,"",RES_hhdet_tes!D148/RES_hhdet_fec!D148)</f>
        <v>0.59827490743107703</v>
      </c>
      <c r="E148" s="124">
        <f>IF(RES_hhdet_tes!E148=0,"",RES_hhdet_tes!E148/RES_hhdet_fec!E148)</f>
        <v>0.60130819208039898</v>
      </c>
      <c r="F148" s="124">
        <f>IF(RES_hhdet_tes!F148=0,"",RES_hhdet_tes!F148/RES_hhdet_fec!F148)</f>
        <v>0.60408168767953752</v>
      </c>
      <c r="G148" s="124">
        <f>IF(RES_hhdet_tes!G148=0,"",RES_hhdet_tes!G148/RES_hhdet_fec!G148)</f>
        <v>0.60762947321435834</v>
      </c>
      <c r="H148" s="124">
        <f>IF(RES_hhdet_tes!H148=0,"",RES_hhdet_tes!H148/RES_hhdet_fec!H148)</f>
        <v>0.60981711517325365</v>
      </c>
      <c r="I148" s="124">
        <f>IF(RES_hhdet_tes!I148=0,"",RES_hhdet_tes!I148/RES_hhdet_fec!I148)</f>
        <v>0.61411700584439433</v>
      </c>
      <c r="J148" s="124">
        <f>IF(RES_hhdet_tes!J148=0,"",RES_hhdet_tes!J148/RES_hhdet_fec!J148)</f>
        <v>0.62159855847569612</v>
      </c>
      <c r="K148" s="124">
        <f>IF(RES_hhdet_tes!K148=0,"",RES_hhdet_tes!K148/RES_hhdet_fec!K148)</f>
        <v>0.62908889961246384</v>
      </c>
      <c r="L148" s="124">
        <f>IF(RES_hhdet_tes!L148=0,"",RES_hhdet_tes!L148/RES_hhdet_fec!L148)</f>
        <v>0.64066614936548105</v>
      </c>
      <c r="M148" s="124">
        <f>IF(RES_hhdet_tes!M148=0,"",RES_hhdet_tes!M148/RES_hhdet_fec!M148)</f>
        <v>0.6546971781884241</v>
      </c>
      <c r="N148" s="124">
        <f>IF(RES_hhdet_tes!N148=0,"",RES_hhdet_tes!N148/RES_hhdet_fec!N148)</f>
        <v>0.66490505000268185</v>
      </c>
      <c r="O148" s="124">
        <f>IF(RES_hhdet_tes!O148=0,"",RES_hhdet_tes!O148/RES_hhdet_fec!O148)</f>
        <v>0.67533277605696618</v>
      </c>
      <c r="P148" s="124">
        <f>IF(RES_hhdet_tes!P148=0,"",RES_hhdet_tes!P148/RES_hhdet_fec!P148)</f>
        <v>0.69122442511044291</v>
      </c>
      <c r="Q148" s="124">
        <f>IF(RES_hhdet_tes!Q148=0,"",RES_hhdet_tes!Q148/RES_hhdet_fec!Q148)</f>
        <v>0.70800022607955104</v>
      </c>
      <c r="R148" s="124">
        <f>IF(RES_hhdet_tes!R148=0,"",RES_hhdet_tes!R148/RES_hhdet_fec!R148)</f>
        <v>0.72367925550319112</v>
      </c>
      <c r="S148" s="124">
        <f>IF(RES_hhdet_tes!S148=0,"",RES_hhdet_tes!S148/RES_hhdet_fec!S148)</f>
        <v>0.73975482815008864</v>
      </c>
      <c r="T148" s="124">
        <f>IF(RES_hhdet_tes!T148=0,"",RES_hhdet_tes!T148/RES_hhdet_fec!T148)</f>
        <v>0.75847325790847508</v>
      </c>
      <c r="U148" s="124">
        <f>IF(RES_hhdet_tes!U148=0,"",RES_hhdet_tes!U148/RES_hhdet_fec!U148)</f>
        <v>0.77247388132940964</v>
      </c>
      <c r="V148" s="124">
        <f>IF(RES_hhdet_tes!V148=0,"",RES_hhdet_tes!V148/RES_hhdet_fec!V148)</f>
        <v>0.78250440363166918</v>
      </c>
      <c r="W148" s="124">
        <f>IF(RES_hhdet_tes!W148=0,"",RES_hhdet_tes!W148/RES_hhdet_fec!W148)</f>
        <v>0.80169644392831008</v>
      </c>
      <c r="X148" s="124">
        <f>IF(RES_hhdet_tes!X148=0,"",RES_hhdet_tes!X148/RES_hhdet_fec!X148)</f>
        <v>0.81434897782475546</v>
      </c>
      <c r="Y148" s="124">
        <f>IF(RES_hhdet_tes!Y148=0,"",RES_hhdet_tes!Y148/RES_hhdet_fec!Y148)</f>
        <v>0.82454859096194022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0.56634011243287397</v>
      </c>
      <c r="C149" s="111">
        <f>IF(RES_hhdet_tes!C149=0,"",RES_hhdet_tes!C149/RES_hhdet_fec!C149)</f>
        <v>0.57518369163085192</v>
      </c>
      <c r="D149" s="111">
        <f>IF(RES_hhdet_tes!D149=0,"",RES_hhdet_tes!D149/RES_hhdet_fec!D149)</f>
        <v>0.58300973115161758</v>
      </c>
      <c r="E149" s="111">
        <f>IF(RES_hhdet_tes!E149=0,"",RES_hhdet_tes!E149/RES_hhdet_fec!E149)</f>
        <v>0.58680149416442873</v>
      </c>
      <c r="F149" s="111">
        <f>IF(RES_hhdet_tes!F149=0,"",RES_hhdet_tes!F149/RES_hhdet_fec!F149)</f>
        <v>0.58911139311017846</v>
      </c>
      <c r="G149" s="111">
        <f>IF(RES_hhdet_tes!G149=0,"",RES_hhdet_tes!G149/RES_hhdet_fec!G149)</f>
        <v>0.5910802739780181</v>
      </c>
      <c r="H149" s="111">
        <f>IF(RES_hhdet_tes!H149=0,"",RES_hhdet_tes!H149/RES_hhdet_fec!H149)</f>
        <v>0.59297685583895055</v>
      </c>
      <c r="I149" s="111">
        <f>IF(RES_hhdet_tes!I149=0,"",RES_hhdet_tes!I149/RES_hhdet_fec!I149)</f>
        <v>0.59504595052205567</v>
      </c>
      <c r="J149" s="111">
        <f>IF(RES_hhdet_tes!J149=0,"",RES_hhdet_tes!J149/RES_hhdet_fec!J149)</f>
        <v>0.59737678294719554</v>
      </c>
      <c r="K149" s="111">
        <f>IF(RES_hhdet_tes!K149=0,"",RES_hhdet_tes!K149/RES_hhdet_fec!K149)</f>
        <v>0.60065202172484866</v>
      </c>
      <c r="L149" s="111">
        <f>IF(RES_hhdet_tes!L149=0,"",RES_hhdet_tes!L149/RES_hhdet_fec!L149)</f>
        <v>0.60376696093715232</v>
      </c>
      <c r="M149" s="111">
        <f>IF(RES_hhdet_tes!M149=0,"",RES_hhdet_tes!M149/RES_hhdet_fec!M149)</f>
        <v>0.60741720499277585</v>
      </c>
      <c r="N149" s="111">
        <f>IF(RES_hhdet_tes!N149=0,"",RES_hhdet_tes!N149/RES_hhdet_fec!N149)</f>
        <v>0.61304873990268438</v>
      </c>
      <c r="O149" s="111">
        <f>IF(RES_hhdet_tes!O149=0,"",RES_hhdet_tes!O149/RES_hhdet_fec!O149)</f>
        <v>0.62213138020319447</v>
      </c>
      <c r="P149" s="111">
        <f>IF(RES_hhdet_tes!P149=0,"",RES_hhdet_tes!P149/RES_hhdet_fec!P149)</f>
        <v>0.63325267788247241</v>
      </c>
      <c r="Q149" s="111">
        <f>IF(RES_hhdet_tes!Q149=0,"",RES_hhdet_tes!Q149/RES_hhdet_fec!Q149)</f>
        <v>0.64650455318472022</v>
      </c>
      <c r="R149" s="111">
        <f>IF(RES_hhdet_tes!R149=0,"",RES_hhdet_tes!R149/RES_hhdet_fec!R149)</f>
        <v>0.66196345777985166</v>
      </c>
      <c r="S149" s="111">
        <f>IF(RES_hhdet_tes!S149=0,"",RES_hhdet_tes!S149/RES_hhdet_fec!S149)</f>
        <v>0.68012641810663743</v>
      </c>
      <c r="T149" s="111">
        <f>IF(RES_hhdet_tes!T149=0,"",RES_hhdet_tes!T149/RES_hhdet_fec!T149)</f>
        <v>0.69652063545617515</v>
      </c>
      <c r="U149" s="111">
        <f>IF(RES_hhdet_tes!U149=0,"",RES_hhdet_tes!U149/RES_hhdet_fec!U149)</f>
        <v>0.71357190126965886</v>
      </c>
      <c r="V149" s="111">
        <f>IF(RES_hhdet_tes!V149=0,"",RES_hhdet_tes!V149/RES_hhdet_fec!V149)</f>
        <v>0.72876582621198771</v>
      </c>
      <c r="W149" s="111">
        <f>IF(RES_hhdet_tes!W149=0,"",RES_hhdet_tes!W149/RES_hhdet_fec!W149)</f>
        <v>0.74364533286990364</v>
      </c>
      <c r="X149" s="111">
        <f>IF(RES_hhdet_tes!X149=0,"",RES_hhdet_tes!X149/RES_hhdet_fec!X149)</f>
        <v>0.75340033384030025</v>
      </c>
      <c r="Y149" s="111">
        <f>IF(RES_hhdet_tes!Y149=0,"",RES_hhdet_tes!Y149/RES_hhdet_fec!Y149)</f>
        <v>0.76115931569618722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0.87953433834069028</v>
      </c>
      <c r="C150" s="111">
        <f>IF(RES_hhdet_tes!C150=0,"",RES_hhdet_tes!C150/RES_hhdet_fec!C150)</f>
        <v>0.8765513284500166</v>
      </c>
      <c r="D150" s="111">
        <f>IF(RES_hhdet_tes!D150=0,"",RES_hhdet_tes!D150/RES_hhdet_fec!D150)</f>
        <v>0.87598337602220566</v>
      </c>
      <c r="E150" s="111">
        <f>IF(RES_hhdet_tes!E150=0,"",RES_hhdet_tes!E150/RES_hhdet_fec!E150)</f>
        <v>0.89272435190467403</v>
      </c>
      <c r="F150" s="111">
        <f>IF(RES_hhdet_tes!F150=0,"",RES_hhdet_tes!F150/RES_hhdet_fec!F150)</f>
        <v>0.8931983455107696</v>
      </c>
      <c r="G150" s="111">
        <f>IF(RES_hhdet_tes!G150=0,"",RES_hhdet_tes!G150/RES_hhdet_fec!G150)</f>
        <v>0.87982281215280012</v>
      </c>
      <c r="H150" s="111">
        <f>IF(RES_hhdet_tes!H150=0,"",RES_hhdet_tes!H150/RES_hhdet_fec!H150)</f>
        <v>0.88927582343353495</v>
      </c>
      <c r="I150" s="111">
        <f>IF(RES_hhdet_tes!I150=0,"",RES_hhdet_tes!I150/RES_hhdet_fec!I150)</f>
        <v>0.88813591657934565</v>
      </c>
      <c r="J150" s="111">
        <f>IF(RES_hhdet_tes!J150=0,"",RES_hhdet_tes!J150/RES_hhdet_fec!J150)</f>
        <v>0.89186869395091106</v>
      </c>
      <c r="K150" s="111">
        <f>IF(RES_hhdet_tes!K150=0,"",RES_hhdet_tes!K150/RES_hhdet_fec!K150)</f>
        <v>0.88897496186311331</v>
      </c>
      <c r="L150" s="111">
        <f>IF(RES_hhdet_tes!L150=0,"",RES_hhdet_tes!L150/RES_hhdet_fec!L150)</f>
        <v>0.90663210798383331</v>
      </c>
      <c r="M150" s="111">
        <f>IF(RES_hhdet_tes!M150=0,"",RES_hhdet_tes!M150/RES_hhdet_fec!M150)</f>
        <v>0.93698460748697177</v>
      </c>
      <c r="N150" s="111">
        <f>IF(RES_hhdet_tes!N150=0,"",RES_hhdet_tes!N150/RES_hhdet_fec!N150)</f>
        <v>0.93545440055603213</v>
      </c>
      <c r="O150" s="111">
        <f>IF(RES_hhdet_tes!O150=0,"",RES_hhdet_tes!O150/RES_hhdet_fec!O150)</f>
        <v>0.94154764680203518</v>
      </c>
      <c r="P150" s="111">
        <f>IF(RES_hhdet_tes!P150=0,"",RES_hhdet_tes!P150/RES_hhdet_fec!P150)</f>
        <v>0.94184013642286823</v>
      </c>
      <c r="Q150" s="111">
        <f>IF(RES_hhdet_tes!Q150=0,"",RES_hhdet_tes!Q150/RES_hhdet_fec!Q150)</f>
        <v>0.94342475196736242</v>
      </c>
      <c r="R150" s="111">
        <f>IF(RES_hhdet_tes!R150=0,"",RES_hhdet_tes!R150/RES_hhdet_fec!R150)</f>
        <v>0.94201927807111951</v>
      </c>
      <c r="S150" s="111">
        <f>IF(RES_hhdet_tes!S150=0,"",RES_hhdet_tes!S150/RES_hhdet_fec!S150)</f>
        <v>0.94746401486066656</v>
      </c>
      <c r="T150" s="111">
        <f>IF(RES_hhdet_tes!T150=0,"",RES_hhdet_tes!T150/RES_hhdet_fec!T150)</f>
        <v>0.96506317241993189</v>
      </c>
      <c r="U150" s="111">
        <f>IF(RES_hhdet_tes!U150=0,"",RES_hhdet_tes!U150/RES_hhdet_fec!U150)</f>
        <v>0.96669047921938034</v>
      </c>
      <c r="V150" s="111">
        <f>IF(RES_hhdet_tes!V150=0,"",RES_hhdet_tes!V150/RES_hhdet_fec!V150)</f>
        <v>0.95914885828169305</v>
      </c>
      <c r="W150" s="111">
        <f>IF(RES_hhdet_tes!W150=0,"",RES_hhdet_tes!W150/RES_hhdet_fec!W150)</f>
        <v>0.9587418758363363</v>
      </c>
      <c r="X150" s="111">
        <f>IF(RES_hhdet_tes!X150=0,"",RES_hhdet_tes!X150/RES_hhdet_fec!X150)</f>
        <v>0.9379394942753656</v>
      </c>
      <c r="Y150" s="111">
        <f>IF(RES_hhdet_tes!Y150=0,"",RES_hhdet_tes!Y150/RES_hhdet_fec!Y150)</f>
        <v>0.94945724691425093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0.56634011243287397</v>
      </c>
      <c r="C151" s="112">
        <f>IF(RES_hhdet_tes!C151=0,"",RES_hhdet_tes!C151/RES_hhdet_fec!C151)</f>
        <v>0.57283598262698965</v>
      </c>
      <c r="D151" s="112">
        <f>IF(RES_hhdet_tes!D151=0,"",RES_hhdet_tes!D151/RES_hhdet_fec!D151)</f>
        <v>0.5811073160795428</v>
      </c>
      <c r="E151" s="112">
        <f>IF(RES_hhdet_tes!E151=0,"",RES_hhdet_tes!E151/RES_hhdet_fec!E151)</f>
        <v>0.58796427993055289</v>
      </c>
      <c r="F151" s="112">
        <f>IF(RES_hhdet_tes!F151=0,"",RES_hhdet_tes!F151/RES_hhdet_fec!F151)</f>
        <v>0.58963342074136704</v>
      </c>
      <c r="G151" s="112">
        <f>IF(RES_hhdet_tes!G151=0,"",RES_hhdet_tes!G151/RES_hhdet_fec!G151)</f>
        <v>0.5907493092292434</v>
      </c>
      <c r="H151" s="112">
        <f>IF(RES_hhdet_tes!H151=0,"",RES_hhdet_tes!H151/RES_hhdet_fec!H151)</f>
        <v>0.59263649333701263</v>
      </c>
      <c r="I151" s="112">
        <f>IF(RES_hhdet_tes!I151=0,"",RES_hhdet_tes!I151/RES_hhdet_fec!I151)</f>
        <v>0.59393916640540645</v>
      </c>
      <c r="J151" s="112">
        <f>IF(RES_hhdet_tes!J151=0,"",RES_hhdet_tes!J151/RES_hhdet_fec!J151)</f>
        <v>0.59807873588576721</v>
      </c>
      <c r="K151" s="112">
        <f>IF(RES_hhdet_tes!K151=0,"",RES_hhdet_tes!K151/RES_hhdet_fec!K151)</f>
        <v>0.60136714036506367</v>
      </c>
      <c r="L151" s="112">
        <f>IF(RES_hhdet_tes!L151=0,"",RES_hhdet_tes!L151/RES_hhdet_fec!L151)</f>
        <v>0.60755240006226063</v>
      </c>
      <c r="M151" s="112">
        <f>IF(RES_hhdet_tes!M151=0,"",RES_hhdet_tes!M151/RES_hhdet_fec!M151)</f>
        <v>0.6114301167795595</v>
      </c>
      <c r="N151" s="112">
        <f>IF(RES_hhdet_tes!N151=0,"",RES_hhdet_tes!N151/RES_hhdet_fec!N151)</f>
        <v>0.61708893511226803</v>
      </c>
      <c r="O151" s="112">
        <f>IF(RES_hhdet_tes!O151=0,"",RES_hhdet_tes!O151/RES_hhdet_fec!O151)</f>
        <v>0.62480519969779591</v>
      </c>
      <c r="P151" s="112">
        <f>IF(RES_hhdet_tes!P151=0,"",RES_hhdet_tes!P151/RES_hhdet_fec!P151)</f>
        <v>0.63489829698723033</v>
      </c>
      <c r="Q151" s="112">
        <f>IF(RES_hhdet_tes!Q151=0,"",RES_hhdet_tes!Q151/RES_hhdet_fec!Q151)</f>
        <v>0.6443109123013645</v>
      </c>
      <c r="R151" s="112">
        <f>IF(RES_hhdet_tes!R151=0,"",RES_hhdet_tes!R151/RES_hhdet_fec!R151)</f>
        <v>0.65627254648082589</v>
      </c>
      <c r="S151" s="112">
        <f>IF(RES_hhdet_tes!S151=0,"",RES_hhdet_tes!S151/RES_hhdet_fec!S151)</f>
        <v>0.6775484143316659</v>
      </c>
      <c r="T151" s="112">
        <f>IF(RES_hhdet_tes!T151=0,"",RES_hhdet_tes!T151/RES_hhdet_fec!T151)</f>
        <v>0.69761630663211327</v>
      </c>
      <c r="U151" s="112">
        <f>IF(RES_hhdet_tes!U151=0,"",RES_hhdet_tes!U151/RES_hhdet_fec!U151)</f>
        <v>0.71514717929841221</v>
      </c>
      <c r="V151" s="112">
        <f>IF(RES_hhdet_tes!V151=0,"",RES_hhdet_tes!V151/RES_hhdet_fec!V151)</f>
        <v>0.73509654120316648</v>
      </c>
      <c r="W151" s="112">
        <f>IF(RES_hhdet_tes!W151=0,"",RES_hhdet_tes!W151/RES_hhdet_fec!W151)</f>
        <v>0.74313553357267026</v>
      </c>
      <c r="X151" s="112">
        <f>IF(RES_hhdet_tes!X151=0,"",RES_hhdet_tes!X151/RES_hhdet_fec!X151)</f>
        <v>0.74924752072322398</v>
      </c>
      <c r="Y151" s="112">
        <f>IF(RES_hhdet_tes!Y151=0,"",RES_hhdet_tes!Y151/RES_hhdet_fec!Y151)</f>
        <v>0.75325295581052576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0.63890758712399387</v>
      </c>
      <c r="C153" s="112">
        <f>IF(RES_hhdet_tes!C153=0,"",RES_hhdet_tes!C153/RES_hhdet_fec!C153)</f>
        <v>0.64771149161137687</v>
      </c>
      <c r="D153" s="112">
        <f>IF(RES_hhdet_tes!D153=0,"",RES_hhdet_tes!D153/RES_hhdet_fec!D153)</f>
        <v>0.65484359276645854</v>
      </c>
      <c r="E153" s="112">
        <f>IF(RES_hhdet_tes!E153=0,"",RES_hhdet_tes!E153/RES_hhdet_fec!E153)</f>
        <v>0.65719882757485426</v>
      </c>
      <c r="F153" s="112">
        <f>IF(RES_hhdet_tes!F153=0,"",RES_hhdet_tes!F153/RES_hhdet_fec!F153)</f>
        <v>0.65895520669382401</v>
      </c>
      <c r="G153" s="112">
        <f>IF(RES_hhdet_tes!G153=0,"",RES_hhdet_tes!G153/RES_hhdet_fec!G153)</f>
        <v>0.66020498186727483</v>
      </c>
      <c r="H153" s="112">
        <f>IF(RES_hhdet_tes!H153=0,"",RES_hhdet_tes!H153/RES_hhdet_fec!H153)</f>
        <v>0.66171715168431433</v>
      </c>
      <c r="I153" s="112">
        <f>IF(RES_hhdet_tes!I153=0,"",RES_hhdet_tes!I153/RES_hhdet_fec!I153)</f>
        <v>0.66341780213548152</v>
      </c>
      <c r="J153" s="112">
        <f>IF(RES_hhdet_tes!J153=0,"",RES_hhdet_tes!J153/RES_hhdet_fec!J153)</f>
        <v>0.66435070834565457</v>
      </c>
      <c r="K153" s="112">
        <f>IF(RES_hhdet_tes!K153=0,"",RES_hhdet_tes!K153/RES_hhdet_fec!K153)</f>
        <v>0.66591126423629687</v>
      </c>
      <c r="L153" s="112">
        <f>IF(RES_hhdet_tes!L153=0,"",RES_hhdet_tes!L153/RES_hhdet_fec!L153)</f>
        <v>0.66635040504160581</v>
      </c>
      <c r="M153" s="112">
        <f>IF(RES_hhdet_tes!M153=0,"",RES_hhdet_tes!M153/RES_hhdet_fec!M153)</f>
        <v>0.66799832521452562</v>
      </c>
      <c r="N153" s="112">
        <f>IF(RES_hhdet_tes!N153=0,"",RES_hhdet_tes!N153/RES_hhdet_fec!N153)</f>
        <v>0.67035978935846874</v>
      </c>
      <c r="O153" s="112">
        <f>IF(RES_hhdet_tes!O153=0,"",RES_hhdet_tes!O153/RES_hhdet_fec!O153)</f>
        <v>0.67663932289451623</v>
      </c>
      <c r="P153" s="112">
        <f>IF(RES_hhdet_tes!P153=0,"",RES_hhdet_tes!P153/RES_hhdet_fec!P153)</f>
        <v>0.6823336231630025</v>
      </c>
      <c r="Q153" s="112">
        <f>IF(RES_hhdet_tes!Q153=0,"",RES_hhdet_tes!Q153/RES_hhdet_fec!Q153)</f>
        <v>0.69064802596081021</v>
      </c>
      <c r="R153" s="112">
        <f>IF(RES_hhdet_tes!R153=0,"",RES_hhdet_tes!R153/RES_hhdet_fec!R153)</f>
        <v>0.69830988696049645</v>
      </c>
      <c r="S153" s="112">
        <f>IF(RES_hhdet_tes!S153=0,"",RES_hhdet_tes!S153/RES_hhdet_fec!S153)</f>
        <v>0.70524372970748439</v>
      </c>
      <c r="T153" s="112">
        <f>IF(RES_hhdet_tes!T153=0,"",RES_hhdet_tes!T153/RES_hhdet_fec!T153)</f>
        <v>0.71788474562494187</v>
      </c>
      <c r="U153" s="112">
        <f>IF(RES_hhdet_tes!U153=0,"",RES_hhdet_tes!U153/RES_hhdet_fec!U153)</f>
        <v>0.72539768669532767</v>
      </c>
      <c r="V153" s="112">
        <f>IF(RES_hhdet_tes!V153=0,"",RES_hhdet_tes!V153/RES_hhdet_fec!V153)</f>
        <v>0.74224254686179625</v>
      </c>
      <c r="W153" s="112">
        <f>IF(RES_hhdet_tes!W153=0,"",RES_hhdet_tes!W153/RES_hhdet_fec!W153)</f>
        <v>0.74661654397168609</v>
      </c>
      <c r="X153" s="112">
        <f>IF(RES_hhdet_tes!X153=0,"",RES_hhdet_tes!X153/RES_hhdet_fec!X153)</f>
        <v>0.75286457934527573</v>
      </c>
      <c r="Y153" s="112">
        <f>IF(RES_hhdet_tes!Y153=0,"",RES_hhdet_tes!Y153/RES_hhdet_fec!Y153)</f>
        <v>0.76373065278633401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0.9146173379094078</v>
      </c>
      <c r="C154" s="113">
        <f>IF(RES_hhdet_tes!C154=0,"",RES_hhdet_tes!C154/RES_hhdet_fec!C154)</f>
        <v>0.90691588383948463</v>
      </c>
      <c r="D154" s="113">
        <f>IF(RES_hhdet_tes!D154=0,"",RES_hhdet_tes!D154/RES_hhdet_fec!D154)</f>
        <v>0.90303828928354846</v>
      </c>
      <c r="E154" s="113">
        <f>IF(RES_hhdet_tes!E154=0,"",RES_hhdet_tes!E154/RES_hhdet_fec!E154)</f>
        <v>0.92890211481180929</v>
      </c>
      <c r="F154" s="113">
        <f>IF(RES_hhdet_tes!F154=0,"",RES_hhdet_tes!F154/RES_hhdet_fec!F154)</f>
        <v>0.92835431031792015</v>
      </c>
      <c r="G154" s="113">
        <f>IF(RES_hhdet_tes!G154=0,"",RES_hhdet_tes!G154/RES_hhdet_fec!G154)</f>
        <v>0.90485376567554021</v>
      </c>
      <c r="H154" s="113">
        <f>IF(RES_hhdet_tes!H154=0,"",RES_hhdet_tes!H154/RES_hhdet_fec!H154)</f>
        <v>0.91815711617027351</v>
      </c>
      <c r="I154" s="113">
        <f>IF(RES_hhdet_tes!I154=0,"",RES_hhdet_tes!I154/RES_hhdet_fec!I154)</f>
        <v>0.91580846252378667</v>
      </c>
      <c r="J154" s="113">
        <f>IF(RES_hhdet_tes!J154=0,"",RES_hhdet_tes!J154/RES_hhdet_fec!J154)</f>
        <v>0.91908530384248144</v>
      </c>
      <c r="K154" s="113">
        <f>IF(RES_hhdet_tes!K154=0,"",RES_hhdet_tes!K154/RES_hhdet_fec!K154)</f>
        <v>0.91411159767696615</v>
      </c>
      <c r="L154" s="113">
        <f>IF(RES_hhdet_tes!L154=0,"",RES_hhdet_tes!L154/RES_hhdet_fec!L154)</f>
        <v>0.93886487736228696</v>
      </c>
      <c r="M154" s="113">
        <f>IF(RES_hhdet_tes!M154=0,"",RES_hhdet_tes!M154/RES_hhdet_fec!M154)</f>
        <v>0.9535313536369131</v>
      </c>
      <c r="N154" s="113">
        <f>IF(RES_hhdet_tes!N154=0,"",RES_hhdet_tes!N154/RES_hhdet_fec!N154)</f>
        <v>0.95558056478309483</v>
      </c>
      <c r="O154" s="113">
        <f>IF(RES_hhdet_tes!O154=0,"",RES_hhdet_tes!O154/RES_hhdet_fec!O154)</f>
        <v>0.96280179175327474</v>
      </c>
      <c r="P154" s="113">
        <f>IF(RES_hhdet_tes!P154=0,"",RES_hhdet_tes!P154/RES_hhdet_fec!P154)</f>
        <v>0.96109985882452975</v>
      </c>
      <c r="Q154" s="113">
        <f>IF(RES_hhdet_tes!Q154=0,"",RES_hhdet_tes!Q154/RES_hhdet_fec!Q154)</f>
        <v>0.96003386516944766</v>
      </c>
      <c r="R154" s="113">
        <f>IF(RES_hhdet_tes!R154=0,"",RES_hhdet_tes!R154/RES_hhdet_fec!R154)</f>
        <v>0.95748775107789663</v>
      </c>
      <c r="S154" s="113">
        <f>IF(RES_hhdet_tes!S154=0,"",RES_hhdet_tes!S154/RES_hhdet_fec!S154)</f>
        <v>0.96063566578334358</v>
      </c>
      <c r="T154" s="113">
        <f>IF(RES_hhdet_tes!T154=0,"",RES_hhdet_tes!T154/RES_hhdet_fec!T154)</f>
        <v>0.97254930700664299</v>
      </c>
      <c r="U154" s="113">
        <f>IF(RES_hhdet_tes!U154=0,"",RES_hhdet_tes!U154/RES_hhdet_fec!U154)</f>
        <v>0.97284901052953832</v>
      </c>
      <c r="V154" s="113">
        <f>IF(RES_hhdet_tes!V154=0,"",RES_hhdet_tes!V154/RES_hhdet_fec!V154)</f>
        <v>0.98975979157685146</v>
      </c>
      <c r="W154" s="113">
        <f>IF(RES_hhdet_tes!W154=0,"",RES_hhdet_tes!W154/RES_hhdet_fec!W154)</f>
        <v>0.97609244739876189</v>
      </c>
      <c r="X154" s="113">
        <f>IF(RES_hhdet_tes!X154=0,"",RES_hhdet_tes!X154/RES_hhdet_fec!X154)</f>
        <v>0.95774232127474357</v>
      </c>
      <c r="Y154" s="113">
        <f>IF(RES_hhdet_tes!Y154=0,"",RES_hhdet_tes!Y154/RES_hhdet_fec!Y154)</f>
        <v>0.96053126918605247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0.63890758712399387</v>
      </c>
      <c r="C155" s="111">
        <f>IF(RES_hhdet_tes!C155=0,"",RES_hhdet_tes!C155/RES_hhdet_fec!C155)</f>
        <v>0.64859375698097577</v>
      </c>
      <c r="D155" s="111">
        <f>IF(RES_hhdet_tes!D155=0,"",RES_hhdet_tes!D155/RES_hhdet_fec!D155)</f>
        <v>0.65497378029428688</v>
      </c>
      <c r="E155" s="111">
        <f>IF(RES_hhdet_tes!E155=0,"",RES_hhdet_tes!E155/RES_hhdet_fec!E155)</f>
        <v>0.65698847871574351</v>
      </c>
      <c r="F155" s="111">
        <f>IF(RES_hhdet_tes!F155=0,"",RES_hhdet_tes!F155/RES_hhdet_fec!F155)</f>
        <v>0.65880163206287357</v>
      </c>
      <c r="G155" s="111">
        <f>IF(RES_hhdet_tes!G155=0,"",RES_hhdet_tes!G155/RES_hhdet_fec!G155)</f>
        <v>0.66044953882780832</v>
      </c>
      <c r="H155" s="111">
        <f>IF(RES_hhdet_tes!H155=0,"",RES_hhdet_tes!H155/RES_hhdet_fec!H155)</f>
        <v>0.66155361898257603</v>
      </c>
      <c r="I155" s="111">
        <f>IF(RES_hhdet_tes!I155=0,"",RES_hhdet_tes!I155/RES_hhdet_fec!I155)</f>
        <v>0.66308319587824849</v>
      </c>
      <c r="J155" s="111">
        <f>IF(RES_hhdet_tes!J155=0,"",RES_hhdet_tes!J155/RES_hhdet_fec!J155)</f>
        <v>0.66490630829882391</v>
      </c>
      <c r="K155" s="111">
        <f>IF(RES_hhdet_tes!K155=0,"",RES_hhdet_tes!K155/RES_hhdet_fec!K155)</f>
        <v>0.6666480095297791</v>
      </c>
      <c r="L155" s="111">
        <f>IF(RES_hhdet_tes!L155=0,"",RES_hhdet_tes!L155/RES_hhdet_fec!L155)</f>
        <v>0.66844148832409778</v>
      </c>
      <c r="M155" s="111">
        <f>IF(RES_hhdet_tes!M155=0,"",RES_hhdet_tes!M155/RES_hhdet_fec!M155)</f>
        <v>0.67038882314653547</v>
      </c>
      <c r="N155" s="111">
        <f>IF(RES_hhdet_tes!N155=0,"",RES_hhdet_tes!N155/RES_hhdet_fec!N155)</f>
        <v>0.67332202034586963</v>
      </c>
      <c r="O155" s="111">
        <f>IF(RES_hhdet_tes!O155=0,"",RES_hhdet_tes!O155/RES_hhdet_fec!O155)</f>
        <v>0.67708339437414244</v>
      </c>
      <c r="P155" s="111">
        <f>IF(RES_hhdet_tes!P155=0,"",RES_hhdet_tes!P155/RES_hhdet_fec!P155)</f>
        <v>0.68383914833605497</v>
      </c>
      <c r="Q155" s="111">
        <f>IF(RES_hhdet_tes!Q155=0,"",RES_hhdet_tes!Q155/RES_hhdet_fec!Q155)</f>
        <v>0.69123012681050555</v>
      </c>
      <c r="R155" s="111">
        <f>IF(RES_hhdet_tes!R155=0,"",RES_hhdet_tes!R155/RES_hhdet_fec!R155)</f>
        <v>0.69877175585757856</v>
      </c>
      <c r="S155" s="111">
        <f>IF(RES_hhdet_tes!S155=0,"",RES_hhdet_tes!S155/RES_hhdet_fec!S155)</f>
        <v>0.70622083980519879</v>
      </c>
      <c r="T155" s="111">
        <f>IF(RES_hhdet_tes!T155=0,"",RES_hhdet_tes!T155/RES_hhdet_fec!T155)</f>
        <v>0.71565145933890661</v>
      </c>
      <c r="U155" s="111">
        <f>IF(RES_hhdet_tes!U155=0,"",RES_hhdet_tes!U155/RES_hhdet_fec!U155)</f>
        <v>0.72429106755404005</v>
      </c>
      <c r="V155" s="111">
        <f>IF(RES_hhdet_tes!V155=0,"",RES_hhdet_tes!V155/RES_hhdet_fec!V155)</f>
        <v>0.73384044006347349</v>
      </c>
      <c r="W155" s="111">
        <f>IF(RES_hhdet_tes!W155=0,"",RES_hhdet_tes!W155/RES_hhdet_fec!W155)</f>
        <v>0.74393524634068298</v>
      </c>
      <c r="X155" s="111">
        <f>IF(RES_hhdet_tes!X155=0,"",RES_hhdet_tes!X155/RES_hhdet_fec!X155)</f>
        <v>0.75666311302046074</v>
      </c>
      <c r="Y155" s="111">
        <f>IF(RES_hhdet_tes!Y155=0,"",RES_hhdet_tes!Y155/RES_hhdet_fec!Y155)</f>
        <v>0.76517684248945506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0.62691858677911338</v>
      </c>
      <c r="C157" s="124">
        <f>IF(RES_hhdet_tes!C157=0,"",RES_hhdet_tes!C157/RES_hhdet_fec!C157)</f>
        <v>0.6352174913674572</v>
      </c>
      <c r="D157" s="124">
        <f>IF(RES_hhdet_tes!D157=0,"",RES_hhdet_tes!D157/RES_hhdet_fec!D157)</f>
        <v>0.64057351744998681</v>
      </c>
      <c r="E157" s="124">
        <f>IF(RES_hhdet_tes!E157=0,"",RES_hhdet_tes!E157/RES_hhdet_fec!E157)</f>
        <v>0.62820746862580479</v>
      </c>
      <c r="F157" s="124">
        <f>IF(RES_hhdet_tes!F157=0,"",RES_hhdet_tes!F157/RES_hhdet_fec!F157)</f>
        <v>0.63311956168218153</v>
      </c>
      <c r="G157" s="124">
        <f>IF(RES_hhdet_tes!G157=0,"",RES_hhdet_tes!G157/RES_hhdet_fec!G157)</f>
        <v>0.64617261357784672</v>
      </c>
      <c r="H157" s="124">
        <f>IF(RES_hhdet_tes!H157=0,"",RES_hhdet_tes!H157/RES_hhdet_fec!H157)</f>
        <v>0.64989273660105484</v>
      </c>
      <c r="I157" s="124">
        <f>IF(RES_hhdet_tes!I157=0,"",RES_hhdet_tes!I157/RES_hhdet_fec!I157)</f>
        <v>0.65981077113133202</v>
      </c>
      <c r="J157" s="124">
        <f>IF(RES_hhdet_tes!J157=0,"",RES_hhdet_tes!J157/RES_hhdet_fec!J157)</f>
        <v>0.66331680699828444</v>
      </c>
      <c r="K157" s="124">
        <f>IF(RES_hhdet_tes!K157=0,"",RES_hhdet_tes!K157/RES_hhdet_fec!K157)</f>
        <v>0.66351343281055963</v>
      </c>
      <c r="L157" s="124">
        <f>IF(RES_hhdet_tes!L157=0,"",RES_hhdet_tes!L157/RES_hhdet_fec!L157)</f>
        <v>0.66854784914815424</v>
      </c>
      <c r="M157" s="124">
        <f>IF(RES_hhdet_tes!M157=0,"",RES_hhdet_tes!M157/RES_hhdet_fec!M157)</f>
        <v>0.6578508602027513</v>
      </c>
      <c r="N157" s="124">
        <f>IF(RES_hhdet_tes!N157=0,"",RES_hhdet_tes!N157/RES_hhdet_fec!N157)</f>
        <v>0.64560733017095151</v>
      </c>
      <c r="O157" s="124">
        <f>IF(RES_hhdet_tes!O157=0,"",RES_hhdet_tes!O157/RES_hhdet_fec!O157)</f>
        <v>0.63445236627129975</v>
      </c>
      <c r="P157" s="124">
        <f>IF(RES_hhdet_tes!P157=0,"",RES_hhdet_tes!P157/RES_hhdet_fec!P157)</f>
        <v>0.63759936582718213</v>
      </c>
      <c r="Q157" s="124">
        <f>IF(RES_hhdet_tes!Q157=0,"",RES_hhdet_tes!Q157/RES_hhdet_fec!Q157)</f>
        <v>0.64673618331075855</v>
      </c>
      <c r="R157" s="124">
        <f>IF(RES_hhdet_tes!R157=0,"",RES_hhdet_tes!R157/RES_hhdet_fec!R157)</f>
        <v>0.67229297360623819</v>
      </c>
      <c r="S157" s="124">
        <f>IF(RES_hhdet_tes!S157=0,"",RES_hhdet_tes!S157/RES_hhdet_fec!S157)</f>
        <v>0.67259336891318944</v>
      </c>
      <c r="T157" s="124">
        <f>IF(RES_hhdet_tes!T157=0,"",RES_hhdet_tes!T157/RES_hhdet_fec!T157)</f>
        <v>0.69533752522224113</v>
      </c>
      <c r="U157" s="124">
        <f>IF(RES_hhdet_tes!U157=0,"",RES_hhdet_tes!U157/RES_hhdet_fec!U157)</f>
        <v>0.70736995681777659</v>
      </c>
      <c r="V157" s="124">
        <f>IF(RES_hhdet_tes!V157=0,"",RES_hhdet_tes!V157/RES_hhdet_fec!V157)</f>
        <v>0.71796772757207705</v>
      </c>
      <c r="W157" s="124">
        <f>IF(RES_hhdet_tes!W157=0,"",RES_hhdet_tes!W157/RES_hhdet_fec!W157)</f>
        <v>0.74519054971484433</v>
      </c>
      <c r="X157" s="124">
        <f>IF(RES_hhdet_tes!X157=0,"",RES_hhdet_tes!X157/RES_hhdet_fec!X157)</f>
        <v>0.760290585747459</v>
      </c>
      <c r="Y157" s="124">
        <f>IF(RES_hhdet_tes!Y157=0,"",RES_hhdet_tes!Y157/RES_hhdet_fec!Y157)</f>
        <v>0.78337073995994633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0.55351870155983995</v>
      </c>
      <c r="C158" s="111">
        <f>IF(RES_hhdet_tes!C158=0,"",RES_hhdet_tes!C158/RES_hhdet_fec!C158)</f>
        <v>0.55613387258005553</v>
      </c>
      <c r="D158" s="111">
        <f>IF(RES_hhdet_tes!D158=0,"",RES_hhdet_tes!D158/RES_hhdet_fec!D158)</f>
        <v>0.55843844617481131</v>
      </c>
      <c r="E158" s="111">
        <f>IF(RES_hhdet_tes!E158=0,"",RES_hhdet_tes!E158/RES_hhdet_fec!E158)</f>
        <v>0.55956123044927408</v>
      </c>
      <c r="F158" s="111">
        <f>IF(RES_hhdet_tes!F158=0,"",RES_hhdet_tes!F158/RES_hhdet_fec!F158)</f>
        <v>0.56016987940759144</v>
      </c>
      <c r="G158" s="111">
        <f>IF(RES_hhdet_tes!G158=0,"",RES_hhdet_tes!G158/RES_hhdet_fec!G158)</f>
        <v>0.56063377478186405</v>
      </c>
      <c r="H158" s="111">
        <f>IF(RES_hhdet_tes!H158=0,"",RES_hhdet_tes!H158/RES_hhdet_fec!H158)</f>
        <v>0.56110261028701214</v>
      </c>
      <c r="I158" s="111">
        <f>IF(RES_hhdet_tes!I158=0,"",RES_hhdet_tes!I158/RES_hhdet_fec!I158)</f>
        <v>0.56158536098141631</v>
      </c>
      <c r="J158" s="111">
        <f>IF(RES_hhdet_tes!J158=0,"",RES_hhdet_tes!J158/RES_hhdet_fec!J158)</f>
        <v>0.56214192318352763</v>
      </c>
      <c r="K158" s="111">
        <f>IF(RES_hhdet_tes!K158=0,"",RES_hhdet_tes!K158/RES_hhdet_fec!K158)</f>
        <v>0.56306446120304487</v>
      </c>
      <c r="L158" s="111">
        <f>IF(RES_hhdet_tes!L158=0,"",RES_hhdet_tes!L158/RES_hhdet_fec!L158)</f>
        <v>0.56394500904635536</v>
      </c>
      <c r="M158" s="111">
        <f>IF(RES_hhdet_tes!M158=0,"",RES_hhdet_tes!M158/RES_hhdet_fec!M158)</f>
        <v>0.56458769172437862</v>
      </c>
      <c r="N158" s="111">
        <f>IF(RES_hhdet_tes!N158=0,"",RES_hhdet_tes!N158/RES_hhdet_fec!N158)</f>
        <v>0.56506518440226017</v>
      </c>
      <c r="O158" s="111">
        <f>IF(RES_hhdet_tes!O158=0,"",RES_hhdet_tes!O158/RES_hhdet_fec!O158)</f>
        <v>0.56537677776253525</v>
      </c>
      <c r="P158" s="111">
        <f>IF(RES_hhdet_tes!P158=0,"",RES_hhdet_tes!P158/RES_hhdet_fec!P158)</f>
        <v>0.56561029797890305</v>
      </c>
      <c r="Q158" s="111">
        <f>IF(RES_hhdet_tes!Q158=0,"",RES_hhdet_tes!Q158/RES_hhdet_fec!Q158)</f>
        <v>0.5659084377650162</v>
      </c>
      <c r="R158" s="111">
        <f>IF(RES_hhdet_tes!R158=0,"",RES_hhdet_tes!R158/RES_hhdet_fec!R158)</f>
        <v>0.56646138229183363</v>
      </c>
      <c r="S158" s="111">
        <f>IF(RES_hhdet_tes!S158=0,"",RES_hhdet_tes!S158/RES_hhdet_fec!S158)</f>
        <v>0.56827323658123097</v>
      </c>
      <c r="T158" s="111">
        <f>IF(RES_hhdet_tes!T158=0,"",RES_hhdet_tes!T158/RES_hhdet_fec!T158)</f>
        <v>0.57113388001458687</v>
      </c>
      <c r="U158" s="111">
        <f>IF(RES_hhdet_tes!U158=0,"",RES_hhdet_tes!U158/RES_hhdet_fec!U158)</f>
        <v>0.57569162214717218</v>
      </c>
      <c r="V158" s="111">
        <f>IF(RES_hhdet_tes!V158=0,"",RES_hhdet_tes!V158/RES_hhdet_fec!V158)</f>
        <v>0.58147432369744378</v>
      </c>
      <c r="W158" s="111">
        <f>IF(RES_hhdet_tes!W158=0,"",RES_hhdet_tes!W158/RES_hhdet_fec!W158)</f>
        <v>0.58625291174243588</v>
      </c>
      <c r="X158" s="111">
        <f>IF(RES_hhdet_tes!X158=0,"",RES_hhdet_tes!X158/RES_hhdet_fec!X158)</f>
        <v>0.58977680301386348</v>
      </c>
      <c r="Y158" s="111">
        <f>IF(RES_hhdet_tes!Y158=0,"",RES_hhdet_tes!Y158/RES_hhdet_fec!Y158)</f>
        <v>0.59246075599623471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0.72128123177973091</v>
      </c>
      <c r="C159" s="45">
        <f>IF(RES_hhdet_tes!C159=0,"",RES_hhdet_tes!C159/RES_hhdet_fec!C159)</f>
        <v>0.72641911717793861</v>
      </c>
      <c r="D159" s="45">
        <f>IF(RES_hhdet_tes!D159=0,"",RES_hhdet_tes!D159/RES_hhdet_fec!D159)</f>
        <v>0.73105502739998607</v>
      </c>
      <c r="E159" s="45">
        <f>IF(RES_hhdet_tes!E159=0,"",RES_hhdet_tes!E159/RES_hhdet_fec!E159)</f>
        <v>0.73328414483302473</v>
      </c>
      <c r="F159" s="45">
        <f>IF(RES_hhdet_tes!F159=0,"",RES_hhdet_tes!F159/RES_hhdet_fec!F159)</f>
        <v>0.73488222835625538</v>
      </c>
      <c r="G159" s="45">
        <f>IF(RES_hhdet_tes!G159=0,"",RES_hhdet_tes!G159/RES_hhdet_fec!G159)</f>
        <v>0.73633908257707481</v>
      </c>
      <c r="H159" s="45">
        <f>IF(RES_hhdet_tes!H159=0,"",RES_hhdet_tes!H159/RES_hhdet_fec!H159)</f>
        <v>0.73763675042478272</v>
      </c>
      <c r="I159" s="45">
        <f>IF(RES_hhdet_tes!I159=0,"",RES_hhdet_tes!I159/RES_hhdet_fec!I159)</f>
        <v>0.7391010766315379</v>
      </c>
      <c r="J159" s="45">
        <f>IF(RES_hhdet_tes!J159=0,"",RES_hhdet_tes!J159/RES_hhdet_fec!J159)</f>
        <v>0.74061765107065858</v>
      </c>
      <c r="K159" s="45">
        <f>IF(RES_hhdet_tes!K159=0,"",RES_hhdet_tes!K159/RES_hhdet_fec!K159)</f>
        <v>0.74227034673747649</v>
      </c>
      <c r="L159" s="45">
        <f>IF(RES_hhdet_tes!L159=0,"",RES_hhdet_tes!L159/RES_hhdet_fec!L159)</f>
        <v>0.74363528980790694</v>
      </c>
      <c r="M159" s="45">
        <f>IF(RES_hhdet_tes!M159=0,"",RES_hhdet_tes!M159/RES_hhdet_fec!M159)</f>
        <v>0.74496806045099329</v>
      </c>
      <c r="N159" s="45">
        <f>IF(RES_hhdet_tes!N159=0,"",RES_hhdet_tes!N159/RES_hhdet_fec!N159)</f>
        <v>0.74657198526597346</v>
      </c>
      <c r="O159" s="45">
        <f>IF(RES_hhdet_tes!O159=0,"",RES_hhdet_tes!O159/RES_hhdet_fec!O159)</f>
        <v>0.74933563928251823</v>
      </c>
      <c r="P159" s="45">
        <f>IF(RES_hhdet_tes!P159=0,"",RES_hhdet_tes!P159/RES_hhdet_fec!P159)</f>
        <v>0.75402940998895251</v>
      </c>
      <c r="Q159" s="45">
        <f>IF(RES_hhdet_tes!Q159=0,"",RES_hhdet_tes!Q159/RES_hhdet_fec!Q159)</f>
        <v>0.76034719031780318</v>
      </c>
      <c r="R159" s="45">
        <f>IF(RES_hhdet_tes!R159=0,"",RES_hhdet_tes!R159/RES_hhdet_fec!R159)</f>
        <v>0.7682983540090812</v>
      </c>
      <c r="S159" s="45">
        <f>IF(RES_hhdet_tes!S159=0,"",RES_hhdet_tes!S159/RES_hhdet_fec!S159)</f>
        <v>0.7768921759931473</v>
      </c>
      <c r="T159" s="45">
        <f>IF(RES_hhdet_tes!T159=0,"",RES_hhdet_tes!T159/RES_hhdet_fec!T159)</f>
        <v>0.78656614351889476</v>
      </c>
      <c r="U159" s="45">
        <f>IF(RES_hhdet_tes!U159=0,"",RES_hhdet_tes!U159/RES_hhdet_fec!U159)</f>
        <v>0.79687961011621034</v>
      </c>
      <c r="V159" s="45">
        <f>IF(RES_hhdet_tes!V159=0,"",RES_hhdet_tes!V159/RES_hhdet_fec!V159)</f>
        <v>0.80879153508545443</v>
      </c>
      <c r="W159" s="45">
        <f>IF(RES_hhdet_tes!W159=0,"",RES_hhdet_tes!W159/RES_hhdet_fec!W159)</f>
        <v>0.82346049510341823</v>
      </c>
      <c r="X159" s="45">
        <f>IF(RES_hhdet_tes!X159=0,"",RES_hhdet_tes!X159/RES_hhdet_fec!X159)</f>
        <v>0.8383010779767438</v>
      </c>
      <c r="Y159" s="45">
        <f>IF(RES_hhdet_tes!Y159=0,"",RES_hhdet_tes!Y159/RES_hhdet_fec!Y159)</f>
        <v>0.85071089403210709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0.64480911009775599</v>
      </c>
      <c r="C161" s="119">
        <f>IF(RES_hhdet_tes!C161=0,"",RES_hhdet_tes!C161/RES_hhdet_fec!C161)</f>
        <v>0.65269766677645769</v>
      </c>
      <c r="D161" s="119">
        <f>IF(RES_hhdet_tes!D161=0,"",RES_hhdet_tes!D161/RES_hhdet_fec!D161)</f>
        <v>0.65587537080178482</v>
      </c>
      <c r="E161" s="119">
        <f>IF(RES_hhdet_tes!E161=0,"",RES_hhdet_tes!E161/RES_hhdet_fec!E161)</f>
        <v>0.66980255866914595</v>
      </c>
      <c r="F161" s="119">
        <f>IF(RES_hhdet_tes!F161=0,"",RES_hhdet_tes!F161/RES_hhdet_fec!F161)</f>
        <v>0.66860632244727125</v>
      </c>
      <c r="G161" s="119">
        <f>IF(RES_hhdet_tes!G161=0,"",RES_hhdet_tes!G161/RES_hhdet_fec!G161)</f>
        <v>0.68274779670129759</v>
      </c>
      <c r="H161" s="119">
        <f>IF(RES_hhdet_tes!H161=0,"",RES_hhdet_tes!H161/RES_hhdet_fec!H161)</f>
        <v>0.69437789824664864</v>
      </c>
      <c r="I161" s="119">
        <f>IF(RES_hhdet_tes!I161=0,"",RES_hhdet_tes!I161/RES_hhdet_fec!I161)</f>
        <v>0.6829611247641959</v>
      </c>
      <c r="J161" s="119">
        <f>IF(RES_hhdet_tes!J161=0,"",RES_hhdet_tes!J161/RES_hhdet_fec!J161)</f>
        <v>0.68583994887453126</v>
      </c>
      <c r="K161" s="119">
        <f>IF(RES_hhdet_tes!K161=0,"",RES_hhdet_tes!K161/RES_hhdet_fec!K161)</f>
        <v>0.69980525521803327</v>
      </c>
      <c r="L161" s="119">
        <f>IF(RES_hhdet_tes!L161=0,"",RES_hhdet_tes!L161/RES_hhdet_fec!L161)</f>
        <v>0.71539054906779453</v>
      </c>
      <c r="M161" s="119">
        <f>IF(RES_hhdet_tes!M161=0,"",RES_hhdet_tes!M161/RES_hhdet_fec!M161)</f>
        <v>0.72180231566780595</v>
      </c>
      <c r="N161" s="119">
        <f>IF(RES_hhdet_tes!N161=0,"",RES_hhdet_tes!N161/RES_hhdet_fec!N161)</f>
        <v>0.73008747987027922</v>
      </c>
      <c r="O161" s="119">
        <f>IF(RES_hhdet_tes!O161=0,"",RES_hhdet_tes!O161/RES_hhdet_fec!O161)</f>
        <v>0.73184820553899943</v>
      </c>
      <c r="P161" s="119">
        <f>IF(RES_hhdet_tes!P161=0,"",RES_hhdet_tes!P161/RES_hhdet_fec!P161)</f>
        <v>0.73874867566397229</v>
      </c>
      <c r="Q161" s="119">
        <f>IF(RES_hhdet_tes!Q161=0,"",RES_hhdet_tes!Q161/RES_hhdet_fec!Q161)</f>
        <v>0.74167071448397537</v>
      </c>
      <c r="R161" s="119">
        <f>IF(RES_hhdet_tes!R161=0,"",RES_hhdet_tes!R161/RES_hhdet_fec!R161)</f>
        <v>0.74354118553003645</v>
      </c>
      <c r="S161" s="119">
        <f>IF(RES_hhdet_tes!S161=0,"",RES_hhdet_tes!S161/RES_hhdet_fec!S161)</f>
        <v>0.74006663543378515</v>
      </c>
      <c r="T161" s="119">
        <f>IF(RES_hhdet_tes!T161=0,"",RES_hhdet_tes!T161/RES_hhdet_fec!T161)</f>
        <v>0.74812684805445329</v>
      </c>
      <c r="U161" s="119">
        <f>IF(RES_hhdet_tes!U161=0,"",RES_hhdet_tes!U161/RES_hhdet_fec!U161)</f>
        <v>0.75805539187177806</v>
      </c>
      <c r="V161" s="119">
        <f>IF(RES_hhdet_tes!V161=0,"",RES_hhdet_tes!V161/RES_hhdet_fec!V161)</f>
        <v>0.75657407476347571</v>
      </c>
      <c r="W161" s="119">
        <f>IF(RES_hhdet_tes!W161=0,"",RES_hhdet_tes!W161/RES_hhdet_fec!W161)</f>
        <v>0.81393605592904761</v>
      </c>
      <c r="X161" s="119">
        <f>IF(RES_hhdet_tes!X161=0,"",RES_hhdet_tes!X161/RES_hhdet_fec!X161)</f>
        <v>0.87552925179783703</v>
      </c>
      <c r="Y161" s="119">
        <f>IF(RES_hhdet_tes!Y161=0,"",RES_hhdet_tes!Y161/RES_hhdet_fec!Y161)</f>
        <v>0.88531037367406229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0.67413814924975635</v>
      </c>
      <c r="C162" s="124">
        <f>IF(RES_hhdet_tes!C162=0,"",RES_hhdet_tes!C162/RES_hhdet_fec!C162)</f>
        <v>0.676706753969608</v>
      </c>
      <c r="D162" s="124">
        <f>IF(RES_hhdet_tes!D162=0,"",RES_hhdet_tes!D162/RES_hhdet_fec!D162)</f>
        <v>0.680074285539218</v>
      </c>
      <c r="E162" s="124">
        <f>IF(RES_hhdet_tes!E162=0,"",RES_hhdet_tes!E162/RES_hhdet_fec!E162)</f>
        <v>0.68478909340828276</v>
      </c>
      <c r="F162" s="124">
        <f>IF(RES_hhdet_tes!F162=0,"",RES_hhdet_tes!F162/RES_hhdet_fec!F162)</f>
        <v>0.68865439813183382</v>
      </c>
      <c r="G162" s="124">
        <f>IF(RES_hhdet_tes!G162=0,"",RES_hhdet_tes!G162/RES_hhdet_fec!G162)</f>
        <v>0.69236536548385286</v>
      </c>
      <c r="H162" s="124">
        <f>IF(RES_hhdet_tes!H162=0,"",RES_hhdet_tes!H162/RES_hhdet_fec!H162)</f>
        <v>0.69573274581980815</v>
      </c>
      <c r="I162" s="124">
        <f>IF(RES_hhdet_tes!I162=0,"",RES_hhdet_tes!I162/RES_hhdet_fec!I162)</f>
        <v>0.70001147478927073</v>
      </c>
      <c r="J162" s="124">
        <f>IF(RES_hhdet_tes!J162=0,"",RES_hhdet_tes!J162/RES_hhdet_fec!J162)</f>
        <v>0.7036951840286394</v>
      </c>
      <c r="K162" s="124">
        <f>IF(RES_hhdet_tes!K162=0,"",RES_hhdet_tes!K162/RES_hhdet_fec!K162)</f>
        <v>0.70840412247290785</v>
      </c>
      <c r="L162" s="124">
        <f>IF(RES_hhdet_tes!L162=0,"",RES_hhdet_tes!L162/RES_hhdet_fec!L162)</f>
        <v>0.71326749378772847</v>
      </c>
      <c r="M162" s="124">
        <f>IF(RES_hhdet_tes!M162=0,"",RES_hhdet_tes!M162/RES_hhdet_fec!M162)</f>
        <v>0.71877258387209575</v>
      </c>
      <c r="N162" s="124">
        <f>IF(RES_hhdet_tes!N162=0,"",RES_hhdet_tes!N162/RES_hhdet_fec!N162)</f>
        <v>0.72377634926523748</v>
      </c>
      <c r="O162" s="124">
        <f>IF(RES_hhdet_tes!O162=0,"",RES_hhdet_tes!O162/RES_hhdet_fec!O162)</f>
        <v>0.72888268445745252</v>
      </c>
      <c r="P162" s="124">
        <f>IF(RES_hhdet_tes!P162=0,"",RES_hhdet_tes!P162/RES_hhdet_fec!P162)</f>
        <v>0.72888864798689401</v>
      </c>
      <c r="Q162" s="124">
        <f>IF(RES_hhdet_tes!Q162=0,"",RES_hhdet_tes!Q162/RES_hhdet_fec!Q162)</f>
        <v>0.72888924432677016</v>
      </c>
      <c r="R162" s="124">
        <f>IF(RES_hhdet_tes!R162=0,"",RES_hhdet_tes!R162/RES_hhdet_fec!R162)</f>
        <v>0.72889063264846021</v>
      </c>
      <c r="S162" s="124">
        <f>IF(RES_hhdet_tes!S162=0,"",RES_hhdet_tes!S162/RES_hhdet_fec!S162)</f>
        <v>0.7299116316292753</v>
      </c>
      <c r="T162" s="124">
        <f>IF(RES_hhdet_tes!T162=0,"",RES_hhdet_tes!T162/RES_hhdet_fec!T162)</f>
        <v>0.7312871256222836</v>
      </c>
      <c r="U162" s="124">
        <f>IF(RES_hhdet_tes!U162=0,"",RES_hhdet_tes!U162/RES_hhdet_fec!U162)</f>
        <v>0.73348481531438459</v>
      </c>
      <c r="V162" s="124">
        <f>IF(RES_hhdet_tes!V162=0,"",RES_hhdet_tes!V162/RES_hhdet_fec!V162)</f>
        <v>0.73541648003024029</v>
      </c>
      <c r="W162" s="124">
        <f>IF(RES_hhdet_tes!W162=0,"",RES_hhdet_tes!W162/RES_hhdet_fec!W162)</f>
        <v>0.79820884773510359</v>
      </c>
      <c r="X162" s="124">
        <f>IF(RES_hhdet_tes!X162=0,"",RES_hhdet_tes!X162/RES_hhdet_fec!X162)</f>
        <v>0.83554817884334975</v>
      </c>
      <c r="Y162" s="124">
        <f>IF(RES_hhdet_tes!Y162=0,"",RES_hhdet_tes!Y162/RES_hhdet_fec!Y162)</f>
        <v>0.86706989295526227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0.67413814924975635</v>
      </c>
      <c r="C163" s="45">
        <f>IF(RES_hhdet_tes!C163=0,"",RES_hhdet_tes!C163/RES_hhdet_fec!C163)</f>
        <v>0.676706753969608</v>
      </c>
      <c r="D163" s="45">
        <f>IF(RES_hhdet_tes!D163=0,"",RES_hhdet_tes!D163/RES_hhdet_fec!D163)</f>
        <v>0.680074285539218</v>
      </c>
      <c r="E163" s="45">
        <f>IF(RES_hhdet_tes!E163=0,"",RES_hhdet_tes!E163/RES_hhdet_fec!E163)</f>
        <v>0.68478909340828276</v>
      </c>
      <c r="F163" s="45">
        <f>IF(RES_hhdet_tes!F163=0,"",RES_hhdet_tes!F163/RES_hhdet_fec!F163)</f>
        <v>0.68865439813183382</v>
      </c>
      <c r="G163" s="45">
        <f>IF(RES_hhdet_tes!G163=0,"",RES_hhdet_tes!G163/RES_hhdet_fec!G163)</f>
        <v>0.69236536548385286</v>
      </c>
      <c r="H163" s="45">
        <f>IF(RES_hhdet_tes!H163=0,"",RES_hhdet_tes!H163/RES_hhdet_fec!H163)</f>
        <v>0.69573274581980815</v>
      </c>
      <c r="I163" s="45">
        <f>IF(RES_hhdet_tes!I163=0,"",RES_hhdet_tes!I163/RES_hhdet_fec!I163)</f>
        <v>0.70001147478927073</v>
      </c>
      <c r="J163" s="45">
        <f>IF(RES_hhdet_tes!J163=0,"",RES_hhdet_tes!J163/RES_hhdet_fec!J163)</f>
        <v>0.7036951840286394</v>
      </c>
      <c r="K163" s="45">
        <f>IF(RES_hhdet_tes!K163=0,"",RES_hhdet_tes!K163/RES_hhdet_fec!K163)</f>
        <v>0.70840412247290785</v>
      </c>
      <c r="L163" s="45">
        <f>IF(RES_hhdet_tes!L163=0,"",RES_hhdet_tes!L163/RES_hhdet_fec!L163)</f>
        <v>0.71326749378772847</v>
      </c>
      <c r="M163" s="45">
        <f>IF(RES_hhdet_tes!M163=0,"",RES_hhdet_tes!M163/RES_hhdet_fec!M163)</f>
        <v>0.71877258387209575</v>
      </c>
      <c r="N163" s="45">
        <f>IF(RES_hhdet_tes!N163=0,"",RES_hhdet_tes!N163/RES_hhdet_fec!N163)</f>
        <v>0.72377634926523748</v>
      </c>
      <c r="O163" s="45">
        <f>IF(RES_hhdet_tes!O163=0,"",RES_hhdet_tes!O163/RES_hhdet_fec!O163)</f>
        <v>0.72888268445745252</v>
      </c>
      <c r="P163" s="45">
        <f>IF(RES_hhdet_tes!P163=0,"",RES_hhdet_tes!P163/RES_hhdet_fec!P163)</f>
        <v>0.72888864798689401</v>
      </c>
      <c r="Q163" s="45">
        <f>IF(RES_hhdet_tes!Q163=0,"",RES_hhdet_tes!Q163/RES_hhdet_fec!Q163)</f>
        <v>0.72888924432677016</v>
      </c>
      <c r="R163" s="45">
        <f>IF(RES_hhdet_tes!R163=0,"",RES_hhdet_tes!R163/RES_hhdet_fec!R163)</f>
        <v>0.72889063264846021</v>
      </c>
      <c r="S163" s="45">
        <f>IF(RES_hhdet_tes!S163=0,"",RES_hhdet_tes!S163/RES_hhdet_fec!S163)</f>
        <v>0.7299116316292753</v>
      </c>
      <c r="T163" s="45">
        <f>IF(RES_hhdet_tes!T163=0,"",RES_hhdet_tes!T163/RES_hhdet_fec!T163)</f>
        <v>0.7312871256222836</v>
      </c>
      <c r="U163" s="45">
        <f>IF(RES_hhdet_tes!U163=0,"",RES_hhdet_tes!U163/RES_hhdet_fec!U163)</f>
        <v>0.73348481531438459</v>
      </c>
      <c r="V163" s="45">
        <f>IF(RES_hhdet_tes!V163=0,"",RES_hhdet_tes!V163/RES_hhdet_fec!V163)</f>
        <v>0.73541648003024029</v>
      </c>
      <c r="W163" s="45">
        <f>IF(RES_hhdet_tes!W163=0,"",RES_hhdet_tes!W163/RES_hhdet_fec!W163)</f>
        <v>0.79820884773510359</v>
      </c>
      <c r="X163" s="45">
        <f>IF(RES_hhdet_tes!X163=0,"",RES_hhdet_tes!X163/RES_hhdet_fec!X163)</f>
        <v>0.83554817884334975</v>
      </c>
      <c r="Y163" s="45">
        <f>IF(RES_hhdet_tes!Y163=0,"",RES_hhdet_tes!Y163/RES_hhdet_fec!Y163)</f>
        <v>0.86706989295526227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1.7746717148656104</v>
      </c>
      <c r="C164" s="124">
        <f>IF(RES_hhdet_tes!C164=0,"",RES_hhdet_tes!C164/RES_hhdet_fec!C164)</f>
        <v>1.8907590817232236</v>
      </c>
      <c r="D164" s="124">
        <f>IF(RES_hhdet_tes!D164=0,"",RES_hhdet_tes!D164/RES_hhdet_fec!D164)</f>
        <v>2.0084641197692337</v>
      </c>
      <c r="E164" s="124">
        <f>IF(RES_hhdet_tes!E164=0,"",RES_hhdet_tes!E164/RES_hhdet_fec!E164)</f>
        <v>2.1123627375921639</v>
      </c>
      <c r="F164" s="124">
        <f>IF(RES_hhdet_tes!F164=0,"",RES_hhdet_tes!F164/RES_hhdet_fec!F164)</f>
        <v>2.2164818051089314</v>
      </c>
      <c r="G164" s="124">
        <f>IF(RES_hhdet_tes!G164=0,"",RES_hhdet_tes!G164/RES_hhdet_fec!G164)</f>
        <v>2.3313392058190359</v>
      </c>
      <c r="H164" s="124">
        <f>IF(RES_hhdet_tes!H164=0,"",RES_hhdet_tes!H164/RES_hhdet_fec!H164)</f>
        <v>2.4602362180075152</v>
      </c>
      <c r="I164" s="124">
        <f>IF(RES_hhdet_tes!I164=0,"",RES_hhdet_tes!I164/RES_hhdet_fec!I164)</f>
        <v>2.5437348887631761</v>
      </c>
      <c r="J164" s="124">
        <f>IF(RES_hhdet_tes!J164=0,"",RES_hhdet_tes!J164/RES_hhdet_fec!J164)</f>
        <v>2.6067420396272976</v>
      </c>
      <c r="K164" s="124">
        <f>IF(RES_hhdet_tes!K164=0,"",RES_hhdet_tes!K164/RES_hhdet_fec!K164)</f>
        <v>2.7164469810670644</v>
      </c>
      <c r="L164" s="124">
        <f>IF(RES_hhdet_tes!L164=0,"",RES_hhdet_tes!L164/RES_hhdet_fec!L164)</f>
        <v>2.8255446316037869</v>
      </c>
      <c r="M164" s="124">
        <f>IF(RES_hhdet_tes!M164=0,"",RES_hhdet_tes!M164/RES_hhdet_fec!M164)</f>
        <v>2.9615836333862839</v>
      </c>
      <c r="N164" s="124">
        <f>IF(RES_hhdet_tes!N164=0,"",RES_hhdet_tes!N164/RES_hhdet_fec!N164)</f>
        <v>3.0828406593540936</v>
      </c>
      <c r="O164" s="124">
        <f>IF(RES_hhdet_tes!O164=0,"",RES_hhdet_tes!O164/RES_hhdet_fec!O164)</f>
        <v>3.1408386711689946</v>
      </c>
      <c r="P164" s="124">
        <f>IF(RES_hhdet_tes!P164=0,"",RES_hhdet_tes!P164/RES_hhdet_fec!P164)</f>
        <v>3.1850691044499877</v>
      </c>
      <c r="Q164" s="124">
        <f>IF(RES_hhdet_tes!Q164=0,"",RES_hhdet_tes!Q164/RES_hhdet_fec!Q164)</f>
        <v>3.2387187343371111</v>
      </c>
      <c r="R164" s="124">
        <f>IF(RES_hhdet_tes!R164=0,"",RES_hhdet_tes!R164/RES_hhdet_fec!R164)</f>
        <v>3.3200273426143148</v>
      </c>
      <c r="S164" s="124">
        <f>IF(RES_hhdet_tes!S164=0,"",RES_hhdet_tes!S164/RES_hhdet_fec!S164)</f>
        <v>3.4326321961697941</v>
      </c>
      <c r="T164" s="124">
        <f>IF(RES_hhdet_tes!T164=0,"",RES_hhdet_tes!T164/RES_hhdet_fec!T164)</f>
        <v>3.5227398708672881</v>
      </c>
      <c r="U164" s="124">
        <f>IF(RES_hhdet_tes!U164=0,"",RES_hhdet_tes!U164/RES_hhdet_fec!U164)</f>
        <v>3.6789604716165032</v>
      </c>
      <c r="V164" s="124">
        <f>IF(RES_hhdet_tes!V164=0,"",RES_hhdet_tes!V164/RES_hhdet_fec!V164)</f>
        <v>3.9060481100876259</v>
      </c>
      <c r="W164" s="124">
        <f>IF(RES_hhdet_tes!W164=0,"",RES_hhdet_tes!W164/RES_hhdet_fec!W164)</f>
        <v>3.9607062157105051</v>
      </c>
      <c r="X164" s="124">
        <f>IF(RES_hhdet_tes!X164=0,"",RES_hhdet_tes!X164/RES_hhdet_fec!X164)</f>
        <v>4.0234238366063355</v>
      </c>
      <c r="Y164" s="124">
        <f>IF(RES_hhdet_tes!Y164=0,"",RES_hhdet_tes!Y164/RES_hhdet_fec!Y164)</f>
        <v>4.0638746233553134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1.7746717148656104</v>
      </c>
      <c r="C165" s="111">
        <f>IF(RES_hhdet_tes!C165=0,"",RES_hhdet_tes!C165/RES_hhdet_fec!C165)</f>
        <v>1.8907590817232236</v>
      </c>
      <c r="D165" s="111">
        <f>IF(RES_hhdet_tes!D165=0,"",RES_hhdet_tes!D165/RES_hhdet_fec!D165)</f>
        <v>2.0084641197692337</v>
      </c>
      <c r="E165" s="111">
        <f>IF(RES_hhdet_tes!E165=0,"",RES_hhdet_tes!E165/RES_hhdet_fec!E165)</f>
        <v>2.1123627375921639</v>
      </c>
      <c r="F165" s="111">
        <f>IF(RES_hhdet_tes!F165=0,"",RES_hhdet_tes!F165/RES_hhdet_fec!F165)</f>
        <v>2.2164818051089314</v>
      </c>
      <c r="G165" s="111">
        <f>IF(RES_hhdet_tes!G165=0,"",RES_hhdet_tes!G165/RES_hhdet_fec!G165)</f>
        <v>2.3313392058190359</v>
      </c>
      <c r="H165" s="111">
        <f>IF(RES_hhdet_tes!H165=0,"",RES_hhdet_tes!H165/RES_hhdet_fec!H165)</f>
        <v>2.4602362180075152</v>
      </c>
      <c r="I165" s="111">
        <f>IF(RES_hhdet_tes!I165=0,"",RES_hhdet_tes!I165/RES_hhdet_fec!I165)</f>
        <v>2.5437348887631761</v>
      </c>
      <c r="J165" s="111">
        <f>IF(RES_hhdet_tes!J165=0,"",RES_hhdet_tes!J165/RES_hhdet_fec!J165)</f>
        <v>2.6067420396272976</v>
      </c>
      <c r="K165" s="111">
        <f>IF(RES_hhdet_tes!K165=0,"",RES_hhdet_tes!K165/RES_hhdet_fec!K165)</f>
        <v>2.7164469810670644</v>
      </c>
      <c r="L165" s="111">
        <f>IF(RES_hhdet_tes!L165=0,"",RES_hhdet_tes!L165/RES_hhdet_fec!L165)</f>
        <v>2.8255446316037869</v>
      </c>
      <c r="M165" s="111">
        <f>IF(RES_hhdet_tes!M165=0,"",RES_hhdet_tes!M165/RES_hhdet_fec!M165)</f>
        <v>2.9615836333862839</v>
      </c>
      <c r="N165" s="111">
        <f>IF(RES_hhdet_tes!N165=0,"",RES_hhdet_tes!N165/RES_hhdet_fec!N165)</f>
        <v>3.0828406593540936</v>
      </c>
      <c r="O165" s="111">
        <f>IF(RES_hhdet_tes!O165=0,"",RES_hhdet_tes!O165/RES_hhdet_fec!O165)</f>
        <v>3.1408386711689946</v>
      </c>
      <c r="P165" s="111">
        <f>IF(RES_hhdet_tes!P165=0,"",RES_hhdet_tes!P165/RES_hhdet_fec!P165)</f>
        <v>3.1850691044499877</v>
      </c>
      <c r="Q165" s="111">
        <f>IF(RES_hhdet_tes!Q165=0,"",RES_hhdet_tes!Q165/RES_hhdet_fec!Q165)</f>
        <v>3.2387187343371111</v>
      </c>
      <c r="R165" s="111">
        <f>IF(RES_hhdet_tes!R165=0,"",RES_hhdet_tes!R165/RES_hhdet_fec!R165)</f>
        <v>3.3200273426143148</v>
      </c>
      <c r="S165" s="111">
        <f>IF(RES_hhdet_tes!S165=0,"",RES_hhdet_tes!S165/RES_hhdet_fec!S165)</f>
        <v>3.4326321961697941</v>
      </c>
      <c r="T165" s="111">
        <f>IF(RES_hhdet_tes!T165=0,"",RES_hhdet_tes!T165/RES_hhdet_fec!T165)</f>
        <v>3.5227398708672881</v>
      </c>
      <c r="U165" s="111">
        <f>IF(RES_hhdet_tes!U165=0,"",RES_hhdet_tes!U165/RES_hhdet_fec!U165)</f>
        <v>3.6789604716165032</v>
      </c>
      <c r="V165" s="111">
        <f>IF(RES_hhdet_tes!V165=0,"",RES_hhdet_tes!V165/RES_hhdet_fec!V165)</f>
        <v>3.9060481100876259</v>
      </c>
      <c r="W165" s="111">
        <f>IF(RES_hhdet_tes!W165=0,"",RES_hhdet_tes!W165/RES_hhdet_fec!W165)</f>
        <v>3.9607062157105051</v>
      </c>
      <c r="X165" s="111">
        <f>IF(RES_hhdet_tes!X165=0,"",RES_hhdet_tes!X165/RES_hhdet_fec!X165)</f>
        <v>4.0234238366063355</v>
      </c>
      <c r="Y165" s="111">
        <f>IF(RES_hhdet_tes!Y165=0,"",RES_hhdet_tes!Y165/RES_hhdet_fec!Y165)</f>
        <v>4.0638746233553134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0.57924120186122707</v>
      </c>
      <c r="C166" s="124">
        <f>IF(RES_hhdet_tes!C166=0,"",RES_hhdet_tes!C166/RES_hhdet_fec!C166)</f>
        <v>0.58288693214232279</v>
      </c>
      <c r="D166" s="124">
        <f>IF(RES_hhdet_tes!D166=0,"",RES_hhdet_tes!D166/RES_hhdet_fec!D166)</f>
        <v>0.58709777795566154</v>
      </c>
      <c r="E166" s="124">
        <f>IF(RES_hhdet_tes!E166=0,"",RES_hhdet_tes!E166/RES_hhdet_fec!E166)</f>
        <v>0.59122399984108354</v>
      </c>
      <c r="F166" s="124">
        <f>IF(RES_hhdet_tes!F166=0,"",RES_hhdet_tes!F166/RES_hhdet_fec!F166)</f>
        <v>0.59605806484432911</v>
      </c>
      <c r="G166" s="124">
        <f>IF(RES_hhdet_tes!G166=0,"",RES_hhdet_tes!G166/RES_hhdet_fec!G166)</f>
        <v>0.60231423225553515</v>
      </c>
      <c r="H166" s="124">
        <f>IF(RES_hhdet_tes!H166=0,"",RES_hhdet_tes!H166/RES_hhdet_fec!H166)</f>
        <v>0.60818504340199564</v>
      </c>
      <c r="I166" s="124">
        <f>IF(RES_hhdet_tes!I166=0,"",RES_hhdet_tes!I166/RES_hhdet_fec!I166)</f>
        <v>0.61257590851289645</v>
      </c>
      <c r="J166" s="124">
        <f>IF(RES_hhdet_tes!J166=0,"",RES_hhdet_tes!J166/RES_hhdet_fec!J166)</f>
        <v>0.61624651579731649</v>
      </c>
      <c r="K166" s="124">
        <f>IF(RES_hhdet_tes!K166=0,"",RES_hhdet_tes!K166/RES_hhdet_fec!K166)</f>
        <v>0.62178987358735971</v>
      </c>
      <c r="L166" s="124">
        <f>IF(RES_hhdet_tes!L166=0,"",RES_hhdet_tes!L166/RES_hhdet_fec!L166)</f>
        <v>0.63139776203519804</v>
      </c>
      <c r="M166" s="124">
        <f>IF(RES_hhdet_tes!M166=0,"",RES_hhdet_tes!M166/RES_hhdet_fec!M166)</f>
        <v>0.64650457185863219</v>
      </c>
      <c r="N166" s="124">
        <f>IF(RES_hhdet_tes!N166=0,"",RES_hhdet_tes!N166/RES_hhdet_fec!N166)</f>
        <v>0.65500767215113764</v>
      </c>
      <c r="O166" s="124">
        <f>IF(RES_hhdet_tes!O166=0,"",RES_hhdet_tes!O166/RES_hhdet_fec!O166)</f>
        <v>0.66368020650365156</v>
      </c>
      <c r="P166" s="124">
        <f>IF(RES_hhdet_tes!P166=0,"",RES_hhdet_tes!P166/RES_hhdet_fec!P166)</f>
        <v>0.66838774538663148</v>
      </c>
      <c r="Q166" s="124">
        <f>IF(RES_hhdet_tes!Q166=0,"",RES_hhdet_tes!Q166/RES_hhdet_fec!Q166)</f>
        <v>0.67815976327858929</v>
      </c>
      <c r="R166" s="124">
        <f>IF(RES_hhdet_tes!R166=0,"",RES_hhdet_tes!R166/RES_hhdet_fec!R166)</f>
        <v>0.6866357272168756</v>
      </c>
      <c r="S166" s="124">
        <f>IF(RES_hhdet_tes!S166=0,"",RES_hhdet_tes!S166/RES_hhdet_fec!S166)</f>
        <v>0.71277445796755778</v>
      </c>
      <c r="T166" s="124">
        <f>IF(RES_hhdet_tes!T166=0,"",RES_hhdet_tes!T166/RES_hhdet_fec!T166)</f>
        <v>0.73486732871249838</v>
      </c>
      <c r="U166" s="124">
        <f>IF(RES_hhdet_tes!U166=0,"",RES_hhdet_tes!U166/RES_hhdet_fec!U166)</f>
        <v>0.7617981851716803</v>
      </c>
      <c r="V166" s="124">
        <f>IF(RES_hhdet_tes!V166=0,"",RES_hhdet_tes!V166/RES_hhdet_fec!V166)</f>
        <v>0.77459425536293658</v>
      </c>
      <c r="W166" s="124">
        <f>IF(RES_hhdet_tes!W166=0,"",RES_hhdet_tes!W166/RES_hhdet_fec!W166)</f>
        <v>0.81489793011615341</v>
      </c>
      <c r="X166" s="124">
        <f>IF(RES_hhdet_tes!X166=0,"",RES_hhdet_tes!X166/RES_hhdet_fec!X166)</f>
        <v>0.8391726408234198</v>
      </c>
      <c r="Y166" s="124">
        <f>IF(RES_hhdet_tes!Y166=0,"",RES_hhdet_tes!Y166/RES_hhdet_fec!Y166)</f>
        <v>0.84248474366492998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0.56634011243287397</v>
      </c>
      <c r="C167" s="111">
        <f>IF(RES_hhdet_tes!C167=0,"",RES_hhdet_tes!C167/RES_hhdet_fec!C167)</f>
        <v>0.56937184482872882</v>
      </c>
      <c r="D167" s="111">
        <f>IF(RES_hhdet_tes!D167=0,"",RES_hhdet_tes!D167/RES_hhdet_fec!D167)</f>
        <v>0.57299149628988577</v>
      </c>
      <c r="E167" s="111">
        <f>IF(RES_hhdet_tes!E167=0,"",RES_hhdet_tes!E167/RES_hhdet_fec!E167)</f>
        <v>0.57744608087468685</v>
      </c>
      <c r="F167" s="111">
        <f>IF(RES_hhdet_tes!F167=0,"",RES_hhdet_tes!F167/RES_hhdet_fec!F167)</f>
        <v>0.5817071593711638</v>
      </c>
      <c r="G167" s="111">
        <f>IF(RES_hhdet_tes!G167=0,"",RES_hhdet_tes!G167/RES_hhdet_fec!G167)</f>
        <v>0.58629421720881814</v>
      </c>
      <c r="H167" s="111">
        <f>IF(RES_hhdet_tes!H167=0,"",RES_hhdet_tes!H167/RES_hhdet_fec!H167)</f>
        <v>0.59147399612504747</v>
      </c>
      <c r="I167" s="111">
        <f>IF(RES_hhdet_tes!I167=0,"",RES_hhdet_tes!I167/RES_hhdet_fec!I167)</f>
        <v>0.5943713502106468</v>
      </c>
      <c r="J167" s="111">
        <f>IF(RES_hhdet_tes!J167=0,"",RES_hhdet_tes!J167/RES_hhdet_fec!J167)</f>
        <v>0.59566505991993668</v>
      </c>
      <c r="K167" s="111">
        <f>IF(RES_hhdet_tes!K167=0,"",RES_hhdet_tes!K167/RES_hhdet_fec!K167)</f>
        <v>0.59809818114682822</v>
      </c>
      <c r="L167" s="111">
        <f>IF(RES_hhdet_tes!L167=0,"",RES_hhdet_tes!L167/RES_hhdet_fec!L167)</f>
        <v>0.6009116650611408</v>
      </c>
      <c r="M167" s="111">
        <f>IF(RES_hhdet_tes!M167=0,"",RES_hhdet_tes!M167/RES_hhdet_fec!M167)</f>
        <v>0.60496383932039999</v>
      </c>
      <c r="N167" s="111">
        <f>IF(RES_hhdet_tes!N167=0,"",RES_hhdet_tes!N167/RES_hhdet_fec!N167)</f>
        <v>0.60860579249528701</v>
      </c>
      <c r="O167" s="111">
        <f>IF(RES_hhdet_tes!O167=0,"",RES_hhdet_tes!O167/RES_hhdet_fec!O167)</f>
        <v>0.61277965737647067</v>
      </c>
      <c r="P167" s="111">
        <f>IF(RES_hhdet_tes!P167=0,"",RES_hhdet_tes!P167/RES_hhdet_fec!P167)</f>
        <v>0.61463837141247379</v>
      </c>
      <c r="Q167" s="111">
        <f>IF(RES_hhdet_tes!Q167=0,"",RES_hhdet_tes!Q167/RES_hhdet_fec!Q167)</f>
        <v>0.61999428722824534</v>
      </c>
      <c r="R167" s="111">
        <f>IF(RES_hhdet_tes!R167=0,"",RES_hhdet_tes!R167/RES_hhdet_fec!R167)</f>
        <v>0.6267973358104334</v>
      </c>
      <c r="S167" s="111">
        <f>IF(RES_hhdet_tes!S167=0,"",RES_hhdet_tes!S167/RES_hhdet_fec!S167)</f>
        <v>0.64966873429605121</v>
      </c>
      <c r="T167" s="111">
        <f>IF(RES_hhdet_tes!T167=0,"",RES_hhdet_tes!T167/RES_hhdet_fec!T167)</f>
        <v>0.66998092526847786</v>
      </c>
      <c r="U167" s="111">
        <f>IF(RES_hhdet_tes!U167=0,"",RES_hhdet_tes!U167/RES_hhdet_fec!U167)</f>
        <v>0.70291860464047262</v>
      </c>
      <c r="V167" s="111">
        <f>IF(RES_hhdet_tes!V167=0,"",RES_hhdet_tes!V167/RES_hhdet_fec!V167)</f>
        <v>0.72288176784790859</v>
      </c>
      <c r="W167" s="111">
        <f>IF(RES_hhdet_tes!W167=0,"",RES_hhdet_tes!W167/RES_hhdet_fec!W167)</f>
        <v>0.75658088208403607</v>
      </c>
      <c r="X167" s="111">
        <f>IF(RES_hhdet_tes!X167=0,"",RES_hhdet_tes!X167/RES_hhdet_fec!X167)</f>
        <v>0.76480805960503995</v>
      </c>
      <c r="Y167" s="111">
        <f>IF(RES_hhdet_tes!Y167=0,"",RES_hhdet_tes!Y167/RES_hhdet_fec!Y167)</f>
        <v>0.77316941375548565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0.87953433834069006</v>
      </c>
      <c r="C168" s="111">
        <f>IF(RES_hhdet_tes!C168=0,"",RES_hhdet_tes!C168/RES_hhdet_fec!C168)</f>
        <v>0.87454568481978112</v>
      </c>
      <c r="D168" s="111">
        <f>IF(RES_hhdet_tes!D168=0,"",RES_hhdet_tes!D168/RES_hhdet_fec!D168)</f>
        <v>0.87152403216591889</v>
      </c>
      <c r="E168" s="111">
        <f>IF(RES_hhdet_tes!E168=0,"",RES_hhdet_tes!E168/RES_hhdet_fec!E168)</f>
        <v>0.8890901190920345</v>
      </c>
      <c r="F168" s="111">
        <f>IF(RES_hhdet_tes!F168=0,"",RES_hhdet_tes!F168/RES_hhdet_fec!F168)</f>
        <v>0.89037871815675484</v>
      </c>
      <c r="G168" s="111">
        <f>IF(RES_hhdet_tes!G168=0,"",RES_hhdet_tes!G168/RES_hhdet_fec!G168)</f>
        <v>0.87767565767926858</v>
      </c>
      <c r="H168" s="111">
        <f>IF(RES_hhdet_tes!H168=0,"",RES_hhdet_tes!H168/RES_hhdet_fec!H168)</f>
        <v>0.88865600616005425</v>
      </c>
      <c r="I168" s="111">
        <f>IF(RES_hhdet_tes!I168=0,"",RES_hhdet_tes!I168/RES_hhdet_fec!I168)</f>
        <v>0.88799752991173797</v>
      </c>
      <c r="J168" s="111">
        <f>IF(RES_hhdet_tes!J168=0,"",RES_hhdet_tes!J168/RES_hhdet_fec!J168)</f>
        <v>0.89090646428922959</v>
      </c>
      <c r="K168" s="111">
        <f>IF(RES_hhdet_tes!K168=0,"",RES_hhdet_tes!K168/RES_hhdet_fec!K168)</f>
        <v>0.88773561907797804</v>
      </c>
      <c r="L168" s="111">
        <f>IF(RES_hhdet_tes!L168=0,"",RES_hhdet_tes!L168/RES_hhdet_fec!L168)</f>
        <v>0.905746174017942</v>
      </c>
      <c r="M168" s="111">
        <f>IF(RES_hhdet_tes!M168=0,"",RES_hhdet_tes!M168/RES_hhdet_fec!M168)</f>
        <v>0.93672774517451052</v>
      </c>
      <c r="N168" s="111">
        <f>IF(RES_hhdet_tes!N168=0,"",RES_hhdet_tes!N168/RES_hhdet_fec!N168)</f>
        <v>0.93452628610513799</v>
      </c>
      <c r="O168" s="111">
        <f>IF(RES_hhdet_tes!O168=0,"",RES_hhdet_tes!O168/RES_hhdet_fec!O168)</f>
        <v>0.93948482300884772</v>
      </c>
      <c r="P168" s="111">
        <f>IF(RES_hhdet_tes!P168=0,"",RES_hhdet_tes!P168/RES_hhdet_fec!P168)</f>
        <v>0.9375447667374821</v>
      </c>
      <c r="Q168" s="111">
        <f>IF(RES_hhdet_tes!Q168=0,"",RES_hhdet_tes!Q168/RES_hhdet_fec!Q168)</f>
        <v>0.93760003298935701</v>
      </c>
      <c r="R168" s="111">
        <f>IF(RES_hhdet_tes!R168=0,"",RES_hhdet_tes!R168/RES_hhdet_fec!R168)</f>
        <v>0.93406124050296191</v>
      </c>
      <c r="S168" s="111">
        <f>IF(RES_hhdet_tes!S168=0,"",RES_hhdet_tes!S168/RES_hhdet_fec!S168)</f>
        <v>0.93963200263498925</v>
      </c>
      <c r="T168" s="111">
        <f>IF(RES_hhdet_tes!T168=0,"",RES_hhdet_tes!T168/RES_hhdet_fec!T168)</f>
        <v>0.96030010808861133</v>
      </c>
      <c r="U168" s="111">
        <f>IF(RES_hhdet_tes!U168=0,"",RES_hhdet_tes!U168/RES_hhdet_fec!U168)</f>
        <v>0.96461218957165284</v>
      </c>
      <c r="V168" s="111">
        <f>IF(RES_hhdet_tes!V168=0,"",RES_hhdet_tes!V168/RES_hhdet_fec!V168)</f>
        <v>0.95780050046076493</v>
      </c>
      <c r="W168" s="111">
        <f>IF(RES_hhdet_tes!W168=0,"",RES_hhdet_tes!W168/RES_hhdet_fec!W168)</f>
        <v>0.9578540244962257</v>
      </c>
      <c r="X168" s="111">
        <f>IF(RES_hhdet_tes!X168=0,"",RES_hhdet_tes!X168/RES_hhdet_fec!X168)</f>
        <v>0.93435200572218025</v>
      </c>
      <c r="Y168" s="111">
        <f>IF(RES_hhdet_tes!Y168=0,"",RES_hhdet_tes!Y168/RES_hhdet_fec!Y168)</f>
        <v>0.94661550446175635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0.56634011243287408</v>
      </c>
      <c r="C169" s="112">
        <f>IF(RES_hhdet_tes!C169=0,"",RES_hhdet_tes!C169/RES_hhdet_fec!C169)</f>
        <v>0.56832597769732152</v>
      </c>
      <c r="D169" s="112">
        <f>IF(RES_hhdet_tes!D169=0,"",RES_hhdet_tes!D169/RES_hhdet_fec!D169)</f>
        <v>0.57123477156417812</v>
      </c>
      <c r="E169" s="112">
        <f>IF(RES_hhdet_tes!E169=0,"",RES_hhdet_tes!E169/RES_hhdet_fec!E169)</f>
        <v>0.57887590665236743</v>
      </c>
      <c r="F169" s="112">
        <f>IF(RES_hhdet_tes!F169=0,"",RES_hhdet_tes!F169/RES_hhdet_fec!F169)</f>
        <v>0.58254514610929853</v>
      </c>
      <c r="G169" s="112">
        <f>IF(RES_hhdet_tes!G169=0,"",RES_hhdet_tes!G169/RES_hhdet_fec!G169)</f>
        <v>0.5858684449887589</v>
      </c>
      <c r="H169" s="112">
        <f>IF(RES_hhdet_tes!H169=0,"",RES_hhdet_tes!H169/RES_hhdet_fec!H169)</f>
        <v>0.59111963493539177</v>
      </c>
      <c r="I169" s="112">
        <f>IF(RES_hhdet_tes!I169=0,"",RES_hhdet_tes!I169/RES_hhdet_fec!I169)</f>
        <v>0.59360336749460052</v>
      </c>
      <c r="J169" s="112">
        <f>IF(RES_hhdet_tes!J169=0,"",RES_hhdet_tes!J169/RES_hhdet_fec!J169)</f>
        <v>0.59568732322993256</v>
      </c>
      <c r="K169" s="112">
        <f>IF(RES_hhdet_tes!K169=0,"",RES_hhdet_tes!K169/RES_hhdet_fec!K169)</f>
        <v>0.59836778334436147</v>
      </c>
      <c r="L169" s="112">
        <f>IF(RES_hhdet_tes!L169=0,"",RES_hhdet_tes!L169/RES_hhdet_fec!L169)</f>
        <v>0.605064798304355</v>
      </c>
      <c r="M169" s="112">
        <f>IF(RES_hhdet_tes!M169=0,"",RES_hhdet_tes!M169/RES_hhdet_fec!M169)</f>
        <v>0.61039801480780598</v>
      </c>
      <c r="N169" s="112">
        <f>IF(RES_hhdet_tes!N169=0,"",RES_hhdet_tes!N169/RES_hhdet_fec!N169)</f>
        <v>0.61347452172963479</v>
      </c>
      <c r="O169" s="112">
        <f>IF(RES_hhdet_tes!O169=0,"",RES_hhdet_tes!O169/RES_hhdet_fec!O169)</f>
        <v>0.6161217219623929</v>
      </c>
      <c r="P169" s="112">
        <f>IF(RES_hhdet_tes!P169=0,"",RES_hhdet_tes!P169/RES_hhdet_fec!P169)</f>
        <v>0.61714868668263045</v>
      </c>
      <c r="Q169" s="112">
        <f>IF(RES_hhdet_tes!Q169=0,"",RES_hhdet_tes!Q169/RES_hhdet_fec!Q169)</f>
        <v>0.62009184264971229</v>
      </c>
      <c r="R169" s="112">
        <f>IF(RES_hhdet_tes!R169=0,"",RES_hhdet_tes!R169/RES_hhdet_fec!R169)</f>
        <v>0.62471915412464774</v>
      </c>
      <c r="S169" s="112">
        <f>IF(RES_hhdet_tes!S169=0,"",RES_hhdet_tes!S169/RES_hhdet_fec!S169)</f>
        <v>0.64457263579666657</v>
      </c>
      <c r="T169" s="112">
        <f>IF(RES_hhdet_tes!T169=0,"",RES_hhdet_tes!T169/RES_hhdet_fec!T169)</f>
        <v>0.66890082519513216</v>
      </c>
      <c r="U169" s="112">
        <f>IF(RES_hhdet_tes!U169=0,"",RES_hhdet_tes!U169/RES_hhdet_fec!U169)</f>
        <v>0.7022090381913072</v>
      </c>
      <c r="V169" s="112">
        <f>IF(RES_hhdet_tes!V169=0,"",RES_hhdet_tes!V169/RES_hhdet_fec!V169)</f>
        <v>0.72844669947526597</v>
      </c>
      <c r="W169" s="112">
        <f>IF(RES_hhdet_tes!W169=0,"",RES_hhdet_tes!W169/RES_hhdet_fec!W169)</f>
        <v>0.73887165836203716</v>
      </c>
      <c r="X169" s="112">
        <f>IF(RES_hhdet_tes!X169=0,"",RES_hhdet_tes!X169/RES_hhdet_fec!X169)</f>
        <v>0.73780163149621469</v>
      </c>
      <c r="Y169" s="112">
        <f>IF(RES_hhdet_tes!Y169=0,"",RES_hhdet_tes!Y169/RES_hhdet_fec!Y169)</f>
        <v>0.7423730196764915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0.63890758712399387</v>
      </c>
      <c r="C171" s="112">
        <f>IF(RES_hhdet_tes!C171=0,"",RES_hhdet_tes!C171/RES_hhdet_fec!C171)</f>
        <v>0.64207504566033213</v>
      </c>
      <c r="D171" s="112">
        <f>IF(RES_hhdet_tes!D171=0,"",RES_hhdet_tes!D171/RES_hhdet_fec!D171)</f>
        <v>0.64605301669017901</v>
      </c>
      <c r="E171" s="112">
        <f>IF(RES_hhdet_tes!E171=0,"",RES_hhdet_tes!E171/RES_hhdet_fec!E171)</f>
        <v>0.64960875846077559</v>
      </c>
      <c r="F171" s="112">
        <f>IF(RES_hhdet_tes!F171=0,"",RES_hhdet_tes!F171/RES_hhdet_fec!F171)</f>
        <v>0.65349164811892646</v>
      </c>
      <c r="G171" s="112">
        <f>IF(RES_hhdet_tes!G171=0,"",RES_hhdet_tes!G171/RES_hhdet_fec!G171)</f>
        <v>0.65692575569136291</v>
      </c>
      <c r="H171" s="112">
        <f>IF(RES_hhdet_tes!H171=0,"",RES_hhdet_tes!H171/RES_hhdet_fec!H171)</f>
        <v>0.66090260873269635</v>
      </c>
      <c r="I171" s="112">
        <f>IF(RES_hhdet_tes!I171=0,"",RES_hhdet_tes!I171/RES_hhdet_fec!I171)</f>
        <v>0.66289822518375552</v>
      </c>
      <c r="J171" s="112">
        <f>IF(RES_hhdet_tes!J171=0,"",RES_hhdet_tes!J171/RES_hhdet_fec!J171)</f>
        <v>0.663505635058106</v>
      </c>
      <c r="K171" s="112">
        <f>IF(RES_hhdet_tes!K171=0,"",RES_hhdet_tes!K171/RES_hhdet_fec!K171)</f>
        <v>0.66474126824265345</v>
      </c>
      <c r="L171" s="112">
        <f>IF(RES_hhdet_tes!L171=0,"",RES_hhdet_tes!L171/RES_hhdet_fec!L171)</f>
        <v>0.66525936009395914</v>
      </c>
      <c r="M171" s="112">
        <f>IF(RES_hhdet_tes!M171=0,"",RES_hhdet_tes!M171/RES_hhdet_fec!M171)</f>
        <v>0.66692242618449682</v>
      </c>
      <c r="N171" s="112">
        <f>IF(RES_hhdet_tes!N171=0,"",RES_hhdet_tes!N171/RES_hhdet_fec!N171)</f>
        <v>0.66832476829610477</v>
      </c>
      <c r="O171" s="112">
        <f>IF(RES_hhdet_tes!O171=0,"",RES_hhdet_tes!O171/RES_hhdet_fec!O171)</f>
        <v>0.67061894563576896</v>
      </c>
      <c r="P171" s="112">
        <f>IF(RES_hhdet_tes!P171=0,"",RES_hhdet_tes!P171/RES_hhdet_fec!P171)</f>
        <v>0.67184857015737531</v>
      </c>
      <c r="Q171" s="112">
        <f>IF(RES_hhdet_tes!Q171=0,"",RES_hhdet_tes!Q171/RES_hhdet_fec!Q171)</f>
        <v>0.67608040424925464</v>
      </c>
      <c r="R171" s="112">
        <f>IF(RES_hhdet_tes!R171=0,"",RES_hhdet_tes!R171/RES_hhdet_fec!R171)</f>
        <v>0.68005322543870173</v>
      </c>
      <c r="S171" s="112">
        <f>IF(RES_hhdet_tes!S171=0,"",RES_hhdet_tes!S171/RES_hhdet_fec!S171)</f>
        <v>0.69412814828979541</v>
      </c>
      <c r="T171" s="112">
        <f>IF(RES_hhdet_tes!T171=0,"",RES_hhdet_tes!T171/RES_hhdet_fec!T171)</f>
        <v>0.70677314925173262</v>
      </c>
      <c r="U171" s="112">
        <f>IF(RES_hhdet_tes!U171=0,"",RES_hhdet_tes!U171/RES_hhdet_fec!U171)</f>
        <v>0.72070562083994194</v>
      </c>
      <c r="V171" s="112">
        <f>IF(RES_hhdet_tes!V171=0,"",RES_hhdet_tes!V171/RES_hhdet_fec!V171)</f>
        <v>0.73448877462500939</v>
      </c>
      <c r="W171" s="112">
        <f>IF(RES_hhdet_tes!W171=0,"",RES_hhdet_tes!W171/RES_hhdet_fec!W171)</f>
        <v>0.73985586664909697</v>
      </c>
      <c r="X171" s="112">
        <f>IF(RES_hhdet_tes!X171=0,"",RES_hhdet_tes!X171/RES_hhdet_fec!X171)</f>
        <v>0.76587806210513854</v>
      </c>
      <c r="Y171" s="112">
        <f>IF(RES_hhdet_tes!Y171=0,"",RES_hhdet_tes!Y171/RES_hhdet_fec!Y171)</f>
        <v>0.78517798163244346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0.9146173379094078</v>
      </c>
      <c r="C172" s="113">
        <f>IF(RES_hhdet_tes!C172=0,"",RES_hhdet_tes!C172/RES_hhdet_fec!C172)</f>
        <v>0.90467541542948449</v>
      </c>
      <c r="D172" s="113">
        <f>IF(RES_hhdet_tes!D172=0,"",RES_hhdet_tes!D172/RES_hhdet_fec!D172)</f>
        <v>0.89968497137285008</v>
      </c>
      <c r="E172" s="113">
        <f>IF(RES_hhdet_tes!E172=0,"",RES_hhdet_tes!E172/RES_hhdet_fec!E172)</f>
        <v>0.92666330587429735</v>
      </c>
      <c r="F172" s="113">
        <f>IF(RES_hhdet_tes!F172=0,"",RES_hhdet_tes!F172/RES_hhdet_fec!F172)</f>
        <v>0.92669660536197229</v>
      </c>
      <c r="G172" s="113">
        <f>IF(RES_hhdet_tes!G172=0,"",RES_hhdet_tes!G172/RES_hhdet_fec!G172)</f>
        <v>0.9036724074037108</v>
      </c>
      <c r="H172" s="113">
        <f>IF(RES_hhdet_tes!H172=0,"",RES_hhdet_tes!H172/RES_hhdet_fec!H172)</f>
        <v>0.91786154244826212</v>
      </c>
      <c r="I172" s="113">
        <f>IF(RES_hhdet_tes!I172=0,"",RES_hhdet_tes!I172/RES_hhdet_fec!I172)</f>
        <v>0.91563432338005657</v>
      </c>
      <c r="J172" s="113">
        <f>IF(RES_hhdet_tes!J172=0,"",RES_hhdet_tes!J172/RES_hhdet_fec!J172)</f>
        <v>0.9186904893778205</v>
      </c>
      <c r="K172" s="113">
        <f>IF(RES_hhdet_tes!K172=0,"",RES_hhdet_tes!K172/RES_hhdet_fec!K172)</f>
        <v>0.91366741139937069</v>
      </c>
      <c r="L172" s="113">
        <f>IF(RES_hhdet_tes!L172=0,"",RES_hhdet_tes!L172/RES_hhdet_fec!L172)</f>
        <v>0.93859759233018625</v>
      </c>
      <c r="M172" s="113">
        <f>IF(RES_hhdet_tes!M172=0,"",RES_hhdet_tes!M172/RES_hhdet_fec!M172)</f>
        <v>0.95340872610302796</v>
      </c>
      <c r="N172" s="113">
        <f>IF(RES_hhdet_tes!N172=0,"",RES_hhdet_tes!N172/RES_hhdet_fec!N172)</f>
        <v>0.95521073582479987</v>
      </c>
      <c r="O172" s="113">
        <f>IF(RES_hhdet_tes!O172=0,"",RES_hhdet_tes!O172/RES_hhdet_fec!O172)</f>
        <v>0.96211155768186307</v>
      </c>
      <c r="P172" s="113">
        <f>IF(RES_hhdet_tes!P172=0,"",RES_hhdet_tes!P172/RES_hhdet_fec!P172)</f>
        <v>0.95928100454516463</v>
      </c>
      <c r="Q172" s="113">
        <f>IF(RES_hhdet_tes!Q172=0,"",RES_hhdet_tes!Q172/RES_hhdet_fec!Q172)</f>
        <v>0.9573919662598358</v>
      </c>
      <c r="R172" s="113">
        <f>IF(RES_hhdet_tes!R172=0,"",RES_hhdet_tes!R172/RES_hhdet_fec!R172)</f>
        <v>0.95394458439835073</v>
      </c>
      <c r="S172" s="113">
        <f>IF(RES_hhdet_tes!S172=0,"",RES_hhdet_tes!S172/RES_hhdet_fec!S172)</f>
        <v>0.95773734863752891</v>
      </c>
      <c r="T172" s="113">
        <f>IF(RES_hhdet_tes!T172=0,"",RES_hhdet_tes!T172/RES_hhdet_fec!T172)</f>
        <v>0.97080348427173868</v>
      </c>
      <c r="U172" s="113">
        <f>IF(RES_hhdet_tes!U172=0,"",RES_hhdet_tes!U172/RES_hhdet_fec!U172)</f>
        <v>0.97226034612319212</v>
      </c>
      <c r="V172" s="113">
        <f>IF(RES_hhdet_tes!V172=0,"",RES_hhdet_tes!V172/RES_hhdet_fec!V172)</f>
        <v>0.98962411441842824</v>
      </c>
      <c r="W172" s="113">
        <f>IF(RES_hhdet_tes!W172=0,"",RES_hhdet_tes!W172/RES_hhdet_fec!W172)</f>
        <v>0.97742523447357876</v>
      </c>
      <c r="X172" s="113">
        <f>IF(RES_hhdet_tes!X172=0,"",RES_hhdet_tes!X172/RES_hhdet_fec!X172)</f>
        <v>0.9605390983797667</v>
      </c>
      <c r="Y172" s="113">
        <f>IF(RES_hhdet_tes!Y172=0,"",RES_hhdet_tes!Y172/RES_hhdet_fec!Y172)</f>
        <v>0.96370348439499598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0.63890758712399387</v>
      </c>
      <c r="C173" s="111">
        <f>IF(RES_hhdet_tes!C173=0,"",RES_hhdet_tes!C173/RES_hhdet_fec!C173)</f>
        <v>0.64258601600342424</v>
      </c>
      <c r="D173" s="111">
        <f>IF(RES_hhdet_tes!D173=0,"",RES_hhdet_tes!D173/RES_hhdet_fec!D173)</f>
        <v>0.64640068012812246</v>
      </c>
      <c r="E173" s="111">
        <f>IF(RES_hhdet_tes!E173=0,"",RES_hhdet_tes!E173/RES_hhdet_fec!E173)</f>
        <v>0.64941889474742132</v>
      </c>
      <c r="F173" s="111">
        <f>IF(RES_hhdet_tes!F173=0,"",RES_hhdet_tes!F173/RES_hhdet_fec!F173)</f>
        <v>0.65323673493283574</v>
      </c>
      <c r="G173" s="111">
        <f>IF(RES_hhdet_tes!G173=0,"",RES_hhdet_tes!G173/RES_hhdet_fec!G173)</f>
        <v>0.65738262519347634</v>
      </c>
      <c r="H173" s="111">
        <f>IF(RES_hhdet_tes!H173=0,"",RES_hhdet_tes!H173/RES_hhdet_fec!H173)</f>
        <v>0.66067381749172993</v>
      </c>
      <c r="I173" s="111">
        <f>IF(RES_hhdet_tes!I173=0,"",RES_hhdet_tes!I173/RES_hhdet_fec!I173)</f>
        <v>0.66257892232911708</v>
      </c>
      <c r="J173" s="111">
        <f>IF(RES_hhdet_tes!J173=0,"",RES_hhdet_tes!J173/RES_hhdet_fec!J173)</f>
        <v>0.66372503366665347</v>
      </c>
      <c r="K173" s="111">
        <f>IF(RES_hhdet_tes!K173=0,"",RES_hhdet_tes!K173/RES_hhdet_fec!K173)</f>
        <v>0.66539249013402546</v>
      </c>
      <c r="L173" s="111">
        <f>IF(RES_hhdet_tes!L173=0,"",RES_hhdet_tes!L173/RES_hhdet_fec!L173)</f>
        <v>0.66741072779428967</v>
      </c>
      <c r="M173" s="111">
        <f>IF(RES_hhdet_tes!M173=0,"",RES_hhdet_tes!M173/RES_hhdet_fec!M173)</f>
        <v>0.66977776645119769</v>
      </c>
      <c r="N173" s="111">
        <f>IF(RES_hhdet_tes!N173=0,"",RES_hhdet_tes!N173/RES_hhdet_fec!N173)</f>
        <v>0.67141024651366832</v>
      </c>
      <c r="O173" s="111">
        <f>IF(RES_hhdet_tes!O173=0,"",RES_hhdet_tes!O173/RES_hhdet_fec!O173)</f>
        <v>0.67289270818532831</v>
      </c>
      <c r="P173" s="111">
        <f>IF(RES_hhdet_tes!P173=0,"",RES_hhdet_tes!P173/RES_hhdet_fec!P173)</f>
        <v>0.67346096343202166</v>
      </c>
      <c r="Q173" s="111">
        <f>IF(RES_hhdet_tes!Q173=0,"",RES_hhdet_tes!Q173/RES_hhdet_fec!Q173)</f>
        <v>0.67680132112444924</v>
      </c>
      <c r="R173" s="111">
        <f>IF(RES_hhdet_tes!R173=0,"",RES_hhdet_tes!R173/RES_hhdet_fec!R173)</f>
        <v>0.68085317890568198</v>
      </c>
      <c r="S173" s="111">
        <f>IF(RES_hhdet_tes!S173=0,"",RES_hhdet_tes!S173/RES_hhdet_fec!S173)</f>
        <v>0.69062320585811277</v>
      </c>
      <c r="T173" s="111">
        <f>IF(RES_hhdet_tes!T173=0,"",RES_hhdet_tes!T173/RES_hhdet_fec!T173)</f>
        <v>0.70256408708263696</v>
      </c>
      <c r="U173" s="111">
        <f>IF(RES_hhdet_tes!U173=0,"",RES_hhdet_tes!U173/RES_hhdet_fec!U173)</f>
        <v>0.71986516814652479</v>
      </c>
      <c r="V173" s="111">
        <f>IF(RES_hhdet_tes!V173=0,"",RES_hhdet_tes!V173/RES_hhdet_fec!V173)</f>
        <v>0.73123472722916416</v>
      </c>
      <c r="W173" s="111">
        <f>IF(RES_hhdet_tes!W173=0,"",RES_hhdet_tes!W173/RES_hhdet_fec!W173)</f>
        <v>0.7549612097469578</v>
      </c>
      <c r="X173" s="111">
        <f>IF(RES_hhdet_tes!X173=0,"",RES_hhdet_tes!X173/RES_hhdet_fec!X173)</f>
        <v>0.7695661238306406</v>
      </c>
      <c r="Y173" s="111">
        <f>IF(RES_hhdet_tes!Y173=0,"",RES_hhdet_tes!Y173/RES_hhdet_fec!Y173)</f>
        <v>0.78046159866621101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0.62691851540494226</v>
      </c>
      <c r="C175" s="124">
        <f>IF(RES_hhdet_tes!C175=0,"",RES_hhdet_tes!C175/RES_hhdet_fec!C175)</f>
        <v>0.63321052862999228</v>
      </c>
      <c r="D175" s="124">
        <f>IF(RES_hhdet_tes!D175=0,"",RES_hhdet_tes!D175/RES_hhdet_fec!D175)</f>
        <v>0.63754002951084399</v>
      </c>
      <c r="E175" s="124">
        <f>IF(RES_hhdet_tes!E175=0,"",RES_hhdet_tes!E175/RES_hhdet_fec!E175)</f>
        <v>0.62660994576387874</v>
      </c>
      <c r="F175" s="124">
        <f>IF(RES_hhdet_tes!F175=0,"",RES_hhdet_tes!F175/RES_hhdet_fec!F175)</f>
        <v>0.6308933581321936</v>
      </c>
      <c r="G175" s="124">
        <f>IF(RES_hhdet_tes!G175=0,"",RES_hhdet_tes!G175/RES_hhdet_fec!G175)</f>
        <v>0.64379079267596317</v>
      </c>
      <c r="H175" s="124">
        <f>IF(RES_hhdet_tes!H175=0,"",RES_hhdet_tes!H175/RES_hhdet_fec!H175)</f>
        <v>0.64939843168395683</v>
      </c>
      <c r="I175" s="124">
        <f>IF(RES_hhdet_tes!I175=0,"",RES_hhdet_tes!I175/RES_hhdet_fec!I175)</f>
        <v>0.65747441967096676</v>
      </c>
      <c r="J175" s="124">
        <f>IF(RES_hhdet_tes!J175=0,"",RES_hhdet_tes!J175/RES_hhdet_fec!J175)</f>
        <v>0.65815784337883898</v>
      </c>
      <c r="K175" s="124">
        <f>IF(RES_hhdet_tes!K175=0,"",RES_hhdet_tes!K175/RES_hhdet_fec!K175)</f>
        <v>0.66052628341664443</v>
      </c>
      <c r="L175" s="124">
        <f>IF(RES_hhdet_tes!L175=0,"",RES_hhdet_tes!L175/RES_hhdet_fec!L175)</f>
        <v>0.66905222212907589</v>
      </c>
      <c r="M175" s="124">
        <f>IF(RES_hhdet_tes!M175=0,"",RES_hhdet_tes!M175/RES_hhdet_fec!M175)</f>
        <v>0.66034188629205737</v>
      </c>
      <c r="N175" s="124">
        <f>IF(RES_hhdet_tes!N175=0,"",RES_hhdet_tes!N175/RES_hhdet_fec!N175)</f>
        <v>0.65242650412540715</v>
      </c>
      <c r="O175" s="124">
        <f>IF(RES_hhdet_tes!O175=0,"",RES_hhdet_tes!O175/RES_hhdet_fec!O175)</f>
        <v>0.64086860535434687</v>
      </c>
      <c r="P175" s="124">
        <f>IF(RES_hhdet_tes!P175=0,"",RES_hhdet_tes!P175/RES_hhdet_fec!P175)</f>
        <v>0.63781934465424051</v>
      </c>
      <c r="Q175" s="124">
        <f>IF(RES_hhdet_tes!Q175=0,"",RES_hhdet_tes!Q175/RES_hhdet_fec!Q175)</f>
        <v>0.63867343439595259</v>
      </c>
      <c r="R175" s="124">
        <f>IF(RES_hhdet_tes!R175=0,"",RES_hhdet_tes!R175/RES_hhdet_fec!R175)</f>
        <v>0.65225186585475203</v>
      </c>
      <c r="S175" s="124">
        <f>IF(RES_hhdet_tes!S175=0,"",RES_hhdet_tes!S175/RES_hhdet_fec!S175)</f>
        <v>0.64949585970854662</v>
      </c>
      <c r="T175" s="124">
        <f>IF(RES_hhdet_tes!T175=0,"",RES_hhdet_tes!T175/RES_hhdet_fec!T175)</f>
        <v>0.67033812422371342</v>
      </c>
      <c r="U175" s="124">
        <f>IF(RES_hhdet_tes!U175=0,"",RES_hhdet_tes!U175/RES_hhdet_fec!U175)</f>
        <v>0.69245166731343522</v>
      </c>
      <c r="V175" s="124">
        <f>IF(RES_hhdet_tes!V175=0,"",RES_hhdet_tes!V175/RES_hhdet_fec!V175)</f>
        <v>0.71020246681156118</v>
      </c>
      <c r="W175" s="124">
        <f>IF(RES_hhdet_tes!W175=0,"",RES_hhdet_tes!W175/RES_hhdet_fec!W175)</f>
        <v>0.77602437259011581</v>
      </c>
      <c r="X175" s="124">
        <f>IF(RES_hhdet_tes!X175=0,"",RES_hhdet_tes!X175/RES_hhdet_fec!X175)</f>
        <v>0.80270608629537243</v>
      </c>
      <c r="Y175" s="124">
        <f>IF(RES_hhdet_tes!Y175=0,"",RES_hhdet_tes!Y175/RES_hhdet_fec!Y175)</f>
        <v>0.82725218576659554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0.55351870155983995</v>
      </c>
      <c r="C176" s="111">
        <f>IF(RES_hhdet_tes!C176=0,"",RES_hhdet_tes!C176/RES_hhdet_fec!C176)</f>
        <v>0.55442961023518733</v>
      </c>
      <c r="D176" s="111">
        <f>IF(RES_hhdet_tes!D176=0,"",RES_hhdet_tes!D176/RES_hhdet_fec!D176)</f>
        <v>0.55553680438192776</v>
      </c>
      <c r="E176" s="111">
        <f>IF(RES_hhdet_tes!E176=0,"",RES_hhdet_tes!E176/RES_hhdet_fec!E176)</f>
        <v>0.55692264642858669</v>
      </c>
      <c r="F176" s="111">
        <f>IF(RES_hhdet_tes!F176=0,"",RES_hhdet_tes!F176/RES_hhdet_fec!F176)</f>
        <v>0.55809205826125441</v>
      </c>
      <c r="G176" s="111">
        <f>IF(RES_hhdet_tes!G176=0,"",RES_hhdet_tes!G176/RES_hhdet_fec!G176)</f>
        <v>0.55924675044462824</v>
      </c>
      <c r="H176" s="111">
        <f>IF(RES_hhdet_tes!H176=0,"",RES_hhdet_tes!H176/RES_hhdet_fec!H176)</f>
        <v>0.5606388134196737</v>
      </c>
      <c r="I176" s="111">
        <f>IF(RES_hhdet_tes!I176=0,"",RES_hhdet_tes!I176/RES_hhdet_fec!I176)</f>
        <v>0.5614304809130588</v>
      </c>
      <c r="J176" s="111">
        <f>IF(RES_hhdet_tes!J176=0,"",RES_hhdet_tes!J176/RES_hhdet_fec!J176)</f>
        <v>0.56174649063582904</v>
      </c>
      <c r="K176" s="111">
        <f>IF(RES_hhdet_tes!K176=0,"",RES_hhdet_tes!K176/RES_hhdet_fec!K176)</f>
        <v>0.56244246001670706</v>
      </c>
      <c r="L176" s="111">
        <f>IF(RES_hhdet_tes!L176=0,"",RES_hhdet_tes!L176/RES_hhdet_fec!L176)</f>
        <v>0.56331146625224127</v>
      </c>
      <c r="M176" s="111">
        <f>IF(RES_hhdet_tes!M176=0,"",RES_hhdet_tes!M176/RES_hhdet_fec!M176)</f>
        <v>0.56419909261546008</v>
      </c>
      <c r="N176" s="111">
        <f>IF(RES_hhdet_tes!N176=0,"",RES_hhdet_tes!N176/RES_hhdet_fec!N176)</f>
        <v>0.56470115104096075</v>
      </c>
      <c r="O176" s="111">
        <f>IF(RES_hhdet_tes!O176=0,"",RES_hhdet_tes!O176/RES_hhdet_fec!O176)</f>
        <v>0.56503422135070036</v>
      </c>
      <c r="P176" s="111">
        <f>IF(RES_hhdet_tes!P176=0,"",RES_hhdet_tes!P176/RES_hhdet_fec!P176)</f>
        <v>0.56516100073822251</v>
      </c>
      <c r="Q176" s="111">
        <f>IF(RES_hhdet_tes!Q176=0,"",RES_hhdet_tes!Q176/RES_hhdet_fec!Q176)</f>
        <v>0.56534224175525294</v>
      </c>
      <c r="R176" s="111">
        <f>IF(RES_hhdet_tes!R176=0,"",RES_hhdet_tes!R176/RES_hhdet_fec!R176)</f>
        <v>0.56558323119648402</v>
      </c>
      <c r="S176" s="111">
        <f>IF(RES_hhdet_tes!S176=0,"",RES_hhdet_tes!S176/RES_hhdet_fec!S176)</f>
        <v>0.56728300450795088</v>
      </c>
      <c r="T176" s="111">
        <f>IF(RES_hhdet_tes!T176=0,"",RES_hhdet_tes!T176/RES_hhdet_fec!T176)</f>
        <v>0.56934752740532391</v>
      </c>
      <c r="U176" s="111">
        <f>IF(RES_hhdet_tes!U176=0,"",RES_hhdet_tes!U176/RES_hhdet_fec!U176)</f>
        <v>0.57423704557149269</v>
      </c>
      <c r="V176" s="111">
        <f>IF(RES_hhdet_tes!V176=0,"",RES_hhdet_tes!V176/RES_hhdet_fec!V176)</f>
        <v>0.57912466400041218</v>
      </c>
      <c r="W176" s="111">
        <f>IF(RES_hhdet_tes!W176=0,"",RES_hhdet_tes!W176/RES_hhdet_fec!W176)</f>
        <v>0.59035077790169277</v>
      </c>
      <c r="X176" s="111">
        <f>IF(RES_hhdet_tes!X176=0,"",RES_hhdet_tes!X176/RES_hhdet_fec!X176)</f>
        <v>0.59381069974035339</v>
      </c>
      <c r="Y176" s="111">
        <f>IF(RES_hhdet_tes!Y176=0,"",RES_hhdet_tes!Y176/RES_hhdet_fec!Y176)</f>
        <v>0.59778593308479355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0.72128123177973091</v>
      </c>
      <c r="C177" s="45">
        <f>IF(RES_hhdet_tes!C177=0,"",RES_hhdet_tes!C177/RES_hhdet_fec!C177)</f>
        <v>0.72305098718147831</v>
      </c>
      <c r="D177" s="45">
        <f>IF(RES_hhdet_tes!D177=0,"",RES_hhdet_tes!D177/RES_hhdet_fec!D177)</f>
        <v>0.72518928570874142</v>
      </c>
      <c r="E177" s="45">
        <f>IF(RES_hhdet_tes!E177=0,"",RES_hhdet_tes!E177/RES_hhdet_fec!E177)</f>
        <v>0.72772524384408688</v>
      </c>
      <c r="F177" s="45">
        <f>IF(RES_hhdet_tes!F177=0,"",RES_hhdet_tes!F177/RES_hhdet_fec!F177)</f>
        <v>0.73049914427067941</v>
      </c>
      <c r="G177" s="45">
        <f>IF(RES_hhdet_tes!G177=0,"",RES_hhdet_tes!G177/RES_hhdet_fec!G177)</f>
        <v>0.73363022076250939</v>
      </c>
      <c r="H177" s="45">
        <f>IF(RES_hhdet_tes!H177=0,"",RES_hhdet_tes!H177/RES_hhdet_fec!H177)</f>
        <v>0.7368405853384481</v>
      </c>
      <c r="I177" s="45">
        <f>IF(RES_hhdet_tes!I177=0,"",RES_hhdet_tes!I177/RES_hhdet_fec!I177)</f>
        <v>0.73861331147239129</v>
      </c>
      <c r="J177" s="45">
        <f>IF(RES_hhdet_tes!J177=0,"",RES_hhdet_tes!J177/RES_hhdet_fec!J177)</f>
        <v>0.73950132320834783</v>
      </c>
      <c r="K177" s="45">
        <f>IF(RES_hhdet_tes!K177=0,"",RES_hhdet_tes!K177/RES_hhdet_fec!K177)</f>
        <v>0.74085199235902544</v>
      </c>
      <c r="L177" s="45">
        <f>IF(RES_hhdet_tes!L177=0,"",RES_hhdet_tes!L177/RES_hhdet_fec!L177)</f>
        <v>0.74217496939129046</v>
      </c>
      <c r="M177" s="45">
        <f>IF(RES_hhdet_tes!M177=0,"",RES_hhdet_tes!M177/RES_hhdet_fec!M177)</f>
        <v>0.74375146900236555</v>
      </c>
      <c r="N177" s="45">
        <f>IF(RES_hhdet_tes!N177=0,"",RES_hhdet_tes!N177/RES_hhdet_fec!N177)</f>
        <v>0.74508799121576608</v>
      </c>
      <c r="O177" s="45">
        <f>IF(RES_hhdet_tes!O177=0,"",RES_hhdet_tes!O177/RES_hhdet_fec!O177)</f>
        <v>0.7466686419576305</v>
      </c>
      <c r="P177" s="45">
        <f>IF(RES_hhdet_tes!P177=0,"",RES_hhdet_tes!P177/RES_hhdet_fec!P177)</f>
        <v>0.74740107928438715</v>
      </c>
      <c r="Q177" s="45">
        <f>IF(RES_hhdet_tes!Q177=0,"",RES_hhdet_tes!Q177/RES_hhdet_fec!Q177)</f>
        <v>0.75032773259738805</v>
      </c>
      <c r="R177" s="45">
        <f>IF(RES_hhdet_tes!R177=0,"",RES_hhdet_tes!R177/RES_hhdet_fec!R177)</f>
        <v>0.75492454983075152</v>
      </c>
      <c r="S177" s="45">
        <f>IF(RES_hhdet_tes!S177=0,"",RES_hhdet_tes!S177/RES_hhdet_fec!S177)</f>
        <v>0.76862086276365149</v>
      </c>
      <c r="T177" s="45">
        <f>IF(RES_hhdet_tes!T177=0,"",RES_hhdet_tes!T177/RES_hhdet_fec!T177)</f>
        <v>0.78140871189057104</v>
      </c>
      <c r="U177" s="45">
        <f>IF(RES_hhdet_tes!U177=0,"",RES_hhdet_tes!U177/RES_hhdet_fec!U177)</f>
        <v>0.79803195717656839</v>
      </c>
      <c r="V177" s="45">
        <f>IF(RES_hhdet_tes!V177=0,"",RES_hhdet_tes!V177/RES_hhdet_fec!V177)</f>
        <v>0.80546210643051253</v>
      </c>
      <c r="W177" s="45">
        <f>IF(RES_hhdet_tes!W177=0,"",RES_hhdet_tes!W177/RES_hhdet_fec!W177)</f>
        <v>0.84148821556215025</v>
      </c>
      <c r="X177" s="45">
        <f>IF(RES_hhdet_tes!X177=0,"",RES_hhdet_tes!X177/RES_hhdet_fec!X177)</f>
        <v>0.85737630491998362</v>
      </c>
      <c r="Y177" s="45">
        <f>IF(RES_hhdet_tes!Y177=0,"",RES_hhdet_tes!Y177/RES_hhdet_fec!Y177)</f>
        <v>0.86998132357911462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2077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375.89598657827332</v>
      </c>
      <c r="C24" s="117">
        <f t="shared" si="7"/>
        <v>363.39722701359511</v>
      </c>
      <c r="D24" s="117">
        <f t="shared" si="7"/>
        <v>361.23019112792457</v>
      </c>
      <c r="E24" s="117">
        <f t="shared" si="7"/>
        <v>504.66683018471207</v>
      </c>
      <c r="F24" s="117">
        <f t="shared" si="7"/>
        <v>490.67387564191336</v>
      </c>
      <c r="G24" s="117">
        <f t="shared" si="7"/>
        <v>378.80924177018403</v>
      </c>
      <c r="H24" s="117">
        <f t="shared" si="7"/>
        <v>277.20864297149086</v>
      </c>
      <c r="I24" s="117">
        <f t="shared" si="7"/>
        <v>187.56498360314094</v>
      </c>
      <c r="J24" s="117">
        <f t="shared" si="7"/>
        <v>107.36363916231029</v>
      </c>
      <c r="K24" s="117">
        <f t="shared" si="7"/>
        <v>66.747908523120344</v>
      </c>
      <c r="L24" s="117">
        <f t="shared" si="7"/>
        <v>135.45973262982162</v>
      </c>
      <c r="M24" s="117">
        <f t="shared" si="7"/>
        <v>118.03045928468448</v>
      </c>
      <c r="N24" s="117">
        <f t="shared" si="7"/>
        <v>110.24384620145456</v>
      </c>
      <c r="O24" s="117">
        <f t="shared" si="7"/>
        <v>105.4086977447574</v>
      </c>
      <c r="P24" s="117">
        <f t="shared" si="7"/>
        <v>92.814167752962206</v>
      </c>
      <c r="Q24" s="117">
        <f t="shared" si="7"/>
        <v>85.134011133520787</v>
      </c>
      <c r="R24" s="117">
        <f t="shared" ref="R24:V24" si="8">R25+R28+R30+R39</f>
        <v>84.530523416182632</v>
      </c>
      <c r="S24" s="117">
        <f t="shared" si="8"/>
        <v>84.363881135681282</v>
      </c>
      <c r="T24" s="117">
        <f t="shared" si="8"/>
        <v>79.248751665941114</v>
      </c>
      <c r="U24" s="117">
        <f t="shared" si="8"/>
        <v>77.993083539869815</v>
      </c>
      <c r="V24" s="117">
        <f t="shared" si="8"/>
        <v>83.574045732603409</v>
      </c>
      <c r="W24" s="117">
        <f t="shared" ref="W24:Y24" si="9">W25+W28+W30+W39</f>
        <v>71.249690441593316</v>
      </c>
      <c r="X24" s="117">
        <f t="shared" si="9"/>
        <v>64.025584045308264</v>
      </c>
      <c r="Y24" s="117">
        <f t="shared" si="9"/>
        <v>60.972136072754608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201.88847826887428</v>
      </c>
      <c r="C25" s="122">
        <f t="shared" si="10"/>
        <v>194.95519834602158</v>
      </c>
      <c r="D25" s="122">
        <f t="shared" si="10"/>
        <v>192.78032821868234</v>
      </c>
      <c r="E25" s="122">
        <f t="shared" si="10"/>
        <v>315.65060556382986</v>
      </c>
      <c r="F25" s="122">
        <f t="shared" si="10"/>
        <v>308.387776266088</v>
      </c>
      <c r="G25" s="122">
        <f t="shared" si="10"/>
        <v>231.70962647327246</v>
      </c>
      <c r="H25" s="122">
        <f t="shared" si="10"/>
        <v>170.27162030237071</v>
      </c>
      <c r="I25" s="122">
        <f t="shared" si="10"/>
        <v>116.61124349847998</v>
      </c>
      <c r="J25" s="122">
        <f t="shared" si="10"/>
        <v>61.885216872844964</v>
      </c>
      <c r="K25" s="122">
        <f t="shared" si="10"/>
        <v>25.820478584694111</v>
      </c>
      <c r="L25" s="122">
        <f t="shared" si="10"/>
        <v>92.27261481149327</v>
      </c>
      <c r="M25" s="122">
        <f t="shared" si="10"/>
        <v>77.749018360000022</v>
      </c>
      <c r="N25" s="122">
        <f t="shared" si="10"/>
        <v>72.611492079999849</v>
      </c>
      <c r="O25" s="122">
        <f t="shared" si="10"/>
        <v>70.556299839999923</v>
      </c>
      <c r="P25" s="122">
        <f t="shared" si="10"/>
        <v>63.877492959999771</v>
      </c>
      <c r="Q25" s="122">
        <f t="shared" si="10"/>
        <v>59.082347280000008</v>
      </c>
      <c r="R25" s="122">
        <f t="shared" ref="R25:V25" si="11">SUM(R26:R27)</f>
        <v>58.39735891999991</v>
      </c>
      <c r="S25" s="122">
        <f t="shared" si="11"/>
        <v>58.310280920000011</v>
      </c>
      <c r="T25" s="122">
        <f t="shared" si="11"/>
        <v>55.48312328000015</v>
      </c>
      <c r="U25" s="122">
        <f t="shared" si="11"/>
        <v>56.171064720000061</v>
      </c>
      <c r="V25" s="122">
        <f t="shared" si="11"/>
        <v>61.509047080000059</v>
      </c>
      <c r="W25" s="122">
        <f t="shared" ref="W25:Y25" si="12">SUM(W26:W27)</f>
        <v>53.547190039999947</v>
      </c>
      <c r="X25" s="122">
        <f t="shared" si="12"/>
        <v>48.522688479999765</v>
      </c>
      <c r="Y25" s="122">
        <f t="shared" si="12"/>
        <v>46.392255800000207</v>
      </c>
      <c r="DA25" s="130" t="s">
        <v>2097</v>
      </c>
    </row>
    <row r="26" spans="1:105" ht="12" customHeight="1" x14ac:dyDescent="0.25">
      <c r="A26" s="97" t="s">
        <v>74</v>
      </c>
      <c r="B26" s="98">
        <v>201.88847826887428</v>
      </c>
      <c r="C26" s="98">
        <v>194.95519834602158</v>
      </c>
      <c r="D26" s="98">
        <v>192.78032821868234</v>
      </c>
      <c r="E26" s="98">
        <v>315.65060556382986</v>
      </c>
      <c r="F26" s="98">
        <v>308.387776266088</v>
      </c>
      <c r="G26" s="98">
        <v>231.70962647327246</v>
      </c>
      <c r="H26" s="98">
        <v>170.27162030237071</v>
      </c>
      <c r="I26" s="98">
        <v>116.61124349847998</v>
      </c>
      <c r="J26" s="98">
        <v>61.885216872844964</v>
      </c>
      <c r="K26" s="98">
        <v>25.820478584694111</v>
      </c>
      <c r="L26" s="98">
        <v>92.27261481149327</v>
      </c>
      <c r="M26" s="98">
        <v>77.749018360000022</v>
      </c>
      <c r="N26" s="98">
        <v>72.611492079999849</v>
      </c>
      <c r="O26" s="98">
        <v>70.556299839999923</v>
      </c>
      <c r="P26" s="98">
        <v>63.877492959999771</v>
      </c>
      <c r="Q26" s="98">
        <v>59.082347280000008</v>
      </c>
      <c r="R26" s="98">
        <v>58.39735891999991</v>
      </c>
      <c r="S26" s="98">
        <v>58.310280920000011</v>
      </c>
      <c r="T26" s="98">
        <v>55.48312328000015</v>
      </c>
      <c r="U26" s="98">
        <v>56.171064720000061</v>
      </c>
      <c r="V26" s="98">
        <v>61.509047080000059</v>
      </c>
      <c r="W26" s="98">
        <v>53.547190039999947</v>
      </c>
      <c r="X26" s="98">
        <v>48.522688479999765</v>
      </c>
      <c r="Y26" s="98">
        <v>46.392255800000207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91.26536185746356</v>
      </c>
      <c r="C30" s="122">
        <v>88.897676680988724</v>
      </c>
      <c r="D30" s="122">
        <v>88.056704184122395</v>
      </c>
      <c r="E30" s="122">
        <v>91.565250122097936</v>
      </c>
      <c r="F30" s="122">
        <v>88.199035920149612</v>
      </c>
      <c r="G30" s="122">
        <v>74.01544415801861</v>
      </c>
      <c r="H30" s="122">
        <v>54.726812635750122</v>
      </c>
      <c r="I30" s="122">
        <v>36.751288549441284</v>
      </c>
      <c r="J30" s="122">
        <v>24.83739426787383</v>
      </c>
      <c r="K30" s="122">
        <v>22.605025493145469</v>
      </c>
      <c r="L30" s="122">
        <v>23.129058737606375</v>
      </c>
      <c r="M30" s="122">
        <v>19.574057878552257</v>
      </c>
      <c r="N30" s="122">
        <v>17.417405872453436</v>
      </c>
      <c r="O30" s="122">
        <v>16.346611698943306</v>
      </c>
      <c r="P30" s="122">
        <v>13.826279905128414</v>
      </c>
      <c r="Q30" s="122">
        <v>12.410971379753402</v>
      </c>
      <c r="R30" s="122">
        <v>12.258951242506571</v>
      </c>
      <c r="S30" s="122">
        <v>12.288086695640139</v>
      </c>
      <c r="T30" s="122">
        <v>11.370235979337055</v>
      </c>
      <c r="U30" s="122">
        <v>10.842877515766833</v>
      </c>
      <c r="V30" s="122">
        <v>11.452274150532482</v>
      </c>
      <c r="W30" s="122">
        <v>9.156743879010957</v>
      </c>
      <c r="X30" s="122">
        <v>7.8567273562595803</v>
      </c>
      <c r="Y30" s="122">
        <v>7.2262018943565387</v>
      </c>
      <c r="DA30" s="130" t="s">
        <v>2102</v>
      </c>
    </row>
    <row r="31" spans="1:105" ht="12" customHeight="1" x14ac:dyDescent="0.25">
      <c r="A31" s="97" t="s">
        <v>141</v>
      </c>
      <c r="B31" s="98">
        <v>90.998967995167447</v>
      </c>
      <c r="C31" s="98">
        <v>88.63950424923992</v>
      </c>
      <c r="D31" s="98">
        <v>87.803988255868092</v>
      </c>
      <c r="E31" s="98">
        <v>91.291245384606199</v>
      </c>
      <c r="F31" s="98">
        <v>87.939083776173476</v>
      </c>
      <c r="G31" s="98">
        <v>73.771173138266306</v>
      </c>
      <c r="H31" s="98">
        <v>54.560640821603236</v>
      </c>
      <c r="I31" s="98">
        <v>36.637412495197161</v>
      </c>
      <c r="J31" s="98">
        <v>24.760458145714626</v>
      </c>
      <c r="K31" s="98">
        <v>22.525409725736946</v>
      </c>
      <c r="L31" s="98">
        <v>22.996355553328112</v>
      </c>
      <c r="M31" s="98">
        <v>19.483668107351569</v>
      </c>
      <c r="N31" s="98">
        <v>17.31234734113335</v>
      </c>
      <c r="O31" s="98">
        <v>16.255928343944881</v>
      </c>
      <c r="P31" s="98">
        <v>13.746281865711133</v>
      </c>
      <c r="Q31" s="98">
        <v>12.338359125817632</v>
      </c>
      <c r="R31" s="98">
        <v>12.18274933310108</v>
      </c>
      <c r="S31" s="98">
        <v>12.208926023921471</v>
      </c>
      <c r="T31" s="98">
        <v>11.319147673084499</v>
      </c>
      <c r="U31" s="98">
        <v>10.793336611329034</v>
      </c>
      <c r="V31" s="98">
        <v>11.369326757937595</v>
      </c>
      <c r="W31" s="98">
        <v>9.0890244001745835</v>
      </c>
      <c r="X31" s="98">
        <v>7.7645454411700623</v>
      </c>
      <c r="Y31" s="98">
        <v>7.1574069324313498</v>
      </c>
      <c r="DA31" s="63" t="s">
        <v>2103</v>
      </c>
    </row>
    <row r="32" spans="1:105" ht="12" customHeight="1" x14ac:dyDescent="0.25">
      <c r="A32" s="97" t="s">
        <v>140</v>
      </c>
      <c r="B32" s="98">
        <v>0.26639386229611617</v>
      </c>
      <c r="C32" s="98">
        <v>0.25817243174879906</v>
      </c>
      <c r="D32" s="98">
        <v>0.25271592825429889</v>
      </c>
      <c r="E32" s="98">
        <v>0.27400473749174337</v>
      </c>
      <c r="F32" s="98">
        <v>0.25995214397613425</v>
      </c>
      <c r="G32" s="98">
        <v>0.24427101975230836</v>
      </c>
      <c r="H32" s="98">
        <v>0.16617181414688328</v>
      </c>
      <c r="I32" s="98">
        <v>0.11387605424412633</v>
      </c>
      <c r="J32" s="98">
        <v>7.6936122159202869E-2</v>
      </c>
      <c r="K32" s="98">
        <v>7.9615767408521193E-2</v>
      </c>
      <c r="L32" s="98">
        <v>0.13270318427826253</v>
      </c>
      <c r="M32" s="98">
        <v>9.0389771200686073E-2</v>
      </c>
      <c r="N32" s="98">
        <v>0.10505853132008465</v>
      </c>
      <c r="O32" s="98">
        <v>9.0683354998424962E-2</v>
      </c>
      <c r="P32" s="98">
        <v>7.9998039417281605E-2</v>
      </c>
      <c r="Q32" s="98">
        <v>7.2612253935769283E-2</v>
      </c>
      <c r="R32" s="98">
        <v>7.6201909405489821E-2</v>
      </c>
      <c r="S32" s="98">
        <v>7.9160671718668862E-2</v>
      </c>
      <c r="T32" s="98">
        <v>5.1088306252556295E-2</v>
      </c>
      <c r="U32" s="98">
        <v>4.9540904437799592E-2</v>
      </c>
      <c r="V32" s="98">
        <v>8.2947392594887315E-2</v>
      </c>
      <c r="W32" s="98">
        <v>6.7719478836373123E-2</v>
      </c>
      <c r="X32" s="98">
        <v>9.218191508951841E-2</v>
      </c>
      <c r="Y32" s="98">
        <v>6.8794961925189232E-2</v>
      </c>
      <c r="DA32" s="63" t="s">
        <v>2104</v>
      </c>
    </row>
    <row r="33" spans="1:105" ht="12" customHeight="1" x14ac:dyDescent="0.25">
      <c r="A33" s="100" t="s">
        <v>50</v>
      </c>
      <c r="B33" s="101">
        <v>0.26639386229611617</v>
      </c>
      <c r="C33" s="101">
        <v>0.25817243174879906</v>
      </c>
      <c r="D33" s="101">
        <v>0.25271592825429889</v>
      </c>
      <c r="E33" s="101">
        <v>0.27400473749174337</v>
      </c>
      <c r="F33" s="101">
        <v>0.25995214397613425</v>
      </c>
      <c r="G33" s="101">
        <v>0.24427101975230836</v>
      </c>
      <c r="H33" s="101">
        <v>0.16617181414688328</v>
      </c>
      <c r="I33" s="101">
        <v>0.11387605424412633</v>
      </c>
      <c r="J33" s="101">
        <v>7.6936122159202869E-2</v>
      </c>
      <c r="K33" s="101">
        <v>7.9615767408521193E-2</v>
      </c>
      <c r="L33" s="101">
        <v>0.13270318427826253</v>
      </c>
      <c r="M33" s="101">
        <v>9.0389771200686073E-2</v>
      </c>
      <c r="N33" s="101">
        <v>0.10505853132008465</v>
      </c>
      <c r="O33" s="101">
        <v>9.0683354998424962E-2</v>
      </c>
      <c r="P33" s="101">
        <v>7.9998039417281605E-2</v>
      </c>
      <c r="Q33" s="101">
        <v>7.2612253935769283E-2</v>
      </c>
      <c r="R33" s="101">
        <v>7.6201909405489821E-2</v>
      </c>
      <c r="S33" s="101">
        <v>7.9160671718668862E-2</v>
      </c>
      <c r="T33" s="101">
        <v>5.1088306252556295E-2</v>
      </c>
      <c r="U33" s="101">
        <v>4.9540904437799592E-2</v>
      </c>
      <c r="V33" s="101">
        <v>8.2947392594887315E-2</v>
      </c>
      <c r="W33" s="101">
        <v>6.7719478836373123E-2</v>
      </c>
      <c r="X33" s="101">
        <v>9.218191508951841E-2</v>
      </c>
      <c r="Y33" s="101">
        <v>6.8794961925189232E-2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82.74214645193544</v>
      </c>
      <c r="C39" s="122">
        <v>79.5443519865848</v>
      </c>
      <c r="D39" s="122">
        <v>80.393158725119804</v>
      </c>
      <c r="E39" s="122">
        <v>97.450974498784262</v>
      </c>
      <c r="F39" s="122">
        <v>94.087063455675761</v>
      </c>
      <c r="G39" s="122">
        <v>73.08417113889297</v>
      </c>
      <c r="H39" s="122">
        <v>52.210210033370018</v>
      </c>
      <c r="I39" s="122">
        <v>34.202451555219675</v>
      </c>
      <c r="J39" s="122">
        <v>20.641028021591495</v>
      </c>
      <c r="K39" s="122">
        <v>18.322404445280768</v>
      </c>
      <c r="L39" s="122">
        <v>20.058059080721986</v>
      </c>
      <c r="M39" s="122">
        <v>20.707383046132207</v>
      </c>
      <c r="N39" s="122">
        <v>20.214948249001271</v>
      </c>
      <c r="O39" s="122">
        <v>18.505786205814175</v>
      </c>
      <c r="P39" s="122">
        <v>15.110394887834014</v>
      </c>
      <c r="Q39" s="122">
        <v>13.64069247376737</v>
      </c>
      <c r="R39" s="122">
        <v>13.87421325367615</v>
      </c>
      <c r="S39" s="122">
        <v>13.765513520041138</v>
      </c>
      <c r="T39" s="122">
        <v>12.395392406603897</v>
      </c>
      <c r="U39" s="122">
        <v>10.979141304102923</v>
      </c>
      <c r="V39" s="122">
        <v>10.61272450207086</v>
      </c>
      <c r="W39" s="122">
        <v>8.5457565225824101</v>
      </c>
      <c r="X39" s="122">
        <v>7.6461682090489216</v>
      </c>
      <c r="Y39" s="122">
        <v>7.3536783783978557</v>
      </c>
      <c r="DA39" s="130" t="s">
        <v>2111</v>
      </c>
    </row>
    <row r="40" spans="1:105" ht="12" customHeight="1" x14ac:dyDescent="0.25">
      <c r="A40" s="97" t="s">
        <v>50</v>
      </c>
      <c r="B40" s="98">
        <v>82.74214645193544</v>
      </c>
      <c r="C40" s="98">
        <v>79.5443519865848</v>
      </c>
      <c r="D40" s="98">
        <v>80.393158725119804</v>
      </c>
      <c r="E40" s="98">
        <v>97.450974498784262</v>
      </c>
      <c r="F40" s="98">
        <v>94.087063455675761</v>
      </c>
      <c r="G40" s="98">
        <v>73.08417113889297</v>
      </c>
      <c r="H40" s="98">
        <v>52.210210033370018</v>
      </c>
      <c r="I40" s="98">
        <v>34.202451555219675</v>
      </c>
      <c r="J40" s="98">
        <v>20.641028021591495</v>
      </c>
      <c r="K40" s="98">
        <v>18.322404445280768</v>
      </c>
      <c r="L40" s="98">
        <v>20.058059080721986</v>
      </c>
      <c r="M40" s="98">
        <v>20.707383046132207</v>
      </c>
      <c r="N40" s="98">
        <v>20.214948249001271</v>
      </c>
      <c r="O40" s="98">
        <v>18.505786205814175</v>
      </c>
      <c r="P40" s="98">
        <v>15.110394887834014</v>
      </c>
      <c r="Q40" s="98">
        <v>13.64069247376737</v>
      </c>
      <c r="R40" s="98">
        <v>13.87421325367615</v>
      </c>
      <c r="S40" s="98">
        <v>13.765513520041138</v>
      </c>
      <c r="T40" s="98">
        <v>12.395392406603897</v>
      </c>
      <c r="U40" s="98">
        <v>10.979141304102923</v>
      </c>
      <c r="V40" s="98">
        <v>10.61272450207086</v>
      </c>
      <c r="W40" s="98">
        <v>8.5457565225824101</v>
      </c>
      <c r="X40" s="98">
        <v>7.6461682090489216</v>
      </c>
      <c r="Y40" s="98">
        <v>7.3536783783978557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111.79954858433999</v>
      </c>
      <c r="C43" s="117">
        <f t="shared" si="14"/>
        <v>127.26040485246003</v>
      </c>
      <c r="D43" s="117">
        <f t="shared" si="14"/>
        <v>124.81133413499552</v>
      </c>
      <c r="E43" s="117">
        <f t="shared" si="14"/>
        <v>105.05608587725374</v>
      </c>
      <c r="F43" s="117">
        <f t="shared" si="14"/>
        <v>99.972631433665484</v>
      </c>
      <c r="G43" s="117">
        <f t="shared" si="14"/>
        <v>111.09166715860866</v>
      </c>
      <c r="H43" s="117">
        <f t="shared" si="14"/>
        <v>121.97784813813574</v>
      </c>
      <c r="I43" s="117">
        <f t="shared" si="14"/>
        <v>157.58231600127988</v>
      </c>
      <c r="J43" s="117">
        <f t="shared" si="14"/>
        <v>195.57264547980995</v>
      </c>
      <c r="K43" s="117">
        <f t="shared" si="14"/>
        <v>234.88195667837962</v>
      </c>
      <c r="L43" s="117">
        <f t="shared" si="14"/>
        <v>278.37745652374952</v>
      </c>
      <c r="M43" s="117">
        <f t="shared" si="14"/>
        <v>311.00509299582779</v>
      </c>
      <c r="N43" s="117">
        <f t="shared" si="14"/>
        <v>236.51652610344036</v>
      </c>
      <c r="O43" s="117">
        <f t="shared" si="14"/>
        <v>219.44760676459072</v>
      </c>
      <c r="P43" s="117">
        <f t="shared" si="14"/>
        <v>202.2202940153484</v>
      </c>
      <c r="Q43" s="117">
        <f t="shared" si="14"/>
        <v>187.08992912127448</v>
      </c>
      <c r="R43" s="117">
        <f t="shared" ref="R43:V43" si="15">R44+R47+R49+R58</f>
        <v>189.14789073719746</v>
      </c>
      <c r="S43" s="117">
        <f t="shared" si="15"/>
        <v>164.22207714167899</v>
      </c>
      <c r="T43" s="117">
        <f t="shared" si="15"/>
        <v>190.40258952013377</v>
      </c>
      <c r="U43" s="117">
        <f t="shared" si="15"/>
        <v>163.31608195663276</v>
      </c>
      <c r="V43" s="117">
        <f t="shared" si="15"/>
        <v>180.13450258686169</v>
      </c>
      <c r="W43" s="117">
        <f t="shared" ref="W43:Y43" si="16">W44+W47+W49+W58</f>
        <v>168.19865607707328</v>
      </c>
      <c r="X43" s="117">
        <f t="shared" si="16"/>
        <v>144.11295188707609</v>
      </c>
      <c r="Y43" s="117">
        <f t="shared" si="16"/>
        <v>121.25313551154565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60.575283765974774</v>
      </c>
      <c r="C44" s="122">
        <f t="shared" si="17"/>
        <v>73.238914812669975</v>
      </c>
      <c r="D44" s="122">
        <f t="shared" si="17"/>
        <v>73.44701107540682</v>
      </c>
      <c r="E44" s="122">
        <f t="shared" si="17"/>
        <v>61.004104219049388</v>
      </c>
      <c r="F44" s="122">
        <f t="shared" si="17"/>
        <v>59.755541146479615</v>
      </c>
      <c r="G44" s="122">
        <f t="shared" si="17"/>
        <v>70.015548481682032</v>
      </c>
      <c r="H44" s="122">
        <f t="shared" si="17"/>
        <v>77.159528641243611</v>
      </c>
      <c r="I44" s="122">
        <f t="shared" si="17"/>
        <v>102.61236769111217</v>
      </c>
      <c r="J44" s="122">
        <f t="shared" si="17"/>
        <v>128.75830920195764</v>
      </c>
      <c r="K44" s="122">
        <f t="shared" si="17"/>
        <v>158.76724787632821</v>
      </c>
      <c r="L44" s="122">
        <f t="shared" si="17"/>
        <v>165.17196882167519</v>
      </c>
      <c r="M44" s="122">
        <f t="shared" si="17"/>
        <v>194.54590778691727</v>
      </c>
      <c r="N44" s="122">
        <f t="shared" si="17"/>
        <v>151.89060205275297</v>
      </c>
      <c r="O44" s="122">
        <f t="shared" si="17"/>
        <v>148.05553656689031</v>
      </c>
      <c r="P44" s="122">
        <f t="shared" si="17"/>
        <v>141.60159168013712</v>
      </c>
      <c r="Q44" s="122">
        <f t="shared" si="17"/>
        <v>132.53372805772565</v>
      </c>
      <c r="R44" s="122">
        <f t="shared" ref="R44:V44" si="18">SUM(R45:R46)</f>
        <v>134.41547548178781</v>
      </c>
      <c r="S44" s="122">
        <f t="shared" si="18"/>
        <v>115.47365455690117</v>
      </c>
      <c r="T44" s="122">
        <f t="shared" si="18"/>
        <v>136.91068899061369</v>
      </c>
      <c r="U44" s="122">
        <f t="shared" si="18"/>
        <v>117.43373494173257</v>
      </c>
      <c r="V44" s="122">
        <f t="shared" si="18"/>
        <v>128.38330050326684</v>
      </c>
      <c r="W44" s="122">
        <f t="shared" ref="W44:Y44" si="19">SUM(W45:W46)</f>
        <v>123.36774672898656</v>
      </c>
      <c r="X44" s="122">
        <f t="shared" si="19"/>
        <v>106.42459757134661</v>
      </c>
      <c r="Y44" s="122">
        <f t="shared" si="19"/>
        <v>89.740827450577726</v>
      </c>
      <c r="DA44" s="130" t="s">
        <v>2115</v>
      </c>
    </row>
    <row r="45" spans="1:105" ht="12" customHeight="1" x14ac:dyDescent="0.25">
      <c r="A45" s="97" t="s">
        <v>211</v>
      </c>
      <c r="B45" s="98">
        <v>60.575283765974774</v>
      </c>
      <c r="C45" s="98">
        <v>73.238914812669975</v>
      </c>
      <c r="D45" s="98">
        <v>73.44701107540682</v>
      </c>
      <c r="E45" s="98">
        <v>61.004104219049388</v>
      </c>
      <c r="F45" s="98">
        <v>59.755541146479615</v>
      </c>
      <c r="G45" s="98">
        <v>70.015548481682032</v>
      </c>
      <c r="H45" s="98">
        <v>77.159528641243611</v>
      </c>
      <c r="I45" s="98">
        <v>102.61236769111217</v>
      </c>
      <c r="J45" s="98">
        <v>128.75830920195764</v>
      </c>
      <c r="K45" s="98">
        <v>158.76724787632821</v>
      </c>
      <c r="L45" s="98">
        <v>165.17196882167519</v>
      </c>
      <c r="M45" s="98">
        <v>194.54590778691727</v>
      </c>
      <c r="N45" s="98">
        <v>151.89060205275297</v>
      </c>
      <c r="O45" s="98">
        <v>148.05553656689031</v>
      </c>
      <c r="P45" s="98">
        <v>141.60159168013712</v>
      </c>
      <c r="Q45" s="98">
        <v>132.53372805772565</v>
      </c>
      <c r="R45" s="98">
        <v>134.41547548178781</v>
      </c>
      <c r="S45" s="98">
        <v>115.47365455690117</v>
      </c>
      <c r="T45" s="98">
        <v>136.91068899061369</v>
      </c>
      <c r="U45" s="98">
        <v>117.43373494173257</v>
      </c>
      <c r="V45" s="98">
        <v>128.38330050326684</v>
      </c>
      <c r="W45" s="98">
        <v>123.36774672898656</v>
      </c>
      <c r="X45" s="98">
        <v>106.42459757134661</v>
      </c>
      <c r="Y45" s="98">
        <v>89.740827450577726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28.864608453955476</v>
      </c>
      <c r="C49" s="122">
        <v>34.208340588472957</v>
      </c>
      <c r="D49" s="122">
        <v>32.507926844593229</v>
      </c>
      <c r="E49" s="122">
        <v>23.759836197979219</v>
      </c>
      <c r="F49" s="122">
        <v>21.526319637342535</v>
      </c>
      <c r="G49" s="122">
        <v>24.498244665238747</v>
      </c>
      <c r="H49" s="122">
        <v>27.988460278756385</v>
      </c>
      <c r="I49" s="122">
        <v>36.310371588887939</v>
      </c>
      <c r="J49" s="122">
        <v>47.084862958042329</v>
      </c>
      <c r="K49" s="122">
        <v>50.850674643671745</v>
      </c>
      <c r="L49" s="122">
        <v>78.220704058324699</v>
      </c>
      <c r="M49" s="122">
        <v>82.621515453082694</v>
      </c>
      <c r="N49" s="122">
        <v>55.218927587246853</v>
      </c>
      <c r="O49" s="122">
        <v>46.268234873109726</v>
      </c>
      <c r="P49" s="122">
        <v>40.017419399862924</v>
      </c>
      <c r="Q49" s="122">
        <v>36.340290502274406</v>
      </c>
      <c r="R49" s="122">
        <v>37.644724518211994</v>
      </c>
      <c r="S49" s="122">
        <v>32.803873723098739</v>
      </c>
      <c r="T49" s="122">
        <v>39.041462729386346</v>
      </c>
      <c r="U49" s="122">
        <v>32.359816698267259</v>
      </c>
      <c r="V49" s="122">
        <v>36.811861856733138</v>
      </c>
      <c r="W49" s="122">
        <v>32.205014871013574</v>
      </c>
      <c r="X49" s="122">
        <v>26.988441788653333</v>
      </c>
      <c r="Y49" s="122">
        <v>22.273017749422419</v>
      </c>
      <c r="DA49" s="130" t="s">
        <v>2120</v>
      </c>
    </row>
    <row r="50" spans="1:105" ht="12" customHeight="1" x14ac:dyDescent="0.25">
      <c r="A50" s="97" t="s">
        <v>138</v>
      </c>
      <c r="B50" s="98">
        <v>28.794493385542982</v>
      </c>
      <c r="C50" s="98">
        <v>34.09626999921106</v>
      </c>
      <c r="D50" s="98">
        <v>32.398710305947503</v>
      </c>
      <c r="E50" s="98">
        <v>23.691945132611455</v>
      </c>
      <c r="F50" s="98">
        <v>21.465695372347582</v>
      </c>
      <c r="G50" s="98">
        <v>24.428442781231386</v>
      </c>
      <c r="H50" s="98">
        <v>27.918240188843825</v>
      </c>
      <c r="I50" s="98">
        <v>36.219034432590952</v>
      </c>
      <c r="J50" s="98">
        <v>46.948087462657618</v>
      </c>
      <c r="K50" s="98">
        <v>50.713795323262964</v>
      </c>
      <c r="L50" s="98">
        <v>77.861349745551266</v>
      </c>
      <c r="M50" s="98">
        <v>82.153912066968886</v>
      </c>
      <c r="N50" s="98">
        <v>54.933415022954883</v>
      </c>
      <c r="O50" s="98">
        <v>46.070704163999309</v>
      </c>
      <c r="P50" s="98">
        <v>39.830459115184667</v>
      </c>
      <c r="Q50" s="98">
        <v>36.155379837986722</v>
      </c>
      <c r="R50" s="98">
        <v>37.423586620089822</v>
      </c>
      <c r="S50" s="98">
        <v>32.628027995035914</v>
      </c>
      <c r="T50" s="98">
        <v>38.835985180713422</v>
      </c>
      <c r="U50" s="98">
        <v>32.188029484467911</v>
      </c>
      <c r="V50" s="98">
        <v>36.584965527486261</v>
      </c>
      <c r="W50" s="98">
        <v>31.963170661204636</v>
      </c>
      <c r="X50" s="98">
        <v>26.686551686048137</v>
      </c>
      <c r="Y50" s="98">
        <v>22.084241302597189</v>
      </c>
      <c r="DA50" s="63" t="s">
        <v>2121</v>
      </c>
    </row>
    <row r="51" spans="1:105" ht="12" customHeight="1" x14ac:dyDescent="0.25">
      <c r="A51" s="97" t="s">
        <v>137</v>
      </c>
      <c r="B51" s="98">
        <v>7.0115068412493139E-2</v>
      </c>
      <c r="C51" s="98">
        <v>0.1120705892618982</v>
      </c>
      <c r="D51" s="98">
        <v>0.10921653864572647</v>
      </c>
      <c r="E51" s="98">
        <v>6.7891065367763084E-2</v>
      </c>
      <c r="F51" s="98">
        <v>6.0624264994952409E-2</v>
      </c>
      <c r="G51" s="98">
        <v>6.9801884007360343E-2</v>
      </c>
      <c r="H51" s="98">
        <v>7.0220089912560721E-2</v>
      </c>
      <c r="I51" s="98">
        <v>9.1337156296990074E-2</v>
      </c>
      <c r="J51" s="98">
        <v>0.13677549538471387</v>
      </c>
      <c r="K51" s="98">
        <v>0.13687932040878328</v>
      </c>
      <c r="L51" s="98">
        <v>0.35935431277343788</v>
      </c>
      <c r="M51" s="98">
        <v>0.46760338611380509</v>
      </c>
      <c r="N51" s="98">
        <v>0.28551256429197081</v>
      </c>
      <c r="O51" s="98">
        <v>0.1975307091104184</v>
      </c>
      <c r="P51" s="98">
        <v>0.18696028467826001</v>
      </c>
      <c r="Q51" s="98">
        <v>0.18491066428768574</v>
      </c>
      <c r="R51" s="98">
        <v>0.22113789812217549</v>
      </c>
      <c r="S51" s="98">
        <v>0.17584572806282706</v>
      </c>
      <c r="T51" s="98">
        <v>0.20547754867292298</v>
      </c>
      <c r="U51" s="98">
        <v>0.17178721379934958</v>
      </c>
      <c r="V51" s="98">
        <v>0.22689632924687486</v>
      </c>
      <c r="W51" s="98">
        <v>0.24184420980893659</v>
      </c>
      <c r="X51" s="98">
        <v>0.30189010260519744</v>
      </c>
      <c r="Y51" s="98">
        <v>0.18877644682523137</v>
      </c>
      <c r="DA51" s="63" t="s">
        <v>2122</v>
      </c>
    </row>
    <row r="52" spans="1:105" ht="12" customHeight="1" x14ac:dyDescent="0.25">
      <c r="A52" s="100" t="s">
        <v>211</v>
      </c>
      <c r="B52" s="101">
        <v>7.0115068412493139E-2</v>
      </c>
      <c r="C52" s="101">
        <v>0.1120705892618982</v>
      </c>
      <c r="D52" s="101">
        <v>0.10921653864572647</v>
      </c>
      <c r="E52" s="101">
        <v>6.7891065367763084E-2</v>
      </c>
      <c r="F52" s="101">
        <v>6.0624264994952409E-2</v>
      </c>
      <c r="G52" s="101">
        <v>6.9801884007360343E-2</v>
      </c>
      <c r="H52" s="101">
        <v>7.0220089912560721E-2</v>
      </c>
      <c r="I52" s="101">
        <v>9.1337156296990074E-2</v>
      </c>
      <c r="J52" s="101">
        <v>0.13677549538471387</v>
      </c>
      <c r="K52" s="101">
        <v>0.13687932040878328</v>
      </c>
      <c r="L52" s="101">
        <v>0.35935431277343788</v>
      </c>
      <c r="M52" s="101">
        <v>0.46760338611380509</v>
      </c>
      <c r="N52" s="101">
        <v>0.28551256429197081</v>
      </c>
      <c r="O52" s="101">
        <v>0.1975307091104184</v>
      </c>
      <c r="P52" s="101">
        <v>0.18696028467826001</v>
      </c>
      <c r="Q52" s="101">
        <v>0.18491066428768574</v>
      </c>
      <c r="R52" s="101">
        <v>0.22113789812217549</v>
      </c>
      <c r="S52" s="101">
        <v>0.17584572806282706</v>
      </c>
      <c r="T52" s="101">
        <v>0.20547754867292298</v>
      </c>
      <c r="U52" s="101">
        <v>0.17178721379934958</v>
      </c>
      <c r="V52" s="101">
        <v>0.22689632924687486</v>
      </c>
      <c r="W52" s="101">
        <v>0.24184420980893659</v>
      </c>
      <c r="X52" s="101">
        <v>0.30189010260519744</v>
      </c>
      <c r="Y52" s="101">
        <v>0.18877644682523137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22.359656364409748</v>
      </c>
      <c r="C58" s="122">
        <v>19.813149451317088</v>
      </c>
      <c r="D58" s="122">
        <v>18.85639621499547</v>
      </c>
      <c r="E58" s="122">
        <v>20.292145460225132</v>
      </c>
      <c r="F58" s="122">
        <v>18.690770649843333</v>
      </c>
      <c r="G58" s="122">
        <v>16.577874011687875</v>
      </c>
      <c r="H58" s="122">
        <v>16.829859218135752</v>
      </c>
      <c r="I58" s="122">
        <v>18.659576721279752</v>
      </c>
      <c r="J58" s="122">
        <v>19.729473319809973</v>
      </c>
      <c r="K58" s="122">
        <v>25.264034158379669</v>
      </c>
      <c r="L58" s="122">
        <v>34.984783643749623</v>
      </c>
      <c r="M58" s="122">
        <v>33.837669755827861</v>
      </c>
      <c r="N58" s="122">
        <v>29.406996463440532</v>
      </c>
      <c r="O58" s="122">
        <v>25.123835324590683</v>
      </c>
      <c r="P58" s="122">
        <v>20.601282935348372</v>
      </c>
      <c r="Q58" s="122">
        <v>18.215910561274416</v>
      </c>
      <c r="R58" s="122">
        <v>17.087690737197654</v>
      </c>
      <c r="S58" s="122">
        <v>15.944548861679102</v>
      </c>
      <c r="T58" s="122">
        <v>14.450437800133717</v>
      </c>
      <c r="U58" s="122">
        <v>13.522530316632926</v>
      </c>
      <c r="V58" s="122">
        <v>14.939340226861702</v>
      </c>
      <c r="W58" s="122">
        <v>12.625894477073132</v>
      </c>
      <c r="X58" s="122">
        <v>10.699912527076153</v>
      </c>
      <c r="Y58" s="122">
        <v>9.239290311545501</v>
      </c>
      <c r="DA58" s="130" t="s">
        <v>2129</v>
      </c>
    </row>
    <row r="59" spans="1:105" ht="12" customHeight="1" x14ac:dyDescent="0.25">
      <c r="A59" s="97" t="s">
        <v>50</v>
      </c>
      <c r="B59" s="98">
        <v>22.359656364409748</v>
      </c>
      <c r="C59" s="98">
        <v>19.813149451317088</v>
      </c>
      <c r="D59" s="98">
        <v>18.85639621499547</v>
      </c>
      <c r="E59" s="98">
        <v>20.292145460225132</v>
      </c>
      <c r="F59" s="98">
        <v>18.690770649843333</v>
      </c>
      <c r="G59" s="98">
        <v>16.577874011687875</v>
      </c>
      <c r="H59" s="98">
        <v>16.829859218135752</v>
      </c>
      <c r="I59" s="98">
        <v>18.659576721279752</v>
      </c>
      <c r="J59" s="98">
        <v>19.729473319809973</v>
      </c>
      <c r="K59" s="98">
        <v>25.264034158379669</v>
      </c>
      <c r="L59" s="98">
        <v>34.984783643749623</v>
      </c>
      <c r="M59" s="98">
        <v>33.837669755827861</v>
      </c>
      <c r="N59" s="98">
        <v>29.406996463440532</v>
      </c>
      <c r="O59" s="98">
        <v>25.123835324590683</v>
      </c>
      <c r="P59" s="98">
        <v>20.601282935348372</v>
      </c>
      <c r="Q59" s="98">
        <v>18.215910561274416</v>
      </c>
      <c r="R59" s="98">
        <v>17.087690737197654</v>
      </c>
      <c r="S59" s="98">
        <v>15.944548861679102</v>
      </c>
      <c r="T59" s="98">
        <v>14.450437800133717</v>
      </c>
      <c r="U59" s="98">
        <v>13.522530316632926</v>
      </c>
      <c r="V59" s="98">
        <v>14.939340226861702</v>
      </c>
      <c r="W59" s="98">
        <v>12.625894477073132</v>
      </c>
      <c r="X59" s="98">
        <v>10.699912527076153</v>
      </c>
      <c r="Y59" s="98">
        <v>9.239290311545501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220.33944000000002</v>
      </c>
      <c r="C62" s="117">
        <f t="shared" si="21"/>
        <v>281.06352000000004</v>
      </c>
      <c r="D62" s="117">
        <f t="shared" si="21"/>
        <v>344.13984000000005</v>
      </c>
      <c r="E62" s="117">
        <f t="shared" si="21"/>
        <v>371.15198999999984</v>
      </c>
      <c r="F62" s="117">
        <f t="shared" si="21"/>
        <v>425.73167999999998</v>
      </c>
      <c r="G62" s="117">
        <f t="shared" si="21"/>
        <v>469.6074900000001</v>
      </c>
      <c r="H62" s="117">
        <f t="shared" si="21"/>
        <v>475.8682500000001</v>
      </c>
      <c r="I62" s="117">
        <f t="shared" si="21"/>
        <v>517.21955999999977</v>
      </c>
      <c r="J62" s="117">
        <f t="shared" si="21"/>
        <v>539.99054999999987</v>
      </c>
      <c r="K62" s="117">
        <f t="shared" si="21"/>
        <v>620.47160999999994</v>
      </c>
      <c r="L62" s="117">
        <f t="shared" si="21"/>
        <v>702.31590000000017</v>
      </c>
      <c r="M62" s="117">
        <f t="shared" si="21"/>
        <v>605.93049000000008</v>
      </c>
      <c r="N62" s="117">
        <f t="shared" si="21"/>
        <v>605.52656999999999</v>
      </c>
      <c r="O62" s="117">
        <f t="shared" si="21"/>
        <v>574.8286499999997</v>
      </c>
      <c r="P62" s="117">
        <f t="shared" si="21"/>
        <v>606.33441000000016</v>
      </c>
      <c r="Q62" s="117">
        <f t="shared" si="21"/>
        <v>617.47270596000044</v>
      </c>
      <c r="R62" s="117">
        <f t="shared" ref="R62:V62" si="22">R63+R66+R68+R77</f>
        <v>572.73068951999994</v>
      </c>
      <c r="S62" s="117">
        <f t="shared" si="22"/>
        <v>588.92040899999961</v>
      </c>
      <c r="T62" s="117">
        <f t="shared" si="22"/>
        <v>644.09951628000067</v>
      </c>
      <c r="U62" s="117">
        <f t="shared" si="22"/>
        <v>670.03279595999925</v>
      </c>
      <c r="V62" s="117">
        <f t="shared" si="22"/>
        <v>694.64970036000045</v>
      </c>
      <c r="W62" s="117">
        <f t="shared" ref="W62:Y62" si="23">W63+W66+W68+W77</f>
        <v>675.88781832000063</v>
      </c>
      <c r="X62" s="117">
        <f t="shared" si="23"/>
        <v>629.28615420000006</v>
      </c>
      <c r="Y62" s="117">
        <f t="shared" si="23"/>
        <v>591.08299668000063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94.80222982292176</v>
      </c>
      <c r="C63" s="122">
        <f t="shared" si="24"/>
        <v>121.04604087761146</v>
      </c>
      <c r="D63" s="122">
        <f t="shared" si="24"/>
        <v>150.67891155140592</v>
      </c>
      <c r="E63" s="122">
        <f t="shared" si="24"/>
        <v>174.20858978654152</v>
      </c>
      <c r="F63" s="122">
        <f t="shared" si="24"/>
        <v>207.20260221326728</v>
      </c>
      <c r="G63" s="122">
        <f t="shared" si="24"/>
        <v>232.5114646709622</v>
      </c>
      <c r="H63" s="122">
        <f t="shared" si="24"/>
        <v>237.15398498600783</v>
      </c>
      <c r="I63" s="122">
        <f t="shared" si="24"/>
        <v>263.87575420819718</v>
      </c>
      <c r="J63" s="122">
        <f t="shared" si="24"/>
        <v>278.20946080815884</v>
      </c>
      <c r="K63" s="122">
        <f t="shared" si="24"/>
        <v>341.00133981904315</v>
      </c>
      <c r="L63" s="122">
        <f t="shared" si="24"/>
        <v>323.09596188473569</v>
      </c>
      <c r="M63" s="122">
        <f t="shared" si="24"/>
        <v>298.48399896538189</v>
      </c>
      <c r="N63" s="122">
        <f t="shared" si="24"/>
        <v>330.76632737325525</v>
      </c>
      <c r="O63" s="122">
        <f t="shared" si="24"/>
        <v>341.75849766352042</v>
      </c>
      <c r="P63" s="122">
        <f t="shared" si="24"/>
        <v>372.89423911302237</v>
      </c>
      <c r="Q63" s="122">
        <f t="shared" si="24"/>
        <v>379.61120389308661</v>
      </c>
      <c r="R63" s="122">
        <f t="shared" ref="R63:V63" si="25">SUM(R64:R65)</f>
        <v>337.00226886163256</v>
      </c>
      <c r="S63" s="122">
        <f t="shared" si="25"/>
        <v>344.43715654796137</v>
      </c>
      <c r="T63" s="122">
        <f t="shared" si="25"/>
        <v>363.49935287015933</v>
      </c>
      <c r="U63" s="122">
        <f t="shared" si="25"/>
        <v>374.64343932284157</v>
      </c>
      <c r="V63" s="122">
        <f t="shared" si="25"/>
        <v>376.83920852004684</v>
      </c>
      <c r="W63" s="122">
        <f t="shared" ref="W63:Y63" si="26">SUM(W64:W65)</f>
        <v>365.72214231212467</v>
      </c>
      <c r="X63" s="122">
        <f t="shared" si="26"/>
        <v>350.00854101944111</v>
      </c>
      <c r="Y63" s="122">
        <f t="shared" si="26"/>
        <v>317.96269123257508</v>
      </c>
      <c r="DA63" s="130" t="s">
        <v>2133</v>
      </c>
    </row>
    <row r="64" spans="1:105" ht="12" customHeight="1" x14ac:dyDescent="0.25">
      <c r="A64" s="97" t="s">
        <v>212</v>
      </c>
      <c r="B64" s="98">
        <v>94.80222982292176</v>
      </c>
      <c r="C64" s="98">
        <v>121.04604087761146</v>
      </c>
      <c r="D64" s="98">
        <v>150.67891155140592</v>
      </c>
      <c r="E64" s="98">
        <v>174.20858978654152</v>
      </c>
      <c r="F64" s="98">
        <v>207.20260221326728</v>
      </c>
      <c r="G64" s="98">
        <v>232.5114646709622</v>
      </c>
      <c r="H64" s="98">
        <v>237.15398498600783</v>
      </c>
      <c r="I64" s="98">
        <v>263.87575420819718</v>
      </c>
      <c r="J64" s="98">
        <v>278.20946080815884</v>
      </c>
      <c r="K64" s="98">
        <v>341.00133981904315</v>
      </c>
      <c r="L64" s="98">
        <v>323.09596188473569</v>
      </c>
      <c r="M64" s="98">
        <v>298.48399896538189</v>
      </c>
      <c r="N64" s="98">
        <v>330.76632737325525</v>
      </c>
      <c r="O64" s="98">
        <v>341.75849766352042</v>
      </c>
      <c r="P64" s="98">
        <v>372.89423911302237</v>
      </c>
      <c r="Q64" s="98">
        <v>379.61120389308661</v>
      </c>
      <c r="R64" s="98">
        <v>337.00226886163256</v>
      </c>
      <c r="S64" s="98">
        <v>344.43715654796137</v>
      </c>
      <c r="T64" s="98">
        <v>363.49935287015933</v>
      </c>
      <c r="U64" s="98">
        <v>374.64343932284157</v>
      </c>
      <c r="V64" s="98">
        <v>376.83920852004684</v>
      </c>
      <c r="W64" s="98">
        <v>365.72214231212467</v>
      </c>
      <c r="X64" s="98">
        <v>350.00854101944111</v>
      </c>
      <c r="Y64" s="98">
        <v>317.96269123257508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47.664643207401802</v>
      </c>
      <c r="C68" s="122">
        <v>59.189685609279735</v>
      </c>
      <c r="D68" s="122">
        <v>69.536986324136521</v>
      </c>
      <c r="E68" s="122">
        <v>70.716835343327574</v>
      </c>
      <c r="F68" s="122">
        <v>77.915953144949242</v>
      </c>
      <c r="G68" s="122">
        <v>83.918080237204236</v>
      </c>
      <c r="H68" s="122">
        <v>86.840919784749914</v>
      </c>
      <c r="I68" s="122">
        <v>92.493258706231458</v>
      </c>
      <c r="J68" s="122">
        <v>98.91903376071933</v>
      </c>
      <c r="K68" s="122">
        <v>104.97740461251691</v>
      </c>
      <c r="L68" s="122">
        <v>144.00474872019399</v>
      </c>
      <c r="M68" s="122">
        <v>118.839374371649</v>
      </c>
      <c r="N68" s="122">
        <v>112.91046310847447</v>
      </c>
      <c r="O68" s="122">
        <v>101.48186324303431</v>
      </c>
      <c r="P68" s="122">
        <v>101.98355069890458</v>
      </c>
      <c r="Q68" s="122">
        <v>102.03338044747436</v>
      </c>
      <c r="R68" s="122">
        <v>92.949397339791645</v>
      </c>
      <c r="S68" s="122">
        <v>97.658940877108236</v>
      </c>
      <c r="T68" s="122">
        <v>104.12777099605673</v>
      </c>
      <c r="U68" s="122">
        <v>106.1469023729409</v>
      </c>
      <c r="V68" s="122">
        <v>112.75623325875083</v>
      </c>
      <c r="W68" s="122">
        <v>101.42906798751019</v>
      </c>
      <c r="X68" s="122">
        <v>92.415244446436191</v>
      </c>
      <c r="Y68" s="122">
        <v>82.585210850202841</v>
      </c>
      <c r="DA68" s="130" t="s">
        <v>2138</v>
      </c>
    </row>
    <row r="69" spans="1:105" ht="12" customHeight="1" x14ac:dyDescent="0.25">
      <c r="A69" s="97" t="s">
        <v>134</v>
      </c>
      <c r="B69" s="98">
        <v>47.538912175483368</v>
      </c>
      <c r="C69" s="98">
        <v>59.018678568052202</v>
      </c>
      <c r="D69" s="98">
        <v>69.325225963650112</v>
      </c>
      <c r="E69" s="98">
        <v>70.518433040542504</v>
      </c>
      <c r="F69" s="98">
        <v>77.693058854732527</v>
      </c>
      <c r="G69" s="98">
        <v>83.66004390508229</v>
      </c>
      <c r="H69" s="98">
        <v>86.604415808036876</v>
      </c>
      <c r="I69" s="98">
        <v>92.255556238885958</v>
      </c>
      <c r="J69" s="98">
        <v>98.645249477449326</v>
      </c>
      <c r="K69" s="98">
        <v>104.67370528172283</v>
      </c>
      <c r="L69" s="98">
        <v>143.33222606333538</v>
      </c>
      <c r="M69" s="98">
        <v>118.43008035903817</v>
      </c>
      <c r="N69" s="98">
        <v>112.42468338493083</v>
      </c>
      <c r="O69" s="98">
        <v>101.11031752556771</v>
      </c>
      <c r="P69" s="98">
        <v>101.47743596334101</v>
      </c>
      <c r="Q69" s="98">
        <v>101.44593025450793</v>
      </c>
      <c r="R69" s="98">
        <v>92.393586698233349</v>
      </c>
      <c r="S69" s="98">
        <v>97.139828457033659</v>
      </c>
      <c r="T69" s="98">
        <v>103.67330555008094</v>
      </c>
      <c r="U69" s="98">
        <v>105.6524124759741</v>
      </c>
      <c r="V69" s="98">
        <v>112.08748656123976</v>
      </c>
      <c r="W69" s="98">
        <v>100.71514238370558</v>
      </c>
      <c r="X69" s="98">
        <v>91.392763842081294</v>
      </c>
      <c r="Y69" s="98">
        <v>81.800104821076772</v>
      </c>
      <c r="DA69" s="63" t="s">
        <v>2139</v>
      </c>
    </row>
    <row r="70" spans="1:105" ht="12" customHeight="1" x14ac:dyDescent="0.25">
      <c r="A70" s="97" t="s">
        <v>133</v>
      </c>
      <c r="B70" s="98">
        <v>0.1257310319184331</v>
      </c>
      <c r="C70" s="98">
        <v>0.17100704122753141</v>
      </c>
      <c r="D70" s="98">
        <v>0.21176036048641259</v>
      </c>
      <c r="E70" s="98">
        <v>0.19840230278507268</v>
      </c>
      <c r="F70" s="98">
        <v>0.22289429021671867</v>
      </c>
      <c r="G70" s="98">
        <v>0.25803633212194893</v>
      </c>
      <c r="H70" s="98">
        <v>0.23650397671303519</v>
      </c>
      <c r="I70" s="98">
        <v>0.23770246734550379</v>
      </c>
      <c r="J70" s="98">
        <v>0.27378428327000864</v>
      </c>
      <c r="K70" s="98">
        <v>0.30369933079407158</v>
      </c>
      <c r="L70" s="98">
        <v>0.67252265685859935</v>
      </c>
      <c r="M70" s="98">
        <v>0.40929401261082449</v>
      </c>
      <c r="N70" s="98">
        <v>0.48577972354364063</v>
      </c>
      <c r="O70" s="98">
        <v>0.37154571746660919</v>
      </c>
      <c r="P70" s="98">
        <v>0.50611473556356823</v>
      </c>
      <c r="Q70" s="98">
        <v>0.58745019296642209</v>
      </c>
      <c r="R70" s="98">
        <v>0.55581064155829318</v>
      </c>
      <c r="S70" s="98">
        <v>0.5191124200745838</v>
      </c>
      <c r="T70" s="98">
        <v>0.45446544597578509</v>
      </c>
      <c r="U70" s="98">
        <v>0.49448989696679424</v>
      </c>
      <c r="V70" s="98">
        <v>0.66874669751106752</v>
      </c>
      <c r="W70" s="98">
        <v>0.71392560380461778</v>
      </c>
      <c r="X70" s="98">
        <v>1.0224806043549037</v>
      </c>
      <c r="Y70" s="98">
        <v>0.78510602912606342</v>
      </c>
      <c r="DA70" s="63" t="s">
        <v>2140</v>
      </c>
    </row>
    <row r="71" spans="1:105" ht="12" customHeight="1" x14ac:dyDescent="0.25">
      <c r="A71" s="100" t="s">
        <v>212</v>
      </c>
      <c r="B71" s="101">
        <v>0.1257310319184331</v>
      </c>
      <c r="C71" s="101">
        <v>0.17100704122753141</v>
      </c>
      <c r="D71" s="101">
        <v>0.21176036048641259</v>
      </c>
      <c r="E71" s="101">
        <v>0.19840230278507268</v>
      </c>
      <c r="F71" s="101">
        <v>0.22289429021671867</v>
      </c>
      <c r="G71" s="101">
        <v>0.25803633212194893</v>
      </c>
      <c r="H71" s="101">
        <v>0.23650397671303519</v>
      </c>
      <c r="I71" s="101">
        <v>0.23770246734550379</v>
      </c>
      <c r="J71" s="101">
        <v>0.27378428327000864</v>
      </c>
      <c r="K71" s="101">
        <v>0.30369933079407158</v>
      </c>
      <c r="L71" s="101">
        <v>0.67252265685859935</v>
      </c>
      <c r="M71" s="101">
        <v>0.40929401261082449</v>
      </c>
      <c r="N71" s="101">
        <v>0.48577972354364063</v>
      </c>
      <c r="O71" s="101">
        <v>0.37154571746660919</v>
      </c>
      <c r="P71" s="101">
        <v>0.50611473556356823</v>
      </c>
      <c r="Q71" s="101">
        <v>0.58745019296642209</v>
      </c>
      <c r="R71" s="101">
        <v>0.55581064155829318</v>
      </c>
      <c r="S71" s="101">
        <v>0.5191124200745838</v>
      </c>
      <c r="T71" s="101">
        <v>0.45446544597578509</v>
      </c>
      <c r="U71" s="101">
        <v>0.49448989696679424</v>
      </c>
      <c r="V71" s="101">
        <v>0.66874669751106752</v>
      </c>
      <c r="W71" s="101">
        <v>0.71392560380461778</v>
      </c>
      <c r="X71" s="101">
        <v>1.0224806043549037</v>
      </c>
      <c r="Y71" s="101">
        <v>0.78510602912606342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77.87256696967647</v>
      </c>
      <c r="C77" s="122">
        <v>100.82779351310886</v>
      </c>
      <c r="D77" s="122">
        <v>123.92394212445757</v>
      </c>
      <c r="E77" s="122">
        <v>126.22656487013074</v>
      </c>
      <c r="F77" s="122">
        <v>140.61312464178343</v>
      </c>
      <c r="G77" s="122">
        <v>153.17794509183364</v>
      </c>
      <c r="H77" s="122">
        <v>151.87334522924237</v>
      </c>
      <c r="I77" s="122">
        <v>160.85054708557115</v>
      </c>
      <c r="J77" s="122">
        <v>162.86205543112169</v>
      </c>
      <c r="K77" s="122">
        <v>174.49286556843984</v>
      </c>
      <c r="L77" s="122">
        <v>235.2151893950705</v>
      </c>
      <c r="M77" s="122">
        <v>188.60711666296922</v>
      </c>
      <c r="N77" s="122">
        <v>161.84977951827034</v>
      </c>
      <c r="O77" s="122">
        <v>131.58828909344501</v>
      </c>
      <c r="P77" s="122">
        <v>131.45662018807315</v>
      </c>
      <c r="Q77" s="122">
        <v>135.82812161943943</v>
      </c>
      <c r="R77" s="122">
        <v>142.77902331857578</v>
      </c>
      <c r="S77" s="122">
        <v>146.82431157493005</v>
      </c>
      <c r="T77" s="122">
        <v>176.47239241378469</v>
      </c>
      <c r="U77" s="122">
        <v>189.24245426421683</v>
      </c>
      <c r="V77" s="122">
        <v>205.05425858120279</v>
      </c>
      <c r="W77" s="122">
        <v>208.73660802036585</v>
      </c>
      <c r="X77" s="122">
        <v>186.86236873412278</v>
      </c>
      <c r="Y77" s="122">
        <v>190.53509459722272</v>
      </c>
      <c r="DA77" s="130" t="s">
        <v>2147</v>
      </c>
    </row>
    <row r="78" spans="1:105" ht="12" customHeight="1" x14ac:dyDescent="0.25">
      <c r="A78" s="97" t="s">
        <v>189</v>
      </c>
      <c r="B78" s="98">
        <v>77.87256696967647</v>
      </c>
      <c r="C78" s="98">
        <v>100.82779351310886</v>
      </c>
      <c r="D78" s="98">
        <v>123.92394212445757</v>
      </c>
      <c r="E78" s="98">
        <v>126.22656487013074</v>
      </c>
      <c r="F78" s="98">
        <v>140.61312464178343</v>
      </c>
      <c r="G78" s="98">
        <v>153.17794509183364</v>
      </c>
      <c r="H78" s="98">
        <v>151.87334522924237</v>
      </c>
      <c r="I78" s="98">
        <v>160.85054708557115</v>
      </c>
      <c r="J78" s="98">
        <v>162.86205543112169</v>
      </c>
      <c r="K78" s="98">
        <v>174.49286556843984</v>
      </c>
      <c r="L78" s="98">
        <v>235.2151893950705</v>
      </c>
      <c r="M78" s="98">
        <v>188.60711666296922</v>
      </c>
      <c r="N78" s="98">
        <v>161.84977951827034</v>
      </c>
      <c r="O78" s="98">
        <v>131.58828909344501</v>
      </c>
      <c r="P78" s="98">
        <v>131.45662018807315</v>
      </c>
      <c r="Q78" s="98">
        <v>135.82812161943943</v>
      </c>
      <c r="R78" s="98">
        <v>142.77902331857578</v>
      </c>
      <c r="S78" s="98">
        <v>146.82431157493005</v>
      </c>
      <c r="T78" s="98">
        <v>176.47239241378469</v>
      </c>
      <c r="U78" s="98">
        <v>189.24245426421683</v>
      </c>
      <c r="V78" s="98">
        <v>205.05425858120279</v>
      </c>
      <c r="W78" s="98">
        <v>208.73660802036585</v>
      </c>
      <c r="X78" s="98">
        <v>186.86236873412278</v>
      </c>
      <c r="Y78" s="98">
        <v>190.53509459722272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1278.8659983694984</v>
      </c>
      <c r="C81" s="117">
        <f t="shared" si="28"/>
        <v>1229.9188497475877</v>
      </c>
      <c r="D81" s="117">
        <f t="shared" si="28"/>
        <v>1166.7883103306499</v>
      </c>
      <c r="E81" s="117">
        <f t="shared" si="28"/>
        <v>1208.689725287504</v>
      </c>
      <c r="F81" s="117">
        <f t="shared" si="28"/>
        <v>1153.9456388075259</v>
      </c>
      <c r="G81" s="117">
        <f t="shared" si="28"/>
        <v>1042.3362345454766</v>
      </c>
      <c r="H81" s="117">
        <f t="shared" si="28"/>
        <v>992.12148591713981</v>
      </c>
      <c r="I81" s="117">
        <f t="shared" si="28"/>
        <v>927.36699986384087</v>
      </c>
      <c r="J81" s="117">
        <f t="shared" si="28"/>
        <v>817.20395192258638</v>
      </c>
      <c r="K81" s="117">
        <f t="shared" si="28"/>
        <v>717.42204219784207</v>
      </c>
      <c r="L81" s="117">
        <f t="shared" si="28"/>
        <v>648.60809584297454</v>
      </c>
      <c r="M81" s="117">
        <f t="shared" si="28"/>
        <v>545.16567639210143</v>
      </c>
      <c r="N81" s="117">
        <f t="shared" si="28"/>
        <v>461.2173627832729</v>
      </c>
      <c r="O81" s="117">
        <f t="shared" si="28"/>
        <v>395.06183200517296</v>
      </c>
      <c r="P81" s="117">
        <f t="shared" si="28"/>
        <v>342.29837387740412</v>
      </c>
      <c r="Q81" s="117">
        <f t="shared" si="28"/>
        <v>311.66605619878305</v>
      </c>
      <c r="R81" s="117">
        <f t="shared" ref="R81:V81" si="29">R82+R85+R87+R100</f>
        <v>307.2505952936063</v>
      </c>
      <c r="S81" s="117">
        <f t="shared" si="29"/>
        <v>319.62824681598568</v>
      </c>
      <c r="T81" s="117">
        <f t="shared" si="29"/>
        <v>311.9321537657583</v>
      </c>
      <c r="U81" s="117">
        <f t="shared" si="29"/>
        <v>313.94425968236999</v>
      </c>
      <c r="V81" s="117">
        <f t="shared" si="29"/>
        <v>350.62662780963137</v>
      </c>
      <c r="W81" s="117">
        <f t="shared" ref="W81:Y81" si="30">W82+W85+W87+W100</f>
        <v>306.40783890376298</v>
      </c>
      <c r="X81" s="117">
        <f t="shared" si="30"/>
        <v>275.33535374852477</v>
      </c>
      <c r="Y81" s="117">
        <f t="shared" si="30"/>
        <v>260.50273328360947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788.58789764183177</v>
      </c>
      <c r="C87" s="122">
        <v>759.47514277082144</v>
      </c>
      <c r="D87" s="122">
        <v>716.19231661894582</v>
      </c>
      <c r="E87" s="122">
        <v>696.11315093873952</v>
      </c>
      <c r="F87" s="122">
        <v>655.63309774577419</v>
      </c>
      <c r="G87" s="122">
        <v>616.77959576801459</v>
      </c>
      <c r="H87" s="122">
        <v>609.06680975959853</v>
      </c>
      <c r="I87" s="122">
        <v>589.0162375341323</v>
      </c>
      <c r="J87" s="122">
        <v>550.34104121384189</v>
      </c>
      <c r="K87" s="122">
        <v>496.16256866720738</v>
      </c>
      <c r="L87" s="122">
        <v>453.61749736255098</v>
      </c>
      <c r="M87" s="122">
        <v>363.0502428675353</v>
      </c>
      <c r="N87" s="122">
        <v>316.07233340346403</v>
      </c>
      <c r="O87" s="122">
        <v>278.48197834956494</v>
      </c>
      <c r="P87" s="122">
        <v>241.39239526428179</v>
      </c>
      <c r="Q87" s="122">
        <v>219.21226465125764</v>
      </c>
      <c r="R87" s="122">
        <v>215.10856521243375</v>
      </c>
      <c r="S87" s="122">
        <v>221.67239998692614</v>
      </c>
      <c r="T87" s="122">
        <v>213.03360378972178</v>
      </c>
      <c r="U87" s="122">
        <v>210.25538835476283</v>
      </c>
      <c r="V87" s="122">
        <v>229.78434356957951</v>
      </c>
      <c r="W87" s="122">
        <v>195.45633021187837</v>
      </c>
      <c r="X87" s="122">
        <v>173.35011735801871</v>
      </c>
      <c r="Y87" s="122">
        <v>162.14133678407154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786.28608624032756</v>
      </c>
      <c r="C92" s="101">
        <v>757.26130491271647</v>
      </c>
      <c r="D92" s="101">
        <v>714.10755413895197</v>
      </c>
      <c r="E92" s="101">
        <v>694.11126122810765</v>
      </c>
      <c r="F92" s="101">
        <v>653.7773478146961</v>
      </c>
      <c r="G92" s="101">
        <v>614.98592400745258</v>
      </c>
      <c r="H92" s="101">
        <v>607.44862225274983</v>
      </c>
      <c r="I92" s="101">
        <v>587.51055102742669</v>
      </c>
      <c r="J92" s="101">
        <v>548.84128237280504</v>
      </c>
      <c r="K92" s="101">
        <v>494.69407168910959</v>
      </c>
      <c r="L92" s="101">
        <v>452.11783718656147</v>
      </c>
      <c r="M92" s="101">
        <v>362.04013527911178</v>
      </c>
      <c r="N92" s="101">
        <v>314.86393070542096</v>
      </c>
      <c r="O92" s="101">
        <v>277.28411400623742</v>
      </c>
      <c r="P92" s="101">
        <v>240.18608327310758</v>
      </c>
      <c r="Q92" s="101">
        <v>218.0533890746413</v>
      </c>
      <c r="R92" s="101">
        <v>213.88866779595062</v>
      </c>
      <c r="S92" s="101">
        <v>220.34402593885153</v>
      </c>
      <c r="T92" s="101">
        <v>212.13802689342987</v>
      </c>
      <c r="U92" s="101">
        <v>209.34416613619604</v>
      </c>
      <c r="V92" s="101">
        <v>228.25740111399384</v>
      </c>
      <c r="W92" s="101">
        <v>194.21832523321876</v>
      </c>
      <c r="X92" s="101">
        <v>171.72834239478297</v>
      </c>
      <c r="Y92" s="101">
        <v>161.05112697745116</v>
      </c>
      <c r="DA92" s="131" t="s">
        <v>2161</v>
      </c>
    </row>
    <row r="93" spans="1:105" ht="12" customHeight="1" x14ac:dyDescent="0.25">
      <c r="A93" s="107" t="s">
        <v>123</v>
      </c>
      <c r="B93" s="104">
        <v>2.3018114015042377</v>
      </c>
      <c r="C93" s="104">
        <v>2.2138378581050122</v>
      </c>
      <c r="D93" s="104">
        <v>2.0847624799938784</v>
      </c>
      <c r="E93" s="104">
        <v>2.0018897106318776</v>
      </c>
      <c r="F93" s="104">
        <v>1.8557499310780707</v>
      </c>
      <c r="G93" s="104">
        <v>1.7936717605620454</v>
      </c>
      <c r="H93" s="104">
        <v>1.6181875068487297</v>
      </c>
      <c r="I93" s="104">
        <v>1.5056865067056198</v>
      </c>
      <c r="J93" s="104">
        <v>1.4997588410368814</v>
      </c>
      <c r="K93" s="104">
        <v>1.4684969780977646</v>
      </c>
      <c r="L93" s="104">
        <v>1.4996601759894792</v>
      </c>
      <c r="M93" s="104">
        <v>1.0101075884235085</v>
      </c>
      <c r="N93" s="104">
        <v>1.2084026980430838</v>
      </c>
      <c r="O93" s="104">
        <v>1.1978643433275338</v>
      </c>
      <c r="P93" s="104">
        <v>1.2063119911742144</v>
      </c>
      <c r="Q93" s="104">
        <v>1.158875576616335</v>
      </c>
      <c r="R93" s="104">
        <v>1.2198974164831082</v>
      </c>
      <c r="S93" s="104">
        <v>1.3283740480746042</v>
      </c>
      <c r="T93" s="104">
        <v>0.89557689629192738</v>
      </c>
      <c r="U93" s="104">
        <v>0.91122221856677921</v>
      </c>
      <c r="V93" s="104">
        <v>1.5269424555856579</v>
      </c>
      <c r="W93" s="104">
        <v>1.2380049786596097</v>
      </c>
      <c r="X93" s="104">
        <v>1.6217749632357403</v>
      </c>
      <c r="Y93" s="104">
        <v>1.0902098066203847</v>
      </c>
      <c r="DA93" s="132" t="s">
        <v>2162</v>
      </c>
    </row>
    <row r="94" spans="1:105" ht="12" customHeight="1" x14ac:dyDescent="0.25">
      <c r="A94" s="108" t="s">
        <v>50</v>
      </c>
      <c r="B94" s="98">
        <v>2.3018114015042377</v>
      </c>
      <c r="C94" s="98">
        <v>2.2138378581050122</v>
      </c>
      <c r="D94" s="98">
        <v>2.0847624799938784</v>
      </c>
      <c r="E94" s="98">
        <v>2.0018897106318776</v>
      </c>
      <c r="F94" s="98">
        <v>1.8557499310780707</v>
      </c>
      <c r="G94" s="98">
        <v>1.7936717605620454</v>
      </c>
      <c r="H94" s="98">
        <v>1.6181875068487297</v>
      </c>
      <c r="I94" s="98">
        <v>1.5056865067056198</v>
      </c>
      <c r="J94" s="98">
        <v>1.4997588410368814</v>
      </c>
      <c r="K94" s="98">
        <v>1.4684969780977646</v>
      </c>
      <c r="L94" s="98">
        <v>1.4996601759894792</v>
      </c>
      <c r="M94" s="98">
        <v>1.0101075884235085</v>
      </c>
      <c r="N94" s="98">
        <v>1.2084026980430838</v>
      </c>
      <c r="O94" s="98">
        <v>1.1978643433275338</v>
      </c>
      <c r="P94" s="98">
        <v>1.2063119911742144</v>
      </c>
      <c r="Q94" s="98">
        <v>1.158875576616335</v>
      </c>
      <c r="R94" s="98">
        <v>1.2198974164831082</v>
      </c>
      <c r="S94" s="98">
        <v>1.3283740480746042</v>
      </c>
      <c r="T94" s="98">
        <v>0.89557689629192738</v>
      </c>
      <c r="U94" s="98">
        <v>0.91122221856677921</v>
      </c>
      <c r="V94" s="98">
        <v>1.5269424555856579</v>
      </c>
      <c r="W94" s="98">
        <v>1.2380049786596097</v>
      </c>
      <c r="X94" s="98">
        <v>1.6217749632357403</v>
      </c>
      <c r="Y94" s="98">
        <v>1.0902098066203847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490.27810072766664</v>
      </c>
      <c r="C100" s="122">
        <v>470.44370697676624</v>
      </c>
      <c r="D100" s="122">
        <v>450.59599371170401</v>
      </c>
      <c r="E100" s="122">
        <v>512.57657434876444</v>
      </c>
      <c r="F100" s="122">
        <v>498.3125410617518</v>
      </c>
      <c r="G100" s="122">
        <v>425.55663877746196</v>
      </c>
      <c r="H100" s="122">
        <v>383.05467615754134</v>
      </c>
      <c r="I100" s="122">
        <v>338.35076232970857</v>
      </c>
      <c r="J100" s="122">
        <v>266.86291070874449</v>
      </c>
      <c r="K100" s="122">
        <v>221.25947353063469</v>
      </c>
      <c r="L100" s="122">
        <v>194.9905984804235</v>
      </c>
      <c r="M100" s="122">
        <v>182.1154335245661</v>
      </c>
      <c r="N100" s="122">
        <v>145.14502937980888</v>
      </c>
      <c r="O100" s="122">
        <v>116.57985365560801</v>
      </c>
      <c r="P100" s="122">
        <v>100.90597861312233</v>
      </c>
      <c r="Q100" s="122">
        <v>92.453791547525441</v>
      </c>
      <c r="R100" s="122">
        <v>92.142030081172564</v>
      </c>
      <c r="S100" s="122">
        <v>97.95584682905951</v>
      </c>
      <c r="T100" s="122">
        <v>98.898549976036506</v>
      </c>
      <c r="U100" s="122">
        <v>103.68887132760717</v>
      </c>
      <c r="V100" s="122">
        <v>120.84228424005188</v>
      </c>
      <c r="W100" s="122">
        <v>110.9515086918846</v>
      </c>
      <c r="X100" s="122">
        <v>101.98523639050609</v>
      </c>
      <c r="Y100" s="122">
        <v>98.361396499537918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490.27810072766664</v>
      </c>
      <c r="C102" s="98">
        <v>470.44370697676624</v>
      </c>
      <c r="D102" s="98">
        <v>450.59599371170401</v>
      </c>
      <c r="E102" s="98">
        <v>512.57657434876444</v>
      </c>
      <c r="F102" s="98">
        <v>498.3125410617518</v>
      </c>
      <c r="G102" s="98">
        <v>425.55663877746196</v>
      </c>
      <c r="H102" s="98">
        <v>383.05467615754134</v>
      </c>
      <c r="I102" s="98">
        <v>338.35076232970857</v>
      </c>
      <c r="J102" s="98">
        <v>266.86291070874449</v>
      </c>
      <c r="K102" s="98">
        <v>221.25947353063469</v>
      </c>
      <c r="L102" s="98">
        <v>194.9905984804235</v>
      </c>
      <c r="M102" s="98">
        <v>182.1154335245661</v>
      </c>
      <c r="N102" s="98">
        <v>145.14502937980888</v>
      </c>
      <c r="O102" s="98">
        <v>116.57985365560801</v>
      </c>
      <c r="P102" s="98">
        <v>100.90597861312233</v>
      </c>
      <c r="Q102" s="98">
        <v>92.453791547525441</v>
      </c>
      <c r="R102" s="98">
        <v>92.142030081172564</v>
      </c>
      <c r="S102" s="98">
        <v>97.95584682905951</v>
      </c>
      <c r="T102" s="98">
        <v>98.898549976036506</v>
      </c>
      <c r="U102" s="98">
        <v>103.68887132760717</v>
      </c>
      <c r="V102" s="98">
        <v>120.84228424005188</v>
      </c>
      <c r="W102" s="98">
        <v>110.9515086918846</v>
      </c>
      <c r="X102" s="98">
        <v>101.98523639050609</v>
      </c>
      <c r="Y102" s="98">
        <v>98.361396499537918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1.7630943727151642</v>
      </c>
      <c r="C124" s="117">
        <f t="shared" si="42"/>
        <v>1.6906078985291426</v>
      </c>
      <c r="D124" s="117">
        <f t="shared" si="42"/>
        <v>1.6733493718938679</v>
      </c>
      <c r="E124" s="117">
        <f t="shared" si="42"/>
        <v>1.9767494003404937</v>
      </c>
      <c r="F124" s="117">
        <f t="shared" si="42"/>
        <v>1.9270987111439291</v>
      </c>
      <c r="G124" s="117">
        <f t="shared" si="42"/>
        <v>1.501256199054378</v>
      </c>
      <c r="H124" s="117">
        <f t="shared" si="42"/>
        <v>1.2671951639595855</v>
      </c>
      <c r="I124" s="117">
        <f t="shared" si="42"/>
        <v>1.1336469417476847</v>
      </c>
      <c r="J124" s="117">
        <f t="shared" si="42"/>
        <v>0.92486861793476749</v>
      </c>
      <c r="K124" s="117">
        <f t="shared" si="42"/>
        <v>0.86947574479060907</v>
      </c>
      <c r="L124" s="117">
        <f t="shared" si="42"/>
        <v>0.93994990014240543</v>
      </c>
      <c r="M124" s="117">
        <f t="shared" si="42"/>
        <v>0.92359178388436036</v>
      </c>
      <c r="N124" s="117">
        <f t="shared" si="42"/>
        <v>0.88196785700859082</v>
      </c>
      <c r="O124" s="117">
        <f t="shared" si="42"/>
        <v>0.83775232770569352</v>
      </c>
      <c r="P124" s="117">
        <f t="shared" si="42"/>
        <v>0.69879361376963511</v>
      </c>
      <c r="Q124" s="117">
        <f t="shared" si="42"/>
        <v>0.62464429842654257</v>
      </c>
      <c r="R124" s="117">
        <f t="shared" ref="R124:V124" si="43">R125+R128+R130+R139</f>
        <v>0.60781537978538303</v>
      </c>
      <c r="S124" s="117">
        <f t="shared" si="43"/>
        <v>0.60481230688378018</v>
      </c>
      <c r="T124" s="117">
        <f t="shared" si="43"/>
        <v>0.55182873724808634</v>
      </c>
      <c r="U124" s="117">
        <f t="shared" si="43"/>
        <v>0.49539240697794101</v>
      </c>
      <c r="V124" s="117">
        <f t="shared" si="43"/>
        <v>0.48531111766904211</v>
      </c>
      <c r="W124" s="117">
        <f t="shared" ref="W124:Y124" si="44">W125+W128+W130+W139</f>
        <v>0.36463622065133633</v>
      </c>
      <c r="X124" s="117">
        <f t="shared" si="44"/>
        <v>0.25155838201249597</v>
      </c>
      <c r="Y124" s="117">
        <f t="shared" si="44"/>
        <v>0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1.7630943727151642</v>
      </c>
      <c r="C139" s="122">
        <v>1.6906078985291426</v>
      </c>
      <c r="D139" s="122">
        <v>1.6733493718938679</v>
      </c>
      <c r="E139" s="122">
        <v>1.9767494003404937</v>
      </c>
      <c r="F139" s="122">
        <v>1.9270987111439291</v>
      </c>
      <c r="G139" s="122">
        <v>1.501256199054378</v>
      </c>
      <c r="H139" s="122">
        <v>1.2671951639595855</v>
      </c>
      <c r="I139" s="122">
        <v>1.1336469417476847</v>
      </c>
      <c r="J139" s="122">
        <v>0.92486861793476749</v>
      </c>
      <c r="K139" s="122">
        <v>0.86947574479060907</v>
      </c>
      <c r="L139" s="122">
        <v>0.93994990014240543</v>
      </c>
      <c r="M139" s="122">
        <v>0.92359178388436036</v>
      </c>
      <c r="N139" s="122">
        <v>0.88196785700859082</v>
      </c>
      <c r="O139" s="122">
        <v>0.83775232770569352</v>
      </c>
      <c r="P139" s="122">
        <v>0.69879361376963511</v>
      </c>
      <c r="Q139" s="122">
        <v>0.62464429842654257</v>
      </c>
      <c r="R139" s="122">
        <v>0.60781537978538303</v>
      </c>
      <c r="S139" s="122">
        <v>0.60481230688378018</v>
      </c>
      <c r="T139" s="122">
        <v>0.55182873724808634</v>
      </c>
      <c r="U139" s="122">
        <v>0.49539240697794101</v>
      </c>
      <c r="V139" s="122">
        <v>0.48531111766904211</v>
      </c>
      <c r="W139" s="122">
        <v>0.36463622065133633</v>
      </c>
      <c r="X139" s="122">
        <v>0.25155838201249597</v>
      </c>
      <c r="Y139" s="122">
        <v>0</v>
      </c>
      <c r="DA139" s="130" t="s">
        <v>2206</v>
      </c>
    </row>
    <row r="140" spans="1:105" ht="12" customHeight="1" x14ac:dyDescent="0.25">
      <c r="A140" s="97" t="s">
        <v>50</v>
      </c>
      <c r="B140" s="98">
        <v>1.7630943727151642</v>
      </c>
      <c r="C140" s="98">
        <v>1.6906078985291426</v>
      </c>
      <c r="D140" s="98">
        <v>1.6733493718938679</v>
      </c>
      <c r="E140" s="98">
        <v>1.9767494003404937</v>
      </c>
      <c r="F140" s="98">
        <v>1.9270987111439291</v>
      </c>
      <c r="G140" s="98">
        <v>1.501256199054378</v>
      </c>
      <c r="H140" s="98">
        <v>1.2671951639595855</v>
      </c>
      <c r="I140" s="98">
        <v>1.1336469417476847</v>
      </c>
      <c r="J140" s="98">
        <v>0.92486861793476749</v>
      </c>
      <c r="K140" s="98">
        <v>0.86947574479060907</v>
      </c>
      <c r="L140" s="98">
        <v>0.93994990014240543</v>
      </c>
      <c r="M140" s="98">
        <v>0.92359178388436036</v>
      </c>
      <c r="N140" s="98">
        <v>0.88196785700859082</v>
      </c>
      <c r="O140" s="98">
        <v>0.83775232770569352</v>
      </c>
      <c r="P140" s="98">
        <v>0.69879361376963511</v>
      </c>
      <c r="Q140" s="98">
        <v>0.62464429842654257</v>
      </c>
      <c r="R140" s="98">
        <v>0.60781537978538303</v>
      </c>
      <c r="S140" s="98">
        <v>0.60481230688378018</v>
      </c>
      <c r="T140" s="98">
        <v>0.55182873724808634</v>
      </c>
      <c r="U140" s="98">
        <v>0.49539240697794101</v>
      </c>
      <c r="V140" s="98">
        <v>0.48531111766904211</v>
      </c>
      <c r="W140" s="98">
        <v>0.36463622065133633</v>
      </c>
      <c r="X140" s="98">
        <v>0.25155838201249597</v>
      </c>
      <c r="Y140" s="98">
        <v>0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60.39266188102976</v>
      </c>
      <c r="C143" s="117">
        <f t="shared" si="49"/>
        <v>84.198112147562426</v>
      </c>
      <c r="D143" s="117">
        <f t="shared" si="49"/>
        <v>151.0287433532759</v>
      </c>
      <c r="E143" s="117">
        <f t="shared" si="49"/>
        <v>243.83839312495792</v>
      </c>
      <c r="F143" s="117">
        <f t="shared" si="49"/>
        <v>295.2220604762515</v>
      </c>
      <c r="G143" s="117">
        <f t="shared" si="49"/>
        <v>315.4617362031679</v>
      </c>
      <c r="H143" s="117">
        <f t="shared" si="49"/>
        <v>339.33419559774012</v>
      </c>
      <c r="I143" s="117">
        <f t="shared" si="49"/>
        <v>386.47290037518587</v>
      </c>
      <c r="J143" s="117">
        <f t="shared" si="49"/>
        <v>416.64570016630614</v>
      </c>
      <c r="K143" s="117">
        <f t="shared" si="49"/>
        <v>494.24025772773319</v>
      </c>
      <c r="L143" s="117">
        <f t="shared" si="49"/>
        <v>575.99374997313055</v>
      </c>
      <c r="M143" s="117">
        <f t="shared" si="49"/>
        <v>561.10519728741656</v>
      </c>
      <c r="N143" s="117">
        <f t="shared" si="49"/>
        <v>584.39065691165069</v>
      </c>
      <c r="O143" s="117">
        <f t="shared" si="49"/>
        <v>637.28818889432523</v>
      </c>
      <c r="P143" s="117">
        <f t="shared" si="49"/>
        <v>610.9206236462187</v>
      </c>
      <c r="Q143" s="117">
        <f t="shared" si="49"/>
        <v>577.44060607089295</v>
      </c>
      <c r="R143" s="117">
        <f t="shared" ref="R143:V143" si="50">R144+R146+R148+R157</f>
        <v>574.89689438064318</v>
      </c>
      <c r="S143" s="117">
        <f t="shared" si="50"/>
        <v>580.67881037140728</v>
      </c>
      <c r="T143" s="117">
        <f t="shared" si="50"/>
        <v>552.52679281717462</v>
      </c>
      <c r="U143" s="117">
        <f t="shared" si="50"/>
        <v>541.15026448063509</v>
      </c>
      <c r="V143" s="117">
        <f t="shared" si="50"/>
        <v>596.28562360338458</v>
      </c>
      <c r="W143" s="117">
        <f t="shared" ref="W143:Y143" si="51">W144+W146+W148+W157</f>
        <v>514.76250017772816</v>
      </c>
      <c r="X143" s="117">
        <f t="shared" si="51"/>
        <v>469.13560936986158</v>
      </c>
      <c r="Y143" s="117">
        <f t="shared" si="51"/>
        <v>449.46952061471063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31.675419607704288</v>
      </c>
      <c r="C148" s="122">
        <v>44.105840697635827</v>
      </c>
      <c r="D148" s="122">
        <v>77.646282105065538</v>
      </c>
      <c r="E148" s="122">
        <v>115.45418386727438</v>
      </c>
      <c r="F148" s="122">
        <v>141.15022069581002</v>
      </c>
      <c r="G148" s="122">
        <v>161.07396063187221</v>
      </c>
      <c r="H148" s="122">
        <v>180.18908691784677</v>
      </c>
      <c r="I148" s="122">
        <v>213.79896539291491</v>
      </c>
      <c r="J148" s="122">
        <v>247.42630755710633</v>
      </c>
      <c r="K148" s="122">
        <v>291.25427642124714</v>
      </c>
      <c r="L148" s="122">
        <v>327.09231701790469</v>
      </c>
      <c r="M148" s="122">
        <v>296.82085253196385</v>
      </c>
      <c r="N148" s="122">
        <v>306.31649957944785</v>
      </c>
      <c r="O148" s="122">
        <v>333.1632650833356</v>
      </c>
      <c r="P148" s="122">
        <v>320.99794756882403</v>
      </c>
      <c r="Q148" s="122">
        <v>304.67243023697239</v>
      </c>
      <c r="R148" s="122">
        <v>304.3271875570461</v>
      </c>
      <c r="S148" s="122">
        <v>307.52891765044723</v>
      </c>
      <c r="T148" s="122">
        <v>294.23390196861618</v>
      </c>
      <c r="U148" s="122">
        <v>290.32810798718543</v>
      </c>
      <c r="V148" s="122">
        <v>323.72559721791151</v>
      </c>
      <c r="W148" s="122">
        <v>284.1389036608976</v>
      </c>
      <c r="X148" s="122">
        <v>261.00386361375303</v>
      </c>
      <c r="Y148" s="122">
        <v>251.17763028370138</v>
      </c>
      <c r="DA148" s="130" t="s">
        <v>2214</v>
      </c>
    </row>
    <row r="149" spans="1:105" ht="12" customHeight="1" x14ac:dyDescent="0.25">
      <c r="A149" s="97" t="s">
        <v>124</v>
      </c>
      <c r="B149" s="98">
        <v>31.582968181296081</v>
      </c>
      <c r="C149" s="98">
        <v>43.990835265533022</v>
      </c>
      <c r="D149" s="98">
        <v>77.456344572040138</v>
      </c>
      <c r="E149" s="98">
        <v>115.06812677769184</v>
      </c>
      <c r="F149" s="98">
        <v>140.7054585801923</v>
      </c>
      <c r="G149" s="98">
        <v>160.56344705077984</v>
      </c>
      <c r="H149" s="98">
        <v>179.6664384129229</v>
      </c>
      <c r="I149" s="98">
        <v>213.23858064394091</v>
      </c>
      <c r="J149" s="98">
        <v>246.63190551382309</v>
      </c>
      <c r="K149" s="98">
        <v>290.23348078046388</v>
      </c>
      <c r="L149" s="98">
        <v>325.44667150686445</v>
      </c>
      <c r="M149" s="98">
        <v>295.68487788533548</v>
      </c>
      <c r="N149" s="98">
        <v>304.90615872504566</v>
      </c>
      <c r="O149" s="98">
        <v>331.62780841646054</v>
      </c>
      <c r="P149" s="98">
        <v>319.36229917532233</v>
      </c>
      <c r="Q149" s="98">
        <v>303.06936254197143</v>
      </c>
      <c r="R149" s="98">
        <v>302.61532948269291</v>
      </c>
      <c r="S149" s="98">
        <v>305.70268348360537</v>
      </c>
      <c r="T149" s="98">
        <v>293.02206458736265</v>
      </c>
      <c r="U149" s="98">
        <v>289.09162421208424</v>
      </c>
      <c r="V149" s="98">
        <v>321.57454615609015</v>
      </c>
      <c r="W149" s="98">
        <v>282.42595668206542</v>
      </c>
      <c r="X149" s="98">
        <v>258.80819235920245</v>
      </c>
      <c r="Y149" s="98">
        <v>249.71669438551427</v>
      </c>
      <c r="DA149" s="63" t="s">
        <v>2215</v>
      </c>
    </row>
    <row r="150" spans="1:105" ht="12" customHeight="1" x14ac:dyDescent="0.25">
      <c r="A150" s="97" t="s">
        <v>123</v>
      </c>
      <c r="B150" s="98">
        <v>9.2451426408205806E-2</v>
      </c>
      <c r="C150" s="98">
        <v>0.11500543210280822</v>
      </c>
      <c r="D150" s="98">
        <v>0.18993753302540436</v>
      </c>
      <c r="E150" s="98">
        <v>0.38605708958253665</v>
      </c>
      <c r="F150" s="98">
        <v>0.44476211561771994</v>
      </c>
      <c r="G150" s="98">
        <v>0.51051358109237766</v>
      </c>
      <c r="H150" s="98">
        <v>0.52264850492386505</v>
      </c>
      <c r="I150" s="98">
        <v>0.56038474897399704</v>
      </c>
      <c r="J150" s="98">
        <v>0.79440204328323816</v>
      </c>
      <c r="K150" s="98">
        <v>1.0207956407832659</v>
      </c>
      <c r="L150" s="98">
        <v>1.6456455110402508</v>
      </c>
      <c r="M150" s="98">
        <v>1.1359746466283716</v>
      </c>
      <c r="N150" s="98">
        <v>1.4103408544022136</v>
      </c>
      <c r="O150" s="98">
        <v>1.5354566668750667</v>
      </c>
      <c r="P150" s="98">
        <v>1.6356483935017174</v>
      </c>
      <c r="Q150" s="98">
        <v>1.6030676950009333</v>
      </c>
      <c r="R150" s="98">
        <v>1.7118580743532152</v>
      </c>
      <c r="S150" s="98">
        <v>1.8262341668418476</v>
      </c>
      <c r="T150" s="98">
        <v>1.2118373812535301</v>
      </c>
      <c r="U150" s="98">
        <v>1.2364837751011872</v>
      </c>
      <c r="V150" s="98">
        <v>2.1510510618213594</v>
      </c>
      <c r="W150" s="98">
        <v>1.7129469788321778</v>
      </c>
      <c r="X150" s="98">
        <v>2.1956712545505597</v>
      </c>
      <c r="Y150" s="98">
        <v>1.4609358981870935</v>
      </c>
      <c r="DA150" s="63" t="s">
        <v>2216</v>
      </c>
    </row>
    <row r="151" spans="1:105" ht="12" customHeight="1" x14ac:dyDescent="0.25">
      <c r="A151" s="100" t="s">
        <v>50</v>
      </c>
      <c r="B151" s="101">
        <v>9.2451426408205806E-2</v>
      </c>
      <c r="C151" s="101">
        <v>0.11500543210280822</v>
      </c>
      <c r="D151" s="101">
        <v>0.18993753302540436</v>
      </c>
      <c r="E151" s="101">
        <v>0.38605708958253665</v>
      </c>
      <c r="F151" s="101">
        <v>0.44476211561771994</v>
      </c>
      <c r="G151" s="101">
        <v>0.51051358109237766</v>
      </c>
      <c r="H151" s="101">
        <v>0.52264850492386505</v>
      </c>
      <c r="I151" s="101">
        <v>0.56038474897399704</v>
      </c>
      <c r="J151" s="101">
        <v>0.79440204328323816</v>
      </c>
      <c r="K151" s="101">
        <v>1.0207956407832659</v>
      </c>
      <c r="L151" s="101">
        <v>1.6456455110402508</v>
      </c>
      <c r="M151" s="101">
        <v>1.1359746466283716</v>
      </c>
      <c r="N151" s="101">
        <v>1.4103408544022136</v>
      </c>
      <c r="O151" s="101">
        <v>1.5354566668750667</v>
      </c>
      <c r="P151" s="101">
        <v>1.6356483935017174</v>
      </c>
      <c r="Q151" s="101">
        <v>1.6030676950009333</v>
      </c>
      <c r="R151" s="101">
        <v>1.7118580743532152</v>
      </c>
      <c r="S151" s="101">
        <v>1.8262341668418476</v>
      </c>
      <c r="T151" s="101">
        <v>1.2118373812535301</v>
      </c>
      <c r="U151" s="101">
        <v>1.2364837751011872</v>
      </c>
      <c r="V151" s="101">
        <v>2.1510510618213594</v>
      </c>
      <c r="W151" s="101">
        <v>1.7129469788321778</v>
      </c>
      <c r="X151" s="101">
        <v>2.1956712545505597</v>
      </c>
      <c r="Y151" s="101">
        <v>1.4609358981870935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28.717242273325471</v>
      </c>
      <c r="C157" s="122">
        <v>40.092271449926592</v>
      </c>
      <c r="D157" s="122">
        <v>73.382461248210376</v>
      </c>
      <c r="E157" s="122">
        <v>128.38420925768352</v>
      </c>
      <c r="F157" s="122">
        <v>154.07183978044145</v>
      </c>
      <c r="G157" s="122">
        <v>154.38777557129572</v>
      </c>
      <c r="H157" s="122">
        <v>159.14510867989335</v>
      </c>
      <c r="I157" s="122">
        <v>172.67393498227094</v>
      </c>
      <c r="J157" s="122">
        <v>169.21939260919979</v>
      </c>
      <c r="K157" s="122">
        <v>202.98598130648605</v>
      </c>
      <c r="L157" s="122">
        <v>248.90143295522589</v>
      </c>
      <c r="M157" s="122">
        <v>264.28434475545271</v>
      </c>
      <c r="N157" s="122">
        <v>278.07415733220279</v>
      </c>
      <c r="O157" s="122">
        <v>304.12492381098957</v>
      </c>
      <c r="P157" s="122">
        <v>289.92267607739473</v>
      </c>
      <c r="Q157" s="122">
        <v>272.76817583392051</v>
      </c>
      <c r="R157" s="122">
        <v>270.56970682359707</v>
      </c>
      <c r="S157" s="122">
        <v>273.14989272096011</v>
      </c>
      <c r="T157" s="122">
        <v>258.29289084855844</v>
      </c>
      <c r="U157" s="122">
        <v>250.82215649344968</v>
      </c>
      <c r="V157" s="122">
        <v>272.56002638547307</v>
      </c>
      <c r="W157" s="122">
        <v>230.62359651683056</v>
      </c>
      <c r="X157" s="122">
        <v>208.13174575610856</v>
      </c>
      <c r="Y157" s="122">
        <v>198.29189033100928</v>
      </c>
      <c r="DA157" s="130" t="s">
        <v>2223</v>
      </c>
    </row>
    <row r="158" spans="1:105" ht="12" customHeight="1" x14ac:dyDescent="0.25">
      <c r="A158" s="97" t="s">
        <v>50</v>
      </c>
      <c r="B158" s="98">
        <v>28.717242273325471</v>
      </c>
      <c r="C158" s="98">
        <v>40.092271449926592</v>
      </c>
      <c r="D158" s="98">
        <v>73.382461248210376</v>
      </c>
      <c r="E158" s="98">
        <v>128.38420925768352</v>
      </c>
      <c r="F158" s="98">
        <v>154.07183978044145</v>
      </c>
      <c r="G158" s="98">
        <v>154.38777557129572</v>
      </c>
      <c r="H158" s="98">
        <v>159.14510867989335</v>
      </c>
      <c r="I158" s="98">
        <v>172.67393498227094</v>
      </c>
      <c r="J158" s="98">
        <v>169.21939260919979</v>
      </c>
      <c r="K158" s="98">
        <v>202.98598130648605</v>
      </c>
      <c r="L158" s="98">
        <v>248.90143295522589</v>
      </c>
      <c r="M158" s="98">
        <v>264.28434475545271</v>
      </c>
      <c r="N158" s="98">
        <v>278.07415733220279</v>
      </c>
      <c r="O158" s="98">
        <v>304.12492381098957</v>
      </c>
      <c r="P158" s="98">
        <v>289.92267607739473</v>
      </c>
      <c r="Q158" s="98">
        <v>272.76817583392051</v>
      </c>
      <c r="R158" s="98">
        <v>270.56970682359707</v>
      </c>
      <c r="S158" s="98">
        <v>273.14989272096011</v>
      </c>
      <c r="T158" s="98">
        <v>258.29289084855844</v>
      </c>
      <c r="U158" s="98">
        <v>250.82215649344968</v>
      </c>
      <c r="V158" s="98">
        <v>272.56002638547307</v>
      </c>
      <c r="W158" s="98">
        <v>230.62359651683056</v>
      </c>
      <c r="X158" s="98">
        <v>208.13174575610856</v>
      </c>
      <c r="Y158" s="98">
        <v>198.29189033100928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96.270128154074058</v>
      </c>
      <c r="C161" s="117">
        <f t="shared" si="54"/>
        <v>91.759978021408699</v>
      </c>
      <c r="D161" s="117">
        <f t="shared" si="54"/>
        <v>91.200933881259999</v>
      </c>
      <c r="E161" s="117">
        <f t="shared" si="54"/>
        <v>103.80779558225996</v>
      </c>
      <c r="F161" s="117">
        <f t="shared" si="54"/>
        <v>102.3559824333222</v>
      </c>
      <c r="G161" s="117">
        <f t="shared" si="54"/>
        <v>93.190291990427994</v>
      </c>
      <c r="H161" s="117">
        <f t="shared" si="54"/>
        <v>86.778510851533142</v>
      </c>
      <c r="I161" s="117">
        <f t="shared" si="54"/>
        <v>83.939667254804448</v>
      </c>
      <c r="J161" s="117">
        <f t="shared" si="54"/>
        <v>74.919366811051589</v>
      </c>
      <c r="K161" s="117">
        <f t="shared" si="54"/>
        <v>71.288757368134</v>
      </c>
      <c r="L161" s="117">
        <f t="shared" si="54"/>
        <v>69.826738490183004</v>
      </c>
      <c r="M161" s="117">
        <f t="shared" si="54"/>
        <v>58.717780256088567</v>
      </c>
      <c r="N161" s="117">
        <f t="shared" si="54"/>
        <v>44.561620263173339</v>
      </c>
      <c r="O161" s="117">
        <f t="shared" si="54"/>
        <v>32.150792743451539</v>
      </c>
      <c r="P161" s="117">
        <f t="shared" si="54"/>
        <v>15.336532934298893</v>
      </c>
      <c r="Q161" s="117">
        <f t="shared" si="54"/>
        <v>8.3156960171048926</v>
      </c>
      <c r="R161" s="117">
        <f t="shared" ref="R161:V161" si="55">R162+R164+R166+R175</f>
        <v>5.4130303125879173</v>
      </c>
      <c r="S161" s="117">
        <f t="shared" si="55"/>
        <v>4.8672516283650626</v>
      </c>
      <c r="T161" s="117">
        <f t="shared" si="55"/>
        <v>3.580229693745113</v>
      </c>
      <c r="U161" s="117">
        <f t="shared" si="55"/>
        <v>2.2158724935139436</v>
      </c>
      <c r="V161" s="117">
        <f t="shared" si="55"/>
        <v>1.6142211898488665</v>
      </c>
      <c r="W161" s="117">
        <f t="shared" ref="W161:Y161" si="56">W162+W164+W166+W175</f>
        <v>2.157017419190336</v>
      </c>
      <c r="X161" s="117">
        <f t="shared" si="56"/>
        <v>2.9513694072154215</v>
      </c>
      <c r="Y161" s="117">
        <f t="shared" si="56"/>
        <v>6.1306597173816053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50.492837334565678</v>
      </c>
      <c r="C166" s="122">
        <v>48.445879467808517</v>
      </c>
      <c r="D166" s="122">
        <v>47.697909051428546</v>
      </c>
      <c r="E166" s="122">
        <v>50.265224281385677</v>
      </c>
      <c r="F166" s="122">
        <v>49.545010527484564</v>
      </c>
      <c r="G166" s="122">
        <v>47.717449563902996</v>
      </c>
      <c r="H166" s="122">
        <v>46.203750329548029</v>
      </c>
      <c r="I166" s="122">
        <v>46.060891340851711</v>
      </c>
      <c r="J166" s="122">
        <v>43.795139642069294</v>
      </c>
      <c r="K166" s="122">
        <v>42.081260700592814</v>
      </c>
      <c r="L166" s="122">
        <v>40.689650850444835</v>
      </c>
      <c r="M166" s="122">
        <v>32.15626272195059</v>
      </c>
      <c r="N166" s="122">
        <v>24.773057144634819</v>
      </c>
      <c r="O166" s="122">
        <v>17.778592868156789</v>
      </c>
      <c r="P166" s="122">
        <v>8.4250692617649641</v>
      </c>
      <c r="Q166" s="122">
        <v>4.4587137320154158</v>
      </c>
      <c r="R166" s="122">
        <v>2.7900599880129007</v>
      </c>
      <c r="S166" s="122">
        <v>2.399783666985781</v>
      </c>
      <c r="T166" s="122">
        <v>1.7403862623241857</v>
      </c>
      <c r="U166" s="122">
        <v>1.1147341422831836</v>
      </c>
      <c r="V166" s="122">
        <v>0.87062906197412093</v>
      </c>
      <c r="W166" s="122">
        <v>1.3346166482119806</v>
      </c>
      <c r="X166" s="122">
        <v>1.8841890719678238</v>
      </c>
      <c r="Y166" s="122">
        <v>4.0645746378717238</v>
      </c>
      <c r="DA166" s="130" t="s">
        <v>2231</v>
      </c>
    </row>
    <row r="167" spans="1:105" ht="12" customHeight="1" x14ac:dyDescent="0.25">
      <c r="A167" s="97" t="s">
        <v>124</v>
      </c>
      <c r="B167" s="98">
        <v>50.345459976995997</v>
      </c>
      <c r="C167" s="98">
        <v>48.30450930940048</v>
      </c>
      <c r="D167" s="98">
        <v>47.560311707165219</v>
      </c>
      <c r="E167" s="98">
        <v>50.112049749587449</v>
      </c>
      <c r="F167" s="98">
        <v>49.396732934124216</v>
      </c>
      <c r="G167" s="98">
        <v>47.568915070047879</v>
      </c>
      <c r="H167" s="98">
        <v>46.072505310384507</v>
      </c>
      <c r="I167" s="98">
        <v>45.935737123186946</v>
      </c>
      <c r="J167" s="98">
        <v>43.668043798264222</v>
      </c>
      <c r="K167" s="98">
        <v>41.948547616869917</v>
      </c>
      <c r="L167" s="98">
        <v>40.526011221806037</v>
      </c>
      <c r="M167" s="98">
        <v>32.053929409992492</v>
      </c>
      <c r="N167" s="98">
        <v>24.674589020822815</v>
      </c>
      <c r="O167" s="98">
        <v>17.702256556837355</v>
      </c>
      <c r="P167" s="98">
        <v>8.3848012862420376</v>
      </c>
      <c r="Q167" s="98">
        <v>4.4349665181210804</v>
      </c>
      <c r="R167" s="98">
        <v>2.7734664265878735</v>
      </c>
      <c r="S167" s="98">
        <v>2.3821240464658153</v>
      </c>
      <c r="T167" s="98">
        <v>1.7327284693914724</v>
      </c>
      <c r="U167" s="98">
        <v>1.1100165680965375</v>
      </c>
      <c r="V167" s="98">
        <v>0.86550560683183597</v>
      </c>
      <c r="W167" s="98">
        <v>1.3310816483513765</v>
      </c>
      <c r="X167" s="98">
        <v>1.879770238250186</v>
      </c>
      <c r="Y167" s="98">
        <v>4.0616206001860595</v>
      </c>
      <c r="DA167" s="63" t="s">
        <v>2232</v>
      </c>
    </row>
    <row r="168" spans="1:105" ht="12" customHeight="1" x14ac:dyDescent="0.25">
      <c r="A168" s="97" t="s">
        <v>123</v>
      </c>
      <c r="B168" s="98">
        <v>0.1473773575696784</v>
      </c>
      <c r="C168" s="98">
        <v>0.14137015840803618</v>
      </c>
      <c r="D168" s="98">
        <v>0.13759734426332793</v>
      </c>
      <c r="E168" s="98">
        <v>0.15317453179822785</v>
      </c>
      <c r="F168" s="98">
        <v>0.14827759336034485</v>
      </c>
      <c r="G168" s="98">
        <v>0.14853449385511611</v>
      </c>
      <c r="H168" s="98">
        <v>0.13124501916352305</v>
      </c>
      <c r="I168" s="98">
        <v>0.12515421766476742</v>
      </c>
      <c r="J168" s="98">
        <v>0.12709584380507563</v>
      </c>
      <c r="K168" s="98">
        <v>0.132713083722895</v>
      </c>
      <c r="L168" s="98">
        <v>0.1636396286387965</v>
      </c>
      <c r="M168" s="98">
        <v>0.10233331195809596</v>
      </c>
      <c r="N168" s="98">
        <v>9.8468123812005662E-2</v>
      </c>
      <c r="O168" s="98">
        <v>7.6336311319432942E-2</v>
      </c>
      <c r="P168" s="98">
        <v>4.0267975522927262E-2</v>
      </c>
      <c r="Q168" s="98">
        <v>2.3747213894335692E-2</v>
      </c>
      <c r="R168" s="98">
        <v>1.6593561425027319E-2</v>
      </c>
      <c r="S168" s="98">
        <v>1.7659620519965634E-2</v>
      </c>
      <c r="T168" s="98">
        <v>7.6577929327133068E-3</v>
      </c>
      <c r="U168" s="98">
        <v>4.7175741866461451E-3</v>
      </c>
      <c r="V168" s="98">
        <v>5.1234551422849771E-3</v>
      </c>
      <c r="W168" s="98">
        <v>3.5349998606040581E-3</v>
      </c>
      <c r="X168" s="98">
        <v>4.4188337176378429E-3</v>
      </c>
      <c r="Y168" s="98">
        <v>2.9540376856645057E-3</v>
      </c>
      <c r="DA168" s="63" t="s">
        <v>2233</v>
      </c>
    </row>
    <row r="169" spans="1:105" ht="12" customHeight="1" x14ac:dyDescent="0.25">
      <c r="A169" s="100" t="s">
        <v>50</v>
      </c>
      <c r="B169" s="101">
        <v>0.1473773575696784</v>
      </c>
      <c r="C169" s="101">
        <v>0.14137015840803618</v>
      </c>
      <c r="D169" s="101">
        <v>0.13759734426332793</v>
      </c>
      <c r="E169" s="101">
        <v>0.15317453179822785</v>
      </c>
      <c r="F169" s="101">
        <v>0.14827759336034485</v>
      </c>
      <c r="G169" s="101">
        <v>0.14853449385511611</v>
      </c>
      <c r="H169" s="101">
        <v>0.13124501916352305</v>
      </c>
      <c r="I169" s="101">
        <v>0.12515421766476742</v>
      </c>
      <c r="J169" s="101">
        <v>0.12709584380507563</v>
      </c>
      <c r="K169" s="101">
        <v>0.132713083722895</v>
      </c>
      <c r="L169" s="101">
        <v>0.1636396286387965</v>
      </c>
      <c r="M169" s="101">
        <v>0.10233331195809596</v>
      </c>
      <c r="N169" s="101">
        <v>9.8468123812005662E-2</v>
      </c>
      <c r="O169" s="101">
        <v>7.6336311319432942E-2</v>
      </c>
      <c r="P169" s="101">
        <v>4.0267975522927262E-2</v>
      </c>
      <c r="Q169" s="101">
        <v>2.3747213894335692E-2</v>
      </c>
      <c r="R169" s="101">
        <v>1.6593561425027319E-2</v>
      </c>
      <c r="S169" s="101">
        <v>1.7659620519965634E-2</v>
      </c>
      <c r="T169" s="101">
        <v>7.6577929327133068E-3</v>
      </c>
      <c r="U169" s="101">
        <v>4.7175741866461451E-3</v>
      </c>
      <c r="V169" s="101">
        <v>5.1234551422849771E-3</v>
      </c>
      <c r="W169" s="101">
        <v>3.5349998606040581E-3</v>
      </c>
      <c r="X169" s="101">
        <v>4.4188337176378429E-3</v>
      </c>
      <c r="Y169" s="101">
        <v>2.9540376856645057E-3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45.777290819508373</v>
      </c>
      <c r="C175" s="122">
        <v>43.314098553600189</v>
      </c>
      <c r="D175" s="122">
        <v>43.50302482983146</v>
      </c>
      <c r="E175" s="122">
        <v>53.542571300874286</v>
      </c>
      <c r="F175" s="122">
        <v>52.810971905837626</v>
      </c>
      <c r="G175" s="122">
        <v>45.472842426525006</v>
      </c>
      <c r="H175" s="122">
        <v>40.574760521985112</v>
      </c>
      <c r="I175" s="122">
        <v>37.87877591395273</v>
      </c>
      <c r="J175" s="122">
        <v>31.124227168982294</v>
      </c>
      <c r="K175" s="122">
        <v>29.207496667541189</v>
      </c>
      <c r="L175" s="122">
        <v>29.137087639738169</v>
      </c>
      <c r="M175" s="122">
        <v>26.561517534137977</v>
      </c>
      <c r="N175" s="122">
        <v>19.788563118538516</v>
      </c>
      <c r="O175" s="122">
        <v>14.372199875294749</v>
      </c>
      <c r="P175" s="122">
        <v>6.9114636725339285</v>
      </c>
      <c r="Q175" s="122">
        <v>3.8569822850894773</v>
      </c>
      <c r="R175" s="122">
        <v>2.6229703245750162</v>
      </c>
      <c r="S175" s="122">
        <v>2.467467961379282</v>
      </c>
      <c r="T175" s="122">
        <v>1.8398434314209271</v>
      </c>
      <c r="U175" s="122">
        <v>1.1011383512307602</v>
      </c>
      <c r="V175" s="122">
        <v>0.74359212787474571</v>
      </c>
      <c r="W175" s="122">
        <v>0.82240077097835529</v>
      </c>
      <c r="X175" s="122">
        <v>1.0671803352475977</v>
      </c>
      <c r="Y175" s="122">
        <v>2.0660850795098815</v>
      </c>
      <c r="DA175" s="130" t="s">
        <v>2240</v>
      </c>
    </row>
    <row r="176" spans="1:105" ht="12" customHeight="1" x14ac:dyDescent="0.25">
      <c r="A176" s="97" t="s">
        <v>50</v>
      </c>
      <c r="B176" s="98">
        <v>45.777290819508373</v>
      </c>
      <c r="C176" s="98">
        <v>43.314098553600189</v>
      </c>
      <c r="D176" s="98">
        <v>43.50302482983146</v>
      </c>
      <c r="E176" s="98">
        <v>53.542571300874286</v>
      </c>
      <c r="F176" s="98">
        <v>52.810971905837626</v>
      </c>
      <c r="G176" s="98">
        <v>45.472842426525006</v>
      </c>
      <c r="H176" s="98">
        <v>40.574760521985112</v>
      </c>
      <c r="I176" s="98">
        <v>37.87877591395273</v>
      </c>
      <c r="J176" s="98">
        <v>31.124227168982294</v>
      </c>
      <c r="K176" s="98">
        <v>29.207496667541189</v>
      </c>
      <c r="L176" s="98">
        <v>29.137087639738169</v>
      </c>
      <c r="M176" s="98">
        <v>26.561517534137977</v>
      </c>
      <c r="N176" s="98">
        <v>19.788563118538516</v>
      </c>
      <c r="O176" s="98">
        <v>14.372199875294749</v>
      </c>
      <c r="P176" s="98">
        <v>6.9114636725339285</v>
      </c>
      <c r="Q176" s="98">
        <v>3.8569822850894773</v>
      </c>
      <c r="R176" s="98">
        <v>2.6229703245750162</v>
      </c>
      <c r="S176" s="98">
        <v>2.467467961379282</v>
      </c>
      <c r="T176" s="98">
        <v>1.8398434314209271</v>
      </c>
      <c r="U176" s="98">
        <v>1.1011383512307602</v>
      </c>
      <c r="V176" s="98">
        <v>0.74359212787474571</v>
      </c>
      <c r="W176" s="98">
        <v>0.82240077097835529</v>
      </c>
      <c r="X176" s="98">
        <v>1.0671803352475977</v>
      </c>
      <c r="Y176" s="98">
        <v>2.0660850795098815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2245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2246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X8" s="98">
        <f>IF(RES_hhdet_fec!X8=0,0,RES_hhdet_fec!X8*1000*11630/RES_hhdet_num!X3)</f>
        <v>0</v>
      </c>
      <c r="Y8" s="98">
        <f>IF(RES_hhdet_fec!Y8=0,0,RES_hhdet_fec!Y8*1000*11630/RES_hhdet_num!Y3)</f>
        <v>0</v>
      </c>
      <c r="DA8" s="63" t="s">
        <v>2249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2262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6934.7078518323096</v>
      </c>
      <c r="C24" s="117">
        <f t="shared" si="7"/>
        <v>6802.4256923436496</v>
      </c>
      <c r="D24" s="117">
        <f t="shared" si="7"/>
        <v>6792.7144317077245</v>
      </c>
      <c r="E24" s="117">
        <f t="shared" si="7"/>
        <v>8700.1358490762887</v>
      </c>
      <c r="F24" s="117">
        <f t="shared" si="7"/>
        <v>8652.4359161508983</v>
      </c>
      <c r="G24" s="117">
        <f t="shared" si="7"/>
        <v>7968.3562081468863</v>
      </c>
      <c r="H24" s="117">
        <f t="shared" si="7"/>
        <v>7845.3044468466469</v>
      </c>
      <c r="I24" s="117">
        <f t="shared" si="7"/>
        <v>8060.7034627630983</v>
      </c>
      <c r="J24" s="117">
        <f t="shared" si="7"/>
        <v>6863.2310666567428</v>
      </c>
      <c r="K24" s="117">
        <f t="shared" si="7"/>
        <v>5005.8967620201929</v>
      </c>
      <c r="L24" s="117">
        <f t="shared" si="7"/>
        <v>8943.8559747217132</v>
      </c>
      <c r="M24" s="117">
        <f t="shared" si="7"/>
        <v>7296.5684857432279</v>
      </c>
      <c r="N24" s="117">
        <f t="shared" si="7"/>
        <v>6677.8411592538259</v>
      </c>
      <c r="O24" s="117">
        <f t="shared" si="7"/>
        <v>6598.8873736890664</v>
      </c>
      <c r="P24" s="117">
        <f t="shared" si="7"/>
        <v>6395.7129513193759</v>
      </c>
      <c r="Q24" s="117">
        <f t="shared" si="7"/>
        <v>6284.4012103850555</v>
      </c>
      <c r="R24" s="117">
        <f t="shared" ref="R24:V24" si="8">R25+R28+R30+R39</f>
        <v>6616.8400202345883</v>
      </c>
      <c r="S24" s="117">
        <f t="shared" si="8"/>
        <v>6617.5387997652397</v>
      </c>
      <c r="T24" s="117">
        <f t="shared" si="8"/>
        <v>6498.9731579507097</v>
      </c>
      <c r="U24" s="117">
        <f t="shared" si="8"/>
        <v>6494.980017046285</v>
      </c>
      <c r="V24" s="117">
        <f t="shared" si="8"/>
        <v>7139.7539709955663</v>
      </c>
      <c r="W24" s="117">
        <f t="shared" ref="W24:Y24" si="9">W25+W28+W30+W39</f>
        <v>6840.2349275690194</v>
      </c>
      <c r="X24" s="117">
        <f t="shared" si="9"/>
        <v>6825.91636748784</v>
      </c>
      <c r="Y24" s="117">
        <f t="shared" si="9"/>
        <v>7138.1712334521226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3155.3991745218805</v>
      </c>
      <c r="C25" s="122">
        <f t="shared" si="10"/>
        <v>3034.7643280305783</v>
      </c>
      <c r="D25" s="122">
        <f t="shared" si="10"/>
        <v>2973.1961598992552</v>
      </c>
      <c r="E25" s="122">
        <f t="shared" si="10"/>
        <v>4759.5674284971074</v>
      </c>
      <c r="F25" s="122">
        <f t="shared" si="10"/>
        <v>4730.8869621231815</v>
      </c>
      <c r="G25" s="122">
        <f t="shared" si="10"/>
        <v>4126.5280450991677</v>
      </c>
      <c r="H25" s="122">
        <f t="shared" si="10"/>
        <v>4097.2314054169028</v>
      </c>
      <c r="I25" s="122">
        <f t="shared" si="10"/>
        <v>4246.4589533005446</v>
      </c>
      <c r="J25" s="122">
        <f t="shared" si="10"/>
        <v>3353.4079355689832</v>
      </c>
      <c r="K25" s="122">
        <f t="shared" si="10"/>
        <v>1523.7648566278269</v>
      </c>
      <c r="L25" s="122">
        <f t="shared" si="10"/>
        <v>5189.3672266059139</v>
      </c>
      <c r="M25" s="122">
        <f t="shared" si="10"/>
        <v>4101.5242397483507</v>
      </c>
      <c r="N25" s="122">
        <f t="shared" si="10"/>
        <v>3864.9709142056026</v>
      </c>
      <c r="O25" s="122">
        <f t="shared" si="10"/>
        <v>3960.3037763589418</v>
      </c>
      <c r="P25" s="122">
        <f t="shared" si="10"/>
        <v>3960.9990188669599</v>
      </c>
      <c r="Q25" s="122">
        <f t="shared" si="10"/>
        <v>3914.6255582593417</v>
      </c>
      <c r="R25" s="122">
        <f t="shared" ref="R25:V25" si="11">SUM(R26:R27)</f>
        <v>3988.898972484099</v>
      </c>
      <c r="S25" s="122">
        <f t="shared" si="11"/>
        <v>4011.0459834322164</v>
      </c>
      <c r="T25" s="122">
        <f t="shared" si="11"/>
        <v>3820.8393140356211</v>
      </c>
      <c r="U25" s="122">
        <f t="shared" si="11"/>
        <v>3867.8098963137891</v>
      </c>
      <c r="V25" s="122">
        <f t="shared" si="11"/>
        <v>4317.7969965078901</v>
      </c>
      <c r="W25" s="122">
        <f t="shared" ref="W25:Y25" si="12">SUM(W26:W27)</f>
        <v>4074.9513165300873</v>
      </c>
      <c r="X25" s="122">
        <f t="shared" si="12"/>
        <v>4161.6698649491109</v>
      </c>
      <c r="Y25" s="122">
        <f t="shared" si="12"/>
        <v>4247.4603788219092</v>
      </c>
      <c r="DA25" s="130" t="s">
        <v>2265</v>
      </c>
    </row>
    <row r="26" spans="1:105" ht="12" customHeight="1" x14ac:dyDescent="0.25">
      <c r="A26" s="97" t="s">
        <v>74</v>
      </c>
      <c r="B26" s="98">
        <v>3127.5847639391595</v>
      </c>
      <c r="C26" s="98">
        <v>3008.6890590195308</v>
      </c>
      <c r="D26" s="98">
        <v>2948.5491911051026</v>
      </c>
      <c r="E26" s="98">
        <v>4726.8010402806703</v>
      </c>
      <c r="F26" s="98">
        <v>4699.7025428487595</v>
      </c>
      <c r="G26" s="98">
        <v>4098.9684167751411</v>
      </c>
      <c r="H26" s="98">
        <v>4069.4205299819914</v>
      </c>
      <c r="I26" s="98">
        <v>4216.6556329120813</v>
      </c>
      <c r="J26" s="98">
        <v>3328.6505982109816</v>
      </c>
      <c r="K26" s="98">
        <v>1513.0918286106751</v>
      </c>
      <c r="L26" s="98">
        <v>5164.9286785987269</v>
      </c>
      <c r="M26" s="98">
        <v>4079.2506250529705</v>
      </c>
      <c r="N26" s="98">
        <v>3843.6457452365885</v>
      </c>
      <c r="O26" s="98">
        <v>3937.3997309726483</v>
      </c>
      <c r="P26" s="98">
        <v>3939.0987777108344</v>
      </c>
      <c r="Q26" s="98">
        <v>3893.4079806795107</v>
      </c>
      <c r="R26" s="98">
        <v>3966.485973105111</v>
      </c>
      <c r="S26" s="98">
        <v>3988.4484773777644</v>
      </c>
      <c r="T26" s="98">
        <v>3799.0836802801246</v>
      </c>
      <c r="U26" s="98">
        <v>3845.5309840025748</v>
      </c>
      <c r="V26" s="98">
        <v>4282.2322733918163</v>
      </c>
      <c r="W26" s="98">
        <v>4041.361876895407</v>
      </c>
      <c r="X26" s="98">
        <v>4127.089626094571</v>
      </c>
      <c r="Y26" s="98">
        <v>4211.2178782213605</v>
      </c>
      <c r="DA26" s="63" t="s">
        <v>2266</v>
      </c>
    </row>
    <row r="27" spans="1:105" ht="12" customHeight="1" x14ac:dyDescent="0.25">
      <c r="A27" s="97" t="s">
        <v>53</v>
      </c>
      <c r="B27" s="98">
        <v>27.814410582721059</v>
      </c>
      <c r="C27" s="98">
        <v>26.075269011047556</v>
      </c>
      <c r="D27" s="98">
        <v>24.646968794152734</v>
      </c>
      <c r="E27" s="98">
        <v>32.766388216436951</v>
      </c>
      <c r="F27" s="98">
        <v>31.184419274422012</v>
      </c>
      <c r="G27" s="98">
        <v>27.55962832402696</v>
      </c>
      <c r="H27" s="98">
        <v>27.810875434911328</v>
      </c>
      <c r="I27" s="98">
        <v>29.803320388463451</v>
      </c>
      <c r="J27" s="98">
        <v>24.757337358001582</v>
      </c>
      <c r="K27" s="98">
        <v>10.673028017151941</v>
      </c>
      <c r="L27" s="98">
        <v>24.438548007187109</v>
      </c>
      <c r="M27" s="98">
        <v>22.273614695380182</v>
      </c>
      <c r="N27" s="98">
        <v>21.325168969014133</v>
      </c>
      <c r="O27" s="98">
        <v>22.904045386293745</v>
      </c>
      <c r="P27" s="98">
        <v>21.900241156125581</v>
      </c>
      <c r="Q27" s="98">
        <v>21.217577579831069</v>
      </c>
      <c r="R27" s="98">
        <v>22.412999378987966</v>
      </c>
      <c r="S27" s="98">
        <v>22.597506054451859</v>
      </c>
      <c r="T27" s="98">
        <v>21.755633755496703</v>
      </c>
      <c r="U27" s="98">
        <v>22.278912311214324</v>
      </c>
      <c r="V27" s="98">
        <v>35.564723116074177</v>
      </c>
      <c r="W27" s="98">
        <v>33.589439634680481</v>
      </c>
      <c r="X27" s="98">
        <v>34.580238854540006</v>
      </c>
      <c r="Y27" s="98">
        <v>36.242500600549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14.452487515488089</v>
      </c>
      <c r="C28" s="122">
        <f t="shared" si="13"/>
        <v>15.957831329546323</v>
      </c>
      <c r="D28" s="122">
        <f t="shared" si="13"/>
        <v>12.595299492500514</v>
      </c>
      <c r="E28" s="122">
        <f t="shared" si="13"/>
        <v>26.743373369413852</v>
      </c>
      <c r="F28" s="122">
        <f t="shared" si="13"/>
        <v>19.852288740454714</v>
      </c>
      <c r="G28" s="122">
        <f t="shared" si="13"/>
        <v>26.480131844752506</v>
      </c>
      <c r="H28" s="122">
        <f t="shared" si="13"/>
        <v>37.042727465618064</v>
      </c>
      <c r="I28" s="122">
        <f t="shared" si="13"/>
        <v>22.322760486098751</v>
      </c>
      <c r="J28" s="122">
        <f t="shared" si="13"/>
        <v>25.652147212112411</v>
      </c>
      <c r="K28" s="122">
        <f t="shared" si="13"/>
        <v>31.806104678585033</v>
      </c>
      <c r="L28" s="122">
        <f t="shared" si="13"/>
        <v>29.548128887634991</v>
      </c>
      <c r="M28" s="122">
        <f t="shared" si="13"/>
        <v>17.011568531056035</v>
      </c>
      <c r="N28" s="122">
        <f t="shared" si="13"/>
        <v>18.859635516644481</v>
      </c>
      <c r="O28" s="122">
        <f t="shared" si="13"/>
        <v>28.908271656613724</v>
      </c>
      <c r="P28" s="122">
        <f t="shared" si="13"/>
        <v>43.187310058192871</v>
      </c>
      <c r="Q28" s="122">
        <f t="shared" si="13"/>
        <v>45.759746026250973</v>
      </c>
      <c r="R28" s="122">
        <f t="shared" si="13"/>
        <v>49.405410332469238</v>
      </c>
      <c r="S28" s="122">
        <f t="shared" si="13"/>
        <v>45.242979052622459</v>
      </c>
      <c r="T28" s="122">
        <f t="shared" si="13"/>
        <v>44.649567811132648</v>
      </c>
      <c r="U28" s="122">
        <f t="shared" si="13"/>
        <v>40.72541238504423</v>
      </c>
      <c r="V28" s="122">
        <f t="shared" si="13"/>
        <v>36.788677895456182</v>
      </c>
      <c r="W28" s="122">
        <f t="shared" si="13"/>
        <v>35.560789808404266</v>
      </c>
      <c r="X28" s="122">
        <f t="shared" si="13"/>
        <v>35.568924579110515</v>
      </c>
      <c r="Y28" s="122">
        <f t="shared" si="13"/>
        <v>42.743827307091735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14.452487515488089</v>
      </c>
      <c r="C29" s="98">
        <f>IF(RES_hhdet_fec!C29=0,0,RES_hhdet_fec!C29*1000*11630/RES_hhdet_num!C24)</f>
        <v>15.957831329546323</v>
      </c>
      <c r="D29" s="98">
        <f>IF(RES_hhdet_fec!D29=0,0,RES_hhdet_fec!D29*1000*11630/RES_hhdet_num!D24)</f>
        <v>12.595299492500514</v>
      </c>
      <c r="E29" s="98">
        <f>IF(RES_hhdet_fec!E29=0,0,RES_hhdet_fec!E29*1000*11630/RES_hhdet_num!E24)</f>
        <v>26.743373369413852</v>
      </c>
      <c r="F29" s="98">
        <f>IF(RES_hhdet_fec!F29=0,0,RES_hhdet_fec!F29*1000*11630/RES_hhdet_num!F24)</f>
        <v>19.852288740454714</v>
      </c>
      <c r="G29" s="98">
        <f>IF(RES_hhdet_fec!G29=0,0,RES_hhdet_fec!G29*1000*11630/RES_hhdet_num!G24)</f>
        <v>26.480131844752506</v>
      </c>
      <c r="H29" s="98">
        <f>IF(RES_hhdet_fec!H29=0,0,RES_hhdet_fec!H29*1000*11630/RES_hhdet_num!H24)</f>
        <v>37.042727465618064</v>
      </c>
      <c r="I29" s="98">
        <f>IF(RES_hhdet_fec!I29=0,0,RES_hhdet_fec!I29*1000*11630/RES_hhdet_num!I24)</f>
        <v>22.322760486098751</v>
      </c>
      <c r="J29" s="98">
        <f>IF(RES_hhdet_fec!J29=0,0,RES_hhdet_fec!J29*1000*11630/RES_hhdet_num!J24)</f>
        <v>25.652147212112411</v>
      </c>
      <c r="K29" s="98">
        <f>IF(RES_hhdet_fec!K29=0,0,RES_hhdet_fec!K29*1000*11630/RES_hhdet_num!K24)</f>
        <v>31.806104678585033</v>
      </c>
      <c r="L29" s="98">
        <f>IF(RES_hhdet_fec!L29=0,0,RES_hhdet_fec!L29*1000*11630/RES_hhdet_num!L24)</f>
        <v>29.548128887634991</v>
      </c>
      <c r="M29" s="98">
        <f>IF(RES_hhdet_fec!M29=0,0,RES_hhdet_fec!M29*1000*11630/RES_hhdet_num!M24)</f>
        <v>17.011568531056035</v>
      </c>
      <c r="N29" s="98">
        <f>IF(RES_hhdet_fec!N29=0,0,RES_hhdet_fec!N29*1000*11630/RES_hhdet_num!N24)</f>
        <v>18.859635516644481</v>
      </c>
      <c r="O29" s="98">
        <f>IF(RES_hhdet_fec!O29=0,0,RES_hhdet_fec!O29*1000*11630/RES_hhdet_num!O24)</f>
        <v>28.908271656613724</v>
      </c>
      <c r="P29" s="98">
        <f>IF(RES_hhdet_fec!P29=0,0,RES_hhdet_fec!P29*1000*11630/RES_hhdet_num!P24)</f>
        <v>43.187310058192871</v>
      </c>
      <c r="Q29" s="98">
        <f>IF(RES_hhdet_fec!Q29=0,0,RES_hhdet_fec!Q29*1000*11630/RES_hhdet_num!Q24)</f>
        <v>45.759746026250973</v>
      </c>
      <c r="R29" s="98">
        <f>IF(RES_hhdet_fec!R29=0,0,RES_hhdet_fec!R29*1000*11630/RES_hhdet_num!R24)</f>
        <v>49.405410332469238</v>
      </c>
      <c r="S29" s="98">
        <f>IF(RES_hhdet_fec!S29=0,0,RES_hhdet_fec!S29*1000*11630/RES_hhdet_num!S24)</f>
        <v>45.242979052622459</v>
      </c>
      <c r="T29" s="98">
        <f>IF(RES_hhdet_fec!T29=0,0,RES_hhdet_fec!T29*1000*11630/RES_hhdet_num!T24)</f>
        <v>44.649567811132648</v>
      </c>
      <c r="U29" s="98">
        <f>IF(RES_hhdet_fec!U29=0,0,RES_hhdet_fec!U29*1000*11630/RES_hhdet_num!U24)</f>
        <v>40.72541238504423</v>
      </c>
      <c r="V29" s="98">
        <f>IF(RES_hhdet_fec!V29=0,0,RES_hhdet_fec!V29*1000*11630/RES_hhdet_num!V24)</f>
        <v>36.788677895456182</v>
      </c>
      <c r="W29" s="98">
        <f>IF(RES_hhdet_fec!W29=0,0,RES_hhdet_fec!W29*1000*11630/RES_hhdet_num!W24)</f>
        <v>35.560789808404266</v>
      </c>
      <c r="X29" s="98">
        <f>IF(RES_hhdet_fec!X29=0,0,RES_hhdet_fec!X29*1000*11630/RES_hhdet_num!X24)</f>
        <v>35.568924579110515</v>
      </c>
      <c r="Y29" s="98">
        <f>IF(RES_hhdet_fec!Y29=0,0,RES_hhdet_fec!Y29*1000*11630/RES_hhdet_num!Y24)</f>
        <v>42.743827307091735</v>
      </c>
      <c r="DA29" s="63" t="s">
        <v>2269</v>
      </c>
    </row>
    <row r="30" spans="1:105" ht="12" customHeight="1" x14ac:dyDescent="0.25">
      <c r="A30" s="121" t="s">
        <v>55</v>
      </c>
      <c r="B30" s="122">
        <v>1485.9901602096434</v>
      </c>
      <c r="C30" s="122">
        <v>1448.2230746280702</v>
      </c>
      <c r="D30" s="122">
        <v>1427.7795624707351</v>
      </c>
      <c r="E30" s="122">
        <v>1446.5110258162574</v>
      </c>
      <c r="F30" s="122">
        <v>1422.5136009936973</v>
      </c>
      <c r="G30" s="122">
        <v>1396.9795979519267</v>
      </c>
      <c r="H30" s="122">
        <v>1396.285924381823</v>
      </c>
      <c r="I30" s="122">
        <v>1422.6329854224216</v>
      </c>
      <c r="J30" s="122">
        <v>1430.1486824131487</v>
      </c>
      <c r="K30" s="122">
        <v>1434.7414369603237</v>
      </c>
      <c r="L30" s="122">
        <v>1450.3266667100252</v>
      </c>
      <c r="M30" s="122">
        <v>1229.3265743944846</v>
      </c>
      <c r="N30" s="122">
        <v>1150.7750635840141</v>
      </c>
      <c r="O30" s="122">
        <v>1144.1311238301594</v>
      </c>
      <c r="P30" s="122">
        <v>1073.0610065239443</v>
      </c>
      <c r="Q30" s="122">
        <v>1035.4703432485242</v>
      </c>
      <c r="R30" s="122">
        <v>1059.7011309071922</v>
      </c>
      <c r="S30" s="122">
        <v>1070.7102450034254</v>
      </c>
      <c r="T30" s="122">
        <v>1032.7948780823122</v>
      </c>
      <c r="U30" s="122">
        <v>996.95182400443889</v>
      </c>
      <c r="V30" s="122">
        <v>1073.041627799993</v>
      </c>
      <c r="W30" s="122">
        <v>993.81312819633172</v>
      </c>
      <c r="X30" s="122">
        <v>974.76114038624064</v>
      </c>
      <c r="Y30" s="122">
        <v>973.94288162168539</v>
      </c>
      <c r="DA30" s="130" t="s">
        <v>2270</v>
      </c>
    </row>
    <row r="31" spans="1:105" ht="12" customHeight="1" x14ac:dyDescent="0.25">
      <c r="A31" s="97" t="s">
        <v>141</v>
      </c>
      <c r="B31" s="98">
        <v>1523.9945289055713</v>
      </c>
      <c r="C31" s="98">
        <v>1482.2185055325112</v>
      </c>
      <c r="D31" s="98">
        <v>1459.8625485501557</v>
      </c>
      <c r="E31" s="98">
        <v>1488.1057408124968</v>
      </c>
      <c r="F31" s="98">
        <v>1464.2045981356848</v>
      </c>
      <c r="G31" s="98">
        <v>1430.9569106335243</v>
      </c>
      <c r="H31" s="98">
        <v>1435.7975170797588</v>
      </c>
      <c r="I31" s="98">
        <v>1462.6867043920352</v>
      </c>
      <c r="J31" s="98">
        <v>1471.1649172067482</v>
      </c>
      <c r="K31" s="98">
        <v>1481.6733155415361</v>
      </c>
      <c r="L31" s="98">
        <v>1544.2161262142936</v>
      </c>
      <c r="M31" s="98">
        <v>1334.412252327221</v>
      </c>
      <c r="N31" s="98">
        <v>1275.8371058379053</v>
      </c>
      <c r="O31" s="98">
        <v>1275.1074312510027</v>
      </c>
      <c r="P31" s="98">
        <v>1192.4577804008127</v>
      </c>
      <c r="Q31" s="98">
        <v>1147.183997953199</v>
      </c>
      <c r="R31" s="98">
        <v>1173.2815115248102</v>
      </c>
      <c r="S31" s="98">
        <v>1182.8671014320576</v>
      </c>
      <c r="T31" s="98">
        <v>1135.6252547558265</v>
      </c>
      <c r="U31" s="98">
        <v>1084.6763647285372</v>
      </c>
      <c r="V31" s="98">
        <v>1227.2236585515755</v>
      </c>
      <c r="W31" s="98">
        <v>1076.4185276452436</v>
      </c>
      <c r="X31" s="98">
        <v>1040.1994429148076</v>
      </c>
      <c r="Y31" s="98">
        <v>1030.6908269255209</v>
      </c>
      <c r="DA31" s="63" t="s">
        <v>2271</v>
      </c>
    </row>
    <row r="32" spans="1:105" ht="12" customHeight="1" x14ac:dyDescent="0.25">
      <c r="A32" s="97" t="s">
        <v>140</v>
      </c>
      <c r="B32" s="98">
        <v>981.31385577937715</v>
      </c>
      <c r="C32" s="98">
        <v>965.35458949083034</v>
      </c>
      <c r="D32" s="98">
        <v>960.18676623811132</v>
      </c>
      <c r="E32" s="98">
        <v>966.63941614967393</v>
      </c>
      <c r="F32" s="98">
        <v>956.29496229422898</v>
      </c>
      <c r="G32" s="98">
        <v>953.53567343611246</v>
      </c>
      <c r="H32" s="98">
        <v>952.28254654468401</v>
      </c>
      <c r="I32" s="98">
        <v>975.22769090488202</v>
      </c>
      <c r="J32" s="98">
        <v>979.12717547475597</v>
      </c>
      <c r="K32" s="98">
        <v>993.9887457302666</v>
      </c>
      <c r="L32" s="98">
        <v>1022.810171103273</v>
      </c>
      <c r="M32" s="98">
        <v>866.44121664261661</v>
      </c>
      <c r="N32" s="98">
        <v>845.9681648360247</v>
      </c>
      <c r="O32" s="98">
        <v>853.16210659639592</v>
      </c>
      <c r="P32" s="98">
        <v>799.70515444089847</v>
      </c>
      <c r="Q32" s="98">
        <v>771.08856419291874</v>
      </c>
      <c r="R32" s="98">
        <v>798.1511522856149</v>
      </c>
      <c r="S32" s="98">
        <v>823.93876474439185</v>
      </c>
      <c r="T32" s="98">
        <v>805.05216786665585</v>
      </c>
      <c r="U32" s="98">
        <v>804.02668039427192</v>
      </c>
      <c r="V32" s="98">
        <v>949.2322484207948</v>
      </c>
      <c r="W32" s="98">
        <v>843.76186901259905</v>
      </c>
      <c r="X32" s="98">
        <v>833.82955769200578</v>
      </c>
      <c r="Y32" s="98">
        <v>817.39905128480405</v>
      </c>
      <c r="DA32" s="63" t="s">
        <v>2272</v>
      </c>
    </row>
    <row r="33" spans="1:105" ht="12" customHeight="1" x14ac:dyDescent="0.25">
      <c r="A33" s="100" t="s">
        <v>50</v>
      </c>
      <c r="B33" s="101">
        <v>272.59755011031058</v>
      </c>
      <c r="C33" s="101">
        <v>280.48430770297699</v>
      </c>
      <c r="D33" s="101">
        <v>287.61682659100336</v>
      </c>
      <c r="E33" s="101">
        <v>254.6377727785472</v>
      </c>
      <c r="F33" s="101">
        <v>251.23096258707884</v>
      </c>
      <c r="G33" s="101">
        <v>281.94175367882224</v>
      </c>
      <c r="H33" s="101">
        <v>259.95693517370768</v>
      </c>
      <c r="I33" s="101">
        <v>269.37307098525912</v>
      </c>
      <c r="J33" s="101">
        <v>265.42862556104672</v>
      </c>
      <c r="K33" s="101">
        <v>279.26949503805935</v>
      </c>
      <c r="L33" s="101">
        <v>244.01995236937233</v>
      </c>
      <c r="M33" s="101">
        <v>140.10998514524425</v>
      </c>
      <c r="N33" s="101">
        <v>141.73672428020541</v>
      </c>
      <c r="O33" s="101">
        <v>132.14325308102565</v>
      </c>
      <c r="P33" s="101">
        <v>128.34039642702101</v>
      </c>
      <c r="Q33" s="101">
        <v>124.91303827276086</v>
      </c>
      <c r="R33" s="101">
        <v>138.44605322265232</v>
      </c>
      <c r="S33" s="101">
        <v>137.57591849337095</v>
      </c>
      <c r="T33" s="101">
        <v>94.495839478922591</v>
      </c>
      <c r="U33" s="101">
        <v>93.720735388628214</v>
      </c>
      <c r="V33" s="101">
        <v>144.44210507901801</v>
      </c>
      <c r="W33" s="101">
        <v>133.92343720186994</v>
      </c>
      <c r="X33" s="101">
        <v>205.36523483759328</v>
      </c>
      <c r="Y33" s="101">
        <v>167.13468272693308</v>
      </c>
      <c r="DA33" s="131" t="s">
        <v>2273</v>
      </c>
    </row>
    <row r="34" spans="1:105" ht="12" customHeight="1" x14ac:dyDescent="0.25">
      <c r="A34" s="103" t="s">
        <v>52</v>
      </c>
      <c r="B34" s="104">
        <v>708.71630566906663</v>
      </c>
      <c r="C34" s="104">
        <v>684.8702817878534</v>
      </c>
      <c r="D34" s="104">
        <v>672.56993964710796</v>
      </c>
      <c r="E34" s="104">
        <v>712.00164337112665</v>
      </c>
      <c r="F34" s="104">
        <v>705.06399970715006</v>
      </c>
      <c r="G34" s="104">
        <v>671.59391975729011</v>
      </c>
      <c r="H34" s="104">
        <v>692.32561137097639</v>
      </c>
      <c r="I34" s="104">
        <v>705.85461991962302</v>
      </c>
      <c r="J34" s="104">
        <v>713.69854991370926</v>
      </c>
      <c r="K34" s="104">
        <v>714.7192506922072</v>
      </c>
      <c r="L34" s="104">
        <v>778.79021873390082</v>
      </c>
      <c r="M34" s="104">
        <v>726.33123149737253</v>
      </c>
      <c r="N34" s="104">
        <v>704.23144055581918</v>
      </c>
      <c r="O34" s="104">
        <v>721.01885351537021</v>
      </c>
      <c r="P34" s="104">
        <v>671.36475801387735</v>
      </c>
      <c r="Q34" s="104">
        <v>646.17552592015784</v>
      </c>
      <c r="R34" s="104">
        <v>659.70509906296252</v>
      </c>
      <c r="S34" s="104">
        <v>686.36284625102076</v>
      </c>
      <c r="T34" s="104">
        <v>710.55632838773317</v>
      </c>
      <c r="U34" s="104">
        <v>710.30594500564382</v>
      </c>
      <c r="V34" s="104">
        <v>804.79014334177702</v>
      </c>
      <c r="W34" s="104">
        <v>709.83843181072905</v>
      </c>
      <c r="X34" s="104">
        <v>628.46432285441233</v>
      </c>
      <c r="Y34" s="104">
        <v>650.26436855787097</v>
      </c>
      <c r="DA34" s="132" t="s">
        <v>2274</v>
      </c>
    </row>
    <row r="35" spans="1:105" ht="12" customHeight="1" x14ac:dyDescent="0.25">
      <c r="A35" s="106" t="s">
        <v>122</v>
      </c>
      <c r="B35" s="101">
        <v>1289.3797900183497</v>
      </c>
      <c r="C35" s="101">
        <v>1320.4997843866879</v>
      </c>
      <c r="D35" s="101">
        <v>1336.5684401178423</v>
      </c>
      <c r="E35" s="101">
        <v>1227.1681146490018</v>
      </c>
      <c r="F35" s="101">
        <v>1217.5606558236523</v>
      </c>
      <c r="G35" s="101">
        <v>1307.5568825330372</v>
      </c>
      <c r="H35" s="101">
        <v>1255.6960547361145</v>
      </c>
      <c r="I35" s="101">
        <v>1293.4602620667956</v>
      </c>
      <c r="J35" s="101">
        <v>1294.5581044045291</v>
      </c>
      <c r="K35" s="101">
        <v>1312.9012811370244</v>
      </c>
      <c r="L35" s="101">
        <v>1290.5812882784192</v>
      </c>
      <c r="M35" s="101">
        <v>1207.7979583447691</v>
      </c>
      <c r="N35" s="101">
        <v>1130.4540333055882</v>
      </c>
      <c r="O35" s="101">
        <v>1104.771787245734</v>
      </c>
      <c r="P35" s="101">
        <v>1047.5570096484946</v>
      </c>
      <c r="Q35" s="101">
        <v>1026.2997550155196</v>
      </c>
      <c r="R35" s="101">
        <v>1051.5504280886603</v>
      </c>
      <c r="S35" s="101">
        <v>1062.1097260624417</v>
      </c>
      <c r="T35" s="101">
        <v>1052.9335661116086</v>
      </c>
      <c r="U35" s="101">
        <v>1035.300009818156</v>
      </c>
      <c r="V35" s="101">
        <v>970.7832421585415</v>
      </c>
      <c r="W35" s="101">
        <v>1049.6292568834758</v>
      </c>
      <c r="X35" s="101">
        <v>1046.9657306716633</v>
      </c>
      <c r="Y35" s="101">
        <v>1070.7655577941769</v>
      </c>
      <c r="DA35" s="131" t="s">
        <v>2275</v>
      </c>
    </row>
    <row r="36" spans="1:105" ht="12" customHeight="1" x14ac:dyDescent="0.25">
      <c r="A36" s="107" t="s">
        <v>121</v>
      </c>
      <c r="B36" s="104">
        <v>900.69857237788585</v>
      </c>
      <c r="C36" s="104">
        <v>937.74238133751658</v>
      </c>
      <c r="D36" s="104">
        <v>960.26232467087243</v>
      </c>
      <c r="E36" s="104">
        <v>860.29419477842055</v>
      </c>
      <c r="F36" s="104">
        <v>858.27912713033629</v>
      </c>
      <c r="G36" s="104">
        <v>949.80998233060643</v>
      </c>
      <c r="H36" s="104">
        <v>901.9435547097022</v>
      </c>
      <c r="I36" s="104">
        <v>933.87997836621344</v>
      </c>
      <c r="J36" s="104">
        <v>932.55531027861571</v>
      </c>
      <c r="K36" s="104">
        <v>953.51259022954446</v>
      </c>
      <c r="L36" s="104">
        <v>913.37357655249662</v>
      </c>
      <c r="M36" s="104">
        <v>848.76808337512341</v>
      </c>
      <c r="N36" s="104">
        <v>800.67840906764184</v>
      </c>
      <c r="O36" s="104">
        <v>782.89732979831956</v>
      </c>
      <c r="P36" s="104">
        <v>744.93648593595879</v>
      </c>
      <c r="Q36" s="104">
        <v>731.9002036137324</v>
      </c>
      <c r="R36" s="104">
        <v>755.77903971858746</v>
      </c>
      <c r="S36" s="104">
        <v>768.52744786542144</v>
      </c>
      <c r="T36" s="104">
        <v>775.29375201540165</v>
      </c>
      <c r="U36" s="104">
        <v>775.61087615427073</v>
      </c>
      <c r="V36" s="104">
        <v>726.54046173877873</v>
      </c>
      <c r="W36" s="104">
        <v>805.52305106914821</v>
      </c>
      <c r="X36" s="104">
        <v>824.1484095895147</v>
      </c>
      <c r="Y36" s="104">
        <v>842.25380553955847</v>
      </c>
      <c r="DA36" s="132" t="s">
        <v>2276</v>
      </c>
    </row>
    <row r="37" spans="1:105" ht="12" customHeight="1" x14ac:dyDescent="0.25">
      <c r="A37" s="108" t="s">
        <v>53</v>
      </c>
      <c r="B37" s="98">
        <v>212.97606681430773</v>
      </c>
      <c r="C37" s="98">
        <v>250.01111434632321</v>
      </c>
      <c r="D37" s="98">
        <v>272.32566816128247</v>
      </c>
      <c r="E37" s="98">
        <v>179.93036763536665</v>
      </c>
      <c r="F37" s="98">
        <v>181.47187490799726</v>
      </c>
      <c r="G37" s="98">
        <v>267.48244789125789</v>
      </c>
      <c r="H37" s="98">
        <v>218.76837941487688</v>
      </c>
      <c r="I37" s="98">
        <v>233.98513371761035</v>
      </c>
      <c r="J37" s="98">
        <v>226.22618619244369</v>
      </c>
      <c r="K37" s="98">
        <v>246.5389059977295</v>
      </c>
      <c r="L37" s="98">
        <v>168.44432296489597</v>
      </c>
      <c r="M37" s="98">
        <v>119.43931122945355</v>
      </c>
      <c r="N37" s="98">
        <v>108.50176288423211</v>
      </c>
      <c r="O37" s="98">
        <v>89.918865334000756</v>
      </c>
      <c r="P37" s="98">
        <v>92.174202616751515</v>
      </c>
      <c r="Q37" s="98">
        <v>96.042933784793973</v>
      </c>
      <c r="R37" s="98">
        <v>108.68038865672536</v>
      </c>
      <c r="S37" s="98">
        <v>104.63762356498086</v>
      </c>
      <c r="T37" s="98">
        <v>75.319891054737099</v>
      </c>
      <c r="U37" s="98">
        <v>75.941308616237137</v>
      </c>
      <c r="V37" s="98">
        <v>27.595517403104797</v>
      </c>
      <c r="W37" s="98">
        <v>74.761073473577312</v>
      </c>
      <c r="X37" s="98">
        <v>144.27271699118697</v>
      </c>
      <c r="Y37" s="98">
        <v>143.77876420546622</v>
      </c>
      <c r="DA37" s="63" t="s">
        <v>2277</v>
      </c>
    </row>
    <row r="38" spans="1:105" ht="12" customHeight="1" x14ac:dyDescent="0.25">
      <c r="A38" s="108" t="s">
        <v>52</v>
      </c>
      <c r="B38" s="98">
        <v>687.72250556357824</v>
      </c>
      <c r="C38" s="98">
        <v>687.73126699119348</v>
      </c>
      <c r="D38" s="98">
        <v>687.93665650958997</v>
      </c>
      <c r="E38" s="98">
        <v>680.36382714305387</v>
      </c>
      <c r="F38" s="98">
        <v>676.80725222233912</v>
      </c>
      <c r="G38" s="98">
        <v>682.32753443934871</v>
      </c>
      <c r="H38" s="98">
        <v>683.17517529482518</v>
      </c>
      <c r="I38" s="98">
        <v>699.89484464860311</v>
      </c>
      <c r="J38" s="98">
        <v>706.32912408617199</v>
      </c>
      <c r="K38" s="98">
        <v>706.97368423181501</v>
      </c>
      <c r="L38" s="98">
        <v>744.92925358760056</v>
      </c>
      <c r="M38" s="98">
        <v>729.32877214566975</v>
      </c>
      <c r="N38" s="98">
        <v>692.17664618340973</v>
      </c>
      <c r="O38" s="98">
        <v>692.97846446431879</v>
      </c>
      <c r="P38" s="98">
        <v>652.76228331920731</v>
      </c>
      <c r="Q38" s="98">
        <v>635.85726982893846</v>
      </c>
      <c r="R38" s="98">
        <v>647.09865106186226</v>
      </c>
      <c r="S38" s="98">
        <v>663.88982430044064</v>
      </c>
      <c r="T38" s="98">
        <v>699.97386096066452</v>
      </c>
      <c r="U38" s="98">
        <v>699.66956753803368</v>
      </c>
      <c r="V38" s="98">
        <v>698.94494433567399</v>
      </c>
      <c r="W38" s="98">
        <v>730.7619775955709</v>
      </c>
      <c r="X38" s="98">
        <v>679.87569259832776</v>
      </c>
      <c r="Y38" s="98">
        <v>698.47504133409223</v>
      </c>
      <c r="DA38" s="63" t="s">
        <v>2278</v>
      </c>
    </row>
    <row r="39" spans="1:105" ht="12" customHeight="1" x14ac:dyDescent="0.25">
      <c r="A39" s="121" t="s">
        <v>54</v>
      </c>
      <c r="B39" s="122">
        <v>2278.8660295852978</v>
      </c>
      <c r="C39" s="122">
        <v>2303.4804583554542</v>
      </c>
      <c r="D39" s="122">
        <v>2379.1434098452337</v>
      </c>
      <c r="E39" s="122">
        <v>2467.3140213935094</v>
      </c>
      <c r="F39" s="122">
        <v>2479.1830642935638</v>
      </c>
      <c r="G39" s="122">
        <v>2418.3684332510393</v>
      </c>
      <c r="H39" s="122">
        <v>2314.7443895823035</v>
      </c>
      <c r="I39" s="122">
        <v>2369.2887635540342</v>
      </c>
      <c r="J39" s="122">
        <v>2054.022301462498</v>
      </c>
      <c r="K39" s="122">
        <v>2015.5843637534567</v>
      </c>
      <c r="L39" s="122">
        <v>2274.6139525181384</v>
      </c>
      <c r="M39" s="122">
        <v>1948.7061030693369</v>
      </c>
      <c r="N39" s="122">
        <v>1643.2355459475648</v>
      </c>
      <c r="O39" s="122">
        <v>1465.5442018433512</v>
      </c>
      <c r="P39" s="122">
        <v>1318.4656158702787</v>
      </c>
      <c r="Q39" s="122">
        <v>1288.5455628509387</v>
      </c>
      <c r="R39" s="122">
        <v>1518.8345065108276</v>
      </c>
      <c r="S39" s="122">
        <v>1490.5395922769751</v>
      </c>
      <c r="T39" s="122">
        <v>1600.6893980216435</v>
      </c>
      <c r="U39" s="122">
        <v>1589.4928843430125</v>
      </c>
      <c r="V39" s="122">
        <v>1712.1266687922273</v>
      </c>
      <c r="W39" s="122">
        <v>1735.9096930341971</v>
      </c>
      <c r="X39" s="122">
        <v>1653.9164375733785</v>
      </c>
      <c r="Y39" s="122">
        <v>1874.0241457014365</v>
      </c>
      <c r="DA39" s="130" t="s">
        <v>2279</v>
      </c>
    </row>
    <row r="40" spans="1:105" ht="12" customHeight="1" x14ac:dyDescent="0.25">
      <c r="A40" s="97" t="s">
        <v>50</v>
      </c>
      <c r="B40" s="98">
        <v>2673.601421477882</v>
      </c>
      <c r="C40" s="98">
        <v>2553.0697343308648</v>
      </c>
      <c r="D40" s="98">
        <v>2542.2597352651655</v>
      </c>
      <c r="E40" s="98">
        <v>2959.8865047678655</v>
      </c>
      <c r="F40" s="98">
        <v>2945.1311317187124</v>
      </c>
      <c r="G40" s="98">
        <v>2701.6604055634857</v>
      </c>
      <c r="H40" s="98">
        <v>2645.2016279765871</v>
      </c>
      <c r="I40" s="98">
        <v>2648.0032943150659</v>
      </c>
      <c r="J40" s="98">
        <v>2386.9284603590031</v>
      </c>
      <c r="K40" s="98">
        <v>2369.8717854561337</v>
      </c>
      <c r="L40" s="98">
        <v>2408.0739714831552</v>
      </c>
      <c r="M40" s="98">
        <v>2177.4202704405639</v>
      </c>
      <c r="N40" s="98">
        <v>1862.6878344658548</v>
      </c>
      <c r="O40" s="98">
        <v>1732.8001526205915</v>
      </c>
      <c r="P40" s="98">
        <v>1563.1237409692144</v>
      </c>
      <c r="Q40" s="98">
        <v>1517.9946181506748</v>
      </c>
      <c r="R40" s="98">
        <v>1636.4395258971113</v>
      </c>
      <c r="S40" s="98">
        <v>1767.2815262341423</v>
      </c>
      <c r="T40" s="98">
        <v>1828.8296986208111</v>
      </c>
      <c r="U40" s="98">
        <v>1903.1420108098948</v>
      </c>
      <c r="V40" s="98">
        <v>2216.1738301184046</v>
      </c>
      <c r="W40" s="98">
        <v>2117.5271987794949</v>
      </c>
      <c r="X40" s="98">
        <v>2139.8496756626027</v>
      </c>
      <c r="Y40" s="98">
        <v>2225.6611548114774</v>
      </c>
      <c r="DA40" s="63" t="s">
        <v>2280</v>
      </c>
    </row>
    <row r="41" spans="1:105" ht="12" customHeight="1" x14ac:dyDescent="0.25">
      <c r="A41" s="109" t="s">
        <v>120</v>
      </c>
      <c r="B41" s="33">
        <v>1915.3221172456863</v>
      </c>
      <c r="C41" s="33">
        <v>2072.3254707416195</v>
      </c>
      <c r="D41" s="33">
        <v>2226.3478042051556</v>
      </c>
      <c r="E41" s="33">
        <v>1988.2889668910464</v>
      </c>
      <c r="F41" s="33">
        <v>2037.1092164737188</v>
      </c>
      <c r="G41" s="33">
        <v>2158.3879470237348</v>
      </c>
      <c r="H41" s="33">
        <v>2019.6639321917949</v>
      </c>
      <c r="I41" s="33">
        <v>2125.0344523572107</v>
      </c>
      <c r="J41" s="33">
        <v>1764.5241367861418</v>
      </c>
      <c r="K41" s="33">
        <v>1722.1053461164763</v>
      </c>
      <c r="L41" s="33">
        <v>2158.0359360473858</v>
      </c>
      <c r="M41" s="33">
        <v>1720.9385867869228</v>
      </c>
      <c r="N41" s="33">
        <v>1346.9675148646754</v>
      </c>
      <c r="O41" s="33">
        <v>1071.3058262090385</v>
      </c>
      <c r="P41" s="33">
        <v>957.35898041019243</v>
      </c>
      <c r="Q41" s="33">
        <v>955.40018830342694</v>
      </c>
      <c r="R41" s="33">
        <v>1359.1571032384545</v>
      </c>
      <c r="S41" s="33">
        <v>1174.9691176026386</v>
      </c>
      <c r="T41" s="33">
        <v>1403.1209836437083</v>
      </c>
      <c r="U41" s="33">
        <v>1384.7575423455589</v>
      </c>
      <c r="V41" s="33">
        <v>1460.0373184110467</v>
      </c>
      <c r="W41" s="33">
        <v>1568.762693205023</v>
      </c>
      <c r="X41" s="33">
        <v>1441.7497338471869</v>
      </c>
      <c r="Y41" s="33">
        <v>1723.3787951224976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6720.0269269254168</v>
      </c>
      <c r="C43" s="117">
        <f t="shared" si="14"/>
        <v>8061.3259263633645</v>
      </c>
      <c r="D43" s="117">
        <f t="shared" si="14"/>
        <v>8342.9908794875646</v>
      </c>
      <c r="E43" s="117">
        <f t="shared" si="14"/>
        <v>7703.0661038612607</v>
      </c>
      <c r="F43" s="117">
        <f t="shared" si="14"/>
        <v>7826.8461604017139</v>
      </c>
      <c r="G43" s="117">
        <f t="shared" si="14"/>
        <v>8221.7017611428273</v>
      </c>
      <c r="H43" s="117">
        <f t="shared" si="14"/>
        <v>7757.8212346462515</v>
      </c>
      <c r="I43" s="117">
        <f t="shared" si="14"/>
        <v>8216.9208138555168</v>
      </c>
      <c r="J43" s="117">
        <f t="shared" si="14"/>
        <v>7919.3258559783935</v>
      </c>
      <c r="K43" s="117">
        <f t="shared" si="14"/>
        <v>7693.144670255555</v>
      </c>
      <c r="L43" s="117">
        <f t="shared" si="14"/>
        <v>7808.7523579919834</v>
      </c>
      <c r="M43" s="117">
        <f t="shared" si="14"/>
        <v>8185.0563820011585</v>
      </c>
      <c r="N43" s="117">
        <f t="shared" si="14"/>
        <v>6511.7077202081482</v>
      </c>
      <c r="O43" s="117">
        <f t="shared" si="14"/>
        <v>6684.3242804054262</v>
      </c>
      <c r="P43" s="117">
        <f t="shared" si="14"/>
        <v>6813.7832164418624</v>
      </c>
      <c r="Q43" s="117">
        <f t="shared" si="14"/>
        <v>6743.9514159663413</v>
      </c>
      <c r="R43" s="117">
        <f t="shared" ref="R43:V43" si="15">R44+R47+R49+R58</f>
        <v>7243.1000522562172</v>
      </c>
      <c r="S43" s="117">
        <f t="shared" si="15"/>
        <v>6610.3792094421406</v>
      </c>
      <c r="T43" s="117">
        <f t="shared" si="15"/>
        <v>7671.154955147631</v>
      </c>
      <c r="U43" s="117">
        <f t="shared" si="15"/>
        <v>6996.4991261968353</v>
      </c>
      <c r="V43" s="117">
        <f t="shared" si="15"/>
        <v>7786.9625522130082</v>
      </c>
      <c r="W43" s="117">
        <f t="shared" ref="W43:Y43" si="16">W44+W47+W49+W58</f>
        <v>7845.93087366912</v>
      </c>
      <c r="X43" s="117">
        <f t="shared" si="16"/>
        <v>7408.8988178883992</v>
      </c>
      <c r="Y43" s="117">
        <f t="shared" si="16"/>
        <v>7249.9720117347624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2982.1247037585217</v>
      </c>
      <c r="C44" s="122">
        <f t="shared" si="17"/>
        <v>3893.8915784698625</v>
      </c>
      <c r="D44" s="122">
        <f t="shared" si="17"/>
        <v>4104.9187127823679</v>
      </c>
      <c r="E44" s="122">
        <f t="shared" si="17"/>
        <v>3730.0078034988301</v>
      </c>
      <c r="F44" s="122">
        <f t="shared" si="17"/>
        <v>3896.9468552585186</v>
      </c>
      <c r="G44" s="122">
        <f t="shared" si="17"/>
        <v>4279.8298291528254</v>
      </c>
      <c r="H44" s="122">
        <f t="shared" si="17"/>
        <v>4001.6556752580377</v>
      </c>
      <c r="I44" s="122">
        <f t="shared" si="17"/>
        <v>4343.6373438322107</v>
      </c>
      <c r="J44" s="122">
        <f t="shared" si="17"/>
        <v>4339.9140620184935</v>
      </c>
      <c r="K44" s="122">
        <f t="shared" si="17"/>
        <v>4330.7583039435685</v>
      </c>
      <c r="L44" s="122">
        <f t="shared" si="17"/>
        <v>3728.0262435924692</v>
      </c>
      <c r="M44" s="122">
        <f t="shared" si="17"/>
        <v>4346.6659029307584</v>
      </c>
      <c r="N44" s="122">
        <f t="shared" si="17"/>
        <v>3560.7262906974893</v>
      </c>
      <c r="O44" s="122">
        <f t="shared" si="17"/>
        <v>3979.9010055703357</v>
      </c>
      <c r="P44" s="122">
        <f t="shared" si="17"/>
        <v>4280.7382052415633</v>
      </c>
      <c r="Q44" s="122">
        <f t="shared" si="17"/>
        <v>4283.8677298542334</v>
      </c>
      <c r="R44" s="122">
        <f t="shared" ref="R44:V44" si="18">SUM(R45:R46)</f>
        <v>4460.5526556498453</v>
      </c>
      <c r="S44" s="122">
        <f t="shared" si="18"/>
        <v>4021.2310840294176</v>
      </c>
      <c r="T44" s="122">
        <f t="shared" si="18"/>
        <v>4721.7526965074867</v>
      </c>
      <c r="U44" s="122">
        <f t="shared" si="18"/>
        <v>4214.8178798256458</v>
      </c>
      <c r="V44" s="122">
        <f t="shared" si="18"/>
        <v>4672.4316060034853</v>
      </c>
      <c r="W44" s="122">
        <f t="shared" ref="W44:Y44" si="19">SUM(W45:W46)</f>
        <v>4776.164328837348</v>
      </c>
      <c r="X44" s="122">
        <f t="shared" si="19"/>
        <v>4553.8320118029742</v>
      </c>
      <c r="Y44" s="122">
        <f t="shared" si="19"/>
        <v>4280.9437492737379</v>
      </c>
      <c r="DA44" s="130" t="s">
        <v>2283</v>
      </c>
    </row>
    <row r="45" spans="1:105" ht="12" customHeight="1" x14ac:dyDescent="0.25">
      <c r="A45" s="97" t="s">
        <v>211</v>
      </c>
      <c r="B45" s="98">
        <v>2957.1277103724128</v>
      </c>
      <c r="C45" s="98">
        <v>3862.3296115043609</v>
      </c>
      <c r="D45" s="98">
        <v>4072.9881515799811</v>
      </c>
      <c r="E45" s="98">
        <v>3706.1673627091282</v>
      </c>
      <c r="F45" s="98">
        <v>3873.1715672541127</v>
      </c>
      <c r="G45" s="98">
        <v>4252.8792603267375</v>
      </c>
      <c r="H45" s="98">
        <v>3975.3026477931762</v>
      </c>
      <c r="I45" s="98">
        <v>4313.1734437072046</v>
      </c>
      <c r="J45" s="98">
        <v>4307.0323767737364</v>
      </c>
      <c r="K45" s="98">
        <v>4298.9420064873621</v>
      </c>
      <c r="L45" s="98">
        <v>3709.386483707895</v>
      </c>
      <c r="M45" s="98">
        <v>4322.0780401310776</v>
      </c>
      <c r="N45" s="98">
        <v>3541.4039658477182</v>
      </c>
      <c r="O45" s="98">
        <v>3958.4607445825636</v>
      </c>
      <c r="P45" s="98">
        <v>4258.6902035950852</v>
      </c>
      <c r="Q45" s="98">
        <v>4262.2364394095594</v>
      </c>
      <c r="R45" s="98">
        <v>4437.257716130578</v>
      </c>
      <c r="S45" s="98">
        <v>4000.6699970225932</v>
      </c>
      <c r="T45" s="98">
        <v>4697.8146374320568</v>
      </c>
      <c r="U45" s="98">
        <v>4193.6600204228653</v>
      </c>
      <c r="V45" s="98">
        <v>4638.5874276765871</v>
      </c>
      <c r="W45" s="98">
        <v>4740.727291734258</v>
      </c>
      <c r="X45" s="98">
        <v>4518.7680230912711</v>
      </c>
      <c r="Y45" s="98">
        <v>4245.8338963973283</v>
      </c>
      <c r="DA45" s="63" t="s">
        <v>2284</v>
      </c>
    </row>
    <row r="46" spans="1:105" ht="12" customHeight="1" x14ac:dyDescent="0.25">
      <c r="A46" s="97" t="s">
        <v>53</v>
      </c>
      <c r="B46" s="98">
        <v>24.996993386108972</v>
      </c>
      <c r="C46" s="98">
        <v>31.561966965501451</v>
      </c>
      <c r="D46" s="98">
        <v>31.930561202386805</v>
      </c>
      <c r="E46" s="98">
        <v>23.840440789702047</v>
      </c>
      <c r="F46" s="98">
        <v>23.775288004405876</v>
      </c>
      <c r="G46" s="98">
        <v>26.950568826087963</v>
      </c>
      <c r="H46" s="98">
        <v>26.353027464861711</v>
      </c>
      <c r="I46" s="98">
        <v>30.463900125005893</v>
      </c>
      <c r="J46" s="98">
        <v>32.881685244756738</v>
      </c>
      <c r="K46" s="98">
        <v>31.816297456206598</v>
      </c>
      <c r="L46" s="98">
        <v>18.639759884574129</v>
      </c>
      <c r="M46" s="98">
        <v>24.587862799681179</v>
      </c>
      <c r="N46" s="98">
        <v>19.322324849770972</v>
      </c>
      <c r="O46" s="98">
        <v>21.440260987771865</v>
      </c>
      <c r="P46" s="98">
        <v>22.048001646477854</v>
      </c>
      <c r="Q46" s="98">
        <v>21.631290444673599</v>
      </c>
      <c r="R46" s="98">
        <v>23.294939519267491</v>
      </c>
      <c r="S46" s="98">
        <v>20.561087006824327</v>
      </c>
      <c r="T46" s="98">
        <v>23.938059075430193</v>
      </c>
      <c r="U46" s="98">
        <v>21.157859402780492</v>
      </c>
      <c r="V46" s="98">
        <v>33.84417832689855</v>
      </c>
      <c r="W46" s="98">
        <v>35.437037103090191</v>
      </c>
      <c r="X46" s="98">
        <v>35.063988711703331</v>
      </c>
      <c r="Y46" s="98">
        <v>35.109852876409356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14.450491085329761</v>
      </c>
      <c r="C47" s="122">
        <f t="shared" si="20"/>
        <v>16.04667426796696</v>
      </c>
      <c r="D47" s="122">
        <f t="shared" si="20"/>
        <v>12.834349714485066</v>
      </c>
      <c r="E47" s="122">
        <f t="shared" si="20"/>
        <v>26.255628349082041</v>
      </c>
      <c r="F47" s="122">
        <f t="shared" si="20"/>
        <v>17.949248111018676</v>
      </c>
      <c r="G47" s="122">
        <f t="shared" si="20"/>
        <v>19.184609759650886</v>
      </c>
      <c r="H47" s="122">
        <f t="shared" si="20"/>
        <v>21.941357108321682</v>
      </c>
      <c r="I47" s="122">
        <f t="shared" si="20"/>
        <v>10.7987006310799</v>
      </c>
      <c r="J47" s="122">
        <f t="shared" si="20"/>
        <v>10.993908545472461</v>
      </c>
      <c r="K47" s="122">
        <f t="shared" si="20"/>
        <v>20.313031607775066</v>
      </c>
      <c r="L47" s="122">
        <f t="shared" si="20"/>
        <v>33.291878045052862</v>
      </c>
      <c r="M47" s="122">
        <f t="shared" si="20"/>
        <v>38.964048072857956</v>
      </c>
      <c r="N47" s="122">
        <f t="shared" si="20"/>
        <v>41.96458316309856</v>
      </c>
      <c r="O47" s="122">
        <f t="shared" si="20"/>
        <v>41.969245036183963</v>
      </c>
      <c r="P47" s="122">
        <f t="shared" si="20"/>
        <v>38.956232523454887</v>
      </c>
      <c r="Q47" s="122">
        <f t="shared" si="20"/>
        <v>34.696695076403678</v>
      </c>
      <c r="R47" s="122">
        <f t="shared" si="20"/>
        <v>30.742864668814853</v>
      </c>
      <c r="S47" s="122">
        <f t="shared" si="20"/>
        <v>22.960378952100363</v>
      </c>
      <c r="T47" s="122">
        <f t="shared" si="20"/>
        <v>15.931198250609073</v>
      </c>
      <c r="U47" s="122">
        <f t="shared" si="20"/>
        <v>10.662967674189209</v>
      </c>
      <c r="V47" s="122">
        <f t="shared" si="20"/>
        <v>9.2225892582805056</v>
      </c>
      <c r="W47" s="122">
        <f t="shared" si="20"/>
        <v>14.526599435622995</v>
      </c>
      <c r="X47" s="122">
        <f t="shared" si="20"/>
        <v>23.904738576473182</v>
      </c>
      <c r="Y47" s="122">
        <f t="shared" si="20"/>
        <v>37.286005691796078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14.450491085329761</v>
      </c>
      <c r="C48" s="98">
        <f>IF(RES_hhdet_fec!C48=0,0,RES_hhdet_fec!C48*1000*11630/RES_hhdet_num!C43)</f>
        <v>16.04667426796696</v>
      </c>
      <c r="D48" s="98">
        <f>IF(RES_hhdet_fec!D48=0,0,RES_hhdet_fec!D48*1000*11630/RES_hhdet_num!D43)</f>
        <v>12.834349714485066</v>
      </c>
      <c r="E48" s="98">
        <f>IF(RES_hhdet_fec!E48=0,0,RES_hhdet_fec!E48*1000*11630/RES_hhdet_num!E43)</f>
        <v>26.255628349082041</v>
      </c>
      <c r="F48" s="98">
        <f>IF(RES_hhdet_fec!F48=0,0,RES_hhdet_fec!F48*1000*11630/RES_hhdet_num!F43)</f>
        <v>17.949248111018676</v>
      </c>
      <c r="G48" s="98">
        <f>IF(RES_hhdet_fec!G48=0,0,RES_hhdet_fec!G48*1000*11630/RES_hhdet_num!G43)</f>
        <v>19.184609759650886</v>
      </c>
      <c r="H48" s="98">
        <f>IF(RES_hhdet_fec!H48=0,0,RES_hhdet_fec!H48*1000*11630/RES_hhdet_num!H43)</f>
        <v>21.941357108321682</v>
      </c>
      <c r="I48" s="98">
        <f>IF(RES_hhdet_fec!I48=0,0,RES_hhdet_fec!I48*1000*11630/RES_hhdet_num!I43)</f>
        <v>10.7987006310799</v>
      </c>
      <c r="J48" s="98">
        <f>IF(RES_hhdet_fec!J48=0,0,RES_hhdet_fec!J48*1000*11630/RES_hhdet_num!J43)</f>
        <v>10.993908545472461</v>
      </c>
      <c r="K48" s="98">
        <f>IF(RES_hhdet_fec!K48=0,0,RES_hhdet_fec!K48*1000*11630/RES_hhdet_num!K43)</f>
        <v>20.313031607775066</v>
      </c>
      <c r="L48" s="98">
        <f>IF(RES_hhdet_fec!L48=0,0,RES_hhdet_fec!L48*1000*11630/RES_hhdet_num!L43)</f>
        <v>33.291878045052862</v>
      </c>
      <c r="M48" s="98">
        <f>IF(RES_hhdet_fec!M48=0,0,RES_hhdet_fec!M48*1000*11630/RES_hhdet_num!M43)</f>
        <v>38.964048072857956</v>
      </c>
      <c r="N48" s="98">
        <f>IF(RES_hhdet_fec!N48=0,0,RES_hhdet_fec!N48*1000*11630/RES_hhdet_num!N43)</f>
        <v>41.96458316309856</v>
      </c>
      <c r="O48" s="98">
        <f>IF(RES_hhdet_fec!O48=0,0,RES_hhdet_fec!O48*1000*11630/RES_hhdet_num!O43)</f>
        <v>41.969245036183963</v>
      </c>
      <c r="P48" s="98">
        <f>IF(RES_hhdet_fec!P48=0,0,RES_hhdet_fec!P48*1000*11630/RES_hhdet_num!P43)</f>
        <v>38.956232523454887</v>
      </c>
      <c r="Q48" s="98">
        <f>IF(RES_hhdet_fec!Q48=0,0,RES_hhdet_fec!Q48*1000*11630/RES_hhdet_num!Q43)</f>
        <v>34.696695076403678</v>
      </c>
      <c r="R48" s="98">
        <f>IF(RES_hhdet_fec!R48=0,0,RES_hhdet_fec!R48*1000*11630/RES_hhdet_num!R43)</f>
        <v>30.742864668814853</v>
      </c>
      <c r="S48" s="98">
        <f>IF(RES_hhdet_fec!S48=0,0,RES_hhdet_fec!S48*1000*11630/RES_hhdet_num!S43)</f>
        <v>22.960378952100363</v>
      </c>
      <c r="T48" s="98">
        <f>IF(RES_hhdet_fec!T48=0,0,RES_hhdet_fec!T48*1000*11630/RES_hhdet_num!T43)</f>
        <v>15.931198250609073</v>
      </c>
      <c r="U48" s="98">
        <f>IF(RES_hhdet_fec!U48=0,0,RES_hhdet_fec!U48*1000*11630/RES_hhdet_num!U43)</f>
        <v>10.662967674189209</v>
      </c>
      <c r="V48" s="98">
        <f>IF(RES_hhdet_fec!V48=0,0,RES_hhdet_fec!V48*1000*11630/RES_hhdet_num!V43)</f>
        <v>9.2225892582805056</v>
      </c>
      <c r="W48" s="98">
        <f>IF(RES_hhdet_fec!W48=0,0,RES_hhdet_fec!W48*1000*11630/RES_hhdet_num!W43)</f>
        <v>14.526599435622995</v>
      </c>
      <c r="X48" s="98">
        <f>IF(RES_hhdet_fec!X48=0,0,RES_hhdet_fec!X48*1000*11630/RES_hhdet_num!X43)</f>
        <v>23.904738576473182</v>
      </c>
      <c r="Y48" s="98">
        <f>IF(RES_hhdet_fec!Y48=0,0,RES_hhdet_fec!Y48*1000*11630/RES_hhdet_num!Y43)</f>
        <v>37.286005691796078</v>
      </c>
      <c r="DA48" s="63" t="s">
        <v>2287</v>
      </c>
    </row>
    <row r="49" spans="1:105" ht="12" customHeight="1" x14ac:dyDescent="0.25">
      <c r="A49" s="121" t="s">
        <v>55</v>
      </c>
      <c r="B49" s="122">
        <v>1444.5821364583226</v>
      </c>
      <c r="C49" s="122">
        <v>1845.9343884992916</v>
      </c>
      <c r="D49" s="122">
        <v>1842.9516818259158</v>
      </c>
      <c r="E49" s="122">
        <v>1478.654797735207</v>
      </c>
      <c r="F49" s="122">
        <v>1432.0360753876519</v>
      </c>
      <c r="G49" s="122">
        <v>1527.8870357437954</v>
      </c>
      <c r="H49" s="122">
        <v>1479.855906751754</v>
      </c>
      <c r="I49" s="122">
        <v>1563.5664535609831</v>
      </c>
      <c r="J49" s="122">
        <v>1611.0764521465815</v>
      </c>
      <c r="K49" s="122">
        <v>1408.7929853227492</v>
      </c>
      <c r="L49" s="122">
        <v>1799.2593729189452</v>
      </c>
      <c r="M49" s="122">
        <v>1892.4093964294343</v>
      </c>
      <c r="N49" s="122">
        <v>1334.1170026397874</v>
      </c>
      <c r="O49" s="122">
        <v>1284.664375274026</v>
      </c>
      <c r="P49" s="122">
        <v>1251.8779573492257</v>
      </c>
      <c r="Q49" s="122">
        <v>1216.3712482534177</v>
      </c>
      <c r="R49" s="122">
        <v>1291.5514464894945</v>
      </c>
      <c r="S49" s="122">
        <v>1182.5410956583873</v>
      </c>
      <c r="T49" s="122">
        <v>1397.7460031417331</v>
      </c>
      <c r="U49" s="122">
        <v>1214.0203961166249</v>
      </c>
      <c r="V49" s="122">
        <v>1397.8309717498298</v>
      </c>
      <c r="W49" s="122">
        <v>1308.4451153920174</v>
      </c>
      <c r="X49" s="122">
        <v>1203.018518094181</v>
      </c>
      <c r="Y49" s="122">
        <v>1098.3591496452395</v>
      </c>
      <c r="DA49" s="130" t="s">
        <v>2288</v>
      </c>
    </row>
    <row r="50" spans="1:105" ht="12" customHeight="1" x14ac:dyDescent="0.25">
      <c r="A50" s="97" t="s">
        <v>138</v>
      </c>
      <c r="B50" s="98">
        <v>1464.210128134293</v>
      </c>
      <c r="C50" s="98">
        <v>1880.7297832604204</v>
      </c>
      <c r="D50" s="98">
        <v>1875.1374898560584</v>
      </c>
      <c r="E50" s="98">
        <v>1501.7028414491585</v>
      </c>
      <c r="F50" s="98">
        <v>1454.568676966813</v>
      </c>
      <c r="G50" s="98">
        <v>1550.7977868985081</v>
      </c>
      <c r="H50" s="98">
        <v>1501.7257728884797</v>
      </c>
      <c r="I50" s="98">
        <v>1585.8467841504016</v>
      </c>
      <c r="J50" s="98">
        <v>1634.8838001890279</v>
      </c>
      <c r="K50" s="98">
        <v>1424.4335379229581</v>
      </c>
      <c r="L50" s="98">
        <v>1834.8896524180163</v>
      </c>
      <c r="M50" s="98">
        <v>1945.7370451365048</v>
      </c>
      <c r="N50" s="98">
        <v>1367.7849534729369</v>
      </c>
      <c r="O50" s="98">
        <v>1317.9832302136706</v>
      </c>
      <c r="P50" s="98">
        <v>1286.5399113803483</v>
      </c>
      <c r="Q50" s="98">
        <v>1250.1520736012487</v>
      </c>
      <c r="R50" s="98">
        <v>1327.0649918964687</v>
      </c>
      <c r="S50" s="98">
        <v>1212.5215618627822</v>
      </c>
      <c r="T50" s="98">
        <v>1440.8640064351823</v>
      </c>
      <c r="U50" s="98">
        <v>1250.9387277673361</v>
      </c>
      <c r="V50" s="98">
        <v>1449.1513984413048</v>
      </c>
      <c r="W50" s="98">
        <v>1351.4828811567511</v>
      </c>
      <c r="X50" s="98">
        <v>1230.8015933601907</v>
      </c>
      <c r="Y50" s="98">
        <v>1115.4245369043297</v>
      </c>
      <c r="DA50" s="63" t="s">
        <v>2289</v>
      </c>
    </row>
    <row r="51" spans="1:105" ht="12" customHeight="1" x14ac:dyDescent="0.25">
      <c r="A51" s="97" t="s">
        <v>137</v>
      </c>
      <c r="B51" s="98">
        <v>870.57355229889674</v>
      </c>
      <c r="C51" s="98">
        <v>1136.2374176970623</v>
      </c>
      <c r="D51" s="98">
        <v>1142.3895411124272</v>
      </c>
      <c r="E51" s="98">
        <v>891.43614473694061</v>
      </c>
      <c r="F51" s="98">
        <v>865.26273536560018</v>
      </c>
      <c r="G51" s="98">
        <v>948.32871950427375</v>
      </c>
      <c r="H51" s="98">
        <v>913.7515058500577</v>
      </c>
      <c r="I51" s="98">
        <v>977.09388364732786</v>
      </c>
      <c r="J51" s="98">
        <v>1012.1615943988942</v>
      </c>
      <c r="K51" s="98">
        <v>889.65885318488017</v>
      </c>
      <c r="L51" s="98">
        <v>1136.3637379908739</v>
      </c>
      <c r="M51" s="98">
        <v>1184.0077221437291</v>
      </c>
      <c r="N51" s="98">
        <v>825.65911968558828</v>
      </c>
      <c r="O51" s="98">
        <v>791.2451224050136</v>
      </c>
      <c r="P51" s="98">
        <v>783.29915337016803</v>
      </c>
      <c r="Q51" s="98">
        <v>769.74780419092656</v>
      </c>
      <c r="R51" s="98">
        <v>828.15073668461889</v>
      </c>
      <c r="S51" s="98">
        <v>757.48109934730883</v>
      </c>
      <c r="T51" s="98">
        <v>895.91351001226599</v>
      </c>
      <c r="U51" s="98">
        <v>789.97660434283478</v>
      </c>
      <c r="V51" s="98">
        <v>940.27280556629501</v>
      </c>
      <c r="W51" s="98">
        <v>914.76655039181321</v>
      </c>
      <c r="X51" s="98">
        <v>901.29799403596473</v>
      </c>
      <c r="Y51" s="98">
        <v>830.77098802846854</v>
      </c>
      <c r="DA51" s="63" t="s">
        <v>2290</v>
      </c>
    </row>
    <row r="52" spans="1:105" ht="12" customHeight="1" x14ac:dyDescent="0.25">
      <c r="A52" s="100" t="s">
        <v>211</v>
      </c>
      <c r="B52" s="101">
        <v>251.76198536149249</v>
      </c>
      <c r="C52" s="101">
        <v>362.48288917008324</v>
      </c>
      <c r="D52" s="101">
        <v>378.04129581560073</v>
      </c>
      <c r="E52" s="101">
        <v>254.24817111125242</v>
      </c>
      <c r="F52" s="101">
        <v>247.29211340891607</v>
      </c>
      <c r="G52" s="101">
        <v>303.55624374578071</v>
      </c>
      <c r="H52" s="101">
        <v>268.0582541243997</v>
      </c>
      <c r="I52" s="101">
        <v>291.15178404710764</v>
      </c>
      <c r="J52" s="101">
        <v>295.0024763397214</v>
      </c>
      <c r="K52" s="101">
        <v>259.66285901766332</v>
      </c>
      <c r="L52" s="101">
        <v>302.1614149545091</v>
      </c>
      <c r="M52" s="101">
        <v>267.14014494669442</v>
      </c>
      <c r="N52" s="101">
        <v>167.07735122786482</v>
      </c>
      <c r="O52" s="101">
        <v>131.61267778123715</v>
      </c>
      <c r="P52" s="101">
        <v>131.51731432251188</v>
      </c>
      <c r="Q52" s="101">
        <v>133.25113047780863</v>
      </c>
      <c r="R52" s="101">
        <v>160.37472935123876</v>
      </c>
      <c r="S52" s="101">
        <v>133.64291783183407</v>
      </c>
      <c r="T52" s="101">
        <v>140.21146047259441</v>
      </c>
      <c r="U52" s="101">
        <v>124.52003493017261</v>
      </c>
      <c r="V52" s="101">
        <v>164.17397299836287</v>
      </c>
      <c r="W52" s="101">
        <v>190.94724911503701</v>
      </c>
      <c r="X52" s="101">
        <v>278.06036839917073</v>
      </c>
      <c r="Y52" s="101">
        <v>217.87946406331307</v>
      </c>
      <c r="DA52" s="131" t="s">
        <v>2291</v>
      </c>
    </row>
    <row r="53" spans="1:105" ht="12" customHeight="1" x14ac:dyDescent="0.25">
      <c r="A53" s="103" t="s">
        <v>52</v>
      </c>
      <c r="B53" s="104">
        <v>618.81156693740422</v>
      </c>
      <c r="C53" s="104">
        <v>773.7545285269789</v>
      </c>
      <c r="D53" s="104">
        <v>764.34824529682646</v>
      </c>
      <c r="E53" s="104">
        <v>637.18797362568819</v>
      </c>
      <c r="F53" s="104">
        <v>617.97062195668411</v>
      </c>
      <c r="G53" s="104">
        <v>644.77247575849287</v>
      </c>
      <c r="H53" s="104">
        <v>645.69325172565811</v>
      </c>
      <c r="I53" s="104">
        <v>685.94209960022033</v>
      </c>
      <c r="J53" s="104">
        <v>717.15911805917278</v>
      </c>
      <c r="K53" s="104">
        <v>629.99599416721674</v>
      </c>
      <c r="L53" s="104">
        <v>834.20232303636499</v>
      </c>
      <c r="M53" s="104">
        <v>916.86757719703485</v>
      </c>
      <c r="N53" s="104">
        <v>658.58176845772346</v>
      </c>
      <c r="O53" s="104">
        <v>659.63244462377645</v>
      </c>
      <c r="P53" s="104">
        <v>651.78183904765626</v>
      </c>
      <c r="Q53" s="104">
        <v>636.49667371311796</v>
      </c>
      <c r="R53" s="104">
        <v>667.77600733338011</v>
      </c>
      <c r="S53" s="104">
        <v>623.83818151547473</v>
      </c>
      <c r="T53" s="104">
        <v>755.70204953967175</v>
      </c>
      <c r="U53" s="104">
        <v>665.45656941266236</v>
      </c>
      <c r="V53" s="104">
        <v>776.09883256793205</v>
      </c>
      <c r="W53" s="104">
        <v>723.81930127677617</v>
      </c>
      <c r="X53" s="104">
        <v>623.23762563679395</v>
      </c>
      <c r="Y53" s="104">
        <v>612.89152396515556</v>
      </c>
      <c r="DA53" s="132" t="s">
        <v>2292</v>
      </c>
    </row>
    <row r="54" spans="1:105" ht="12" customHeight="1" x14ac:dyDescent="0.25">
      <c r="A54" s="106" t="s">
        <v>122</v>
      </c>
      <c r="B54" s="101">
        <v>1289.3797900183499</v>
      </c>
      <c r="C54" s="101">
        <v>1322.9986581591527</v>
      </c>
      <c r="D54" s="101">
        <v>1344.5057706875223</v>
      </c>
      <c r="E54" s="101">
        <v>1235.9907630988882</v>
      </c>
      <c r="F54" s="101">
        <v>1223.0187524405862</v>
      </c>
      <c r="G54" s="101">
        <v>1307.2683040792376</v>
      </c>
      <c r="H54" s="101">
        <v>1248.0513856749442</v>
      </c>
      <c r="I54" s="101">
        <v>1283.9295273167047</v>
      </c>
      <c r="J54" s="101">
        <v>1283.8920520734252</v>
      </c>
      <c r="K54" s="101">
        <v>1302.6966596528066</v>
      </c>
      <c r="L54" s="101">
        <v>1281.7228382790145</v>
      </c>
      <c r="M54" s="101">
        <v>1208.1586436207153</v>
      </c>
      <c r="N54" s="101">
        <v>1142.1671554068666</v>
      </c>
      <c r="O54" s="101">
        <v>1123.4324957071246</v>
      </c>
      <c r="P54" s="101">
        <v>1057.7953182600663</v>
      </c>
      <c r="Q54" s="101">
        <v>1028.0736282397281</v>
      </c>
      <c r="R54" s="101">
        <v>1047.3412067938459</v>
      </c>
      <c r="S54" s="101">
        <v>1055.889803166722</v>
      </c>
      <c r="T54" s="101">
        <v>1041.6945114232094</v>
      </c>
      <c r="U54" s="101">
        <v>1024.7581339520625</v>
      </c>
      <c r="V54" s="101">
        <v>962.61291993631255</v>
      </c>
      <c r="W54" s="101">
        <v>1042.3565859570595</v>
      </c>
      <c r="X54" s="101">
        <v>1032.2416872896904</v>
      </c>
      <c r="Y54" s="101">
        <v>1051.6129280624716</v>
      </c>
      <c r="DA54" s="131" t="s">
        <v>2293</v>
      </c>
    </row>
    <row r="55" spans="1:105" ht="12" customHeight="1" x14ac:dyDescent="0.25">
      <c r="A55" s="107" t="s">
        <v>121</v>
      </c>
      <c r="B55" s="104">
        <v>900.69857237788585</v>
      </c>
      <c r="C55" s="104">
        <v>938.27478973996244</v>
      </c>
      <c r="D55" s="104">
        <v>961.90339715941832</v>
      </c>
      <c r="E55" s="104">
        <v>861.57813645870385</v>
      </c>
      <c r="F55" s="104">
        <v>858.78595543041888</v>
      </c>
      <c r="G55" s="104">
        <v>948.30454214378381</v>
      </c>
      <c r="H55" s="104">
        <v>898.94505601330081</v>
      </c>
      <c r="I55" s="104">
        <v>930.03187855697786</v>
      </c>
      <c r="J55" s="104">
        <v>927.82612337158798</v>
      </c>
      <c r="K55" s="104">
        <v>948.02126327246151</v>
      </c>
      <c r="L55" s="104">
        <v>908.93149918352003</v>
      </c>
      <c r="M55" s="104">
        <v>845.39515579376939</v>
      </c>
      <c r="N55" s="104">
        <v>799.94813864020443</v>
      </c>
      <c r="O55" s="104">
        <v>783.42554070235872</v>
      </c>
      <c r="P55" s="104">
        <v>744.98554429888736</v>
      </c>
      <c r="Q55" s="104">
        <v>731.47444539007085</v>
      </c>
      <c r="R55" s="104">
        <v>754.90438441385652</v>
      </c>
      <c r="S55" s="104">
        <v>769.13352355113523</v>
      </c>
      <c r="T55" s="104">
        <v>773.93746631848751</v>
      </c>
      <c r="U55" s="104">
        <v>773.5649502752965</v>
      </c>
      <c r="V55" s="104">
        <v>723.49623442777897</v>
      </c>
      <c r="W55" s="104">
        <v>800.36535409393787</v>
      </c>
      <c r="X55" s="104">
        <v>815.29124440135877</v>
      </c>
      <c r="Y55" s="104">
        <v>831.34951706101879</v>
      </c>
      <c r="DA55" s="132" t="s">
        <v>2294</v>
      </c>
    </row>
    <row r="56" spans="1:105" ht="12" customHeight="1" x14ac:dyDescent="0.25">
      <c r="A56" s="108" t="s">
        <v>53</v>
      </c>
      <c r="B56" s="98">
        <v>212.97606681430767</v>
      </c>
      <c r="C56" s="98">
        <v>250.55892341271553</v>
      </c>
      <c r="D56" s="98">
        <v>273.93981055731388</v>
      </c>
      <c r="E56" s="98">
        <v>181.18251316875572</v>
      </c>
      <c r="F56" s="98">
        <v>182.27779276814871</v>
      </c>
      <c r="G56" s="98">
        <v>267.02224840948884</v>
      </c>
      <c r="H56" s="98">
        <v>217.56569374640608</v>
      </c>
      <c r="I56" s="98">
        <v>232.40248781345935</v>
      </c>
      <c r="J56" s="98">
        <v>224.25126256458867</v>
      </c>
      <c r="K56" s="98">
        <v>244.59576812331088</v>
      </c>
      <c r="L56" s="98">
        <v>167.87797020577202</v>
      </c>
      <c r="M56" s="98">
        <v>119.33329765952745</v>
      </c>
      <c r="N56" s="98">
        <v>109.03006554935169</v>
      </c>
      <c r="O56" s="98">
        <v>90.623003799850551</v>
      </c>
      <c r="P56" s="98">
        <v>92.414133396273215</v>
      </c>
      <c r="Q56" s="98">
        <v>95.810728139083409</v>
      </c>
      <c r="R56" s="98">
        <v>107.9225557526846</v>
      </c>
      <c r="S56" s="98">
        <v>104.10533328315073</v>
      </c>
      <c r="T56" s="98">
        <v>74.622674628902928</v>
      </c>
      <c r="U56" s="98">
        <v>75.282276066987592</v>
      </c>
      <c r="V56" s="98">
        <v>27.529552797369487</v>
      </c>
      <c r="W56" s="98">
        <v>74.367975162986298</v>
      </c>
      <c r="X56" s="98">
        <v>141.88655697980784</v>
      </c>
      <c r="Y56" s="98">
        <v>140.59714951454151</v>
      </c>
      <c r="DA56" s="63" t="s">
        <v>2295</v>
      </c>
    </row>
    <row r="57" spans="1:105" ht="12" customHeight="1" x14ac:dyDescent="0.25">
      <c r="A57" s="108" t="s">
        <v>52</v>
      </c>
      <c r="B57" s="98">
        <v>687.72250556357812</v>
      </c>
      <c r="C57" s="98">
        <v>687.715866327247</v>
      </c>
      <c r="D57" s="98">
        <v>687.96358660210444</v>
      </c>
      <c r="E57" s="98">
        <v>680.39562328994805</v>
      </c>
      <c r="F57" s="98">
        <v>676.50816266227025</v>
      </c>
      <c r="G57" s="98">
        <v>681.28229373429485</v>
      </c>
      <c r="H57" s="98">
        <v>681.37936226689476</v>
      </c>
      <c r="I57" s="98">
        <v>697.62939074351846</v>
      </c>
      <c r="J57" s="98">
        <v>703.57486080699937</v>
      </c>
      <c r="K57" s="98">
        <v>703.42549514915072</v>
      </c>
      <c r="L57" s="98">
        <v>741.05352897774787</v>
      </c>
      <c r="M57" s="98">
        <v>726.0618581342419</v>
      </c>
      <c r="N57" s="98">
        <v>690.91807309085277</v>
      </c>
      <c r="O57" s="98">
        <v>692.80253690250811</v>
      </c>
      <c r="P57" s="98">
        <v>652.57141090261428</v>
      </c>
      <c r="Q57" s="98">
        <v>635.66371725098747</v>
      </c>
      <c r="R57" s="98">
        <v>646.98182866117202</v>
      </c>
      <c r="S57" s="98">
        <v>665.02819026798454</v>
      </c>
      <c r="T57" s="98">
        <v>699.31479168958458</v>
      </c>
      <c r="U57" s="98">
        <v>698.28267420830878</v>
      </c>
      <c r="V57" s="98">
        <v>695.96668163040965</v>
      </c>
      <c r="W57" s="98">
        <v>725.99737893095153</v>
      </c>
      <c r="X57" s="98">
        <v>673.40468742155088</v>
      </c>
      <c r="Y57" s="98">
        <v>690.75236754647722</v>
      </c>
      <c r="DA57" s="63" t="s">
        <v>2296</v>
      </c>
    </row>
    <row r="58" spans="1:105" ht="12" customHeight="1" x14ac:dyDescent="0.25">
      <c r="A58" s="121" t="s">
        <v>54</v>
      </c>
      <c r="B58" s="122">
        <v>2278.8695956232423</v>
      </c>
      <c r="C58" s="122">
        <v>2305.4532851262438</v>
      </c>
      <c r="D58" s="122">
        <v>2382.2861351647948</v>
      </c>
      <c r="E58" s="122">
        <v>2468.147874278141</v>
      </c>
      <c r="F58" s="122">
        <v>2479.9139816445254</v>
      </c>
      <c r="G58" s="122">
        <v>2394.8002864865562</v>
      </c>
      <c r="H58" s="122">
        <v>2254.3682955281383</v>
      </c>
      <c r="I58" s="122">
        <v>2298.9183158312439</v>
      </c>
      <c r="J58" s="122">
        <v>1957.3414332678458</v>
      </c>
      <c r="K58" s="122">
        <v>1933.2803493814624</v>
      </c>
      <c r="L58" s="122">
        <v>2248.1748634355158</v>
      </c>
      <c r="M58" s="122">
        <v>1907.0170345681083</v>
      </c>
      <c r="N58" s="122">
        <v>1574.8998437077726</v>
      </c>
      <c r="O58" s="122">
        <v>1377.7896545248805</v>
      </c>
      <c r="P58" s="122">
        <v>1242.210821327619</v>
      </c>
      <c r="Q58" s="122">
        <v>1209.0157427822869</v>
      </c>
      <c r="R58" s="122">
        <v>1460.2530854480633</v>
      </c>
      <c r="S58" s="122">
        <v>1383.6466508022352</v>
      </c>
      <c r="T58" s="122">
        <v>1535.7250572478026</v>
      </c>
      <c r="U58" s="122">
        <v>1556.997882580376</v>
      </c>
      <c r="V58" s="122">
        <v>1707.4773852014137</v>
      </c>
      <c r="W58" s="122">
        <v>1746.7948300041319</v>
      </c>
      <c r="X58" s="122">
        <v>1628.1435494147709</v>
      </c>
      <c r="Y58" s="122">
        <v>1833.3831071239897</v>
      </c>
      <c r="DA58" s="130" t="s">
        <v>2297</v>
      </c>
    </row>
    <row r="59" spans="1:105" ht="12" customHeight="1" x14ac:dyDescent="0.25">
      <c r="A59" s="97" t="s">
        <v>50</v>
      </c>
      <c r="B59" s="98">
        <v>2673.6014214778825</v>
      </c>
      <c r="C59" s="98">
        <v>2555.1066106441467</v>
      </c>
      <c r="D59" s="98">
        <v>2545.2830456167644</v>
      </c>
      <c r="E59" s="98">
        <v>2965.4012607817735</v>
      </c>
      <c r="F59" s="98">
        <v>2949.9570428589923</v>
      </c>
      <c r="G59" s="98">
        <v>2702.01944380143</v>
      </c>
      <c r="H59" s="98">
        <v>2641.0055349310205</v>
      </c>
      <c r="I59" s="98">
        <v>2642.1847097793529</v>
      </c>
      <c r="J59" s="98">
        <v>2379.527714435781</v>
      </c>
      <c r="K59" s="98">
        <v>2362.0455322535427</v>
      </c>
      <c r="L59" s="98">
        <v>2403.5057308099317</v>
      </c>
      <c r="M59" s="98">
        <v>2177.9634310402994</v>
      </c>
      <c r="N59" s="98">
        <v>1865.1576082559391</v>
      </c>
      <c r="O59" s="98">
        <v>1735.0882904117357</v>
      </c>
      <c r="P59" s="98">
        <v>1564.5756485250811</v>
      </c>
      <c r="Q59" s="98">
        <v>1518.5157665653956</v>
      </c>
      <c r="R59" s="98">
        <v>1634.9659833083308</v>
      </c>
      <c r="S59" s="98">
        <v>1762.6586384794689</v>
      </c>
      <c r="T59" s="98">
        <v>1821.274582168372</v>
      </c>
      <c r="U59" s="98">
        <v>1908.2145021268946</v>
      </c>
      <c r="V59" s="98">
        <v>2238.1471819262579</v>
      </c>
      <c r="W59" s="98">
        <v>2140.8791358588651</v>
      </c>
      <c r="X59" s="98">
        <v>2154.3623397512097</v>
      </c>
      <c r="Y59" s="98">
        <v>2231.3501867565001</v>
      </c>
      <c r="DA59" s="63" t="s">
        <v>2298</v>
      </c>
    </row>
    <row r="60" spans="1:105" ht="12" customHeight="1" x14ac:dyDescent="0.25">
      <c r="A60" s="109" t="s">
        <v>120</v>
      </c>
      <c r="B60" s="33">
        <v>1915.3221172456865</v>
      </c>
      <c r="C60" s="33">
        <v>2074.8003155506472</v>
      </c>
      <c r="D60" s="33">
        <v>2230.3448374865779</v>
      </c>
      <c r="E60" s="33">
        <v>1993.8204197171708</v>
      </c>
      <c r="F60" s="33">
        <v>2042.0673709711152</v>
      </c>
      <c r="G60" s="33">
        <v>2155.715338065032</v>
      </c>
      <c r="H60" s="33">
        <v>2011.764410832579</v>
      </c>
      <c r="I60" s="33">
        <v>2115.2193293360338</v>
      </c>
      <c r="J60" s="33">
        <v>1753.5835755613127</v>
      </c>
      <c r="K60" s="33">
        <v>1712.4585888423055</v>
      </c>
      <c r="L60" s="33">
        <v>2151.458905095295</v>
      </c>
      <c r="M60" s="33">
        <v>1722.44608567</v>
      </c>
      <c r="N60" s="33">
        <v>1354.4222388749472</v>
      </c>
      <c r="O60" s="33">
        <v>1080.2135211061523</v>
      </c>
      <c r="P60" s="33">
        <v>961.97450691827191</v>
      </c>
      <c r="Q60" s="33">
        <v>952.66620852034873</v>
      </c>
      <c r="R60" s="33">
        <v>1341.2508097677617</v>
      </c>
      <c r="S60" s="33">
        <v>1162.9650353660647</v>
      </c>
      <c r="T60" s="33">
        <v>1401.5422509887965</v>
      </c>
      <c r="U60" s="33">
        <v>1408.5029017800234</v>
      </c>
      <c r="V60" s="33">
        <v>1497.8124399671478</v>
      </c>
      <c r="W60" s="33">
        <v>1603.8847737324731</v>
      </c>
      <c r="X60" s="33">
        <v>1454.9369610532212</v>
      </c>
      <c r="Y60" s="33">
        <v>1714.4744108065556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6806.8545261902327</v>
      </c>
      <c r="C62" s="117">
        <f t="shared" si="21"/>
        <v>7275.0167790352207</v>
      </c>
      <c r="D62" s="117">
        <f t="shared" si="21"/>
        <v>7800.4623713115816</v>
      </c>
      <c r="E62" s="117">
        <f t="shared" si="21"/>
        <v>7666.4341958105333</v>
      </c>
      <c r="F62" s="117">
        <f t="shared" si="21"/>
        <v>8027.8666621789289</v>
      </c>
      <c r="G62" s="117">
        <f t="shared" si="21"/>
        <v>8234.4788823160961</v>
      </c>
      <c r="H62" s="117">
        <f t="shared" si="21"/>
        <v>7853.5078288084751</v>
      </c>
      <c r="I62" s="117">
        <f t="shared" si="21"/>
        <v>8029.6684128367215</v>
      </c>
      <c r="J62" s="117">
        <f t="shared" si="21"/>
        <v>7625.0964191972407</v>
      </c>
      <c r="K62" s="117">
        <f t="shared" si="21"/>
        <v>7906.587303475997</v>
      </c>
      <c r="L62" s="117">
        <f t="shared" si="21"/>
        <v>7973.8204619868102</v>
      </c>
      <c r="M62" s="117">
        <f t="shared" si="21"/>
        <v>6719.0644456647306</v>
      </c>
      <c r="N62" s="117">
        <f t="shared" si="21"/>
        <v>6656.5377961490494</v>
      </c>
      <c r="O62" s="117">
        <f t="shared" si="21"/>
        <v>6450.2021417050937</v>
      </c>
      <c r="P62" s="117">
        <f t="shared" si="21"/>
        <v>6727.4931263454173</v>
      </c>
      <c r="Q62" s="117">
        <f t="shared" si="21"/>
        <v>6803.1417026440977</v>
      </c>
      <c r="R62" s="117">
        <f t="shared" ref="R62:V62" si="22">R63+R66+R68+R77</f>
        <v>6389.9145574106396</v>
      </c>
      <c r="S62" s="117">
        <f t="shared" si="22"/>
        <v>6422.3456026644344</v>
      </c>
      <c r="T62" s="117">
        <f t="shared" si="22"/>
        <v>6798.5896129424664</v>
      </c>
      <c r="U62" s="117">
        <f t="shared" si="22"/>
        <v>6869.2852595596214</v>
      </c>
      <c r="V62" s="117">
        <f t="shared" si="22"/>
        <v>7147.1399511428699</v>
      </c>
      <c r="W62" s="117">
        <f t="shared" ref="W62:Y62" si="23">W63+W66+W68+W77</f>
        <v>7189.7241847098194</v>
      </c>
      <c r="X62" s="117">
        <f t="shared" si="23"/>
        <v>7075.9140910727638</v>
      </c>
      <c r="Y62" s="117">
        <f t="shared" si="23"/>
        <v>7057.1703203551297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2872.2055955533096</v>
      </c>
      <c r="C63" s="122">
        <f t="shared" si="24"/>
        <v>3067.4073189826945</v>
      </c>
      <c r="D63" s="122">
        <f t="shared" si="24"/>
        <v>3340.8810622561605</v>
      </c>
      <c r="E63" s="122">
        <f t="shared" si="24"/>
        <v>3512.2753501096299</v>
      </c>
      <c r="F63" s="122">
        <f t="shared" si="24"/>
        <v>3815.6261664045701</v>
      </c>
      <c r="G63" s="122">
        <f t="shared" si="24"/>
        <v>3972.9241193234184</v>
      </c>
      <c r="H63" s="122">
        <f t="shared" si="24"/>
        <v>3809.2441778218804</v>
      </c>
      <c r="I63" s="122">
        <f t="shared" si="24"/>
        <v>3995.1309285439111</v>
      </c>
      <c r="J63" s="122">
        <f t="shared" si="24"/>
        <v>3840.2428648530204</v>
      </c>
      <c r="K63" s="122">
        <f t="shared" si="24"/>
        <v>4245.4928232374086</v>
      </c>
      <c r="L63" s="122">
        <f t="shared" si="24"/>
        <v>3552.3676001109893</v>
      </c>
      <c r="M63" s="122">
        <f t="shared" si="24"/>
        <v>3202.1731315144611</v>
      </c>
      <c r="N63" s="122">
        <f t="shared" si="24"/>
        <v>3533.16654953426</v>
      </c>
      <c r="O63" s="122">
        <f t="shared" si="24"/>
        <v>3740.824693466368</v>
      </c>
      <c r="P63" s="122">
        <f t="shared" si="24"/>
        <v>4048.4527938899023</v>
      </c>
      <c r="Q63" s="122">
        <f t="shared" si="24"/>
        <v>4097.6014219010713</v>
      </c>
      <c r="R63" s="122">
        <f t="shared" ref="R63:V63" si="25">SUM(R64:R65)</f>
        <v>3666.9651975889678</v>
      </c>
      <c r="S63" s="122">
        <f t="shared" si="25"/>
        <v>3675.0280869798589</v>
      </c>
      <c r="T63" s="122">
        <f t="shared" si="25"/>
        <v>3751.7106502827069</v>
      </c>
      <c r="U63" s="122">
        <f t="shared" si="25"/>
        <v>3760.60212941694</v>
      </c>
      <c r="V63" s="122">
        <f t="shared" si="25"/>
        <v>3804.5719375414737</v>
      </c>
      <c r="W63" s="122">
        <f t="shared" ref="W63:Y63" si="26">SUM(W64:W65)</f>
        <v>3818.3688851303905</v>
      </c>
      <c r="X63" s="122">
        <f t="shared" si="26"/>
        <v>3871.0689314391102</v>
      </c>
      <c r="Y63" s="122">
        <f t="shared" si="26"/>
        <v>3730.858674730538</v>
      </c>
      <c r="DA63" s="130" t="s">
        <v>2301</v>
      </c>
    </row>
    <row r="64" spans="1:105" ht="12" customHeight="1" x14ac:dyDescent="0.25">
      <c r="A64" s="97" t="s">
        <v>212</v>
      </c>
      <c r="B64" s="98">
        <v>2845.6793805165466</v>
      </c>
      <c r="C64" s="98">
        <v>3039.5356918327825</v>
      </c>
      <c r="D64" s="98">
        <v>3311.3912728222631</v>
      </c>
      <c r="E64" s="98">
        <v>3486.478198680647</v>
      </c>
      <c r="F64" s="98">
        <v>3788.6771467208778</v>
      </c>
      <c r="G64" s="98">
        <v>3944.2619036905126</v>
      </c>
      <c r="H64" s="98">
        <v>3781.0755170550519</v>
      </c>
      <c r="I64" s="98">
        <v>3964.2655147779542</v>
      </c>
      <c r="J64" s="98">
        <v>3808.6409359057143</v>
      </c>
      <c r="K64" s="98">
        <v>4211.9043527522444</v>
      </c>
      <c r="L64" s="98">
        <v>3533.3105529910135</v>
      </c>
      <c r="M64" s="98">
        <v>3182.7311507042191</v>
      </c>
      <c r="N64" s="98">
        <v>3512.5021003805919</v>
      </c>
      <c r="O64" s="98">
        <v>3719.0258797954416</v>
      </c>
      <c r="P64" s="98">
        <v>4025.6505547052188</v>
      </c>
      <c r="Q64" s="98">
        <v>4074.6313492610052</v>
      </c>
      <c r="R64" s="98">
        <v>3645.3410065634539</v>
      </c>
      <c r="S64" s="98">
        <v>3653.226277985566</v>
      </c>
      <c r="T64" s="98">
        <v>3729.1707420128555</v>
      </c>
      <c r="U64" s="98">
        <v>3737.7348900265765</v>
      </c>
      <c r="V64" s="98">
        <v>3771.1457547121427</v>
      </c>
      <c r="W64" s="98">
        <v>3784.1834808094072</v>
      </c>
      <c r="X64" s="98">
        <v>3835.5414714604626</v>
      </c>
      <c r="Y64" s="98">
        <v>3695.0183137527756</v>
      </c>
      <c r="DA64" s="63" t="s">
        <v>2302</v>
      </c>
    </row>
    <row r="65" spans="1:105" ht="12" customHeight="1" x14ac:dyDescent="0.25">
      <c r="A65" s="97" t="s">
        <v>53</v>
      </c>
      <c r="B65" s="98">
        <v>26.526215036762952</v>
      </c>
      <c r="C65" s="98">
        <v>27.871627149912211</v>
      </c>
      <c r="D65" s="98">
        <v>29.489789433897251</v>
      </c>
      <c r="E65" s="98">
        <v>25.797151428982833</v>
      </c>
      <c r="F65" s="98">
        <v>26.949019683692182</v>
      </c>
      <c r="G65" s="98">
        <v>28.662215632905937</v>
      </c>
      <c r="H65" s="98">
        <v>28.168660766828513</v>
      </c>
      <c r="I65" s="98">
        <v>30.865413765956678</v>
      </c>
      <c r="J65" s="98">
        <v>31.601928947306295</v>
      </c>
      <c r="K65" s="98">
        <v>33.588470485164308</v>
      </c>
      <c r="L65" s="98">
        <v>19.057047119975643</v>
      </c>
      <c r="M65" s="98">
        <v>19.441980810242107</v>
      </c>
      <c r="N65" s="98">
        <v>20.664449153668123</v>
      </c>
      <c r="O65" s="98">
        <v>21.798813670926496</v>
      </c>
      <c r="P65" s="98">
        <v>22.802239184683316</v>
      </c>
      <c r="Q65" s="98">
        <v>22.970072640066103</v>
      </c>
      <c r="R65" s="98">
        <v>21.624191025514154</v>
      </c>
      <c r="S65" s="98">
        <v>21.801808994292916</v>
      </c>
      <c r="T65" s="98">
        <v>22.539908269851445</v>
      </c>
      <c r="U65" s="98">
        <v>22.867239390363245</v>
      </c>
      <c r="V65" s="98">
        <v>33.426182829331289</v>
      </c>
      <c r="W65" s="98">
        <v>34.185404320983423</v>
      </c>
      <c r="X65" s="98">
        <v>35.527459978647755</v>
      </c>
      <c r="Y65" s="98">
        <v>35.840360977762408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14.44935332044831</v>
      </c>
      <c r="C66" s="122">
        <f t="shared" si="27"/>
        <v>15.827357428781772</v>
      </c>
      <c r="D66" s="122">
        <f t="shared" si="27"/>
        <v>12.13528665980037</v>
      </c>
      <c r="E66" s="122">
        <f t="shared" si="27"/>
        <v>27.858967365669649</v>
      </c>
      <c r="F66" s="122">
        <f t="shared" si="27"/>
        <v>21.325692674951092</v>
      </c>
      <c r="G66" s="122">
        <f t="shared" si="27"/>
        <v>26.975530760054841</v>
      </c>
      <c r="H66" s="122">
        <f t="shared" si="27"/>
        <v>33.69773898597866</v>
      </c>
      <c r="I66" s="122">
        <f t="shared" si="27"/>
        <v>15.787180953432529</v>
      </c>
      <c r="J66" s="122">
        <f t="shared" si="27"/>
        <v>14.095745703318526</v>
      </c>
      <c r="K66" s="122">
        <f t="shared" si="27"/>
        <v>22.042305333720009</v>
      </c>
      <c r="L66" s="122">
        <f t="shared" si="27"/>
        <v>31.637612880781198</v>
      </c>
      <c r="M66" s="122">
        <f t="shared" si="27"/>
        <v>31.723925080690549</v>
      </c>
      <c r="N66" s="122">
        <f t="shared" si="27"/>
        <v>32.156892398624713</v>
      </c>
      <c r="O66" s="122">
        <f t="shared" si="27"/>
        <v>31.141680363728433</v>
      </c>
      <c r="P66" s="122">
        <f t="shared" si="27"/>
        <v>29.38171641041248</v>
      </c>
      <c r="Q66" s="122">
        <f t="shared" si="27"/>
        <v>27.807704606561824</v>
      </c>
      <c r="R66" s="122">
        <f t="shared" si="27"/>
        <v>31.57152833703066</v>
      </c>
      <c r="S66" s="122">
        <f t="shared" si="27"/>
        <v>31.108344894685324</v>
      </c>
      <c r="T66" s="122">
        <f t="shared" si="27"/>
        <v>32.571095901362611</v>
      </c>
      <c r="U66" s="122">
        <f t="shared" si="27"/>
        <v>32.891634332242269</v>
      </c>
      <c r="V66" s="122">
        <f t="shared" si="27"/>
        <v>36.273094110902541</v>
      </c>
      <c r="W66" s="122">
        <f t="shared" si="27"/>
        <v>43.522006636210115</v>
      </c>
      <c r="X66" s="122">
        <f t="shared" si="27"/>
        <v>49.955958314540418</v>
      </c>
      <c r="Y66" s="122">
        <f t="shared" si="27"/>
        <v>58.6456143402295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14.44935332044831</v>
      </c>
      <c r="C67" s="98">
        <f>IF(RES_hhdet_fec!C67=0,0,RES_hhdet_fec!C67*1000*11630/RES_hhdet_num!C62)</f>
        <v>15.827357428781772</v>
      </c>
      <c r="D67" s="98">
        <f>IF(RES_hhdet_fec!D67=0,0,RES_hhdet_fec!D67*1000*11630/RES_hhdet_num!D62)</f>
        <v>12.13528665980037</v>
      </c>
      <c r="E67" s="98">
        <f>IF(RES_hhdet_fec!E67=0,0,RES_hhdet_fec!E67*1000*11630/RES_hhdet_num!E62)</f>
        <v>27.858967365669649</v>
      </c>
      <c r="F67" s="98">
        <f>IF(RES_hhdet_fec!F67=0,0,RES_hhdet_fec!F67*1000*11630/RES_hhdet_num!F62)</f>
        <v>21.325692674951092</v>
      </c>
      <c r="G67" s="98">
        <f>IF(RES_hhdet_fec!G67=0,0,RES_hhdet_fec!G67*1000*11630/RES_hhdet_num!G62)</f>
        <v>26.975530760054841</v>
      </c>
      <c r="H67" s="98">
        <f>IF(RES_hhdet_fec!H67=0,0,RES_hhdet_fec!H67*1000*11630/RES_hhdet_num!H62)</f>
        <v>33.69773898597866</v>
      </c>
      <c r="I67" s="98">
        <f>IF(RES_hhdet_fec!I67=0,0,RES_hhdet_fec!I67*1000*11630/RES_hhdet_num!I62)</f>
        <v>15.787180953432529</v>
      </c>
      <c r="J67" s="98">
        <f>IF(RES_hhdet_fec!J67=0,0,RES_hhdet_fec!J67*1000*11630/RES_hhdet_num!J62)</f>
        <v>14.095745703318526</v>
      </c>
      <c r="K67" s="98">
        <f>IF(RES_hhdet_fec!K67=0,0,RES_hhdet_fec!K67*1000*11630/RES_hhdet_num!K62)</f>
        <v>22.042305333720009</v>
      </c>
      <c r="L67" s="98">
        <f>IF(RES_hhdet_fec!L67=0,0,RES_hhdet_fec!L67*1000*11630/RES_hhdet_num!L62)</f>
        <v>31.637612880781198</v>
      </c>
      <c r="M67" s="98">
        <f>IF(RES_hhdet_fec!M67=0,0,RES_hhdet_fec!M67*1000*11630/RES_hhdet_num!M62)</f>
        <v>31.723925080690549</v>
      </c>
      <c r="N67" s="98">
        <f>IF(RES_hhdet_fec!N67=0,0,RES_hhdet_fec!N67*1000*11630/RES_hhdet_num!N62)</f>
        <v>32.156892398624713</v>
      </c>
      <c r="O67" s="98">
        <f>IF(RES_hhdet_fec!O67=0,0,RES_hhdet_fec!O67*1000*11630/RES_hhdet_num!O62)</f>
        <v>31.141680363728433</v>
      </c>
      <c r="P67" s="98">
        <f>IF(RES_hhdet_fec!P67=0,0,RES_hhdet_fec!P67*1000*11630/RES_hhdet_num!P62)</f>
        <v>29.38171641041248</v>
      </c>
      <c r="Q67" s="98">
        <f>IF(RES_hhdet_fec!Q67=0,0,RES_hhdet_fec!Q67*1000*11630/RES_hhdet_num!Q62)</f>
        <v>27.807704606561824</v>
      </c>
      <c r="R67" s="98">
        <f>IF(RES_hhdet_fec!R67=0,0,RES_hhdet_fec!R67*1000*11630/RES_hhdet_num!R62)</f>
        <v>31.57152833703066</v>
      </c>
      <c r="S67" s="98">
        <f>IF(RES_hhdet_fec!S67=0,0,RES_hhdet_fec!S67*1000*11630/RES_hhdet_num!S62)</f>
        <v>31.108344894685324</v>
      </c>
      <c r="T67" s="98">
        <f>IF(RES_hhdet_fec!T67=0,0,RES_hhdet_fec!T67*1000*11630/RES_hhdet_num!T62)</f>
        <v>32.571095901362611</v>
      </c>
      <c r="U67" s="98">
        <f>IF(RES_hhdet_fec!U67=0,0,RES_hhdet_fec!U67*1000*11630/RES_hhdet_num!U62)</f>
        <v>32.891634332242269</v>
      </c>
      <c r="V67" s="98">
        <f>IF(RES_hhdet_fec!V67=0,0,RES_hhdet_fec!V67*1000*11630/RES_hhdet_num!V62)</f>
        <v>36.273094110902541</v>
      </c>
      <c r="W67" s="98">
        <f>IF(RES_hhdet_fec!W67=0,0,RES_hhdet_fec!W67*1000*11630/RES_hhdet_num!W62)</f>
        <v>43.522006636210115</v>
      </c>
      <c r="X67" s="98">
        <f>IF(RES_hhdet_fec!X67=0,0,RES_hhdet_fec!X67*1000*11630/RES_hhdet_num!X62)</f>
        <v>49.955958314540418</v>
      </c>
      <c r="Y67" s="98">
        <f>IF(RES_hhdet_fec!Y67=0,0,RES_hhdet_fec!Y67*1000*11630/RES_hhdet_num!Y62)</f>
        <v>58.6456143402295</v>
      </c>
      <c r="DA67" s="63" t="s">
        <v>2305</v>
      </c>
    </row>
    <row r="68" spans="1:105" ht="12" customHeight="1" x14ac:dyDescent="0.25">
      <c r="A68" s="121" t="s">
        <v>55</v>
      </c>
      <c r="B68" s="122">
        <v>1481.1470487853749</v>
      </c>
      <c r="C68" s="122">
        <v>1539.5448708741803</v>
      </c>
      <c r="D68" s="122">
        <v>1583.1975024318963</v>
      </c>
      <c r="E68" s="122">
        <v>1466.6978581530307</v>
      </c>
      <c r="F68" s="122">
        <v>1476.5364188200533</v>
      </c>
      <c r="G68" s="122">
        <v>1478.3450467000216</v>
      </c>
      <c r="H68" s="122">
        <v>1437.7438257890174</v>
      </c>
      <c r="I68" s="122">
        <v>1442.9581368455545</v>
      </c>
      <c r="J68" s="122">
        <v>1407.7492939635806</v>
      </c>
      <c r="K68" s="122">
        <v>1350.4677772469272</v>
      </c>
      <c r="L68" s="122">
        <v>1640.5421184187817</v>
      </c>
      <c r="M68" s="122">
        <v>1331.4486034061954</v>
      </c>
      <c r="N68" s="122">
        <v>1264.3815886130733</v>
      </c>
      <c r="O68" s="122">
        <v>1165.9434632081698</v>
      </c>
      <c r="P68" s="122">
        <v>1163.6990392442699</v>
      </c>
      <c r="Q68" s="122">
        <v>1157.8411104932406</v>
      </c>
      <c r="R68" s="122">
        <v>1063.5998534816013</v>
      </c>
      <c r="S68" s="122">
        <v>1092.3322246306479</v>
      </c>
      <c r="T68" s="122">
        <v>1129.1817787804846</v>
      </c>
      <c r="U68" s="122">
        <v>1118.9410102118036</v>
      </c>
      <c r="V68" s="122">
        <v>1189.1727164238278</v>
      </c>
      <c r="W68" s="122">
        <v>1109.1283395376809</v>
      </c>
      <c r="X68" s="122">
        <v>1065.783804902462</v>
      </c>
      <c r="Y68" s="122">
        <v>1008.8507386075045</v>
      </c>
      <c r="DA68" s="130" t="s">
        <v>2306</v>
      </c>
    </row>
    <row r="69" spans="1:105" ht="12" customHeight="1" x14ac:dyDescent="0.25">
      <c r="A69" s="97" t="s">
        <v>134</v>
      </c>
      <c r="B69" s="98">
        <v>1508.8153381056411</v>
      </c>
      <c r="C69" s="98">
        <v>1569.1489970069731</v>
      </c>
      <c r="D69" s="98">
        <v>1614.0752752832577</v>
      </c>
      <c r="E69" s="98">
        <v>1497.0172707507263</v>
      </c>
      <c r="F69" s="98">
        <v>1507.562517485989</v>
      </c>
      <c r="G69" s="98">
        <v>1504.9177900266272</v>
      </c>
      <c r="H69" s="98">
        <v>1464.1229373455137</v>
      </c>
      <c r="I69" s="98">
        <v>1466.913068015597</v>
      </c>
      <c r="J69" s="98">
        <v>1431.1065856521882</v>
      </c>
      <c r="K69" s="98">
        <v>1370.4830804203057</v>
      </c>
      <c r="L69" s="98">
        <v>1686.0788874988627</v>
      </c>
      <c r="M69" s="98">
        <v>1366.8795900873079</v>
      </c>
      <c r="N69" s="98">
        <v>1301.4655942622344</v>
      </c>
      <c r="O69" s="98">
        <v>1197.486758611376</v>
      </c>
      <c r="P69" s="98">
        <v>1199.3818659339884</v>
      </c>
      <c r="Q69" s="98">
        <v>1194.1154261917384</v>
      </c>
      <c r="R69" s="98">
        <v>1091.41625170566</v>
      </c>
      <c r="S69" s="98">
        <v>1118.9456109411258</v>
      </c>
      <c r="T69" s="98">
        <v>1157.2199726601198</v>
      </c>
      <c r="U69" s="98">
        <v>1144.9217060527828</v>
      </c>
      <c r="V69" s="98">
        <v>1218.504743434097</v>
      </c>
      <c r="W69" s="98">
        <v>1131.4288138474726</v>
      </c>
      <c r="X69" s="98">
        <v>1082.8825433080581</v>
      </c>
      <c r="Y69" s="98">
        <v>1021.9983148858196</v>
      </c>
      <c r="DA69" s="63" t="s">
        <v>2307</v>
      </c>
    </row>
    <row r="70" spans="1:105" ht="12" customHeight="1" x14ac:dyDescent="0.25">
      <c r="A70" s="97" t="s">
        <v>133</v>
      </c>
      <c r="B70" s="98">
        <v>921.89992222799401</v>
      </c>
      <c r="C70" s="98">
        <v>980.51958808870154</v>
      </c>
      <c r="D70" s="98">
        <v>1027.5387517529134</v>
      </c>
      <c r="E70" s="98">
        <v>941.08816291498636</v>
      </c>
      <c r="F70" s="98">
        <v>958.0363048110521</v>
      </c>
      <c r="G70" s="98">
        <v>983.36322703268218</v>
      </c>
      <c r="H70" s="98">
        <v>953.76336062125506</v>
      </c>
      <c r="I70" s="98">
        <v>966.24509869111102</v>
      </c>
      <c r="J70" s="98">
        <v>946.89123329864503</v>
      </c>
      <c r="K70" s="98">
        <v>919.23974396338724</v>
      </c>
      <c r="L70" s="98">
        <v>1125.3164488464238</v>
      </c>
      <c r="M70" s="98">
        <v>889.85642823288151</v>
      </c>
      <c r="N70" s="98">
        <v>856.06842067403318</v>
      </c>
      <c r="O70" s="98">
        <v>785.67397499362289</v>
      </c>
      <c r="P70" s="98">
        <v>798.08979890795354</v>
      </c>
      <c r="Q70" s="98">
        <v>806.56410705699534</v>
      </c>
      <c r="R70" s="98">
        <v>750.57188696877301</v>
      </c>
      <c r="S70" s="98">
        <v>781.97065685477583</v>
      </c>
      <c r="T70" s="98">
        <v>818.50119987103847</v>
      </c>
      <c r="U70" s="98">
        <v>829.40038410193984</v>
      </c>
      <c r="V70" s="98">
        <v>905.03691418988228</v>
      </c>
      <c r="W70" s="98">
        <v>861.3132216387105</v>
      </c>
      <c r="X70" s="98">
        <v>861.71880822039043</v>
      </c>
      <c r="Y70" s="98">
        <v>818.46872385376992</v>
      </c>
      <c r="DA70" s="63" t="s">
        <v>2308</v>
      </c>
    </row>
    <row r="71" spans="1:105" ht="12" customHeight="1" x14ac:dyDescent="0.25">
      <c r="A71" s="100" t="s">
        <v>212</v>
      </c>
      <c r="B71" s="101">
        <v>263.98519546484539</v>
      </c>
      <c r="C71" s="101">
        <v>295.96649732335993</v>
      </c>
      <c r="D71" s="101">
        <v>320.45423142690112</v>
      </c>
      <c r="E71" s="101">
        <v>252.28149698577039</v>
      </c>
      <c r="F71" s="101">
        <v>257.08260562527141</v>
      </c>
      <c r="G71" s="101">
        <v>298.24009964017995</v>
      </c>
      <c r="H71" s="101">
        <v>265.42240610583281</v>
      </c>
      <c r="I71" s="101">
        <v>271.25557796500925</v>
      </c>
      <c r="J71" s="101">
        <v>255.78041165447345</v>
      </c>
      <c r="K71" s="101">
        <v>252.98785461867337</v>
      </c>
      <c r="L71" s="101">
        <v>276.94440164144186</v>
      </c>
      <c r="M71" s="101">
        <v>145.69441351492412</v>
      </c>
      <c r="N71" s="101">
        <v>143.10604585993738</v>
      </c>
      <c r="O71" s="101">
        <v>108.09045428438471</v>
      </c>
      <c r="P71" s="101">
        <v>125.13180872972609</v>
      </c>
      <c r="Q71" s="101">
        <v>134.60181681034928</v>
      </c>
      <c r="R71" s="101">
        <v>131.47101688180743</v>
      </c>
      <c r="S71" s="101">
        <v>121.35847263264384</v>
      </c>
      <c r="T71" s="101">
        <v>99.43327910356922</v>
      </c>
      <c r="U71" s="101">
        <v>104.32718179152123</v>
      </c>
      <c r="V71" s="101">
        <v>133.90823823149671</v>
      </c>
      <c r="W71" s="101">
        <v>152.30440174113971</v>
      </c>
      <c r="X71" s="101">
        <v>236.81124946405612</v>
      </c>
      <c r="Y71" s="101">
        <v>201.60944400462628</v>
      </c>
      <c r="DA71" s="131" t="s">
        <v>2309</v>
      </c>
    </row>
    <row r="72" spans="1:105" ht="12" customHeight="1" x14ac:dyDescent="0.25">
      <c r="A72" s="103" t="s">
        <v>52</v>
      </c>
      <c r="B72" s="104">
        <v>657.91472676314868</v>
      </c>
      <c r="C72" s="104">
        <v>684.55309076534161</v>
      </c>
      <c r="D72" s="104">
        <v>707.08452032601247</v>
      </c>
      <c r="E72" s="104">
        <v>688.80666592921602</v>
      </c>
      <c r="F72" s="104">
        <v>700.95369918578092</v>
      </c>
      <c r="G72" s="104">
        <v>685.12312739250206</v>
      </c>
      <c r="H72" s="104">
        <v>688.34095451542214</v>
      </c>
      <c r="I72" s="104">
        <v>694.98952072610166</v>
      </c>
      <c r="J72" s="104">
        <v>691.11082164417155</v>
      </c>
      <c r="K72" s="104">
        <v>666.25188934471385</v>
      </c>
      <c r="L72" s="104">
        <v>848.3720472049821</v>
      </c>
      <c r="M72" s="104">
        <v>744.16201471795739</v>
      </c>
      <c r="N72" s="104">
        <v>712.96237481409582</v>
      </c>
      <c r="O72" s="104">
        <v>677.58352070923809</v>
      </c>
      <c r="P72" s="104">
        <v>672.95799017822753</v>
      </c>
      <c r="Q72" s="104">
        <v>671.96229024664615</v>
      </c>
      <c r="R72" s="104">
        <v>619.10087008696553</v>
      </c>
      <c r="S72" s="104">
        <v>660.6121842221321</v>
      </c>
      <c r="T72" s="104">
        <v>719.0679207674691</v>
      </c>
      <c r="U72" s="104">
        <v>725.07320231041876</v>
      </c>
      <c r="V72" s="104">
        <v>771.12867595838554</v>
      </c>
      <c r="W72" s="104">
        <v>709.0088198975709</v>
      </c>
      <c r="X72" s="104">
        <v>624.9075587563342</v>
      </c>
      <c r="Y72" s="104">
        <v>616.85927984914372</v>
      </c>
      <c r="DA72" s="132" t="s">
        <v>2310</v>
      </c>
    </row>
    <row r="73" spans="1:105" ht="12" customHeight="1" x14ac:dyDescent="0.25">
      <c r="A73" s="106" t="s">
        <v>122</v>
      </c>
      <c r="B73" s="101">
        <v>1289.3797900183501</v>
      </c>
      <c r="C73" s="101">
        <v>1317.4962547143543</v>
      </c>
      <c r="D73" s="101">
        <v>1332.1470764048515</v>
      </c>
      <c r="E73" s="101">
        <v>1221.9698607919881</v>
      </c>
      <c r="F73" s="101">
        <v>1212.8061502792061</v>
      </c>
      <c r="G73" s="101">
        <v>1301.8434361457128</v>
      </c>
      <c r="H73" s="101">
        <v>1249.1694041775752</v>
      </c>
      <c r="I73" s="101">
        <v>1286.6434679759154</v>
      </c>
      <c r="J73" s="101">
        <v>1285.9503452824165</v>
      </c>
      <c r="K73" s="101">
        <v>1303.3693223577957</v>
      </c>
      <c r="L73" s="101">
        <v>1281.4040572057313</v>
      </c>
      <c r="M73" s="101">
        <v>1207.3604126163748</v>
      </c>
      <c r="N73" s="101">
        <v>1140.3105220122952</v>
      </c>
      <c r="O73" s="101">
        <v>1122.6691421190455</v>
      </c>
      <c r="P73" s="101">
        <v>1054.1332453102457</v>
      </c>
      <c r="Q73" s="101">
        <v>1019.5345034747093</v>
      </c>
      <c r="R73" s="101">
        <v>1033.0681417793317</v>
      </c>
      <c r="S73" s="101">
        <v>1037.1425830144392</v>
      </c>
      <c r="T73" s="101">
        <v>1037.2619383726988</v>
      </c>
      <c r="U73" s="101">
        <v>1026.6318225285409</v>
      </c>
      <c r="V73" s="101">
        <v>975.21481501849985</v>
      </c>
      <c r="W73" s="101">
        <v>1054.9035555199703</v>
      </c>
      <c r="X73" s="101">
        <v>1047.327310836424</v>
      </c>
      <c r="Y73" s="101">
        <v>1065.9335483443983</v>
      </c>
      <c r="DA73" s="131" t="s">
        <v>2311</v>
      </c>
    </row>
    <row r="74" spans="1:105" ht="12" customHeight="1" x14ac:dyDescent="0.25">
      <c r="A74" s="107" t="s">
        <v>121</v>
      </c>
      <c r="B74" s="104">
        <v>900.69857237788597</v>
      </c>
      <c r="C74" s="104">
        <v>937.016444491122</v>
      </c>
      <c r="D74" s="104">
        <v>959.1107536795032</v>
      </c>
      <c r="E74" s="104">
        <v>859.17718096140709</v>
      </c>
      <c r="F74" s="104">
        <v>856.98815444456875</v>
      </c>
      <c r="G74" s="104">
        <v>947.49836781130205</v>
      </c>
      <c r="H74" s="104">
        <v>899.40762895034322</v>
      </c>
      <c r="I74" s="104">
        <v>930.91128261337303</v>
      </c>
      <c r="J74" s="104">
        <v>928.37187679350632</v>
      </c>
      <c r="K74" s="104">
        <v>948.00735968327854</v>
      </c>
      <c r="L74" s="104">
        <v>908.41993982232134</v>
      </c>
      <c r="M74" s="104">
        <v>845.31581351619241</v>
      </c>
      <c r="N74" s="104">
        <v>799.2656274048644</v>
      </c>
      <c r="O74" s="104">
        <v>782.73479702078032</v>
      </c>
      <c r="P74" s="104">
        <v>742.36965329708744</v>
      </c>
      <c r="Q74" s="104">
        <v>727.15924327873745</v>
      </c>
      <c r="R74" s="104">
        <v>748.75070977557584</v>
      </c>
      <c r="S74" s="104">
        <v>761.08696864708952</v>
      </c>
      <c r="T74" s="104">
        <v>767.73064828084432</v>
      </c>
      <c r="U74" s="104">
        <v>769.0879078914528</v>
      </c>
      <c r="V74" s="104">
        <v>720.51939508922737</v>
      </c>
      <c r="W74" s="104">
        <v>798.44172611590932</v>
      </c>
      <c r="X74" s="104">
        <v>816.42847911255421</v>
      </c>
      <c r="Y74" s="104">
        <v>833.20674189827992</v>
      </c>
      <c r="DA74" s="132" t="s">
        <v>2312</v>
      </c>
    </row>
    <row r="75" spans="1:105" ht="12" customHeight="1" x14ac:dyDescent="0.25">
      <c r="A75" s="108" t="s">
        <v>53</v>
      </c>
      <c r="B75" s="98">
        <v>212.9760668143077</v>
      </c>
      <c r="C75" s="98">
        <v>249.38417851342666</v>
      </c>
      <c r="D75" s="98">
        <v>271.40970160463945</v>
      </c>
      <c r="E75" s="98">
        <v>179.19721504825412</v>
      </c>
      <c r="F75" s="98">
        <v>180.77788674711033</v>
      </c>
      <c r="G75" s="98">
        <v>266.19777196564996</v>
      </c>
      <c r="H75" s="98">
        <v>217.71798351165475</v>
      </c>
      <c r="I75" s="98">
        <v>232.8781048749058</v>
      </c>
      <c r="J75" s="98">
        <v>224.54182044471875</v>
      </c>
      <c r="K75" s="98">
        <v>244.61133798277609</v>
      </c>
      <c r="L75" s="98">
        <v>167.65521529545552</v>
      </c>
      <c r="M75" s="98">
        <v>119.29759967236934</v>
      </c>
      <c r="N75" s="98">
        <v>108.90540790836718</v>
      </c>
      <c r="O75" s="98">
        <v>90.639669727856969</v>
      </c>
      <c r="P75" s="98">
        <v>92.049766815626768</v>
      </c>
      <c r="Q75" s="98">
        <v>95.018089287171975</v>
      </c>
      <c r="R75" s="98">
        <v>106.67903682759066</v>
      </c>
      <c r="S75" s="98">
        <v>102.69302012183836</v>
      </c>
      <c r="T75" s="98">
        <v>74.081106828367183</v>
      </c>
      <c r="U75" s="98">
        <v>75.53970917253271</v>
      </c>
      <c r="V75" s="98">
        <v>27.778478896161971</v>
      </c>
      <c r="W75" s="98">
        <v>74.93933366313091</v>
      </c>
      <c r="X75" s="98">
        <v>143.55408872605423</v>
      </c>
      <c r="Y75" s="98">
        <v>142.3433524987648</v>
      </c>
      <c r="DA75" s="63" t="s">
        <v>2313</v>
      </c>
    </row>
    <row r="76" spans="1:105" ht="12" customHeight="1" x14ac:dyDescent="0.25">
      <c r="A76" s="108" t="s">
        <v>52</v>
      </c>
      <c r="B76" s="98">
        <v>687.72250556357835</v>
      </c>
      <c r="C76" s="98">
        <v>687.6322659776954</v>
      </c>
      <c r="D76" s="98">
        <v>687.70105207486392</v>
      </c>
      <c r="E76" s="98">
        <v>679.97996591315291</v>
      </c>
      <c r="F76" s="98">
        <v>676.21026769745833</v>
      </c>
      <c r="G76" s="98">
        <v>681.30059584565208</v>
      </c>
      <c r="H76" s="98">
        <v>681.68964543868822</v>
      </c>
      <c r="I76" s="98">
        <v>698.03317773846709</v>
      </c>
      <c r="J76" s="98">
        <v>703.83005634878771</v>
      </c>
      <c r="K76" s="98">
        <v>703.39602170050239</v>
      </c>
      <c r="L76" s="98">
        <v>740.76472452686596</v>
      </c>
      <c r="M76" s="98">
        <v>726.01821384382299</v>
      </c>
      <c r="N76" s="98">
        <v>690.36021949649717</v>
      </c>
      <c r="O76" s="98">
        <v>692.09512729292339</v>
      </c>
      <c r="P76" s="98">
        <v>650.31988648146068</v>
      </c>
      <c r="Q76" s="98">
        <v>632.1411539915656</v>
      </c>
      <c r="R76" s="98">
        <v>642.07167294798512</v>
      </c>
      <c r="S76" s="98">
        <v>658.39394852525106</v>
      </c>
      <c r="T76" s="98">
        <v>693.64954145247725</v>
      </c>
      <c r="U76" s="98">
        <v>693.54819871892005</v>
      </c>
      <c r="V76" s="98">
        <v>692.74091619306535</v>
      </c>
      <c r="W76" s="98">
        <v>723.50239245277851</v>
      </c>
      <c r="X76" s="98">
        <v>672.87439038650007</v>
      </c>
      <c r="Y76" s="98">
        <v>690.8633893995152</v>
      </c>
      <c r="DA76" s="63" t="s">
        <v>2314</v>
      </c>
    </row>
    <row r="77" spans="1:105" ht="12" customHeight="1" x14ac:dyDescent="0.25">
      <c r="A77" s="121" t="s">
        <v>54</v>
      </c>
      <c r="B77" s="122">
        <v>2439.0525285310996</v>
      </c>
      <c r="C77" s="122">
        <v>2652.2372317495633</v>
      </c>
      <c r="D77" s="122">
        <v>2864.2485199637254</v>
      </c>
      <c r="E77" s="122">
        <v>2659.602020182203</v>
      </c>
      <c r="F77" s="122">
        <v>2714.3783842793546</v>
      </c>
      <c r="G77" s="122">
        <v>2756.2341855326013</v>
      </c>
      <c r="H77" s="122">
        <v>2572.8220862115982</v>
      </c>
      <c r="I77" s="122">
        <v>2575.7921664938226</v>
      </c>
      <c r="J77" s="122">
        <v>2363.0085146773208</v>
      </c>
      <c r="K77" s="122">
        <v>2288.5843976579417</v>
      </c>
      <c r="L77" s="122">
        <v>2749.2731305762586</v>
      </c>
      <c r="M77" s="122">
        <v>2153.7187856633836</v>
      </c>
      <c r="N77" s="122">
        <v>1826.8327656030913</v>
      </c>
      <c r="O77" s="122">
        <v>1512.2923046668277</v>
      </c>
      <c r="P77" s="122">
        <v>1485.9595768008323</v>
      </c>
      <c r="Q77" s="122">
        <v>1519.8914656432248</v>
      </c>
      <c r="R77" s="122">
        <v>1627.7779780030405</v>
      </c>
      <c r="S77" s="122">
        <v>1623.8769461592419</v>
      </c>
      <c r="T77" s="122">
        <v>1885.1260879779122</v>
      </c>
      <c r="U77" s="122">
        <v>1956.8504855986353</v>
      </c>
      <c r="V77" s="122">
        <v>2117.1222030666659</v>
      </c>
      <c r="W77" s="122">
        <v>2218.7049534055373</v>
      </c>
      <c r="X77" s="122">
        <v>2089.1053964166517</v>
      </c>
      <c r="Y77" s="122">
        <v>2258.8152926768571</v>
      </c>
      <c r="DA77" s="130" t="s">
        <v>2315</v>
      </c>
    </row>
    <row r="78" spans="1:105" ht="12" customHeight="1" x14ac:dyDescent="0.25">
      <c r="A78" s="97" t="s">
        <v>189</v>
      </c>
      <c r="B78" s="98">
        <v>2468.3756005404416</v>
      </c>
      <c r="C78" s="98">
        <v>2688.4791908984375</v>
      </c>
      <c r="D78" s="98">
        <v>2908.1835331683637</v>
      </c>
      <c r="E78" s="98">
        <v>2708.7452312207192</v>
      </c>
      <c r="F78" s="98">
        <v>2766.4346765713767</v>
      </c>
      <c r="G78" s="98">
        <v>2804.2076538534011</v>
      </c>
      <c r="H78" s="98">
        <v>2618.2650935081147</v>
      </c>
      <c r="I78" s="98">
        <v>2612.8283045295657</v>
      </c>
      <c r="J78" s="98">
        <v>2412.7827343247732</v>
      </c>
      <c r="K78" s="98">
        <v>2337.0033668003248</v>
      </c>
      <c r="L78" s="98">
        <v>2802.9232422696127</v>
      </c>
      <c r="M78" s="98">
        <v>2192.8943352683923</v>
      </c>
      <c r="N78" s="98">
        <v>1868.1238097278851</v>
      </c>
      <c r="O78" s="98">
        <v>1547.2461743893853</v>
      </c>
      <c r="P78" s="98">
        <v>1525.2410385216378</v>
      </c>
      <c r="Q78" s="98">
        <v>1559.1340473606158</v>
      </c>
      <c r="R78" s="98">
        <v>1645.9079494930054</v>
      </c>
      <c r="S78" s="98">
        <v>1651.065105827917</v>
      </c>
      <c r="T78" s="98">
        <v>1911.73523253741</v>
      </c>
      <c r="U78" s="98">
        <v>1984.9079352819892</v>
      </c>
      <c r="V78" s="98">
        <v>2144.769780940117</v>
      </c>
      <c r="W78" s="98">
        <v>2241.3899333691511</v>
      </c>
      <c r="X78" s="98">
        <v>2107.8343977843638</v>
      </c>
      <c r="Y78" s="98">
        <v>2273.9660587554517</v>
      </c>
      <c r="DA78" s="63" t="s">
        <v>2316</v>
      </c>
    </row>
    <row r="79" spans="1:105" ht="12" customHeight="1" x14ac:dyDescent="0.25">
      <c r="A79" s="109" t="s">
        <v>120</v>
      </c>
      <c r="B79" s="33">
        <v>1915.3221172456861</v>
      </c>
      <c r="C79" s="33">
        <v>2066.4243748830249</v>
      </c>
      <c r="D79" s="33">
        <v>2216.677423834753</v>
      </c>
      <c r="E79" s="33">
        <v>1979.5110296349621</v>
      </c>
      <c r="F79" s="33">
        <v>2029.2014917217043</v>
      </c>
      <c r="G79" s="33">
        <v>2150.3302887221816</v>
      </c>
      <c r="H79" s="33">
        <v>2013.8834107096093</v>
      </c>
      <c r="I79" s="33">
        <v>2119.9482809922797</v>
      </c>
      <c r="J79" s="33">
        <v>1757.347575614787</v>
      </c>
      <c r="K79" s="33">
        <v>1714.3859005016798</v>
      </c>
      <c r="L79" s="33">
        <v>2150.9764730215779</v>
      </c>
      <c r="M79" s="33">
        <v>1720.2993857936474</v>
      </c>
      <c r="N79" s="33">
        <v>1351.7952931500097</v>
      </c>
      <c r="O79" s="33">
        <v>1078.1837366054497</v>
      </c>
      <c r="P79" s="33">
        <v>960.42317336919666</v>
      </c>
      <c r="Q79" s="33">
        <v>954.52226313845074</v>
      </c>
      <c r="R79" s="33">
        <v>1351.8357132326719</v>
      </c>
      <c r="S79" s="33">
        <v>1172.4632785381648</v>
      </c>
      <c r="T79" s="33">
        <v>1409.5172848747404</v>
      </c>
      <c r="U79" s="33">
        <v>1410.0446946491791</v>
      </c>
      <c r="V79" s="33">
        <v>1505.2954697165942</v>
      </c>
      <c r="W79" s="33">
        <v>1617.9731248417338</v>
      </c>
      <c r="X79" s="33">
        <v>1451.1610497600177</v>
      </c>
      <c r="Y79" s="33">
        <v>1697.5835709817156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7487.2934054759389</v>
      </c>
      <c r="C81" s="117">
        <f t="shared" si="28"/>
        <v>7496.5401862541994</v>
      </c>
      <c r="D81" s="117">
        <f t="shared" si="28"/>
        <v>7683.894307098627</v>
      </c>
      <c r="E81" s="117">
        <f t="shared" si="28"/>
        <v>7968.1976639843851</v>
      </c>
      <c r="F81" s="117">
        <f t="shared" si="28"/>
        <v>8162.7253482981732</v>
      </c>
      <c r="G81" s="117">
        <f t="shared" si="28"/>
        <v>8213.6735679675585</v>
      </c>
      <c r="H81" s="117">
        <f t="shared" si="28"/>
        <v>8051.3739010039499</v>
      </c>
      <c r="I81" s="117">
        <f t="shared" si="28"/>
        <v>8165.004489338884</v>
      </c>
      <c r="J81" s="117">
        <f t="shared" si="28"/>
        <v>8195.8107298829691</v>
      </c>
      <c r="K81" s="117">
        <f t="shared" si="28"/>
        <v>8627.6273766154918</v>
      </c>
      <c r="L81" s="117">
        <f t="shared" si="28"/>
        <v>6653.408482898918</v>
      </c>
      <c r="M81" s="117">
        <f t="shared" si="28"/>
        <v>6316.7183399135429</v>
      </c>
      <c r="N81" s="117">
        <f t="shared" si="28"/>
        <v>6324.1158288586676</v>
      </c>
      <c r="O81" s="117">
        <f t="shared" si="28"/>
        <v>6418.6444169375536</v>
      </c>
      <c r="P81" s="117">
        <f t="shared" si="28"/>
        <v>6234.621971620727</v>
      </c>
      <c r="Q81" s="117">
        <f t="shared" si="28"/>
        <v>6150.5862770418798</v>
      </c>
      <c r="R81" s="117">
        <f t="shared" ref="R81:V81" si="29">R82+R85+R87+R100</f>
        <v>6292.4020625467601</v>
      </c>
      <c r="S81" s="117">
        <f t="shared" si="29"/>
        <v>6255.9168971937797</v>
      </c>
      <c r="T81" s="117">
        <f t="shared" si="29"/>
        <v>6289.2284535111958</v>
      </c>
      <c r="U81" s="117">
        <f t="shared" si="29"/>
        <v>6322.0007398060243</v>
      </c>
      <c r="V81" s="117">
        <f t="shared" si="29"/>
        <v>6659.3341643489557</v>
      </c>
      <c r="W81" s="117">
        <f t="shared" ref="W81:Y81" si="30">W82+W85+W87+W100</f>
        <v>6685.3327429633737</v>
      </c>
      <c r="X81" s="117">
        <f t="shared" si="30"/>
        <v>6659.3895205847748</v>
      </c>
      <c r="Y81" s="117">
        <f t="shared" si="30"/>
        <v>6910.4342166636789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3485.5947747339792</v>
      </c>
      <c r="C82" s="122">
        <f t="shared" si="31"/>
        <v>3478.7725504700275</v>
      </c>
      <c r="D82" s="122">
        <f t="shared" si="31"/>
        <v>3617.0499217678425</v>
      </c>
      <c r="E82" s="122">
        <f t="shared" si="31"/>
        <v>3870.5274569660669</v>
      </c>
      <c r="F82" s="122">
        <f t="shared" si="31"/>
        <v>4147.6902570383563</v>
      </c>
      <c r="G82" s="122">
        <f t="shared" si="31"/>
        <v>4263.2804457177463</v>
      </c>
      <c r="H82" s="122">
        <f t="shared" si="31"/>
        <v>4214.2396319824547</v>
      </c>
      <c r="I82" s="122">
        <f t="shared" si="31"/>
        <v>4348.0506962343597</v>
      </c>
      <c r="J82" s="122">
        <f t="shared" si="31"/>
        <v>4363.1582850331488</v>
      </c>
      <c r="K82" s="122">
        <f t="shared" si="31"/>
        <v>4764.7545148772315</v>
      </c>
      <c r="L82" s="122">
        <f t="shared" si="31"/>
        <v>3047.8099247390155</v>
      </c>
      <c r="M82" s="122">
        <f t="shared" si="31"/>
        <v>3092.3292757907102</v>
      </c>
      <c r="N82" s="122">
        <f t="shared" si="31"/>
        <v>3358.8558554512647</v>
      </c>
      <c r="O82" s="122">
        <f t="shared" si="31"/>
        <v>3592.1117332488984</v>
      </c>
      <c r="P82" s="122">
        <f t="shared" si="31"/>
        <v>3576.2991077617321</v>
      </c>
      <c r="Q82" s="122">
        <f t="shared" si="31"/>
        <v>3565.362803547644</v>
      </c>
      <c r="R82" s="122">
        <f t="shared" ref="R82:V82" si="32">SUM(R83:R84)</f>
        <v>3591.5566704306907</v>
      </c>
      <c r="S82" s="122">
        <f t="shared" si="32"/>
        <v>3548.0823537381266</v>
      </c>
      <c r="T82" s="122">
        <f t="shared" si="32"/>
        <v>3481.6251019226129</v>
      </c>
      <c r="U82" s="122">
        <f t="shared" si="32"/>
        <v>3487.2132209086681</v>
      </c>
      <c r="V82" s="122">
        <f t="shared" si="32"/>
        <v>3621.2858105161349</v>
      </c>
      <c r="W82" s="122">
        <f t="shared" ref="W82:Y82" si="33">SUM(W83:W84)</f>
        <v>3661.0732973742183</v>
      </c>
      <c r="X82" s="122">
        <f t="shared" si="33"/>
        <v>3706.5927064213342</v>
      </c>
      <c r="Y82" s="122">
        <f t="shared" si="33"/>
        <v>3805.852661890483</v>
      </c>
      <c r="DA82" s="130" t="s">
        <v>2319</v>
      </c>
    </row>
    <row r="83" spans="1:105" ht="12" customHeight="1" x14ac:dyDescent="0.25">
      <c r="A83" s="97" t="s">
        <v>199</v>
      </c>
      <c r="B83" s="98">
        <v>3473.8569563282172</v>
      </c>
      <c r="C83" s="98">
        <v>3467.2695723434572</v>
      </c>
      <c r="D83" s="98">
        <v>3605.4968841741138</v>
      </c>
      <c r="E83" s="98">
        <v>3860.2621541110434</v>
      </c>
      <c r="F83" s="98">
        <v>4137.0708064113105</v>
      </c>
      <c r="G83" s="98">
        <v>4252.0111961575385</v>
      </c>
      <c r="H83" s="98">
        <v>4202.6040177526738</v>
      </c>
      <c r="I83" s="98">
        <v>4335.3355419013442</v>
      </c>
      <c r="J83" s="98">
        <v>4349.4172226817345</v>
      </c>
      <c r="K83" s="98">
        <v>4750.2096262319255</v>
      </c>
      <c r="L83" s="98">
        <v>3041.4325658926973</v>
      </c>
      <c r="M83" s="98">
        <v>3084.7112725190432</v>
      </c>
      <c r="N83" s="98">
        <v>3350.5295468176187</v>
      </c>
      <c r="O83" s="98">
        <v>3582.8854166372857</v>
      </c>
      <c r="P83" s="98">
        <v>3567.4502533581749</v>
      </c>
      <c r="Q83" s="98">
        <v>3556.6287660907756</v>
      </c>
      <c r="R83" s="98">
        <v>3582.3414415919392</v>
      </c>
      <c r="S83" s="98">
        <v>3539.0075075708201</v>
      </c>
      <c r="T83" s="98">
        <v>3472.7348951282293</v>
      </c>
      <c r="U83" s="98">
        <v>3478.3046826093555</v>
      </c>
      <c r="V83" s="98">
        <v>3608.0057287519739</v>
      </c>
      <c r="W83" s="98">
        <v>3647.4441929295203</v>
      </c>
      <c r="X83" s="98">
        <v>3692.5030401451609</v>
      </c>
      <c r="Y83" s="98">
        <v>3790.8345483286935</v>
      </c>
      <c r="DA83" s="63" t="s">
        <v>2320</v>
      </c>
    </row>
    <row r="84" spans="1:105" ht="12" customHeight="1" x14ac:dyDescent="0.25">
      <c r="A84" s="97" t="s">
        <v>53</v>
      </c>
      <c r="B84" s="98">
        <v>11.737818405762201</v>
      </c>
      <c r="C84" s="98">
        <v>11.502978126570209</v>
      </c>
      <c r="D84" s="98">
        <v>11.553037593728794</v>
      </c>
      <c r="E84" s="98">
        <v>10.265302855023265</v>
      </c>
      <c r="F84" s="98">
        <v>10.619450627046092</v>
      </c>
      <c r="G84" s="98">
        <v>11.269249560208179</v>
      </c>
      <c r="H84" s="98">
        <v>11.635614229781082</v>
      </c>
      <c r="I84" s="98">
        <v>12.715154333015564</v>
      </c>
      <c r="J84" s="98">
        <v>13.741062351414698</v>
      </c>
      <c r="K84" s="98">
        <v>14.544888645306113</v>
      </c>
      <c r="L84" s="98">
        <v>6.3773588463182449</v>
      </c>
      <c r="M84" s="98">
        <v>7.6180032716668391</v>
      </c>
      <c r="N84" s="98">
        <v>8.3263086336462067</v>
      </c>
      <c r="O84" s="98">
        <v>9.2263166116125994</v>
      </c>
      <c r="P84" s="98">
        <v>8.8488544035571248</v>
      </c>
      <c r="Q84" s="98">
        <v>8.7340374568684638</v>
      </c>
      <c r="R84" s="98">
        <v>9.215228838751413</v>
      </c>
      <c r="S84" s="98">
        <v>9.0748461673067116</v>
      </c>
      <c r="T84" s="98">
        <v>8.8902067943834773</v>
      </c>
      <c r="U84" s="98">
        <v>8.9085382993127133</v>
      </c>
      <c r="V84" s="98">
        <v>13.28008176416081</v>
      </c>
      <c r="W84" s="98">
        <v>13.629104444697797</v>
      </c>
      <c r="X84" s="98">
        <v>14.089666276173467</v>
      </c>
      <c r="Y84" s="98">
        <v>15.01811356178956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14.451232149522538</v>
      </c>
      <c r="C85" s="122">
        <f t="shared" si="34"/>
        <v>15.964779516367761</v>
      </c>
      <c r="D85" s="122">
        <f t="shared" si="34"/>
        <v>12.797350503260136</v>
      </c>
      <c r="E85" s="122">
        <f t="shared" si="34"/>
        <v>27.071916624581743</v>
      </c>
      <c r="F85" s="122">
        <f t="shared" si="34"/>
        <v>19.068217991414738</v>
      </c>
      <c r="G85" s="122">
        <f t="shared" si="34"/>
        <v>22.222255417718571</v>
      </c>
      <c r="H85" s="122">
        <f t="shared" si="34"/>
        <v>25.51027859050172</v>
      </c>
      <c r="I85" s="122">
        <f t="shared" si="34"/>
        <v>12.25590793665442</v>
      </c>
      <c r="J85" s="122">
        <f t="shared" si="34"/>
        <v>12.00377950164485</v>
      </c>
      <c r="K85" s="122">
        <f t="shared" si="34"/>
        <v>19.452506785650606</v>
      </c>
      <c r="L85" s="122">
        <f t="shared" si="34"/>
        <v>28.756738674654347</v>
      </c>
      <c r="M85" s="122">
        <f t="shared" si="34"/>
        <v>25.053614940207488</v>
      </c>
      <c r="N85" s="122">
        <f t="shared" si="34"/>
        <v>26.069716913638842</v>
      </c>
      <c r="O85" s="122">
        <f t="shared" si="34"/>
        <v>29.294986522451779</v>
      </c>
      <c r="P85" s="122">
        <f t="shared" si="34"/>
        <v>31.731761242933061</v>
      </c>
      <c r="Q85" s="122">
        <f t="shared" si="34"/>
        <v>30.58586266635216</v>
      </c>
      <c r="R85" s="122">
        <f t="shared" si="34"/>
        <v>34.80915459785755</v>
      </c>
      <c r="S85" s="122">
        <f t="shared" si="34"/>
        <v>35.503092914355392</v>
      </c>
      <c r="T85" s="122">
        <f t="shared" si="34"/>
        <v>38.974548534689305</v>
      </c>
      <c r="U85" s="122">
        <f t="shared" si="34"/>
        <v>38.785800929077766</v>
      </c>
      <c r="V85" s="122">
        <f t="shared" si="34"/>
        <v>39.456128405172493</v>
      </c>
      <c r="W85" s="122">
        <f t="shared" si="34"/>
        <v>42.21853746424199</v>
      </c>
      <c r="X85" s="122">
        <f t="shared" si="34"/>
        <v>45.227341623794842</v>
      </c>
      <c r="Y85" s="122">
        <f t="shared" si="34"/>
        <v>52.600814553967005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14.451232149522538</v>
      </c>
      <c r="C86" s="98">
        <f>IF(RES_hhdet_fec!C86=0,0,RES_hhdet_fec!C86*1000*11630/RES_hhdet_num!C81)</f>
        <v>15.964779516367761</v>
      </c>
      <c r="D86" s="98">
        <f>IF(RES_hhdet_fec!D86=0,0,RES_hhdet_fec!D86*1000*11630/RES_hhdet_num!D81)</f>
        <v>12.797350503260136</v>
      </c>
      <c r="E86" s="98">
        <f>IF(RES_hhdet_fec!E86=0,0,RES_hhdet_fec!E86*1000*11630/RES_hhdet_num!E81)</f>
        <v>27.071916624581743</v>
      </c>
      <c r="F86" s="98">
        <f>IF(RES_hhdet_fec!F86=0,0,RES_hhdet_fec!F86*1000*11630/RES_hhdet_num!F81)</f>
        <v>19.068217991414738</v>
      </c>
      <c r="G86" s="98">
        <f>IF(RES_hhdet_fec!G86=0,0,RES_hhdet_fec!G86*1000*11630/RES_hhdet_num!G81)</f>
        <v>22.222255417718571</v>
      </c>
      <c r="H86" s="98">
        <f>IF(RES_hhdet_fec!H86=0,0,RES_hhdet_fec!H86*1000*11630/RES_hhdet_num!H81)</f>
        <v>25.51027859050172</v>
      </c>
      <c r="I86" s="98">
        <f>IF(RES_hhdet_fec!I86=0,0,RES_hhdet_fec!I86*1000*11630/RES_hhdet_num!I81)</f>
        <v>12.25590793665442</v>
      </c>
      <c r="J86" s="98">
        <f>IF(RES_hhdet_fec!J86=0,0,RES_hhdet_fec!J86*1000*11630/RES_hhdet_num!J81)</f>
        <v>12.00377950164485</v>
      </c>
      <c r="K86" s="98">
        <f>IF(RES_hhdet_fec!K86=0,0,RES_hhdet_fec!K86*1000*11630/RES_hhdet_num!K81)</f>
        <v>19.452506785650606</v>
      </c>
      <c r="L86" s="98">
        <f>IF(RES_hhdet_fec!L86=0,0,RES_hhdet_fec!L86*1000*11630/RES_hhdet_num!L81)</f>
        <v>28.756738674654347</v>
      </c>
      <c r="M86" s="98">
        <f>IF(RES_hhdet_fec!M86=0,0,RES_hhdet_fec!M86*1000*11630/RES_hhdet_num!M81)</f>
        <v>25.053614940207488</v>
      </c>
      <c r="N86" s="98">
        <f>IF(RES_hhdet_fec!N86=0,0,RES_hhdet_fec!N86*1000*11630/RES_hhdet_num!N81)</f>
        <v>26.069716913638842</v>
      </c>
      <c r="O86" s="98">
        <f>IF(RES_hhdet_fec!O86=0,0,RES_hhdet_fec!O86*1000*11630/RES_hhdet_num!O81)</f>
        <v>29.294986522451779</v>
      </c>
      <c r="P86" s="98">
        <f>IF(RES_hhdet_fec!P86=0,0,RES_hhdet_fec!P86*1000*11630/RES_hhdet_num!P81)</f>
        <v>31.731761242933061</v>
      </c>
      <c r="Q86" s="98">
        <f>IF(RES_hhdet_fec!Q86=0,0,RES_hhdet_fec!Q86*1000*11630/RES_hhdet_num!Q81)</f>
        <v>30.58586266635216</v>
      </c>
      <c r="R86" s="98">
        <f>IF(RES_hhdet_fec!R86=0,0,RES_hhdet_fec!R86*1000*11630/RES_hhdet_num!R81)</f>
        <v>34.80915459785755</v>
      </c>
      <c r="S86" s="98">
        <f>IF(RES_hhdet_fec!S86=0,0,RES_hhdet_fec!S86*1000*11630/RES_hhdet_num!S81)</f>
        <v>35.503092914355392</v>
      </c>
      <c r="T86" s="98">
        <f>IF(RES_hhdet_fec!T86=0,0,RES_hhdet_fec!T86*1000*11630/RES_hhdet_num!T81)</f>
        <v>38.974548534689305</v>
      </c>
      <c r="U86" s="98">
        <f>IF(RES_hhdet_fec!U86=0,0,RES_hhdet_fec!U86*1000*11630/RES_hhdet_num!U81)</f>
        <v>38.785800929077766</v>
      </c>
      <c r="V86" s="98">
        <f>IF(RES_hhdet_fec!V86=0,0,RES_hhdet_fec!V86*1000*11630/RES_hhdet_num!V81)</f>
        <v>39.456128405172493</v>
      </c>
      <c r="W86" s="98">
        <f>IF(RES_hhdet_fec!W86=0,0,RES_hhdet_fec!W86*1000*11630/RES_hhdet_num!W81)</f>
        <v>42.21853746424199</v>
      </c>
      <c r="X86" s="98">
        <f>IF(RES_hhdet_fec!X86=0,0,RES_hhdet_fec!X86*1000*11630/RES_hhdet_num!X81)</f>
        <v>45.227341623794842</v>
      </c>
      <c r="Y86" s="98">
        <f>IF(RES_hhdet_fec!Y86=0,0,RES_hhdet_fec!Y86*1000*11630/RES_hhdet_num!Y81)</f>
        <v>52.600814553967005</v>
      </c>
      <c r="DA86" s="63" t="s">
        <v>2323</v>
      </c>
    </row>
    <row r="87" spans="1:105" ht="12" customHeight="1" x14ac:dyDescent="0.25">
      <c r="A87" s="121" t="s">
        <v>55</v>
      </c>
      <c r="B87" s="122">
        <v>1525.3639916699858</v>
      </c>
      <c r="C87" s="122">
        <v>1492.5222860731571</v>
      </c>
      <c r="D87" s="122">
        <v>1475.4185388263638</v>
      </c>
      <c r="E87" s="122">
        <v>1481.8058333457684</v>
      </c>
      <c r="F87" s="122">
        <v>1456.6776510434765</v>
      </c>
      <c r="G87" s="122">
        <v>1423.9085364234998</v>
      </c>
      <c r="H87" s="122">
        <v>1420.0751155779742</v>
      </c>
      <c r="I87" s="122">
        <v>1434.6359273788717</v>
      </c>
      <c r="J87" s="122">
        <v>1437.4957352976458</v>
      </c>
      <c r="K87" s="122">
        <v>1424.0163366499291</v>
      </c>
      <c r="L87" s="122">
        <v>1431.3866630862622</v>
      </c>
      <c r="M87" s="122">
        <v>1254.6333533966929</v>
      </c>
      <c r="N87" s="122">
        <v>1191.2342640347156</v>
      </c>
      <c r="O87" s="122">
        <v>1158.8065436904496</v>
      </c>
      <c r="P87" s="122">
        <v>1067.7496483878006</v>
      </c>
      <c r="Q87" s="122">
        <v>1016.6004763111238</v>
      </c>
      <c r="R87" s="122">
        <v>1021.1743889464142</v>
      </c>
      <c r="S87" s="122">
        <v>1031.3387513129505</v>
      </c>
      <c r="T87" s="122">
        <v>1020.928846111483</v>
      </c>
      <c r="U87" s="122">
        <v>1005.5683854013939</v>
      </c>
      <c r="V87" s="122">
        <v>1074.5115253588708</v>
      </c>
      <c r="W87" s="122">
        <v>1005.5577120293254</v>
      </c>
      <c r="X87" s="122">
        <v>969.78902595845705</v>
      </c>
      <c r="Y87" s="122">
        <v>963.51549060076673</v>
      </c>
      <c r="DA87" s="130" t="s">
        <v>2324</v>
      </c>
    </row>
    <row r="88" spans="1:105" ht="12" customHeight="1" x14ac:dyDescent="0.25">
      <c r="A88" s="97" t="s">
        <v>132</v>
      </c>
      <c r="B88" s="98">
        <v>1821.5121518087244</v>
      </c>
      <c r="C88" s="98">
        <v>1810.1516869666402</v>
      </c>
      <c r="D88" s="98">
        <v>1785.5551557971266</v>
      </c>
      <c r="E88" s="98">
        <v>1685.3044338702591</v>
      </c>
      <c r="F88" s="98">
        <v>1644.9990414963083</v>
      </c>
      <c r="G88" s="98">
        <v>1595.0830945078924</v>
      </c>
      <c r="H88" s="98">
        <v>1605.2038102460099</v>
      </c>
      <c r="I88" s="98">
        <v>1568.3460321489554</v>
      </c>
      <c r="J88" s="98">
        <v>1580.190780317278</v>
      </c>
      <c r="K88" s="98">
        <v>1472.2358147369509</v>
      </c>
      <c r="L88" s="98">
        <v>1330.945382206578</v>
      </c>
      <c r="M88" s="98">
        <v>1247.3482751076021</v>
      </c>
      <c r="N88" s="98">
        <v>1191.2452034272126</v>
      </c>
      <c r="O88" s="98">
        <v>1119.7621185764974</v>
      </c>
      <c r="P88" s="98">
        <v>1060.0127510054015</v>
      </c>
      <c r="Q88" s="98">
        <v>1030.2845843957932</v>
      </c>
      <c r="R88" s="98">
        <v>1025.6991149015614</v>
      </c>
      <c r="S88" s="98">
        <v>1031.8707421136648</v>
      </c>
      <c r="T88" s="98">
        <v>1051.2051231444884</v>
      </c>
      <c r="U88" s="98">
        <v>1048.6530297460488</v>
      </c>
      <c r="V88" s="98">
        <v>1068.2153454051686</v>
      </c>
      <c r="W88" s="98">
        <v>1030.9740213536672</v>
      </c>
      <c r="X88" s="98">
        <v>986.17405747878854</v>
      </c>
      <c r="Y88" s="98">
        <v>984.66792371700853</v>
      </c>
      <c r="DA88" s="63" t="s">
        <v>2325</v>
      </c>
    </row>
    <row r="89" spans="1:105" ht="12" customHeight="1" x14ac:dyDescent="0.25">
      <c r="A89" s="97" t="s">
        <v>131</v>
      </c>
      <c r="B89" s="98">
        <v>1015.3468367805759</v>
      </c>
      <c r="C89" s="98">
        <v>1036.6137291812213</v>
      </c>
      <c r="D89" s="98">
        <v>1045.8887182900439</v>
      </c>
      <c r="E89" s="98">
        <v>969.75770646928436</v>
      </c>
      <c r="F89" s="98">
        <v>966.57924150227973</v>
      </c>
      <c r="G89" s="98">
        <v>983.65987666580452</v>
      </c>
      <c r="H89" s="98">
        <v>999.88472523954829</v>
      </c>
      <c r="I89" s="98">
        <v>1003.2959288070373</v>
      </c>
      <c r="J89" s="98">
        <v>1027.9201625575956</v>
      </c>
      <c r="K89" s="98">
        <v>980.81921040426039</v>
      </c>
      <c r="L89" s="98">
        <v>884.207803681413</v>
      </c>
      <c r="M89" s="98">
        <v>845.86675277610482</v>
      </c>
      <c r="N89" s="98">
        <v>854.20792162179612</v>
      </c>
      <c r="O89" s="98">
        <v>831.54318696317716</v>
      </c>
      <c r="P89" s="98">
        <v>791.77827889553521</v>
      </c>
      <c r="Q89" s="98">
        <v>773.04688655866221</v>
      </c>
      <c r="R89" s="98">
        <v>774.79539027884721</v>
      </c>
      <c r="S89" s="98">
        <v>786.33611991241344</v>
      </c>
      <c r="T89" s="98">
        <v>800.82733335317391</v>
      </c>
      <c r="U89" s="98">
        <v>809.30017123746029</v>
      </c>
      <c r="V89" s="98">
        <v>839.03478067457479</v>
      </c>
      <c r="W89" s="98">
        <v>827.63708537671596</v>
      </c>
      <c r="X89" s="98">
        <v>821.89077053082451</v>
      </c>
      <c r="Y89" s="98">
        <v>824.18564875386278</v>
      </c>
      <c r="DA89" s="63" t="s">
        <v>2326</v>
      </c>
    </row>
    <row r="90" spans="1:105" ht="12" customHeight="1" x14ac:dyDescent="0.25">
      <c r="A90" s="100" t="s">
        <v>199</v>
      </c>
      <c r="B90" s="101">
        <v>323.45180489966305</v>
      </c>
      <c r="C90" s="101">
        <v>344.57121492157523</v>
      </c>
      <c r="D90" s="101">
        <v>357.03872178199998</v>
      </c>
      <c r="E90" s="101">
        <v>282.67601434646883</v>
      </c>
      <c r="F90" s="101">
        <v>278.33181830333405</v>
      </c>
      <c r="G90" s="101">
        <v>317.12024087112042</v>
      </c>
      <c r="H90" s="101">
        <v>293.65268177153683</v>
      </c>
      <c r="I90" s="101">
        <v>294.77235235540502</v>
      </c>
      <c r="J90" s="101">
        <v>285.66634793464397</v>
      </c>
      <c r="K90" s="101">
        <v>274.11773154749636</v>
      </c>
      <c r="L90" s="101">
        <v>190.49067904655641</v>
      </c>
      <c r="M90" s="101">
        <v>124.84798351884892</v>
      </c>
      <c r="N90" s="101">
        <v>132.79810154013578</v>
      </c>
      <c r="O90" s="101">
        <v>113.68887504012642</v>
      </c>
      <c r="P90" s="101">
        <v>114.41592067026816</v>
      </c>
      <c r="Q90" s="101">
        <v>114.57630177859816</v>
      </c>
      <c r="R90" s="101">
        <v>119.05135009657957</v>
      </c>
      <c r="S90" s="101">
        <v>115.6048732087913</v>
      </c>
      <c r="T90" s="101">
        <v>88.524143643722397</v>
      </c>
      <c r="U90" s="101">
        <v>92.763260227461771</v>
      </c>
      <c r="V90" s="101">
        <v>106.02101538111309</v>
      </c>
      <c r="W90" s="101">
        <v>114.12529578256833</v>
      </c>
      <c r="X90" s="101">
        <v>179.8986649873774</v>
      </c>
      <c r="Y90" s="101">
        <v>153.27231712152349</v>
      </c>
      <c r="DA90" s="131" t="s">
        <v>2327</v>
      </c>
    </row>
    <row r="91" spans="1:105" ht="12" customHeight="1" x14ac:dyDescent="0.25">
      <c r="A91" s="103" t="s">
        <v>52</v>
      </c>
      <c r="B91" s="104">
        <v>691.89503188091305</v>
      </c>
      <c r="C91" s="104">
        <v>692.04251425964594</v>
      </c>
      <c r="D91" s="104">
        <v>688.84999650804377</v>
      </c>
      <c r="E91" s="104">
        <v>687.08169212281541</v>
      </c>
      <c r="F91" s="104">
        <v>688.24742319894563</v>
      </c>
      <c r="G91" s="104">
        <v>666.53963579468416</v>
      </c>
      <c r="H91" s="104">
        <v>706.23204346801128</v>
      </c>
      <c r="I91" s="104">
        <v>708.52357645163238</v>
      </c>
      <c r="J91" s="104">
        <v>742.25381462295184</v>
      </c>
      <c r="K91" s="104">
        <v>706.70147885676408</v>
      </c>
      <c r="L91" s="104">
        <v>693.71712463485653</v>
      </c>
      <c r="M91" s="104">
        <v>721.01876925725583</v>
      </c>
      <c r="N91" s="104">
        <v>721.40982008166043</v>
      </c>
      <c r="O91" s="104">
        <v>717.85431192305077</v>
      </c>
      <c r="P91" s="104">
        <v>677.36235822526703</v>
      </c>
      <c r="Q91" s="104">
        <v>658.47058478006409</v>
      </c>
      <c r="R91" s="104">
        <v>655.74404018226767</v>
      </c>
      <c r="S91" s="104">
        <v>670.73124670362188</v>
      </c>
      <c r="T91" s="104">
        <v>712.30318970945154</v>
      </c>
      <c r="U91" s="104">
        <v>716.53691100999868</v>
      </c>
      <c r="V91" s="104">
        <v>733.01376529346169</v>
      </c>
      <c r="W91" s="104">
        <v>713.51178959414756</v>
      </c>
      <c r="X91" s="104">
        <v>641.99210554344734</v>
      </c>
      <c r="Y91" s="104">
        <v>670.91333163233935</v>
      </c>
      <c r="DA91" s="132" t="s">
        <v>2328</v>
      </c>
    </row>
    <row r="92" spans="1:105" ht="12" customHeight="1" x14ac:dyDescent="0.25">
      <c r="A92" s="106" t="s">
        <v>124</v>
      </c>
      <c r="B92" s="101">
        <v>1523.9945289055715</v>
      </c>
      <c r="C92" s="101">
        <v>1482.7625939991765</v>
      </c>
      <c r="D92" s="101">
        <v>1462.5070039765067</v>
      </c>
      <c r="E92" s="101">
        <v>1492.9773745355483</v>
      </c>
      <c r="F92" s="101">
        <v>1468.3355698707198</v>
      </c>
      <c r="G92" s="101">
        <v>1429.9300674314829</v>
      </c>
      <c r="H92" s="101">
        <v>1428.8440912014828</v>
      </c>
      <c r="I92" s="101">
        <v>1454.151559879755</v>
      </c>
      <c r="J92" s="101">
        <v>1459.4964390330613</v>
      </c>
      <c r="K92" s="101">
        <v>1470.4275439251448</v>
      </c>
      <c r="L92" s="101">
        <v>1541.3193489009425</v>
      </c>
      <c r="M92" s="101">
        <v>1341.7366357827386</v>
      </c>
      <c r="N92" s="101">
        <v>1295.8060969532223</v>
      </c>
      <c r="O92" s="101">
        <v>1296.6000021017505</v>
      </c>
      <c r="P92" s="101">
        <v>1190.3398838564344</v>
      </c>
      <c r="Q92" s="101">
        <v>1124.0557674654167</v>
      </c>
      <c r="R92" s="101">
        <v>1132.7571088654918</v>
      </c>
      <c r="S92" s="101">
        <v>1144.6325669376481</v>
      </c>
      <c r="T92" s="101">
        <v>1112.7892200673878</v>
      </c>
      <c r="U92" s="101">
        <v>1081.7035838748338</v>
      </c>
      <c r="V92" s="101">
        <v>1241.0928407876368</v>
      </c>
      <c r="W92" s="101">
        <v>1085.0624251249978</v>
      </c>
      <c r="X92" s="101">
        <v>1037.6169202737167</v>
      </c>
      <c r="Y92" s="101">
        <v>1018.4075130499663</v>
      </c>
      <c r="DA92" s="131" t="s">
        <v>2329</v>
      </c>
    </row>
    <row r="93" spans="1:105" ht="12" customHeight="1" x14ac:dyDescent="0.25">
      <c r="A93" s="107" t="s">
        <v>123</v>
      </c>
      <c r="B93" s="104">
        <v>981.31385577937715</v>
      </c>
      <c r="C93" s="104">
        <v>965.42712329073709</v>
      </c>
      <c r="D93" s="104">
        <v>960.65599217975091</v>
      </c>
      <c r="E93" s="104">
        <v>967.87371881703541</v>
      </c>
      <c r="F93" s="104">
        <v>957.33696891065904</v>
      </c>
      <c r="G93" s="104">
        <v>954.07775342172033</v>
      </c>
      <c r="H93" s="104">
        <v>951.02247140247221</v>
      </c>
      <c r="I93" s="104">
        <v>973.48426310495893</v>
      </c>
      <c r="J93" s="104">
        <v>976.00637857597053</v>
      </c>
      <c r="K93" s="104">
        <v>990.34842866182339</v>
      </c>
      <c r="L93" s="104">
        <v>1021.49890973226</v>
      </c>
      <c r="M93" s="104">
        <v>865.0759679785051</v>
      </c>
      <c r="N93" s="104">
        <v>845.91762918880067</v>
      </c>
      <c r="O93" s="104">
        <v>854.32648051590297</v>
      </c>
      <c r="P93" s="104">
        <v>798.19085649251406</v>
      </c>
      <c r="Q93" s="104">
        <v>767.49013821514609</v>
      </c>
      <c r="R93" s="104">
        <v>792.00883689787611</v>
      </c>
      <c r="S93" s="104">
        <v>817.71560783399218</v>
      </c>
      <c r="T93" s="104">
        <v>801.08180730948698</v>
      </c>
      <c r="U93" s="104">
        <v>801.61306638627946</v>
      </c>
      <c r="V93" s="104">
        <v>947.27485668975646</v>
      </c>
      <c r="W93" s="104">
        <v>841.74933666816275</v>
      </c>
      <c r="X93" s="104">
        <v>831.15840455017849</v>
      </c>
      <c r="Y93" s="104">
        <v>813.58695931692671</v>
      </c>
      <c r="DA93" s="132" t="s">
        <v>2330</v>
      </c>
    </row>
    <row r="94" spans="1:105" ht="12" customHeight="1" x14ac:dyDescent="0.25">
      <c r="A94" s="108" t="s">
        <v>50</v>
      </c>
      <c r="B94" s="98">
        <v>272.59755011031052</v>
      </c>
      <c r="C94" s="98">
        <v>280.55734384105546</v>
      </c>
      <c r="D94" s="98">
        <v>288.0573432336144</v>
      </c>
      <c r="E94" s="98">
        <v>255.70699335383173</v>
      </c>
      <c r="F94" s="98">
        <v>252.12492115253136</v>
      </c>
      <c r="G94" s="98">
        <v>282.41611639484051</v>
      </c>
      <c r="H94" s="98">
        <v>259.00081133866632</v>
      </c>
      <c r="I94" s="98">
        <v>268.14629517403</v>
      </c>
      <c r="J94" s="98">
        <v>263.25665291706753</v>
      </c>
      <c r="K94" s="98">
        <v>276.90367265606568</v>
      </c>
      <c r="L94" s="98">
        <v>244.33840100910888</v>
      </c>
      <c r="M94" s="98">
        <v>140.54423154393558</v>
      </c>
      <c r="N94" s="98">
        <v>142.49465333084348</v>
      </c>
      <c r="O94" s="98">
        <v>133.09822628234383</v>
      </c>
      <c r="P94" s="98">
        <v>127.33261534351038</v>
      </c>
      <c r="Q94" s="98">
        <v>122.42525790696899</v>
      </c>
      <c r="R94" s="98">
        <v>134.16139346970988</v>
      </c>
      <c r="S94" s="98">
        <v>133.62612069123733</v>
      </c>
      <c r="T94" s="98">
        <v>92.795128292131707</v>
      </c>
      <c r="U94" s="98">
        <v>93.391865336286784</v>
      </c>
      <c r="V94" s="98">
        <v>145.68129987391268</v>
      </c>
      <c r="W94" s="98">
        <v>135.02279486005685</v>
      </c>
      <c r="X94" s="98">
        <v>205.73312651465582</v>
      </c>
      <c r="Y94" s="98">
        <v>166.76408505219553</v>
      </c>
      <c r="DA94" s="63" t="s">
        <v>2331</v>
      </c>
    </row>
    <row r="95" spans="1:105" ht="12" customHeight="1" x14ac:dyDescent="0.25">
      <c r="A95" s="108" t="s">
        <v>52</v>
      </c>
      <c r="B95" s="98">
        <v>708.71630566906674</v>
      </c>
      <c r="C95" s="98">
        <v>684.86977944968169</v>
      </c>
      <c r="D95" s="98">
        <v>672.59864894613645</v>
      </c>
      <c r="E95" s="98">
        <v>712.16672546320365</v>
      </c>
      <c r="F95" s="98">
        <v>705.2120477581276</v>
      </c>
      <c r="G95" s="98">
        <v>671.66163702687982</v>
      </c>
      <c r="H95" s="98">
        <v>692.02166006380583</v>
      </c>
      <c r="I95" s="98">
        <v>705.33796793092893</v>
      </c>
      <c r="J95" s="98">
        <v>712.749725658903</v>
      </c>
      <c r="K95" s="98">
        <v>713.44475600575777</v>
      </c>
      <c r="L95" s="98">
        <v>777.16050872315111</v>
      </c>
      <c r="M95" s="98">
        <v>724.53173643456955</v>
      </c>
      <c r="N95" s="98">
        <v>703.42297585795723</v>
      </c>
      <c r="O95" s="98">
        <v>721.22825423355914</v>
      </c>
      <c r="P95" s="98">
        <v>670.85824114900379</v>
      </c>
      <c r="Q95" s="98">
        <v>645.06488030817707</v>
      </c>
      <c r="R95" s="98">
        <v>657.84744342816634</v>
      </c>
      <c r="S95" s="98">
        <v>684.08948714275471</v>
      </c>
      <c r="T95" s="98">
        <v>708.28667901735525</v>
      </c>
      <c r="U95" s="98">
        <v>708.2212010499926</v>
      </c>
      <c r="V95" s="98">
        <v>801.59355681584384</v>
      </c>
      <c r="W95" s="98">
        <v>706.72654180810594</v>
      </c>
      <c r="X95" s="98">
        <v>625.42527803552264</v>
      </c>
      <c r="Y95" s="98">
        <v>646.82287426473113</v>
      </c>
      <c r="DA95" s="63" t="s">
        <v>2332</v>
      </c>
    </row>
    <row r="96" spans="1:105" ht="12" customHeight="1" x14ac:dyDescent="0.25">
      <c r="A96" s="106" t="s">
        <v>122</v>
      </c>
      <c r="B96" s="101">
        <v>1289.3797900183497</v>
      </c>
      <c r="C96" s="101">
        <v>1320.9343331198327</v>
      </c>
      <c r="D96" s="101">
        <v>1338.8166439612407</v>
      </c>
      <c r="E96" s="101">
        <v>1230.3116709780893</v>
      </c>
      <c r="F96" s="101">
        <v>1219.9678259015857</v>
      </c>
      <c r="G96" s="101">
        <v>1306.8188433979863</v>
      </c>
      <c r="H96" s="101">
        <v>1250.6865059892398</v>
      </c>
      <c r="I96" s="101">
        <v>1287.2712654662364</v>
      </c>
      <c r="J96" s="101">
        <v>1287.0609039082863</v>
      </c>
      <c r="K96" s="101">
        <v>1306.4787160493327</v>
      </c>
      <c r="L96" s="101">
        <v>1285.0964556909296</v>
      </c>
      <c r="M96" s="101">
        <v>1210.3667500307965</v>
      </c>
      <c r="N96" s="101">
        <v>1141.4578772050238</v>
      </c>
      <c r="O96" s="101">
        <v>1117.5761897736543</v>
      </c>
      <c r="P96" s="101">
        <v>1049.443582748667</v>
      </c>
      <c r="Q96" s="101">
        <v>1015.405249223823</v>
      </c>
      <c r="R96" s="101">
        <v>1032.2633076562022</v>
      </c>
      <c r="S96" s="101">
        <v>1042.9774301676521</v>
      </c>
      <c r="T96" s="101">
        <v>1047.6215711375089</v>
      </c>
      <c r="U96" s="101">
        <v>1035.5467084444354</v>
      </c>
      <c r="V96" s="101">
        <v>972.2165972985614</v>
      </c>
      <c r="W96" s="101">
        <v>1050.3717244852576</v>
      </c>
      <c r="X96" s="101">
        <v>1040.6657787610675</v>
      </c>
      <c r="Y96" s="101">
        <v>1049.8881563013294</v>
      </c>
      <c r="DA96" s="131" t="s">
        <v>2333</v>
      </c>
    </row>
    <row r="97" spans="1:105" ht="12" customHeight="1" x14ac:dyDescent="0.25">
      <c r="A97" s="107" t="s">
        <v>121</v>
      </c>
      <c r="B97" s="104">
        <v>900.69857237788608</v>
      </c>
      <c r="C97" s="104">
        <v>937.83324103041286</v>
      </c>
      <c r="D97" s="104">
        <v>960.74579562527856</v>
      </c>
      <c r="E97" s="104">
        <v>860.80787171394797</v>
      </c>
      <c r="F97" s="104">
        <v>858.68775422815247</v>
      </c>
      <c r="G97" s="104">
        <v>949.18350690706552</v>
      </c>
      <c r="H97" s="104">
        <v>900.61463185735602</v>
      </c>
      <c r="I97" s="104">
        <v>931.95953038466939</v>
      </c>
      <c r="J97" s="104">
        <v>929.80298517276867</v>
      </c>
      <c r="K97" s="104">
        <v>950.68978240793467</v>
      </c>
      <c r="L97" s="104">
        <v>911.73104781371546</v>
      </c>
      <c r="M97" s="104">
        <v>847.3568541681143</v>
      </c>
      <c r="N97" s="104">
        <v>800.5340281322143</v>
      </c>
      <c r="O97" s="104">
        <v>783.58608081212833</v>
      </c>
      <c r="P97" s="104">
        <v>743.84378726670104</v>
      </c>
      <c r="Q97" s="104">
        <v>728.85393927199675</v>
      </c>
      <c r="R97" s="104">
        <v>750.81011119270443</v>
      </c>
      <c r="S97" s="104">
        <v>763.85635460691663</v>
      </c>
      <c r="T97" s="104">
        <v>772.26801198784426</v>
      </c>
      <c r="U97" s="104">
        <v>773.65263725663726</v>
      </c>
      <c r="V97" s="104">
        <v>724.28886141945657</v>
      </c>
      <c r="W97" s="104">
        <v>801.78017805947024</v>
      </c>
      <c r="X97" s="104">
        <v>817.35744799097222</v>
      </c>
      <c r="Y97" s="104">
        <v>832.5673071517748</v>
      </c>
      <c r="DA97" s="132" t="s">
        <v>2334</v>
      </c>
    </row>
    <row r="98" spans="1:105" ht="12" customHeight="1" x14ac:dyDescent="0.25">
      <c r="A98" s="108" t="s">
        <v>53</v>
      </c>
      <c r="B98" s="98">
        <v>212.97606681430773</v>
      </c>
      <c r="C98" s="98">
        <v>250.10356238706655</v>
      </c>
      <c r="D98" s="98">
        <v>272.76633567782568</v>
      </c>
      <c r="E98" s="98">
        <v>180.34952240611838</v>
      </c>
      <c r="F98" s="98">
        <v>181.80768767286014</v>
      </c>
      <c r="G98" s="98">
        <v>267.07435947366235</v>
      </c>
      <c r="H98" s="98">
        <v>218.00675343190136</v>
      </c>
      <c r="I98" s="98">
        <v>233.00862498426957</v>
      </c>
      <c r="J98" s="98">
        <v>224.84103870074438</v>
      </c>
      <c r="K98" s="98">
        <v>245.40428158023045</v>
      </c>
      <c r="L98" s="98">
        <v>168.50293932299437</v>
      </c>
      <c r="M98" s="98">
        <v>119.56580137957856</v>
      </c>
      <c r="N98" s="98">
        <v>108.84244574940341</v>
      </c>
      <c r="O98" s="98">
        <v>90.289406618524538</v>
      </c>
      <c r="P98" s="98">
        <v>91.6654369260594</v>
      </c>
      <c r="Q98" s="98">
        <v>94.569539506266949</v>
      </c>
      <c r="R98" s="98">
        <v>106.26863941723683</v>
      </c>
      <c r="S98" s="98">
        <v>102.59092098540272</v>
      </c>
      <c r="T98" s="98">
        <v>74.622512820263651</v>
      </c>
      <c r="U98" s="98">
        <v>76.011989605537863</v>
      </c>
      <c r="V98" s="98">
        <v>27.806432789528735</v>
      </c>
      <c r="W98" s="98">
        <v>74.912022070712084</v>
      </c>
      <c r="X98" s="98">
        <v>142.51839785768183</v>
      </c>
      <c r="Y98" s="98">
        <v>140.47302906168588</v>
      </c>
      <c r="DA98" s="63" t="s">
        <v>2335</v>
      </c>
    </row>
    <row r="99" spans="1:105" ht="12" customHeight="1" x14ac:dyDescent="0.25">
      <c r="A99" s="108" t="s">
        <v>52</v>
      </c>
      <c r="B99" s="98">
        <v>687.72250556357835</v>
      </c>
      <c r="C99" s="98">
        <v>687.72967864334635</v>
      </c>
      <c r="D99" s="98">
        <v>687.97945994745294</v>
      </c>
      <c r="E99" s="98">
        <v>680.45834930782962</v>
      </c>
      <c r="F99" s="98">
        <v>676.88006655529216</v>
      </c>
      <c r="G99" s="98">
        <v>682.10914743340334</v>
      </c>
      <c r="H99" s="98">
        <v>682.6078784254546</v>
      </c>
      <c r="I99" s="98">
        <v>698.95090540039973</v>
      </c>
      <c r="J99" s="98">
        <v>704.96194647202435</v>
      </c>
      <c r="K99" s="98">
        <v>705.28550082770414</v>
      </c>
      <c r="L99" s="98">
        <v>743.22810849072118</v>
      </c>
      <c r="M99" s="98">
        <v>727.79105278853558</v>
      </c>
      <c r="N99" s="98">
        <v>691.69158238281091</v>
      </c>
      <c r="O99" s="98">
        <v>693.29667419360374</v>
      </c>
      <c r="P99" s="98">
        <v>652.1783503406416</v>
      </c>
      <c r="Q99" s="98">
        <v>634.28439976572952</v>
      </c>
      <c r="R99" s="98">
        <v>644.54147177546758</v>
      </c>
      <c r="S99" s="98">
        <v>661.26543362151381</v>
      </c>
      <c r="T99" s="98">
        <v>697.64549916758062</v>
      </c>
      <c r="U99" s="98">
        <v>697.64064765109947</v>
      </c>
      <c r="V99" s="98">
        <v>696.48242862992788</v>
      </c>
      <c r="W99" s="98">
        <v>726.86815598875819</v>
      </c>
      <c r="X99" s="98">
        <v>674.83905013329036</v>
      </c>
      <c r="Y99" s="98">
        <v>692.09427809008901</v>
      </c>
      <c r="DA99" s="63" t="s">
        <v>2336</v>
      </c>
    </row>
    <row r="100" spans="1:105" ht="12" customHeight="1" x14ac:dyDescent="0.25">
      <c r="A100" s="121" t="s">
        <v>54</v>
      </c>
      <c r="B100" s="122">
        <v>2461.8834069224517</v>
      </c>
      <c r="C100" s="122">
        <v>2509.2805701946472</v>
      </c>
      <c r="D100" s="122">
        <v>2578.6284960011608</v>
      </c>
      <c r="E100" s="122">
        <v>2588.7924570479681</v>
      </c>
      <c r="F100" s="122">
        <v>2539.2892222249257</v>
      </c>
      <c r="G100" s="122">
        <v>2504.2623304085937</v>
      </c>
      <c r="H100" s="122">
        <v>2391.5488748530192</v>
      </c>
      <c r="I100" s="122">
        <v>2370.0619577889979</v>
      </c>
      <c r="J100" s="122">
        <v>2383.1529300505294</v>
      </c>
      <c r="K100" s="122">
        <v>2419.4040183026805</v>
      </c>
      <c r="L100" s="122">
        <v>2145.4551563989862</v>
      </c>
      <c r="M100" s="122">
        <v>1944.7020957859318</v>
      </c>
      <c r="N100" s="122">
        <v>1747.9559924590485</v>
      </c>
      <c r="O100" s="122">
        <v>1638.4311534757537</v>
      </c>
      <c r="P100" s="122">
        <v>1558.8414542282621</v>
      </c>
      <c r="Q100" s="122">
        <v>1538.0371345167596</v>
      </c>
      <c r="R100" s="122">
        <v>1644.8618485717984</v>
      </c>
      <c r="S100" s="122">
        <v>1640.9926992283474</v>
      </c>
      <c r="T100" s="122">
        <v>1747.6999569424108</v>
      </c>
      <c r="U100" s="122">
        <v>1790.4333325668849</v>
      </c>
      <c r="V100" s="122">
        <v>1924.0807000687773</v>
      </c>
      <c r="W100" s="122">
        <v>1976.483196095588</v>
      </c>
      <c r="X100" s="122">
        <v>1937.7804465811892</v>
      </c>
      <c r="Y100" s="122">
        <v>2088.4652496184617</v>
      </c>
      <c r="DA100" s="130" t="s">
        <v>2337</v>
      </c>
    </row>
    <row r="101" spans="1:105" ht="12" customHeight="1" x14ac:dyDescent="0.25">
      <c r="A101" s="97" t="s">
        <v>202</v>
      </c>
      <c r="B101" s="98">
        <v>2738.8569126728112</v>
      </c>
      <c r="C101" s="98">
        <v>2825.7388950226145</v>
      </c>
      <c r="D101" s="98">
        <v>2878.0023844833067</v>
      </c>
      <c r="E101" s="98">
        <v>2773.4279607905141</v>
      </c>
      <c r="F101" s="98">
        <v>2639.3732336187682</v>
      </c>
      <c r="G101" s="98">
        <v>2672.5662984948121</v>
      </c>
      <c r="H101" s="98">
        <v>2579.2030717018588</v>
      </c>
      <c r="I101" s="98">
        <v>2428.1124928757736</v>
      </c>
      <c r="J101" s="98">
        <v>2873.2195534547495</v>
      </c>
      <c r="K101" s="98">
        <v>2939.6207654426244</v>
      </c>
      <c r="L101" s="98">
        <v>2037.0562006861094</v>
      </c>
      <c r="M101" s="98">
        <v>1979.0397493929868</v>
      </c>
      <c r="N101" s="98">
        <v>1864.2308963964913</v>
      </c>
      <c r="O101" s="98">
        <v>1755.9430606794308</v>
      </c>
      <c r="P101" s="98">
        <v>1690.8837057329135</v>
      </c>
      <c r="Q101" s="98">
        <v>1676.348947773894</v>
      </c>
      <c r="R101" s="98">
        <v>1729.3391838888922</v>
      </c>
      <c r="S101" s="98">
        <v>1769.7085783010159</v>
      </c>
      <c r="T101" s="98">
        <v>1874.1282404151475</v>
      </c>
      <c r="U101" s="98">
        <v>1964.6553133233938</v>
      </c>
      <c r="V101" s="98">
        <v>2101.1126050397438</v>
      </c>
      <c r="W101" s="98">
        <v>2180.5308351539288</v>
      </c>
      <c r="X101" s="98">
        <v>2206.7772961798782</v>
      </c>
      <c r="Y101" s="98">
        <v>2327.0937074502071</v>
      </c>
      <c r="DA101" s="63" t="s">
        <v>2338</v>
      </c>
    </row>
    <row r="102" spans="1:105" ht="12" customHeight="1" x14ac:dyDescent="0.25">
      <c r="A102" s="97" t="s">
        <v>50</v>
      </c>
      <c r="B102" s="98">
        <v>2673.6014214778816</v>
      </c>
      <c r="C102" s="98">
        <v>2553.1148266280725</v>
      </c>
      <c r="D102" s="98">
        <v>2543.4827511829371</v>
      </c>
      <c r="E102" s="98">
        <v>2962.387035054041</v>
      </c>
      <c r="F102" s="98">
        <v>2946.7333624884991</v>
      </c>
      <c r="G102" s="98">
        <v>2701.0738764048547</v>
      </c>
      <c r="H102" s="98">
        <v>2642.4502247430346</v>
      </c>
      <c r="I102" s="98">
        <v>2645.1702419500502</v>
      </c>
      <c r="J102" s="98">
        <v>2383.5822485140075</v>
      </c>
      <c r="K102" s="98">
        <v>2367.1197451049038</v>
      </c>
      <c r="L102" s="98">
        <v>2409.1483965071243</v>
      </c>
      <c r="M102" s="98">
        <v>2180.0286973830266</v>
      </c>
      <c r="N102" s="98">
        <v>1865.311669020929</v>
      </c>
      <c r="O102" s="98">
        <v>1734.3955410939454</v>
      </c>
      <c r="P102" s="98">
        <v>1563.5903341408207</v>
      </c>
      <c r="Q102" s="98">
        <v>1517.801805302784</v>
      </c>
      <c r="R102" s="98">
        <v>1634.8772426287126</v>
      </c>
      <c r="S102" s="98">
        <v>1762.6700906430074</v>
      </c>
      <c r="T102" s="98">
        <v>1821.4775466400583</v>
      </c>
      <c r="U102" s="98">
        <v>1897.1157690585007</v>
      </c>
      <c r="V102" s="98">
        <v>2224.2520225551179</v>
      </c>
      <c r="W102" s="98">
        <v>2129.2510526970891</v>
      </c>
      <c r="X102" s="98">
        <v>2144.3678684643564</v>
      </c>
      <c r="Y102" s="98">
        <v>2224.0851565102525</v>
      </c>
      <c r="DA102" s="63" t="s">
        <v>2339</v>
      </c>
    </row>
    <row r="103" spans="1:105" ht="12" customHeight="1" x14ac:dyDescent="0.25">
      <c r="A103" s="109" t="s">
        <v>120</v>
      </c>
      <c r="B103" s="33">
        <v>1915.3221172456863</v>
      </c>
      <c r="C103" s="33">
        <v>2072.3808594242364</v>
      </c>
      <c r="D103" s="33">
        <v>2227.9450615973451</v>
      </c>
      <c r="E103" s="33">
        <v>1990.7742979896439</v>
      </c>
      <c r="F103" s="33">
        <v>2038.563249624978</v>
      </c>
      <c r="G103" s="33">
        <v>2155.7504457311757</v>
      </c>
      <c r="H103" s="33">
        <v>2014.1676326028553</v>
      </c>
      <c r="I103" s="33">
        <v>2119.5473683319092</v>
      </c>
      <c r="J103" s="33">
        <v>1758.8424063415241</v>
      </c>
      <c r="K103" s="33">
        <v>1718.3649399079716</v>
      </c>
      <c r="L103" s="33">
        <v>2159.5824851831048</v>
      </c>
      <c r="M103" s="33">
        <v>1726.3848403953687</v>
      </c>
      <c r="N103" s="33">
        <v>1355.4597957066294</v>
      </c>
      <c r="O103" s="33">
        <v>1078.9815838960283</v>
      </c>
      <c r="P103" s="33">
        <v>957.78161269753093</v>
      </c>
      <c r="Q103" s="33">
        <v>949.2550483671447</v>
      </c>
      <c r="R103" s="33">
        <v>1340.6430577118581</v>
      </c>
      <c r="S103" s="33">
        <v>1162.984813661534</v>
      </c>
      <c r="T103" s="33">
        <v>1399.7973390315824</v>
      </c>
      <c r="U103" s="33">
        <v>1393.6453481054518</v>
      </c>
      <c r="V103" s="33">
        <v>1480.6081274856394</v>
      </c>
      <c r="W103" s="33">
        <v>1585.8718484201383</v>
      </c>
      <c r="X103" s="33">
        <v>1441.2573484819213</v>
      </c>
      <c r="Y103" s="33">
        <v>1702.7254074265122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5481.9278918546606</v>
      </c>
      <c r="C124" s="117">
        <f t="shared" si="42"/>
        <v>4803.8287963439298</v>
      </c>
      <c r="D124" s="117">
        <f t="shared" si="42"/>
        <v>5798.2817230359815</v>
      </c>
      <c r="E124" s="117">
        <f t="shared" si="42"/>
        <v>5993.5421693221761</v>
      </c>
      <c r="F124" s="117">
        <f t="shared" si="42"/>
        <v>6429.2022983065544</v>
      </c>
      <c r="G124" s="117">
        <f t="shared" si="42"/>
        <v>5835.259885543468</v>
      </c>
      <c r="H124" s="117">
        <f t="shared" si="42"/>
        <v>6066.6753179849529</v>
      </c>
      <c r="I124" s="117">
        <f t="shared" si="42"/>
        <v>6295.9502408491589</v>
      </c>
      <c r="J124" s="117">
        <f t="shared" si="42"/>
        <v>5275.9924783599181</v>
      </c>
      <c r="K124" s="117">
        <f t="shared" si="42"/>
        <v>5153.8757354060826</v>
      </c>
      <c r="L124" s="117">
        <f t="shared" si="42"/>
        <v>6075.72229611485</v>
      </c>
      <c r="M124" s="117">
        <f t="shared" si="42"/>
        <v>5321.7077857705763</v>
      </c>
      <c r="N124" s="117">
        <f t="shared" si="42"/>
        <v>5413.4577181155264</v>
      </c>
      <c r="O124" s="117">
        <f t="shared" si="42"/>
        <v>5066.5946024536361</v>
      </c>
      <c r="P124" s="117">
        <f t="shared" si="42"/>
        <v>4927.5330229249121</v>
      </c>
      <c r="Q124" s="117">
        <f t="shared" si="42"/>
        <v>4908.5941435078839</v>
      </c>
      <c r="R124" s="117">
        <f t="shared" ref="R124:V124" si="43">R125+R128+R130+R139</f>
        <v>5151.5230711718132</v>
      </c>
      <c r="S124" s="117">
        <f t="shared" si="43"/>
        <v>5054.5681055414516</v>
      </c>
      <c r="T124" s="117">
        <f t="shared" si="43"/>
        <v>5833.8294607375865</v>
      </c>
      <c r="U124" s="117">
        <f t="shared" si="43"/>
        <v>5300.4287641392884</v>
      </c>
      <c r="V124" s="117">
        <f t="shared" si="43"/>
        <v>5642.3717771866213</v>
      </c>
      <c r="W124" s="117">
        <f t="shared" ref="W124:Y124" si="44">W125+W128+W130+W139</f>
        <v>6427.3520209890939</v>
      </c>
      <c r="X124" s="117">
        <f t="shared" si="44"/>
        <v>6390.9636585335284</v>
      </c>
      <c r="Y124" s="117">
        <f t="shared" si="44"/>
        <v>0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2162.4405766057052</v>
      </c>
      <c r="C125" s="122">
        <f t="shared" si="45"/>
        <v>1424.4489922029932</v>
      </c>
      <c r="D125" s="122">
        <f t="shared" si="45"/>
        <v>2324.5003263911995</v>
      </c>
      <c r="E125" s="122">
        <f t="shared" si="45"/>
        <v>2518.0784341963295</v>
      </c>
      <c r="F125" s="122">
        <f t="shared" si="45"/>
        <v>2954.2746524755694</v>
      </c>
      <c r="G125" s="122">
        <f t="shared" si="45"/>
        <v>2326.3825657244543</v>
      </c>
      <c r="H125" s="122">
        <f t="shared" si="45"/>
        <v>2717.6166651206995</v>
      </c>
      <c r="I125" s="122">
        <f t="shared" si="45"/>
        <v>2881.0784822320234</v>
      </c>
      <c r="J125" s="122">
        <f t="shared" si="45"/>
        <v>2208.1099376251873</v>
      </c>
      <c r="K125" s="122">
        <f t="shared" si="45"/>
        <v>2112.6118091326621</v>
      </c>
      <c r="L125" s="122">
        <f t="shared" si="45"/>
        <v>2799.4187973408357</v>
      </c>
      <c r="M125" s="122">
        <f t="shared" si="45"/>
        <v>2463.6219049267311</v>
      </c>
      <c r="N125" s="122">
        <f t="shared" si="45"/>
        <v>2934.9008934219605</v>
      </c>
      <c r="O125" s="122">
        <f t="shared" si="45"/>
        <v>2790.4459469724261</v>
      </c>
      <c r="P125" s="122">
        <f t="shared" si="45"/>
        <v>2829.0765502011604</v>
      </c>
      <c r="Q125" s="122">
        <f t="shared" si="45"/>
        <v>2860.6415858175801</v>
      </c>
      <c r="R125" s="122">
        <f t="shared" ref="R125:V125" si="46">SUM(R126:R127)</f>
        <v>2851.0294211865298</v>
      </c>
      <c r="S125" s="122">
        <f t="shared" si="46"/>
        <v>2811.7340161547936</v>
      </c>
      <c r="T125" s="122">
        <f t="shared" si="46"/>
        <v>3435.1787606254752</v>
      </c>
      <c r="U125" s="122">
        <f t="shared" si="46"/>
        <v>2895.3412294477266</v>
      </c>
      <c r="V125" s="122">
        <f t="shared" si="46"/>
        <v>3137.5161912049675</v>
      </c>
      <c r="W125" s="122">
        <f t="shared" ref="W125:Y125" si="47">SUM(W126:W127)</f>
        <v>3797.3558230418134</v>
      </c>
      <c r="X125" s="122">
        <f t="shared" si="47"/>
        <v>3822.3341259398308</v>
      </c>
      <c r="Y125" s="122">
        <f t="shared" si="47"/>
        <v>0</v>
      </c>
      <c r="DA125" s="130" t="s">
        <v>2360</v>
      </c>
    </row>
    <row r="126" spans="1:105" ht="12" customHeight="1" x14ac:dyDescent="0.25">
      <c r="A126" s="97" t="s">
        <v>198</v>
      </c>
      <c r="B126" s="98">
        <v>2156.2345169281575</v>
      </c>
      <c r="C126" s="98">
        <v>1420.4882876938304</v>
      </c>
      <c r="D126" s="98">
        <v>2318.3107995326327</v>
      </c>
      <c r="E126" s="98">
        <v>2512.5628140703511</v>
      </c>
      <c r="F126" s="98">
        <v>2948.1132075471687</v>
      </c>
      <c r="G126" s="98">
        <v>2321.4771622934886</v>
      </c>
      <c r="H126" s="98">
        <v>2711.7996604414243</v>
      </c>
      <c r="I126" s="98">
        <v>2874.6906636670401</v>
      </c>
      <c r="J126" s="98">
        <v>2202.9391182645204</v>
      </c>
      <c r="K126" s="98">
        <v>2107.8966089637183</v>
      </c>
      <c r="L126" s="98">
        <v>2795.2258366487249</v>
      </c>
      <c r="M126" s="98">
        <v>2459.4594594594587</v>
      </c>
      <c r="N126" s="98">
        <v>2930.1453352086264</v>
      </c>
      <c r="O126" s="98">
        <v>2785.9589041095905</v>
      </c>
      <c r="P126" s="98">
        <v>2824.7257158148241</v>
      </c>
      <c r="Q126" s="98">
        <v>2856.3267637817776</v>
      </c>
      <c r="R126" s="98">
        <v>2846.5698832906332</v>
      </c>
      <c r="S126" s="98">
        <v>2807.4115665356553</v>
      </c>
      <c r="T126" s="98">
        <v>3429.9692479731625</v>
      </c>
      <c r="U126" s="98">
        <v>2891.0089621277839</v>
      </c>
      <c r="V126" s="98">
        <v>3130.8703819661864</v>
      </c>
      <c r="W126" s="98">
        <v>3789.3141341417227</v>
      </c>
      <c r="X126" s="98">
        <v>3814.1836173721822</v>
      </c>
      <c r="Y126" s="98">
        <v>0</v>
      </c>
      <c r="DA126" s="63" t="s">
        <v>2361</v>
      </c>
    </row>
    <row r="127" spans="1:105" ht="12" customHeight="1" x14ac:dyDescent="0.25">
      <c r="A127" s="97" t="s">
        <v>53</v>
      </c>
      <c r="B127" s="98">
        <v>6.2060596775476844</v>
      </c>
      <c r="C127" s="98">
        <v>3.9607045091627784</v>
      </c>
      <c r="D127" s="98">
        <v>6.1895268585666479</v>
      </c>
      <c r="E127" s="98">
        <v>5.515620125978109</v>
      </c>
      <c r="F127" s="98">
        <v>6.1614449284006412</v>
      </c>
      <c r="G127" s="98">
        <v>4.9054034309654337</v>
      </c>
      <c r="H127" s="98">
        <v>5.8170046792753602</v>
      </c>
      <c r="I127" s="98">
        <v>6.3878185649831982</v>
      </c>
      <c r="J127" s="98">
        <v>5.1708193606669806</v>
      </c>
      <c r="K127" s="98">
        <v>4.7152001689436283</v>
      </c>
      <c r="L127" s="98">
        <v>4.1929606921107885</v>
      </c>
      <c r="M127" s="98">
        <v>4.1624454672722528</v>
      </c>
      <c r="N127" s="98">
        <v>4.7555582133342167</v>
      </c>
      <c r="O127" s="98">
        <v>4.4870428628354055</v>
      </c>
      <c r="P127" s="98">
        <v>4.3508343863363397</v>
      </c>
      <c r="Q127" s="98">
        <v>4.3148220358026688</v>
      </c>
      <c r="R127" s="98">
        <v>4.4595378958967666</v>
      </c>
      <c r="S127" s="98">
        <v>4.3224496191383341</v>
      </c>
      <c r="T127" s="98">
        <v>5.2095126523125295</v>
      </c>
      <c r="U127" s="98">
        <v>4.3322673199427326</v>
      </c>
      <c r="V127" s="98">
        <v>6.6458092387809451</v>
      </c>
      <c r="W127" s="98">
        <v>8.0416889000908629</v>
      </c>
      <c r="X127" s="98">
        <v>8.1505085676487727</v>
      </c>
      <c r="Y127" s="98">
        <v>0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14.423421550541349</v>
      </c>
      <c r="C128" s="122">
        <f t="shared" si="48"/>
        <v>15.972229356383357</v>
      </c>
      <c r="D128" s="122">
        <f t="shared" si="48"/>
        <v>12.713321927180322</v>
      </c>
      <c r="E128" s="122">
        <f t="shared" si="48"/>
        <v>26.720657039217453</v>
      </c>
      <c r="F128" s="122">
        <f t="shared" si="48"/>
        <v>19.309678798591197</v>
      </c>
      <c r="G128" s="122">
        <f t="shared" si="48"/>
        <v>25.445368890789865</v>
      </c>
      <c r="H128" s="122">
        <f t="shared" si="48"/>
        <v>29.141350884660007</v>
      </c>
      <c r="I128" s="122">
        <f t="shared" si="48"/>
        <v>12.24548494411969</v>
      </c>
      <c r="J128" s="122">
        <f t="shared" si="48"/>
        <v>10.294299067605511</v>
      </c>
      <c r="K128" s="122">
        <f t="shared" si="48"/>
        <v>13.834357810329312</v>
      </c>
      <c r="L128" s="122">
        <f t="shared" si="48"/>
        <v>19.772921327976778</v>
      </c>
      <c r="M128" s="122">
        <f t="shared" si="48"/>
        <v>20.581579586122604</v>
      </c>
      <c r="N128" s="122">
        <f t="shared" si="48"/>
        <v>25.574386106968866</v>
      </c>
      <c r="O128" s="122">
        <f t="shared" si="48"/>
        <v>31.510082660547351</v>
      </c>
      <c r="P128" s="122">
        <f t="shared" si="48"/>
        <v>37.425752724629106</v>
      </c>
      <c r="Q128" s="122">
        <f t="shared" si="48"/>
        <v>37.675209688314766</v>
      </c>
      <c r="R128" s="122">
        <f t="shared" si="48"/>
        <v>37.865478649695419</v>
      </c>
      <c r="S128" s="122">
        <f t="shared" si="48"/>
        <v>34.268486873763905</v>
      </c>
      <c r="T128" s="122">
        <f t="shared" si="48"/>
        <v>34.256239254846506</v>
      </c>
      <c r="U128" s="122">
        <f t="shared" si="48"/>
        <v>32.318892380768901</v>
      </c>
      <c r="V128" s="122">
        <f t="shared" si="48"/>
        <v>31.344483812662386</v>
      </c>
      <c r="W128" s="122">
        <f t="shared" si="48"/>
        <v>34.094141775643187</v>
      </c>
      <c r="X128" s="122">
        <f t="shared" si="48"/>
        <v>45.134533059189117</v>
      </c>
      <c r="Y128" s="122">
        <f t="shared" si="48"/>
        <v>0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14.423421550541349</v>
      </c>
      <c r="C129" s="98">
        <f>IF(RES_hhdet_fec!C129=0,0,RES_hhdet_fec!C129*1000*11630/RES_hhdet_num!C124)</f>
        <v>15.972229356383357</v>
      </c>
      <c r="D129" s="98">
        <f>IF(RES_hhdet_fec!D129=0,0,RES_hhdet_fec!D129*1000*11630/RES_hhdet_num!D124)</f>
        <v>12.713321927180322</v>
      </c>
      <c r="E129" s="98">
        <f>IF(RES_hhdet_fec!E129=0,0,RES_hhdet_fec!E129*1000*11630/RES_hhdet_num!E124)</f>
        <v>26.720657039217453</v>
      </c>
      <c r="F129" s="98">
        <f>IF(RES_hhdet_fec!F129=0,0,RES_hhdet_fec!F129*1000*11630/RES_hhdet_num!F124)</f>
        <v>19.309678798591197</v>
      </c>
      <c r="G129" s="98">
        <f>IF(RES_hhdet_fec!G129=0,0,RES_hhdet_fec!G129*1000*11630/RES_hhdet_num!G124)</f>
        <v>25.445368890789865</v>
      </c>
      <c r="H129" s="98">
        <f>IF(RES_hhdet_fec!H129=0,0,RES_hhdet_fec!H129*1000*11630/RES_hhdet_num!H124)</f>
        <v>29.141350884660007</v>
      </c>
      <c r="I129" s="98">
        <f>IF(RES_hhdet_fec!I129=0,0,RES_hhdet_fec!I129*1000*11630/RES_hhdet_num!I124)</f>
        <v>12.24548494411969</v>
      </c>
      <c r="J129" s="98">
        <f>IF(RES_hhdet_fec!J129=0,0,RES_hhdet_fec!J129*1000*11630/RES_hhdet_num!J124)</f>
        <v>10.294299067605511</v>
      </c>
      <c r="K129" s="98">
        <f>IF(RES_hhdet_fec!K129=0,0,RES_hhdet_fec!K129*1000*11630/RES_hhdet_num!K124)</f>
        <v>13.834357810329312</v>
      </c>
      <c r="L129" s="98">
        <f>IF(RES_hhdet_fec!L129=0,0,RES_hhdet_fec!L129*1000*11630/RES_hhdet_num!L124)</f>
        <v>19.772921327976778</v>
      </c>
      <c r="M129" s="98">
        <f>IF(RES_hhdet_fec!M129=0,0,RES_hhdet_fec!M129*1000*11630/RES_hhdet_num!M124)</f>
        <v>20.581579586122604</v>
      </c>
      <c r="N129" s="98">
        <f>IF(RES_hhdet_fec!N129=0,0,RES_hhdet_fec!N129*1000*11630/RES_hhdet_num!N124)</f>
        <v>25.574386106968866</v>
      </c>
      <c r="O129" s="98">
        <f>IF(RES_hhdet_fec!O129=0,0,RES_hhdet_fec!O129*1000*11630/RES_hhdet_num!O124)</f>
        <v>31.510082660547351</v>
      </c>
      <c r="P129" s="98">
        <f>IF(RES_hhdet_fec!P129=0,0,RES_hhdet_fec!P129*1000*11630/RES_hhdet_num!P124)</f>
        <v>37.425752724629106</v>
      </c>
      <c r="Q129" s="98">
        <f>IF(RES_hhdet_fec!Q129=0,0,RES_hhdet_fec!Q129*1000*11630/RES_hhdet_num!Q124)</f>
        <v>37.675209688314766</v>
      </c>
      <c r="R129" s="98">
        <f>IF(RES_hhdet_fec!R129=0,0,RES_hhdet_fec!R129*1000*11630/RES_hhdet_num!R124)</f>
        <v>37.865478649695419</v>
      </c>
      <c r="S129" s="98">
        <f>IF(RES_hhdet_fec!S129=0,0,RES_hhdet_fec!S129*1000*11630/RES_hhdet_num!S124)</f>
        <v>34.268486873763905</v>
      </c>
      <c r="T129" s="98">
        <f>IF(RES_hhdet_fec!T129=0,0,RES_hhdet_fec!T129*1000*11630/RES_hhdet_num!T124)</f>
        <v>34.256239254846506</v>
      </c>
      <c r="U129" s="98">
        <f>IF(RES_hhdet_fec!U129=0,0,RES_hhdet_fec!U129*1000*11630/RES_hhdet_num!U124)</f>
        <v>32.318892380768901</v>
      </c>
      <c r="V129" s="98">
        <f>IF(RES_hhdet_fec!V129=0,0,RES_hhdet_fec!V129*1000*11630/RES_hhdet_num!V124)</f>
        <v>31.344483812662386</v>
      </c>
      <c r="W129" s="98">
        <f>IF(RES_hhdet_fec!W129=0,0,RES_hhdet_fec!W129*1000*11630/RES_hhdet_num!W124)</f>
        <v>34.094141775643187</v>
      </c>
      <c r="X129" s="98">
        <f>IF(RES_hhdet_fec!X129=0,0,RES_hhdet_fec!X129*1000*11630/RES_hhdet_num!X124)</f>
        <v>45.134533059189117</v>
      </c>
      <c r="Y129" s="98">
        <f>IF(RES_hhdet_fec!Y129=0,0,RES_hhdet_fec!Y129*1000*11630/RES_hhdet_num!Y124)</f>
        <v>0</v>
      </c>
      <c r="DA129" s="63" t="s">
        <v>2364</v>
      </c>
    </row>
    <row r="130" spans="1:105" ht="12" customHeight="1" x14ac:dyDescent="0.25">
      <c r="A130" s="121" t="s">
        <v>55</v>
      </c>
      <c r="B130" s="122">
        <v>1026.1934989653521</v>
      </c>
      <c r="C130" s="122">
        <v>1059.8366067010386</v>
      </c>
      <c r="D130" s="122">
        <v>1081.3632294445711</v>
      </c>
      <c r="E130" s="122">
        <v>981.13231837823628</v>
      </c>
      <c r="F130" s="122">
        <v>977.49727109503306</v>
      </c>
      <c r="G130" s="122">
        <v>1066.6308676418939</v>
      </c>
      <c r="H130" s="122">
        <v>1022.4102722633469</v>
      </c>
      <c r="I130" s="122">
        <v>1059.0187250643896</v>
      </c>
      <c r="J130" s="122">
        <v>1050.1149409496704</v>
      </c>
      <c r="K130" s="122">
        <v>1062.3136852943423</v>
      </c>
      <c r="L130" s="122">
        <v>1001.2145893163123</v>
      </c>
      <c r="M130" s="122">
        <v>917.33077532821528</v>
      </c>
      <c r="N130" s="122">
        <v>851.13307867862636</v>
      </c>
      <c r="O130" s="122">
        <v>826.03469493699026</v>
      </c>
      <c r="P130" s="122">
        <v>782.72955519023299</v>
      </c>
      <c r="Q130" s="122">
        <v>763.87591954953393</v>
      </c>
      <c r="R130" s="122">
        <v>782.29498618738035</v>
      </c>
      <c r="S130" s="122">
        <v>791.07953519691</v>
      </c>
      <c r="T130" s="122">
        <v>806.65749900325227</v>
      </c>
      <c r="U130" s="122">
        <v>806.61138450072178</v>
      </c>
      <c r="V130" s="122">
        <v>762.12102555166427</v>
      </c>
      <c r="W130" s="122">
        <v>840.86029386186362</v>
      </c>
      <c r="X130" s="122">
        <v>858.54226146175506</v>
      </c>
      <c r="Y130" s="122">
        <v>0</v>
      </c>
      <c r="DA130" s="130" t="s">
        <v>2365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1289.3797900183497</v>
      </c>
      <c r="C135" s="101">
        <v>1322.06994344553</v>
      </c>
      <c r="D135" s="101">
        <v>1340.1884494779752</v>
      </c>
      <c r="E135" s="101">
        <v>1229.6847527098178</v>
      </c>
      <c r="F135" s="101">
        <v>1219.949541730188</v>
      </c>
      <c r="G135" s="101">
        <v>1309.740950167261</v>
      </c>
      <c r="H135" s="101">
        <v>1254.682709412345</v>
      </c>
      <c r="I135" s="101">
        <v>1291.082381828382</v>
      </c>
      <c r="J135" s="101">
        <v>1290.7949342538968</v>
      </c>
      <c r="K135" s="101">
        <v>1309.0913738622394</v>
      </c>
      <c r="L135" s="101">
        <v>1286.9726555630152</v>
      </c>
      <c r="M135" s="101">
        <v>1212.0797123707048</v>
      </c>
      <c r="N135" s="101">
        <v>1142.5229068356214</v>
      </c>
      <c r="O135" s="101">
        <v>1118.5261603310723</v>
      </c>
      <c r="P135" s="101">
        <v>1058.2281537186757</v>
      </c>
      <c r="Q135" s="101">
        <v>1030.6122443632296</v>
      </c>
      <c r="R135" s="101">
        <v>1042.9331193043311</v>
      </c>
      <c r="S135" s="101">
        <v>1045.2253656063601</v>
      </c>
      <c r="T135" s="101">
        <v>1050.818603502953</v>
      </c>
      <c r="U135" s="101">
        <v>1038.9177374731187</v>
      </c>
      <c r="V135" s="101">
        <v>984.26480505068935</v>
      </c>
      <c r="W135" s="101">
        <v>1063.147090309669</v>
      </c>
      <c r="X135" s="101">
        <v>1059.7412442530215</v>
      </c>
      <c r="Y135" s="101">
        <v>0</v>
      </c>
      <c r="DA135" s="131" t="s">
        <v>2370</v>
      </c>
    </row>
    <row r="136" spans="1:105" ht="12" customHeight="1" x14ac:dyDescent="0.25">
      <c r="A136" s="107" t="s">
        <v>121</v>
      </c>
      <c r="B136" s="104">
        <v>900.69857237788597</v>
      </c>
      <c r="C136" s="104">
        <v>938.0944634104801</v>
      </c>
      <c r="D136" s="104">
        <v>961.06329221144154</v>
      </c>
      <c r="E136" s="104">
        <v>860.74938897049879</v>
      </c>
      <c r="F136" s="104">
        <v>858.70539552278842</v>
      </c>
      <c r="G136" s="104">
        <v>950.31526781294679</v>
      </c>
      <c r="H136" s="104">
        <v>901.85623492940499</v>
      </c>
      <c r="I136" s="104">
        <v>933.41145453436491</v>
      </c>
      <c r="J136" s="104">
        <v>931.15912690108451</v>
      </c>
      <c r="K136" s="104">
        <v>951.35279954432224</v>
      </c>
      <c r="L136" s="104">
        <v>911.49780406481057</v>
      </c>
      <c r="M136" s="104">
        <v>847.82332371928965</v>
      </c>
      <c r="N136" s="104">
        <v>801.02043240767068</v>
      </c>
      <c r="O136" s="104">
        <v>783.96961009855761</v>
      </c>
      <c r="P136" s="104">
        <v>745.67859005723358</v>
      </c>
      <c r="Q136" s="104">
        <v>732.06880664815662</v>
      </c>
      <c r="R136" s="104">
        <v>754.00230149434435</v>
      </c>
      <c r="S136" s="104">
        <v>766.16634960190231</v>
      </c>
      <c r="T136" s="104">
        <v>774.61231925392406</v>
      </c>
      <c r="U136" s="104">
        <v>776.6632743753637</v>
      </c>
      <c r="V136" s="104">
        <v>728.02528474737176</v>
      </c>
      <c r="W136" s="104">
        <v>807.43006510227656</v>
      </c>
      <c r="X136" s="104">
        <v>826.78074158127504</v>
      </c>
      <c r="Y136" s="104">
        <v>0</v>
      </c>
      <c r="DA136" s="132" t="s">
        <v>2371</v>
      </c>
    </row>
    <row r="137" spans="1:105" ht="12" customHeight="1" x14ac:dyDescent="0.25">
      <c r="A137" s="108" t="s">
        <v>53</v>
      </c>
      <c r="B137" s="98">
        <v>212.97606681430776</v>
      </c>
      <c r="C137" s="98">
        <v>250.34981826505694</v>
      </c>
      <c r="D137" s="98">
        <v>273.07316501897662</v>
      </c>
      <c r="E137" s="98">
        <v>180.32975891144008</v>
      </c>
      <c r="F137" s="98">
        <v>181.8534103714882</v>
      </c>
      <c r="G137" s="98">
        <v>267.96668054766894</v>
      </c>
      <c r="H137" s="98">
        <v>218.69633668772659</v>
      </c>
      <c r="I137" s="98">
        <v>233.64491058948224</v>
      </c>
      <c r="J137" s="98">
        <v>225.39627097733862</v>
      </c>
      <c r="K137" s="98">
        <v>245.65476292721976</v>
      </c>
      <c r="L137" s="98">
        <v>168.35804234974975</v>
      </c>
      <c r="M137" s="98">
        <v>119.66851454546024</v>
      </c>
      <c r="N137" s="98">
        <v>109.03319362626677</v>
      </c>
      <c r="O137" s="98">
        <v>90.544667247574523</v>
      </c>
      <c r="P137" s="98">
        <v>92.646412977589662</v>
      </c>
      <c r="Q137" s="98">
        <v>96.103320754233636</v>
      </c>
      <c r="R137" s="98">
        <v>107.52297152439873</v>
      </c>
      <c r="S137" s="98">
        <v>102.99228832063778</v>
      </c>
      <c r="T137" s="98">
        <v>74.671369387038524</v>
      </c>
      <c r="U137" s="98">
        <v>76.138811525866984</v>
      </c>
      <c r="V137" s="98">
        <v>27.959991308746503</v>
      </c>
      <c r="W137" s="98">
        <v>75.837207153713038</v>
      </c>
      <c r="X137" s="98">
        <v>146.19310020600111</v>
      </c>
      <c r="Y137" s="98">
        <v>0</v>
      </c>
      <c r="DA137" s="63" t="s">
        <v>2372</v>
      </c>
    </row>
    <row r="138" spans="1:105" ht="12" customHeight="1" x14ac:dyDescent="0.25">
      <c r="A138" s="108" t="s">
        <v>52</v>
      </c>
      <c r="B138" s="98">
        <v>687.72250556357835</v>
      </c>
      <c r="C138" s="98">
        <v>687.74464514542331</v>
      </c>
      <c r="D138" s="98">
        <v>687.99012719246491</v>
      </c>
      <c r="E138" s="98">
        <v>680.41963005905882</v>
      </c>
      <c r="F138" s="98">
        <v>676.85198515130025</v>
      </c>
      <c r="G138" s="98">
        <v>682.34858726527796</v>
      </c>
      <c r="H138" s="98">
        <v>683.15989824167843</v>
      </c>
      <c r="I138" s="98">
        <v>699.76654394488276</v>
      </c>
      <c r="J138" s="98">
        <v>705.76285592374586</v>
      </c>
      <c r="K138" s="98">
        <v>705.6980366171025</v>
      </c>
      <c r="L138" s="98">
        <v>743.13976171506079</v>
      </c>
      <c r="M138" s="98">
        <v>728.15480917382956</v>
      </c>
      <c r="N138" s="98">
        <v>691.9872387814039</v>
      </c>
      <c r="O138" s="98">
        <v>693.42494285098303</v>
      </c>
      <c r="P138" s="98">
        <v>653.03217707964382</v>
      </c>
      <c r="Q138" s="98">
        <v>635.96548589392285</v>
      </c>
      <c r="R138" s="98">
        <v>646.47932996994552</v>
      </c>
      <c r="S138" s="98">
        <v>663.17406128126447</v>
      </c>
      <c r="T138" s="98">
        <v>699.9409498668856</v>
      </c>
      <c r="U138" s="98">
        <v>700.5244628494969</v>
      </c>
      <c r="V138" s="98">
        <v>700.0652934386253</v>
      </c>
      <c r="W138" s="98">
        <v>731.59285794856351</v>
      </c>
      <c r="X138" s="98">
        <v>680.58764137527407</v>
      </c>
      <c r="Y138" s="98">
        <v>0</v>
      </c>
      <c r="DA138" s="63" t="s">
        <v>2373</v>
      </c>
    </row>
    <row r="139" spans="1:105" ht="12" customHeight="1" x14ac:dyDescent="0.25">
      <c r="A139" s="121" t="s">
        <v>54</v>
      </c>
      <c r="B139" s="122">
        <v>2278.8703947330628</v>
      </c>
      <c r="C139" s="122">
        <v>2303.5709680835143</v>
      </c>
      <c r="D139" s="122">
        <v>2379.7048452730301</v>
      </c>
      <c r="E139" s="122">
        <v>2467.6107597083933</v>
      </c>
      <c r="F139" s="122">
        <v>2478.1206959373617</v>
      </c>
      <c r="G139" s="122">
        <v>2416.8010832863301</v>
      </c>
      <c r="H139" s="122">
        <v>2297.5070297162465</v>
      </c>
      <c r="I139" s="122">
        <v>2343.6075486086261</v>
      </c>
      <c r="J139" s="122">
        <v>2007.4733007174543</v>
      </c>
      <c r="K139" s="122">
        <v>1965.1158831687492</v>
      </c>
      <c r="L139" s="122">
        <v>2255.3159881297252</v>
      </c>
      <c r="M139" s="122">
        <v>1920.1735259295072</v>
      </c>
      <c r="N139" s="122">
        <v>1601.84935990797</v>
      </c>
      <c r="O139" s="122">
        <v>1418.603877883673</v>
      </c>
      <c r="P139" s="122">
        <v>1278.3011648088896</v>
      </c>
      <c r="Q139" s="122">
        <v>1246.4014284524555</v>
      </c>
      <c r="R139" s="122">
        <v>1480.3331851482076</v>
      </c>
      <c r="S139" s="122">
        <v>1417.4860673159844</v>
      </c>
      <c r="T139" s="122">
        <v>1557.7369618540124</v>
      </c>
      <c r="U139" s="122">
        <v>1566.1572578100715</v>
      </c>
      <c r="V139" s="122">
        <v>1711.3900766173274</v>
      </c>
      <c r="W139" s="122">
        <v>1755.0417623097742</v>
      </c>
      <c r="X139" s="122">
        <v>1664.9527380727541</v>
      </c>
      <c r="Y139" s="122">
        <v>0</v>
      </c>
      <c r="DA139" s="130" t="s">
        <v>2374</v>
      </c>
    </row>
    <row r="140" spans="1:105" ht="12" customHeight="1" x14ac:dyDescent="0.25">
      <c r="A140" s="97" t="s">
        <v>50</v>
      </c>
      <c r="B140" s="98">
        <v>2673.6014214778816</v>
      </c>
      <c r="C140" s="98">
        <v>2553.1273300676266</v>
      </c>
      <c r="D140" s="98">
        <v>2542.7652627726197</v>
      </c>
      <c r="E140" s="98">
        <v>2960.8756584634375</v>
      </c>
      <c r="F140" s="98">
        <v>2945.6396237232575</v>
      </c>
      <c r="G140" s="98">
        <v>2701.8827650204043</v>
      </c>
      <c r="H140" s="98">
        <v>2643.803611625573</v>
      </c>
      <c r="I140" s="98">
        <v>2646.0879334696201</v>
      </c>
      <c r="J140" s="98">
        <v>2383.7478652368109</v>
      </c>
      <c r="K140" s="98">
        <v>2365.6314972762211</v>
      </c>
      <c r="L140" s="98">
        <v>2405.7162356171584</v>
      </c>
      <c r="M140" s="98">
        <v>2177.7292426658969</v>
      </c>
      <c r="N140" s="98">
        <v>1863.9387098736447</v>
      </c>
      <c r="O140" s="98">
        <v>1733.86904554638</v>
      </c>
      <c r="P140" s="98">
        <v>1563.9134237762373</v>
      </c>
      <c r="Q140" s="98">
        <v>1518.3869758631572</v>
      </c>
      <c r="R140" s="98">
        <v>1635.5225095410678</v>
      </c>
      <c r="S140" s="98">
        <v>1763.2415547572737</v>
      </c>
      <c r="T140" s="98">
        <v>1823.7622766985367</v>
      </c>
      <c r="U140" s="98">
        <v>1904.6360450704424</v>
      </c>
      <c r="V140" s="98">
        <v>2232.422765227378</v>
      </c>
      <c r="W140" s="98">
        <v>2137.4108493443637</v>
      </c>
      <c r="X140" s="98">
        <v>2158.6864606384379</v>
      </c>
      <c r="Y140" s="98">
        <v>0</v>
      </c>
      <c r="DA140" s="63" t="s">
        <v>2375</v>
      </c>
    </row>
    <row r="141" spans="1:105" ht="12" customHeight="1" x14ac:dyDescent="0.25">
      <c r="A141" s="109" t="s">
        <v>120</v>
      </c>
      <c r="B141" s="33">
        <v>1915.3221172456863</v>
      </c>
      <c r="C141" s="33">
        <v>2072.4121516921291</v>
      </c>
      <c r="D141" s="33">
        <v>2227.0267491203767</v>
      </c>
      <c r="E141" s="33">
        <v>1989.3179397014394</v>
      </c>
      <c r="F141" s="33">
        <v>2037.5269420030088</v>
      </c>
      <c r="G141" s="33">
        <v>2158.442508435814</v>
      </c>
      <c r="H141" s="33">
        <v>2016.6900474607971</v>
      </c>
      <c r="I141" s="33">
        <v>2120.6774955223291</v>
      </c>
      <c r="J141" s="33">
        <v>1758.2771176235958</v>
      </c>
      <c r="K141" s="33">
        <v>1715.7760356789875</v>
      </c>
      <c r="L141" s="33">
        <v>2153.9887551965539</v>
      </c>
      <c r="M141" s="33">
        <v>1721.8821761782331</v>
      </c>
      <c r="N141" s="33">
        <v>1351.7659352728351</v>
      </c>
      <c r="O141" s="33">
        <v>1076.6512967421238</v>
      </c>
      <c r="P141" s="33">
        <v>960.90042278133376</v>
      </c>
      <c r="Q141" s="33">
        <v>954.94235959992272</v>
      </c>
      <c r="R141" s="33">
        <v>1345.0696077871421</v>
      </c>
      <c r="S141" s="33">
        <v>1163.0558596959331</v>
      </c>
      <c r="T141" s="33">
        <v>1399.8992249395776</v>
      </c>
      <c r="U141" s="33">
        <v>1398.673156075791</v>
      </c>
      <c r="V141" s="33">
        <v>1488.4896371896036</v>
      </c>
      <c r="W141" s="33">
        <v>1602.9447366937909</v>
      </c>
      <c r="X141" s="33">
        <v>1471.0129220879178</v>
      </c>
      <c r="Y141" s="33">
        <v>0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4812.4598819315652</v>
      </c>
      <c r="C143" s="117">
        <f t="shared" si="49"/>
        <v>4708.0754115368163</v>
      </c>
      <c r="D143" s="117">
        <f t="shared" si="49"/>
        <v>4744.4897882101723</v>
      </c>
      <c r="E143" s="117">
        <f t="shared" si="49"/>
        <v>5211.5132260552209</v>
      </c>
      <c r="F143" s="117">
        <f t="shared" si="49"/>
        <v>5138.0801720175432</v>
      </c>
      <c r="G143" s="117">
        <f t="shared" si="49"/>
        <v>5091.7671631180147</v>
      </c>
      <c r="H143" s="117">
        <f t="shared" si="49"/>
        <v>4893.4356773795434</v>
      </c>
      <c r="I143" s="117">
        <f t="shared" si="49"/>
        <v>4906.4835489161733</v>
      </c>
      <c r="J143" s="117">
        <f t="shared" si="49"/>
        <v>4435.3743014768779</v>
      </c>
      <c r="K143" s="117">
        <f t="shared" si="49"/>
        <v>4720.1674459540382</v>
      </c>
      <c r="L143" s="117">
        <f t="shared" si="49"/>
        <v>4715.1161177530448</v>
      </c>
      <c r="M143" s="117">
        <f t="shared" si="49"/>
        <v>4075.0089905540826</v>
      </c>
      <c r="N143" s="117">
        <f t="shared" si="49"/>
        <v>3747.4870706527036</v>
      </c>
      <c r="O143" s="117">
        <f t="shared" si="49"/>
        <v>3651.7820940448246</v>
      </c>
      <c r="P143" s="117">
        <f t="shared" si="49"/>
        <v>3402.7012893294236</v>
      </c>
      <c r="Q143" s="117">
        <f t="shared" si="49"/>
        <v>3231.0143034641515</v>
      </c>
      <c r="R143" s="117">
        <f t="shared" ref="R143:V143" si="50">R144+R146+R148+R157</f>
        <v>3453.0649813787927</v>
      </c>
      <c r="S143" s="117">
        <f t="shared" si="50"/>
        <v>3377.7077009846626</v>
      </c>
      <c r="T143" s="117">
        <f t="shared" si="50"/>
        <v>3500.1354976239727</v>
      </c>
      <c r="U143" s="117">
        <f t="shared" si="50"/>
        <v>3492.0546025548451</v>
      </c>
      <c r="V143" s="117">
        <f t="shared" si="50"/>
        <v>3727.5858748916407</v>
      </c>
      <c r="W143" s="117">
        <f t="shared" ref="W143:Y143" si="51">W144+W146+W148+W157</f>
        <v>3653.1412087456602</v>
      </c>
      <c r="X143" s="117">
        <f t="shared" si="51"/>
        <v>3529.4649909601194</v>
      </c>
      <c r="Y143" s="117">
        <f t="shared" si="51"/>
        <v>3723.8055237764274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903.09322880681202</v>
      </c>
      <c r="C144" s="122">
        <f t="shared" si="52"/>
        <v>858.06835632741831</v>
      </c>
      <c r="D144" s="122">
        <f t="shared" si="52"/>
        <v>901.37443741163884</v>
      </c>
      <c r="E144" s="122">
        <f t="shared" si="52"/>
        <v>1152.1619958301162</v>
      </c>
      <c r="F144" s="122">
        <f t="shared" si="52"/>
        <v>1124.3053234747879</v>
      </c>
      <c r="G144" s="122">
        <f t="shared" si="52"/>
        <v>1134.3897334298711</v>
      </c>
      <c r="H144" s="122">
        <f t="shared" si="52"/>
        <v>1003.8823772799378</v>
      </c>
      <c r="I144" s="122">
        <f t="shared" si="52"/>
        <v>1078.9162590945432</v>
      </c>
      <c r="J144" s="122">
        <f t="shared" si="52"/>
        <v>975.66058898139488</v>
      </c>
      <c r="K144" s="122">
        <f t="shared" si="52"/>
        <v>1250.4504442086909</v>
      </c>
      <c r="L144" s="122">
        <f t="shared" si="52"/>
        <v>848.41499965191349</v>
      </c>
      <c r="M144" s="122">
        <f t="shared" si="52"/>
        <v>750.11284773204022</v>
      </c>
      <c r="N144" s="122">
        <f t="shared" si="52"/>
        <v>824.26315414330122</v>
      </c>
      <c r="O144" s="122">
        <f t="shared" si="52"/>
        <v>942.63287715273452</v>
      </c>
      <c r="P144" s="122">
        <f t="shared" si="52"/>
        <v>961.38629478365885</v>
      </c>
      <c r="Q144" s="122">
        <f t="shared" si="52"/>
        <v>894.14700093190322</v>
      </c>
      <c r="R144" s="122">
        <f t="shared" si="52"/>
        <v>849.06827485668111</v>
      </c>
      <c r="S144" s="122">
        <f t="shared" si="52"/>
        <v>827.83427706699467</v>
      </c>
      <c r="T144" s="122">
        <f t="shared" si="52"/>
        <v>809.74890207035753</v>
      </c>
      <c r="U144" s="122">
        <f t="shared" si="52"/>
        <v>801.41831372958598</v>
      </c>
      <c r="V144" s="122">
        <f t="shared" si="52"/>
        <v>800.66197018990147</v>
      </c>
      <c r="W144" s="122">
        <f t="shared" si="52"/>
        <v>791.40236886671448</v>
      </c>
      <c r="X144" s="122">
        <f t="shared" si="52"/>
        <v>829.92881774233354</v>
      </c>
      <c r="Y144" s="122">
        <f t="shared" si="52"/>
        <v>804.91186964593044</v>
      </c>
      <c r="DA144" s="130" t="s">
        <v>2378</v>
      </c>
    </row>
    <row r="145" spans="1:105" ht="12" customHeight="1" x14ac:dyDescent="0.25">
      <c r="A145" s="97" t="s">
        <v>53</v>
      </c>
      <c r="B145" s="98">
        <v>903.09322880681202</v>
      </c>
      <c r="C145" s="98">
        <v>858.06835632741831</v>
      </c>
      <c r="D145" s="98">
        <v>901.37443741163884</v>
      </c>
      <c r="E145" s="98">
        <v>1152.1619958301162</v>
      </c>
      <c r="F145" s="98">
        <v>1124.3053234747879</v>
      </c>
      <c r="G145" s="98">
        <v>1134.3897334298711</v>
      </c>
      <c r="H145" s="98">
        <v>1003.8823772799378</v>
      </c>
      <c r="I145" s="98">
        <v>1078.9162590945432</v>
      </c>
      <c r="J145" s="98">
        <v>975.66058898139488</v>
      </c>
      <c r="K145" s="98">
        <v>1250.4504442086909</v>
      </c>
      <c r="L145" s="98">
        <v>848.41499965191349</v>
      </c>
      <c r="M145" s="98">
        <v>750.11284773204022</v>
      </c>
      <c r="N145" s="98">
        <v>824.26315414330122</v>
      </c>
      <c r="O145" s="98">
        <v>942.63287715273452</v>
      </c>
      <c r="P145" s="98">
        <v>961.38629478365885</v>
      </c>
      <c r="Q145" s="98">
        <v>894.14700093190322</v>
      </c>
      <c r="R145" s="98">
        <v>849.06827485668111</v>
      </c>
      <c r="S145" s="98">
        <v>827.83427706699467</v>
      </c>
      <c r="T145" s="98">
        <v>809.74890207035753</v>
      </c>
      <c r="U145" s="98">
        <v>801.41831372958598</v>
      </c>
      <c r="V145" s="98">
        <v>800.66197018990147</v>
      </c>
      <c r="W145" s="98">
        <v>791.40236886671448</v>
      </c>
      <c r="X145" s="98">
        <v>829.92881774233354</v>
      </c>
      <c r="Y145" s="98">
        <v>804.91186964593044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144.50993050470967</v>
      </c>
      <c r="C146" s="122">
        <f t="shared" si="53"/>
        <v>120.91669472230909</v>
      </c>
      <c r="D146" s="122">
        <f t="shared" si="53"/>
        <v>75.558849804515873</v>
      </c>
      <c r="E146" s="122">
        <f t="shared" si="53"/>
        <v>172.99541386731033</v>
      </c>
      <c r="F146" s="122">
        <f t="shared" si="53"/>
        <v>142.45528558164531</v>
      </c>
      <c r="G146" s="122">
        <f t="shared" si="53"/>
        <v>183.38994053660986</v>
      </c>
      <c r="H146" s="122">
        <f t="shared" si="53"/>
        <v>225.88373593179449</v>
      </c>
      <c r="I146" s="122">
        <f t="shared" si="53"/>
        <v>98.705044751894292</v>
      </c>
      <c r="J146" s="122">
        <f t="shared" si="53"/>
        <v>85.062877717287407</v>
      </c>
      <c r="K146" s="122">
        <f t="shared" si="53"/>
        <v>129.10590045937926</v>
      </c>
      <c r="L146" s="122">
        <f t="shared" si="53"/>
        <v>194.60057474246753</v>
      </c>
      <c r="M146" s="122">
        <f t="shared" si="53"/>
        <v>174.38869595611888</v>
      </c>
      <c r="N146" s="122">
        <f t="shared" si="53"/>
        <v>146.13279241506018</v>
      </c>
      <c r="O146" s="122">
        <f t="shared" si="53"/>
        <v>124.59440594126103</v>
      </c>
      <c r="P146" s="122">
        <f t="shared" si="53"/>
        <v>110.11054453730792</v>
      </c>
      <c r="Q146" s="122">
        <f t="shared" si="53"/>
        <v>110.60800999857682</v>
      </c>
      <c r="R146" s="122">
        <f t="shared" si="53"/>
        <v>118.06352338332682</v>
      </c>
      <c r="S146" s="122">
        <f t="shared" si="53"/>
        <v>112.65647802833853</v>
      </c>
      <c r="T146" s="122">
        <f t="shared" si="53"/>
        <v>116.32540723619778</v>
      </c>
      <c r="U146" s="122">
        <f t="shared" si="53"/>
        <v>115.95815702224918</v>
      </c>
      <c r="V146" s="122">
        <f t="shared" si="53"/>
        <v>119.55606246142763</v>
      </c>
      <c r="W146" s="122">
        <f t="shared" si="53"/>
        <v>129.80078426864844</v>
      </c>
      <c r="X146" s="122">
        <f t="shared" si="53"/>
        <v>139.76096804521976</v>
      </c>
      <c r="Y146" s="122">
        <f t="shared" si="53"/>
        <v>163.08301821921575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144.50993050470967</v>
      </c>
      <c r="C147" s="98">
        <f>IF(RES_hhdet_fec!C147=0,0,RES_hhdet_fec!C147*1000*11630/RES_hhdet_num!C143)</f>
        <v>120.91669472230909</v>
      </c>
      <c r="D147" s="98">
        <f>IF(RES_hhdet_fec!D147=0,0,RES_hhdet_fec!D147*1000*11630/RES_hhdet_num!D143)</f>
        <v>75.558849804515873</v>
      </c>
      <c r="E147" s="98">
        <f>IF(RES_hhdet_fec!E147=0,0,RES_hhdet_fec!E147*1000*11630/RES_hhdet_num!E143)</f>
        <v>172.99541386731033</v>
      </c>
      <c r="F147" s="98">
        <f>IF(RES_hhdet_fec!F147=0,0,RES_hhdet_fec!F147*1000*11630/RES_hhdet_num!F143)</f>
        <v>142.45528558164531</v>
      </c>
      <c r="G147" s="98">
        <f>IF(RES_hhdet_fec!G147=0,0,RES_hhdet_fec!G147*1000*11630/RES_hhdet_num!G143)</f>
        <v>183.38994053660986</v>
      </c>
      <c r="H147" s="98">
        <f>IF(RES_hhdet_fec!H147=0,0,RES_hhdet_fec!H147*1000*11630/RES_hhdet_num!H143)</f>
        <v>225.88373593179449</v>
      </c>
      <c r="I147" s="98">
        <f>IF(RES_hhdet_fec!I147=0,0,RES_hhdet_fec!I147*1000*11630/RES_hhdet_num!I143)</f>
        <v>98.705044751894292</v>
      </c>
      <c r="J147" s="98">
        <f>IF(RES_hhdet_fec!J147=0,0,RES_hhdet_fec!J147*1000*11630/RES_hhdet_num!J143)</f>
        <v>85.062877717287407</v>
      </c>
      <c r="K147" s="98">
        <f>IF(RES_hhdet_fec!K147=0,0,RES_hhdet_fec!K147*1000*11630/RES_hhdet_num!K143)</f>
        <v>129.10590045937926</v>
      </c>
      <c r="L147" s="98">
        <f>IF(RES_hhdet_fec!L147=0,0,RES_hhdet_fec!L147*1000*11630/RES_hhdet_num!L143)</f>
        <v>194.60057474246753</v>
      </c>
      <c r="M147" s="98">
        <f>IF(RES_hhdet_fec!M147=0,0,RES_hhdet_fec!M147*1000*11630/RES_hhdet_num!M143)</f>
        <v>174.38869595611888</v>
      </c>
      <c r="N147" s="98">
        <f>IF(RES_hhdet_fec!N147=0,0,RES_hhdet_fec!N147*1000*11630/RES_hhdet_num!N143)</f>
        <v>146.13279241506018</v>
      </c>
      <c r="O147" s="98">
        <f>IF(RES_hhdet_fec!O147=0,0,RES_hhdet_fec!O147*1000*11630/RES_hhdet_num!O143)</f>
        <v>124.59440594126103</v>
      </c>
      <c r="P147" s="98">
        <f>IF(RES_hhdet_fec!P147=0,0,RES_hhdet_fec!P147*1000*11630/RES_hhdet_num!P143)</f>
        <v>110.11054453730792</v>
      </c>
      <c r="Q147" s="98">
        <f>IF(RES_hhdet_fec!Q147=0,0,RES_hhdet_fec!Q147*1000*11630/RES_hhdet_num!Q143)</f>
        <v>110.60800999857682</v>
      </c>
      <c r="R147" s="98">
        <f>IF(RES_hhdet_fec!R147=0,0,RES_hhdet_fec!R147*1000*11630/RES_hhdet_num!R143)</f>
        <v>118.06352338332682</v>
      </c>
      <c r="S147" s="98">
        <f>IF(RES_hhdet_fec!S147=0,0,RES_hhdet_fec!S147*1000*11630/RES_hhdet_num!S143)</f>
        <v>112.65647802833853</v>
      </c>
      <c r="T147" s="98">
        <f>IF(RES_hhdet_fec!T147=0,0,RES_hhdet_fec!T147*1000*11630/RES_hhdet_num!T143)</f>
        <v>116.32540723619778</v>
      </c>
      <c r="U147" s="98">
        <f>IF(RES_hhdet_fec!U147=0,0,RES_hhdet_fec!U147*1000*11630/RES_hhdet_num!U143)</f>
        <v>115.95815702224918</v>
      </c>
      <c r="V147" s="98">
        <f>IF(RES_hhdet_fec!V147=0,0,RES_hhdet_fec!V147*1000*11630/RES_hhdet_num!V143)</f>
        <v>119.55606246142763</v>
      </c>
      <c r="W147" s="98">
        <f>IF(RES_hhdet_fec!W147=0,0,RES_hhdet_fec!W147*1000*11630/RES_hhdet_num!W143)</f>
        <v>129.80078426864844</v>
      </c>
      <c r="X147" s="98">
        <f>IF(RES_hhdet_fec!X147=0,0,RES_hhdet_fec!X147*1000*11630/RES_hhdet_num!X143)</f>
        <v>139.76096804521976</v>
      </c>
      <c r="Y147" s="98">
        <f>IF(RES_hhdet_fec!Y147=0,0,RES_hhdet_fec!Y147*1000*11630/RES_hhdet_num!Y143)</f>
        <v>163.08301821921575</v>
      </c>
      <c r="DA147" s="63" t="s">
        <v>2381</v>
      </c>
    </row>
    <row r="148" spans="1:105" ht="12" customHeight="1" x14ac:dyDescent="0.25">
      <c r="A148" s="121" t="s">
        <v>55</v>
      </c>
      <c r="B148" s="122">
        <v>1485.9910959060169</v>
      </c>
      <c r="C148" s="122">
        <v>1432.8302854390738</v>
      </c>
      <c r="D148" s="122">
        <v>1401.3804663544663</v>
      </c>
      <c r="E148" s="122">
        <v>1420.6472573633505</v>
      </c>
      <c r="F148" s="122">
        <v>1400.861463020932</v>
      </c>
      <c r="G148" s="122">
        <v>1377.6504240065663</v>
      </c>
      <c r="H148" s="122">
        <v>1381.5413365335589</v>
      </c>
      <c r="I148" s="122">
        <v>1404.2584228882918</v>
      </c>
      <c r="J148" s="122">
        <v>1393.7469501828018</v>
      </c>
      <c r="K148" s="122">
        <v>1391.8313928605378</v>
      </c>
      <c r="L148" s="122">
        <v>1421.5726415732258</v>
      </c>
      <c r="M148" s="122">
        <v>1235.4296682637239</v>
      </c>
      <c r="N148" s="122">
        <v>1181.0869505863031</v>
      </c>
      <c r="O148" s="122">
        <v>1174.2683519530979</v>
      </c>
      <c r="P148" s="122">
        <v>1073.2356771483546</v>
      </c>
      <c r="Q148" s="122">
        <v>1012.5104710924643</v>
      </c>
      <c r="R148" s="122">
        <v>1019.8169323950202</v>
      </c>
      <c r="S148" s="122">
        <v>1032.3638032544782</v>
      </c>
      <c r="T148" s="122">
        <v>1011.7583671450399</v>
      </c>
      <c r="U148" s="122">
        <v>996.85845344885831</v>
      </c>
      <c r="V148" s="122">
        <v>1086.7778140567914</v>
      </c>
      <c r="W148" s="122">
        <v>998.76575882106908</v>
      </c>
      <c r="X148" s="122">
        <v>959.74512020986128</v>
      </c>
      <c r="Y148" s="122">
        <v>950.48686210834035</v>
      </c>
      <c r="DA148" s="130" t="s">
        <v>2382</v>
      </c>
    </row>
    <row r="149" spans="1:105" ht="12" customHeight="1" x14ac:dyDescent="0.25">
      <c r="A149" s="97" t="s">
        <v>124</v>
      </c>
      <c r="B149" s="98">
        <v>1523.9945289055713</v>
      </c>
      <c r="C149" s="98">
        <v>1467.633654990386</v>
      </c>
      <c r="D149" s="98">
        <v>1434.5512023239537</v>
      </c>
      <c r="E149" s="98">
        <v>1463.0012249311208</v>
      </c>
      <c r="F149" s="98">
        <v>1443.3712983831188</v>
      </c>
      <c r="G149" s="98">
        <v>1413.3796599907291</v>
      </c>
      <c r="H149" s="98">
        <v>1423.4402802377899</v>
      </c>
      <c r="I149" s="98">
        <v>1451.2282097494203</v>
      </c>
      <c r="J149" s="98">
        <v>1453.4837094524141</v>
      </c>
      <c r="K149" s="98">
        <v>1460.319224188243</v>
      </c>
      <c r="L149" s="98">
        <v>1527.7705095006688</v>
      </c>
      <c r="M149" s="98">
        <v>1332.2856685505753</v>
      </c>
      <c r="N149" s="98">
        <v>1290.1439419897163</v>
      </c>
      <c r="O149" s="98">
        <v>1292.5812115942413</v>
      </c>
      <c r="P149" s="98">
        <v>1185.6848605404866</v>
      </c>
      <c r="Q149" s="98">
        <v>1118.6763220679507</v>
      </c>
      <c r="R149" s="98">
        <v>1126.115051394579</v>
      </c>
      <c r="S149" s="98">
        <v>1139.4870747053135</v>
      </c>
      <c r="T149" s="98">
        <v>1110.8280835239477</v>
      </c>
      <c r="U149" s="98">
        <v>1088.2741949179917</v>
      </c>
      <c r="V149" s="98">
        <v>1249.3294181369502</v>
      </c>
      <c r="W149" s="98">
        <v>1087.4819108949293</v>
      </c>
      <c r="X149" s="98">
        <v>1036.3711488567449</v>
      </c>
      <c r="Y149" s="98">
        <v>1015.94827876844</v>
      </c>
      <c r="DA149" s="63" t="s">
        <v>2383</v>
      </c>
    </row>
    <row r="150" spans="1:105" ht="12" customHeight="1" x14ac:dyDescent="0.25">
      <c r="A150" s="97" t="s">
        <v>123</v>
      </c>
      <c r="B150" s="98">
        <v>981.31385577937726</v>
      </c>
      <c r="C150" s="98">
        <v>963.07927354135597</v>
      </c>
      <c r="D150" s="98">
        <v>954.78070525027272</v>
      </c>
      <c r="E150" s="98">
        <v>961.49622623259722</v>
      </c>
      <c r="F150" s="98">
        <v>951.91451485930702</v>
      </c>
      <c r="G150" s="98">
        <v>949.52801349602976</v>
      </c>
      <c r="H150" s="98">
        <v>949.18320611659772</v>
      </c>
      <c r="I150" s="98">
        <v>972.39430728987008</v>
      </c>
      <c r="J150" s="98">
        <v>973.46239337597649</v>
      </c>
      <c r="K150" s="98">
        <v>986.64671457903671</v>
      </c>
      <c r="L150" s="98">
        <v>1017.6488227162454</v>
      </c>
      <c r="M150" s="98">
        <v>864.19167996652925</v>
      </c>
      <c r="N150" s="98">
        <v>845.95070044372289</v>
      </c>
      <c r="O150" s="98">
        <v>854.34564607535128</v>
      </c>
      <c r="P150" s="98">
        <v>797.35142538156185</v>
      </c>
      <c r="Q150" s="98">
        <v>766.56778084168764</v>
      </c>
      <c r="R150" s="98">
        <v>791.11755073116888</v>
      </c>
      <c r="S150" s="98">
        <v>817.93823752889375</v>
      </c>
      <c r="T150" s="98">
        <v>801.80816184020182</v>
      </c>
      <c r="U150" s="98">
        <v>803.41087583562205</v>
      </c>
      <c r="V150" s="98">
        <v>949.4510246759437</v>
      </c>
      <c r="W150" s="98">
        <v>843.59430484401253</v>
      </c>
      <c r="X150" s="98">
        <v>832.81416350801828</v>
      </c>
      <c r="Y150" s="98">
        <v>814.92173273018204</v>
      </c>
      <c r="DA150" s="63" t="s">
        <v>2384</v>
      </c>
    </row>
    <row r="151" spans="1:105" ht="12" customHeight="1" x14ac:dyDescent="0.25">
      <c r="A151" s="100" t="s">
        <v>50</v>
      </c>
      <c r="B151" s="101">
        <v>272.59755011031046</v>
      </c>
      <c r="C151" s="101">
        <v>278.32601080765863</v>
      </c>
      <c r="D151" s="101">
        <v>282.67067974565254</v>
      </c>
      <c r="E151" s="101">
        <v>250.33055578998631</v>
      </c>
      <c r="F151" s="101">
        <v>247.74445643930537</v>
      </c>
      <c r="G151" s="101">
        <v>278.83057748584503</v>
      </c>
      <c r="H151" s="101">
        <v>257.99446241247364</v>
      </c>
      <c r="I151" s="101">
        <v>267.88103877322982</v>
      </c>
      <c r="J151" s="101">
        <v>261.89646924353599</v>
      </c>
      <c r="K151" s="101">
        <v>274.79543260455102</v>
      </c>
      <c r="L151" s="101">
        <v>242.11060382283759</v>
      </c>
      <c r="M151" s="101">
        <v>140.14822113398296</v>
      </c>
      <c r="N151" s="101">
        <v>142.59811237419808</v>
      </c>
      <c r="O151" s="101">
        <v>133.10022798108218</v>
      </c>
      <c r="P151" s="101">
        <v>127.0162525689486</v>
      </c>
      <c r="Q151" s="101">
        <v>121.92885257051257</v>
      </c>
      <c r="R151" s="101">
        <v>133.4474923442275</v>
      </c>
      <c r="S151" s="101">
        <v>133.26400923923407</v>
      </c>
      <c r="T151" s="101">
        <v>92.63936553755147</v>
      </c>
      <c r="U151" s="101">
        <v>93.947573340190445</v>
      </c>
      <c r="V151" s="101">
        <v>146.41620211299576</v>
      </c>
      <c r="W151" s="101">
        <v>135.49993526590237</v>
      </c>
      <c r="X151" s="101">
        <v>206.11907132889039</v>
      </c>
      <c r="Y151" s="101">
        <v>166.92555753561186</v>
      </c>
      <c r="DA151" s="131" t="s">
        <v>2385</v>
      </c>
    </row>
    <row r="152" spans="1:105" ht="12" customHeight="1" x14ac:dyDescent="0.25">
      <c r="A152" s="103" t="s">
        <v>52</v>
      </c>
      <c r="B152" s="104">
        <v>708.71630566906686</v>
      </c>
      <c r="C152" s="104">
        <v>684.75326273369717</v>
      </c>
      <c r="D152" s="104">
        <v>672.11002550462024</v>
      </c>
      <c r="E152" s="104">
        <v>711.16567044261092</v>
      </c>
      <c r="F152" s="104">
        <v>704.17005842000162</v>
      </c>
      <c r="G152" s="104">
        <v>670.69743601018479</v>
      </c>
      <c r="H152" s="104">
        <v>691.18874370412402</v>
      </c>
      <c r="I152" s="104">
        <v>704.51326851664021</v>
      </c>
      <c r="J152" s="104">
        <v>711.5659241324405</v>
      </c>
      <c r="K152" s="104">
        <v>711.85128197448569</v>
      </c>
      <c r="L152" s="104">
        <v>775.53821889340793</v>
      </c>
      <c r="M152" s="104">
        <v>724.04345883254643</v>
      </c>
      <c r="N152" s="104">
        <v>703.35258806952493</v>
      </c>
      <c r="O152" s="104">
        <v>721.24541809426921</v>
      </c>
      <c r="P152" s="104">
        <v>670.33517281261311</v>
      </c>
      <c r="Q152" s="104">
        <v>644.63892827117502</v>
      </c>
      <c r="R152" s="104">
        <v>657.67005838694126</v>
      </c>
      <c r="S152" s="104">
        <v>684.6742282896596</v>
      </c>
      <c r="T152" s="104">
        <v>709.16879630265021</v>
      </c>
      <c r="U152" s="104">
        <v>709.46330249543155</v>
      </c>
      <c r="V152" s="104">
        <v>803.03482256294808</v>
      </c>
      <c r="W152" s="104">
        <v>708.09436957810999</v>
      </c>
      <c r="X152" s="104">
        <v>626.69509217912787</v>
      </c>
      <c r="Y152" s="104">
        <v>647.99617519457013</v>
      </c>
      <c r="DA152" s="132" t="s">
        <v>2386</v>
      </c>
    </row>
    <row r="153" spans="1:105" ht="12" customHeight="1" x14ac:dyDescent="0.25">
      <c r="A153" s="106" t="s">
        <v>122</v>
      </c>
      <c r="B153" s="101">
        <v>1289.3797900183497</v>
      </c>
      <c r="C153" s="101">
        <v>1309.2668630951566</v>
      </c>
      <c r="D153" s="101">
        <v>1318.2370277037592</v>
      </c>
      <c r="E153" s="101">
        <v>1211.938948988196</v>
      </c>
      <c r="F153" s="101">
        <v>1205.5797443439637</v>
      </c>
      <c r="G153" s="101">
        <v>1296.8417366918784</v>
      </c>
      <c r="H153" s="101">
        <v>1247.8961671487359</v>
      </c>
      <c r="I153" s="101">
        <v>1284.8076237790933</v>
      </c>
      <c r="J153" s="101">
        <v>1283.6765771162322</v>
      </c>
      <c r="K153" s="101">
        <v>1301.0564697511163</v>
      </c>
      <c r="L153" s="101">
        <v>1279.7642993572952</v>
      </c>
      <c r="M153" s="101">
        <v>1206.1048286131415</v>
      </c>
      <c r="N153" s="101">
        <v>1138.3233568689864</v>
      </c>
      <c r="O153" s="101">
        <v>1113.9126027932662</v>
      </c>
      <c r="P153" s="101">
        <v>1045.5787634565272</v>
      </c>
      <c r="Q153" s="101">
        <v>1011.8965977699804</v>
      </c>
      <c r="R153" s="101">
        <v>1028.8305632250606</v>
      </c>
      <c r="S153" s="101">
        <v>1040.3647130817196</v>
      </c>
      <c r="T153" s="101">
        <v>1049.294116184981</v>
      </c>
      <c r="U153" s="101">
        <v>1040.4604116991443</v>
      </c>
      <c r="V153" s="101">
        <v>974.36724780158704</v>
      </c>
      <c r="W153" s="101">
        <v>1051.8797696090589</v>
      </c>
      <c r="X153" s="101">
        <v>1039.3217743832695</v>
      </c>
      <c r="Y153" s="101">
        <v>1046.80101111725</v>
      </c>
      <c r="DA153" s="131" t="s">
        <v>2387</v>
      </c>
    </row>
    <row r="154" spans="1:105" ht="12" customHeight="1" x14ac:dyDescent="0.25">
      <c r="A154" s="107" t="s">
        <v>121</v>
      </c>
      <c r="B154" s="104">
        <v>900.69857237788563</v>
      </c>
      <c r="C154" s="104">
        <v>935.3027799619847</v>
      </c>
      <c r="D154" s="104">
        <v>956.11228928045171</v>
      </c>
      <c r="E154" s="104">
        <v>857.45150566593998</v>
      </c>
      <c r="F154" s="104">
        <v>855.66872818635136</v>
      </c>
      <c r="G154" s="104">
        <v>946.36603707802294</v>
      </c>
      <c r="H154" s="104">
        <v>899.2428563064434</v>
      </c>
      <c r="I154" s="104">
        <v>930.59460907245705</v>
      </c>
      <c r="J154" s="104">
        <v>927.85890328223445</v>
      </c>
      <c r="K154" s="104">
        <v>947.89900138506437</v>
      </c>
      <c r="L154" s="104">
        <v>909.32429490863228</v>
      </c>
      <c r="M154" s="104">
        <v>846.61833646276204</v>
      </c>
      <c r="N154" s="104">
        <v>800.42142635393679</v>
      </c>
      <c r="O154" s="104">
        <v>783.57016432832779</v>
      </c>
      <c r="P154" s="104">
        <v>742.81514664963981</v>
      </c>
      <c r="Q154" s="104">
        <v>727.95402517656362</v>
      </c>
      <c r="R154" s="104">
        <v>750.2895870751679</v>
      </c>
      <c r="S154" s="104">
        <v>763.99498325723653</v>
      </c>
      <c r="T154" s="104">
        <v>773.00812891063572</v>
      </c>
      <c r="U154" s="104">
        <v>775.06595454879482</v>
      </c>
      <c r="V154" s="104">
        <v>725.60690753610709</v>
      </c>
      <c r="W154" s="104">
        <v>803.06073270149841</v>
      </c>
      <c r="X154" s="104">
        <v>817.43187378187235</v>
      </c>
      <c r="Y154" s="104">
        <v>832.49934342763299</v>
      </c>
      <c r="DA154" s="132" t="s">
        <v>2388</v>
      </c>
    </row>
    <row r="155" spans="1:105" ht="12" customHeight="1" x14ac:dyDescent="0.25">
      <c r="A155" s="108" t="s">
        <v>53</v>
      </c>
      <c r="B155" s="98">
        <v>212.97606681430773</v>
      </c>
      <c r="C155" s="98">
        <v>247.7526633199885</v>
      </c>
      <c r="D155" s="98">
        <v>268.69344389167964</v>
      </c>
      <c r="E155" s="98">
        <v>177.72869108311272</v>
      </c>
      <c r="F155" s="98">
        <v>179.67546720972621</v>
      </c>
      <c r="G155" s="98">
        <v>265.18345582476934</v>
      </c>
      <c r="H155" s="98">
        <v>217.45432290384198</v>
      </c>
      <c r="I155" s="98">
        <v>232.5446221334013</v>
      </c>
      <c r="J155" s="98">
        <v>224.04904388078316</v>
      </c>
      <c r="K155" s="98">
        <v>244.22692265230495</v>
      </c>
      <c r="L155" s="98">
        <v>167.66769764315944</v>
      </c>
      <c r="M155" s="98">
        <v>119.35641399406492</v>
      </c>
      <c r="N155" s="98">
        <v>108.83582582393423</v>
      </c>
      <c r="O155" s="98">
        <v>90.262952232246306</v>
      </c>
      <c r="P155" s="98">
        <v>91.395294261992831</v>
      </c>
      <c r="Q155" s="98">
        <v>94.223922885102823</v>
      </c>
      <c r="R155" s="98">
        <v>105.88813734983283</v>
      </c>
      <c r="S155" s="98">
        <v>102.36993611406915</v>
      </c>
      <c r="T155" s="98">
        <v>74.625348098361243</v>
      </c>
      <c r="U155" s="98">
        <v>76.326172620440076</v>
      </c>
      <c r="V155" s="98">
        <v>27.91696066907387</v>
      </c>
      <c r="W155" s="98">
        <v>74.977975042178485</v>
      </c>
      <c r="X155" s="98">
        <v>141.95453032553692</v>
      </c>
      <c r="Y155" s="98">
        <v>139.92526476890509</v>
      </c>
      <c r="DA155" s="63" t="s">
        <v>2389</v>
      </c>
    </row>
    <row r="156" spans="1:105" ht="12" customHeight="1" x14ac:dyDescent="0.25">
      <c r="A156" s="108" t="s">
        <v>52</v>
      </c>
      <c r="B156" s="98">
        <v>687.72250556357801</v>
      </c>
      <c r="C156" s="98">
        <v>687.55011664199628</v>
      </c>
      <c r="D156" s="98">
        <v>687.41884538877218</v>
      </c>
      <c r="E156" s="98">
        <v>679.72281458282714</v>
      </c>
      <c r="F156" s="98">
        <v>675.99326097662515</v>
      </c>
      <c r="G156" s="98">
        <v>681.18258125325372</v>
      </c>
      <c r="H156" s="98">
        <v>681.78853340260139</v>
      </c>
      <c r="I156" s="98">
        <v>698.04998693905566</v>
      </c>
      <c r="J156" s="98">
        <v>703.80985940145138</v>
      </c>
      <c r="K156" s="98">
        <v>703.67207873275959</v>
      </c>
      <c r="L156" s="98">
        <v>741.6565972654729</v>
      </c>
      <c r="M156" s="98">
        <v>727.26192246869721</v>
      </c>
      <c r="N156" s="98">
        <v>691.58560053000247</v>
      </c>
      <c r="O156" s="98">
        <v>693.30721209608146</v>
      </c>
      <c r="P156" s="98">
        <v>651.41985238764687</v>
      </c>
      <c r="Q156" s="98">
        <v>633.73010229146075</v>
      </c>
      <c r="R156" s="98">
        <v>644.40144972533494</v>
      </c>
      <c r="S156" s="98">
        <v>661.62504714316754</v>
      </c>
      <c r="T156" s="98">
        <v>698.38278081227452</v>
      </c>
      <c r="U156" s="98">
        <v>698.73978192835466</v>
      </c>
      <c r="V156" s="98">
        <v>697.68994686703343</v>
      </c>
      <c r="W156" s="98">
        <v>728.08275765932001</v>
      </c>
      <c r="X156" s="98">
        <v>675.47734345633546</v>
      </c>
      <c r="Y156" s="98">
        <v>692.5740786587279</v>
      </c>
      <c r="DA156" s="63" t="s">
        <v>2390</v>
      </c>
    </row>
    <row r="157" spans="1:105" ht="12" customHeight="1" x14ac:dyDescent="0.25">
      <c r="A157" s="121" t="s">
        <v>54</v>
      </c>
      <c r="B157" s="122">
        <v>2278.8656267140273</v>
      </c>
      <c r="C157" s="122">
        <v>2296.2600750480151</v>
      </c>
      <c r="D157" s="122">
        <v>2366.1760346395513</v>
      </c>
      <c r="E157" s="122">
        <v>2465.7085589944436</v>
      </c>
      <c r="F157" s="122">
        <v>2470.4580999401778</v>
      </c>
      <c r="G157" s="122">
        <v>2396.3370651449673</v>
      </c>
      <c r="H157" s="122">
        <v>2282.1282276342522</v>
      </c>
      <c r="I157" s="122">
        <v>2324.6038221814442</v>
      </c>
      <c r="J157" s="122">
        <v>1980.9038845953937</v>
      </c>
      <c r="K157" s="122">
        <v>1948.77970842543</v>
      </c>
      <c r="L157" s="122">
        <v>2250.5279017854386</v>
      </c>
      <c r="M157" s="122">
        <v>1915.0777786021993</v>
      </c>
      <c r="N157" s="122">
        <v>1596.004173508039</v>
      </c>
      <c r="O157" s="122">
        <v>1410.286458997731</v>
      </c>
      <c r="P157" s="122">
        <v>1257.9687728601025</v>
      </c>
      <c r="Q157" s="122">
        <v>1213.7488214412072</v>
      </c>
      <c r="R157" s="122">
        <v>1466.1162507437646</v>
      </c>
      <c r="S157" s="122">
        <v>1404.8531426348513</v>
      </c>
      <c r="T157" s="122">
        <v>1562.3028211723779</v>
      </c>
      <c r="U157" s="122">
        <v>1577.8196783541516</v>
      </c>
      <c r="V157" s="122">
        <v>1720.5900281835202</v>
      </c>
      <c r="W157" s="122">
        <v>1733.1722967892279</v>
      </c>
      <c r="X157" s="122">
        <v>1600.0300849627044</v>
      </c>
      <c r="Y157" s="122">
        <v>1805.3237738029411</v>
      </c>
      <c r="DA157" s="130" t="s">
        <v>2391</v>
      </c>
    </row>
    <row r="158" spans="1:105" ht="12" customHeight="1" x14ac:dyDescent="0.25">
      <c r="A158" s="97" t="s">
        <v>50</v>
      </c>
      <c r="B158" s="98">
        <v>2673.601421477882</v>
      </c>
      <c r="C158" s="98">
        <v>2545.628788627515</v>
      </c>
      <c r="D158" s="98">
        <v>2529.4850001120881</v>
      </c>
      <c r="E158" s="98">
        <v>2945.9610597727456</v>
      </c>
      <c r="F158" s="98">
        <v>2933.808457633706</v>
      </c>
      <c r="G158" s="98">
        <v>2693.2353046468338</v>
      </c>
      <c r="H158" s="98">
        <v>2640.2434862466844</v>
      </c>
      <c r="I158" s="98">
        <v>2644.4056751012386</v>
      </c>
      <c r="J158" s="98">
        <v>2381.5584592647306</v>
      </c>
      <c r="K158" s="98">
        <v>2363.2783341121958</v>
      </c>
      <c r="L158" s="98">
        <v>2404.1640290340465</v>
      </c>
      <c r="M158" s="98">
        <v>2177.4037181906924</v>
      </c>
      <c r="N158" s="98">
        <v>1864.0907190266851</v>
      </c>
      <c r="O158" s="98">
        <v>1733.8687831335126</v>
      </c>
      <c r="P158" s="98">
        <v>1563.4539701238853</v>
      </c>
      <c r="Q158" s="98">
        <v>1517.5946978476584</v>
      </c>
      <c r="R158" s="98">
        <v>1634.8406598410313</v>
      </c>
      <c r="S158" s="98">
        <v>1764.8631078308495</v>
      </c>
      <c r="T158" s="98">
        <v>1828.7646324495004</v>
      </c>
      <c r="U158" s="98">
        <v>1911.8882171327427</v>
      </c>
      <c r="V158" s="98">
        <v>2236.0778437995368</v>
      </c>
      <c r="W158" s="98">
        <v>2131.9679198705462</v>
      </c>
      <c r="X158" s="98">
        <v>2142.2355236312183</v>
      </c>
      <c r="Y158" s="98">
        <v>2219.8926427096899</v>
      </c>
      <c r="DA158" s="63" t="s">
        <v>2392</v>
      </c>
    </row>
    <row r="159" spans="1:105" ht="12" customHeight="1" x14ac:dyDescent="0.25">
      <c r="A159" s="109" t="s">
        <v>120</v>
      </c>
      <c r="B159" s="33">
        <v>1915.3221172456858</v>
      </c>
      <c r="C159" s="33">
        <v>2063.1824556744291</v>
      </c>
      <c r="D159" s="33">
        <v>2209.0613096047991</v>
      </c>
      <c r="E159" s="33">
        <v>1973.3002362735092</v>
      </c>
      <c r="F159" s="33">
        <v>2024.443999805781</v>
      </c>
      <c r="G159" s="33">
        <v>2146.8661067070811</v>
      </c>
      <c r="H159" s="33">
        <v>2012.3892768425678</v>
      </c>
      <c r="I159" s="33">
        <v>2117.8539964205852</v>
      </c>
      <c r="J159" s="33">
        <v>1755.2884180158383</v>
      </c>
      <c r="K159" s="33">
        <v>1713.189698253256</v>
      </c>
      <c r="L159" s="33">
        <v>2151.8184568158404</v>
      </c>
      <c r="M159" s="33">
        <v>1721.3607027106909</v>
      </c>
      <c r="N159" s="33">
        <v>1352.221906163966</v>
      </c>
      <c r="O159" s="33">
        <v>1076.2382240463028</v>
      </c>
      <c r="P159" s="33">
        <v>955.89460191993032</v>
      </c>
      <c r="Q159" s="33">
        <v>947.18926491549098</v>
      </c>
      <c r="R159" s="33">
        <v>1340.604759729337</v>
      </c>
      <c r="S159" s="33">
        <v>1166.8741015163978</v>
      </c>
      <c r="T159" s="33">
        <v>1411.2660128548489</v>
      </c>
      <c r="U159" s="33">
        <v>1410.3088585117139</v>
      </c>
      <c r="V159" s="33">
        <v>1491.7575012042876</v>
      </c>
      <c r="W159" s="33">
        <v>1586.9846362005967</v>
      </c>
      <c r="X159" s="33">
        <v>1433.9819963537102</v>
      </c>
      <c r="Y159" s="33">
        <v>1693.750635130237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5765.65584679123</v>
      </c>
      <c r="C161" s="117">
        <f t="shared" si="54"/>
        <v>5931.7067473642492</v>
      </c>
      <c r="D161" s="117">
        <f t="shared" si="54"/>
        <v>6363.3825179496653</v>
      </c>
      <c r="E161" s="117">
        <f t="shared" si="54"/>
        <v>6802.3935468917425</v>
      </c>
      <c r="F161" s="117">
        <f t="shared" si="54"/>
        <v>6897.2833815079775</v>
      </c>
      <c r="G161" s="117">
        <f t="shared" si="54"/>
        <v>6932.6125330389204</v>
      </c>
      <c r="H161" s="117">
        <f t="shared" si="54"/>
        <v>6635.8402810668358</v>
      </c>
      <c r="I161" s="117">
        <f t="shared" si="54"/>
        <v>7053.9224129189588</v>
      </c>
      <c r="J161" s="117">
        <f t="shared" si="54"/>
        <v>6516.1676011431655</v>
      </c>
      <c r="K161" s="117">
        <f t="shared" si="54"/>
        <v>6934.440322563486</v>
      </c>
      <c r="L161" s="117">
        <f t="shared" si="54"/>
        <v>6318.5963394025202</v>
      </c>
      <c r="M161" s="117">
        <f t="shared" si="54"/>
        <v>6009.9444259388583</v>
      </c>
      <c r="N161" s="117">
        <f t="shared" si="54"/>
        <v>5735.4307709566319</v>
      </c>
      <c r="O161" s="117">
        <f t="shared" si="54"/>
        <v>6365.5100266151321</v>
      </c>
      <c r="P161" s="117">
        <f t="shared" si="54"/>
        <v>3697.4750795657546</v>
      </c>
      <c r="Q161" s="117">
        <f t="shared" si="54"/>
        <v>4561.8975242438355</v>
      </c>
      <c r="R161" s="117">
        <f t="shared" ref="R161:V161" si="55">R162+R164+R166+R175</f>
        <v>5896.5015693565083</v>
      </c>
      <c r="S161" s="117">
        <f t="shared" si="55"/>
        <v>6181.0851327801047</v>
      </c>
      <c r="T161" s="117">
        <f t="shared" si="55"/>
        <v>6213.2453684472521</v>
      </c>
      <c r="U161" s="117">
        <f t="shared" si="55"/>
        <v>5108.8402599963465</v>
      </c>
      <c r="V161" s="117">
        <f t="shared" si="55"/>
        <v>5456.7134461643755</v>
      </c>
      <c r="W161" s="117">
        <f t="shared" ref="W161:Y161" si="56">W162+W164+W166+W175</f>
        <v>4210.3695455374846</v>
      </c>
      <c r="X161" s="117">
        <f t="shared" si="56"/>
        <v>3306.9331501884144</v>
      </c>
      <c r="Y161" s="117">
        <f t="shared" si="56"/>
        <v>7320.4811058022224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1928.5412118508707</v>
      </c>
      <c r="C162" s="122">
        <f t="shared" si="57"/>
        <v>2101.6263562350932</v>
      </c>
      <c r="D162" s="122">
        <f t="shared" si="57"/>
        <v>2494.8312798648417</v>
      </c>
      <c r="E162" s="122">
        <f t="shared" si="57"/>
        <v>2763.7588752625243</v>
      </c>
      <c r="F162" s="122">
        <f t="shared" si="57"/>
        <v>2908.1002997557007</v>
      </c>
      <c r="G162" s="122">
        <f t="shared" si="57"/>
        <v>3029.2363978716335</v>
      </c>
      <c r="H162" s="122">
        <f t="shared" si="57"/>
        <v>2841.214001732113</v>
      </c>
      <c r="I162" s="122">
        <f t="shared" si="57"/>
        <v>3257.133130474791</v>
      </c>
      <c r="J162" s="122">
        <f t="shared" si="57"/>
        <v>3058.3498538052163</v>
      </c>
      <c r="K162" s="122">
        <f t="shared" si="57"/>
        <v>3486.6192314840878</v>
      </c>
      <c r="L162" s="122">
        <f t="shared" si="57"/>
        <v>2509.1470500605269</v>
      </c>
      <c r="M162" s="122">
        <f t="shared" si="57"/>
        <v>2748.8959576535376</v>
      </c>
      <c r="N162" s="122">
        <f t="shared" si="57"/>
        <v>2858.6842448639222</v>
      </c>
      <c r="O162" s="122">
        <f t="shared" si="57"/>
        <v>3691.9134780724498</v>
      </c>
      <c r="P162" s="122">
        <f t="shared" si="57"/>
        <v>1239.1559060545662</v>
      </c>
      <c r="Q162" s="122">
        <f t="shared" si="57"/>
        <v>2174.7561068265554</v>
      </c>
      <c r="R162" s="122">
        <f t="shared" si="57"/>
        <v>3217.9912180541637</v>
      </c>
      <c r="S162" s="122">
        <f t="shared" si="57"/>
        <v>3558.0436357280973</v>
      </c>
      <c r="T162" s="122">
        <f t="shared" si="57"/>
        <v>3477.3704141304352</v>
      </c>
      <c r="U162" s="122">
        <f t="shared" si="57"/>
        <v>2422.9718377082891</v>
      </c>
      <c r="V162" s="122">
        <f t="shared" si="57"/>
        <v>2564.334767044365</v>
      </c>
      <c r="W162" s="122">
        <f t="shared" si="57"/>
        <v>1531.8700957593087</v>
      </c>
      <c r="X162" s="122">
        <f t="shared" si="57"/>
        <v>815.02457553822057</v>
      </c>
      <c r="Y162" s="122">
        <f t="shared" si="57"/>
        <v>4602.6653605606698</v>
      </c>
      <c r="DA162" s="130" t="s">
        <v>2395</v>
      </c>
    </row>
    <row r="163" spans="1:105" ht="12" customHeight="1" x14ac:dyDescent="0.25">
      <c r="A163" s="97" t="s">
        <v>53</v>
      </c>
      <c r="B163" s="33">
        <v>1928.5412118508707</v>
      </c>
      <c r="C163" s="33">
        <v>2101.6263562350932</v>
      </c>
      <c r="D163" s="33">
        <v>2494.8312798648417</v>
      </c>
      <c r="E163" s="33">
        <v>2763.7588752625243</v>
      </c>
      <c r="F163" s="33">
        <v>2908.1002997557007</v>
      </c>
      <c r="G163" s="33">
        <v>3029.2363978716335</v>
      </c>
      <c r="H163" s="33">
        <v>2841.214001732113</v>
      </c>
      <c r="I163" s="33">
        <v>3257.133130474791</v>
      </c>
      <c r="J163" s="33">
        <v>3058.3498538052163</v>
      </c>
      <c r="K163" s="33">
        <v>3486.6192314840878</v>
      </c>
      <c r="L163" s="33">
        <v>2509.1470500605269</v>
      </c>
      <c r="M163" s="33">
        <v>2748.8959576535376</v>
      </c>
      <c r="N163" s="33">
        <v>2858.6842448639222</v>
      </c>
      <c r="O163" s="33">
        <v>3691.9134780724498</v>
      </c>
      <c r="P163" s="33">
        <v>1239.1559060545662</v>
      </c>
      <c r="Q163" s="33">
        <v>2174.7561068265554</v>
      </c>
      <c r="R163" s="33">
        <v>3217.9912180541637</v>
      </c>
      <c r="S163" s="33">
        <v>3558.0436357280973</v>
      </c>
      <c r="T163" s="33">
        <v>3477.3704141304352</v>
      </c>
      <c r="U163" s="33">
        <v>2422.9718377082891</v>
      </c>
      <c r="V163" s="33">
        <v>2564.334767044365</v>
      </c>
      <c r="W163" s="33">
        <v>1531.8700957593087</v>
      </c>
      <c r="X163" s="33">
        <v>815.02457553822057</v>
      </c>
      <c r="Y163" s="33">
        <v>4602.6653605606698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72.257744821691389</v>
      </c>
      <c r="C164" s="122">
        <f t="shared" si="58"/>
        <v>77.212760992369695</v>
      </c>
      <c r="D164" s="122">
        <f t="shared" si="58"/>
        <v>60.269383222698735</v>
      </c>
      <c r="E164" s="122">
        <f t="shared" si="58"/>
        <v>123.98668451148427</v>
      </c>
      <c r="F164" s="122">
        <f t="shared" si="58"/>
        <v>89.347271410295704</v>
      </c>
      <c r="G164" s="122">
        <f t="shared" si="58"/>
        <v>107.04272403455823</v>
      </c>
      <c r="H164" s="122">
        <f t="shared" si="58"/>
        <v>123.69760815549138</v>
      </c>
      <c r="I164" s="122">
        <f t="shared" si="58"/>
        <v>55.417859602081307</v>
      </c>
      <c r="J164" s="122">
        <f t="shared" si="58"/>
        <v>51.395794918436593</v>
      </c>
      <c r="K164" s="122">
        <f t="shared" si="58"/>
        <v>77.882098403940375</v>
      </c>
      <c r="L164" s="122">
        <f t="shared" si="58"/>
        <v>109.60786823916722</v>
      </c>
      <c r="M164" s="122">
        <f t="shared" si="58"/>
        <v>98.250964965818326</v>
      </c>
      <c r="N164" s="122">
        <f t="shared" si="58"/>
        <v>98.069474759112524</v>
      </c>
      <c r="O164" s="122">
        <f t="shared" si="58"/>
        <v>90.742728777406199</v>
      </c>
      <c r="P164" s="122">
        <f t="shared" si="58"/>
        <v>88.810394013046903</v>
      </c>
      <c r="Q164" s="122">
        <f t="shared" si="58"/>
        <v>89.095757289168318</v>
      </c>
      <c r="R164" s="122">
        <f t="shared" si="58"/>
        <v>95.368412624743186</v>
      </c>
      <c r="S164" s="122">
        <f t="shared" si="58"/>
        <v>73.775012936979238</v>
      </c>
      <c r="T164" s="122">
        <f t="shared" si="58"/>
        <v>71.304692920103861</v>
      </c>
      <c r="U164" s="122">
        <f t="shared" si="58"/>
        <v>55.228400633920991</v>
      </c>
      <c r="V164" s="122">
        <f t="shared" si="58"/>
        <v>36.500458365202718</v>
      </c>
      <c r="W164" s="122">
        <f t="shared" si="58"/>
        <v>27.462664061595628</v>
      </c>
      <c r="X164" s="122">
        <f t="shared" si="58"/>
        <v>55.96416889490115</v>
      </c>
      <c r="Y164" s="122">
        <f t="shared" si="58"/>
        <v>70.340518075560226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72.257744821691389</v>
      </c>
      <c r="C165" s="98">
        <f>IF(RES_hhdet_fec!C165=0,0,RES_hhdet_fec!C165*1000*11630/RES_hhdet_num!C161)</f>
        <v>77.212760992369695</v>
      </c>
      <c r="D165" s="98">
        <f>IF(RES_hhdet_fec!D165=0,0,RES_hhdet_fec!D165*1000*11630/RES_hhdet_num!D161)</f>
        <v>60.269383222698735</v>
      </c>
      <c r="E165" s="98">
        <f>IF(RES_hhdet_fec!E165=0,0,RES_hhdet_fec!E165*1000*11630/RES_hhdet_num!E161)</f>
        <v>123.98668451148427</v>
      </c>
      <c r="F165" s="98">
        <f>IF(RES_hhdet_fec!F165=0,0,RES_hhdet_fec!F165*1000*11630/RES_hhdet_num!F161)</f>
        <v>89.347271410295704</v>
      </c>
      <c r="G165" s="98">
        <f>IF(RES_hhdet_fec!G165=0,0,RES_hhdet_fec!G165*1000*11630/RES_hhdet_num!G161)</f>
        <v>107.04272403455823</v>
      </c>
      <c r="H165" s="98">
        <f>IF(RES_hhdet_fec!H165=0,0,RES_hhdet_fec!H165*1000*11630/RES_hhdet_num!H161)</f>
        <v>123.69760815549138</v>
      </c>
      <c r="I165" s="98">
        <f>IF(RES_hhdet_fec!I165=0,0,RES_hhdet_fec!I165*1000*11630/RES_hhdet_num!I161)</f>
        <v>55.417859602081307</v>
      </c>
      <c r="J165" s="98">
        <f>IF(RES_hhdet_fec!J165=0,0,RES_hhdet_fec!J165*1000*11630/RES_hhdet_num!J161)</f>
        <v>51.395794918436593</v>
      </c>
      <c r="K165" s="98">
        <f>IF(RES_hhdet_fec!K165=0,0,RES_hhdet_fec!K165*1000*11630/RES_hhdet_num!K161)</f>
        <v>77.882098403940375</v>
      </c>
      <c r="L165" s="98">
        <f>IF(RES_hhdet_fec!L165=0,0,RES_hhdet_fec!L165*1000*11630/RES_hhdet_num!L161)</f>
        <v>109.60786823916722</v>
      </c>
      <c r="M165" s="98">
        <f>IF(RES_hhdet_fec!M165=0,0,RES_hhdet_fec!M165*1000*11630/RES_hhdet_num!M161)</f>
        <v>98.250964965818326</v>
      </c>
      <c r="N165" s="98">
        <f>IF(RES_hhdet_fec!N165=0,0,RES_hhdet_fec!N165*1000*11630/RES_hhdet_num!N161)</f>
        <v>98.069474759112524</v>
      </c>
      <c r="O165" s="98">
        <f>IF(RES_hhdet_fec!O165=0,0,RES_hhdet_fec!O165*1000*11630/RES_hhdet_num!O161)</f>
        <v>90.742728777406199</v>
      </c>
      <c r="P165" s="98">
        <f>IF(RES_hhdet_fec!P165=0,0,RES_hhdet_fec!P165*1000*11630/RES_hhdet_num!P161)</f>
        <v>88.810394013046903</v>
      </c>
      <c r="Q165" s="98">
        <f>IF(RES_hhdet_fec!Q165=0,0,RES_hhdet_fec!Q165*1000*11630/RES_hhdet_num!Q161)</f>
        <v>89.095757289168318</v>
      </c>
      <c r="R165" s="98">
        <f>IF(RES_hhdet_fec!R165=0,0,RES_hhdet_fec!R165*1000*11630/RES_hhdet_num!R161)</f>
        <v>95.368412624743186</v>
      </c>
      <c r="S165" s="98">
        <f>IF(RES_hhdet_fec!S165=0,0,RES_hhdet_fec!S165*1000*11630/RES_hhdet_num!S161)</f>
        <v>73.775012936979238</v>
      </c>
      <c r="T165" s="98">
        <f>IF(RES_hhdet_fec!T165=0,0,RES_hhdet_fec!T165*1000*11630/RES_hhdet_num!T161)</f>
        <v>71.304692920103861</v>
      </c>
      <c r="U165" s="98">
        <f>IF(RES_hhdet_fec!U165=0,0,RES_hhdet_fec!U165*1000*11630/RES_hhdet_num!U161)</f>
        <v>55.228400633920991</v>
      </c>
      <c r="V165" s="98">
        <f>IF(RES_hhdet_fec!V165=0,0,RES_hhdet_fec!V165*1000*11630/RES_hhdet_num!V161)</f>
        <v>36.500458365202718</v>
      </c>
      <c r="W165" s="98">
        <f>IF(RES_hhdet_fec!W165=0,0,RES_hhdet_fec!W165*1000*11630/RES_hhdet_num!W161)</f>
        <v>27.462664061595628</v>
      </c>
      <c r="X165" s="98">
        <f>IF(RES_hhdet_fec!X165=0,0,RES_hhdet_fec!X165*1000*11630/RES_hhdet_num!X161)</f>
        <v>55.96416889490115</v>
      </c>
      <c r="Y165" s="98">
        <f>IF(RES_hhdet_fec!Y165=0,0,RES_hhdet_fec!Y165*1000*11630/RES_hhdet_num!Y161)</f>
        <v>70.340518075560226</v>
      </c>
      <c r="DA165" s="63" t="s">
        <v>2398</v>
      </c>
    </row>
    <row r="166" spans="1:105" ht="12" customHeight="1" x14ac:dyDescent="0.25">
      <c r="A166" s="121" t="s">
        <v>55</v>
      </c>
      <c r="B166" s="122">
        <v>1485.9909362339999</v>
      </c>
      <c r="C166" s="122">
        <v>1449.0144921264412</v>
      </c>
      <c r="D166" s="122">
        <v>1428.678326543926</v>
      </c>
      <c r="E166" s="122">
        <v>1446.7197551087459</v>
      </c>
      <c r="F166" s="122">
        <v>1421.7160914123895</v>
      </c>
      <c r="G166" s="122">
        <v>1391.3841481332715</v>
      </c>
      <c r="H166" s="122">
        <v>1387.0601606579394</v>
      </c>
      <c r="I166" s="122">
        <v>1409.8491782128033</v>
      </c>
      <c r="J166" s="122">
        <v>1408.6147420025488</v>
      </c>
      <c r="K166" s="122">
        <v>1411.424725552585</v>
      </c>
      <c r="L166" s="122">
        <v>1447.8489725109971</v>
      </c>
      <c r="M166" s="122">
        <v>1253.5211072308343</v>
      </c>
      <c r="N166" s="122">
        <v>1202.1813898283892</v>
      </c>
      <c r="O166" s="122">
        <v>1198.3852636723393</v>
      </c>
      <c r="P166" s="122">
        <v>1115.93558990308</v>
      </c>
      <c r="Q166" s="122">
        <v>1063.9796016115474</v>
      </c>
      <c r="R166" s="122">
        <v>1083.1600725739881</v>
      </c>
      <c r="S166" s="122">
        <v>1080.5696152945143</v>
      </c>
      <c r="T166" s="122">
        <v>1053.608885062456</v>
      </c>
      <c r="U166" s="122">
        <v>1020.9118591144328</v>
      </c>
      <c r="V166" s="122">
        <v>1113.955314610612</v>
      </c>
      <c r="W166" s="122">
        <v>982.1230089200227</v>
      </c>
      <c r="X166" s="122">
        <v>927.1354494388346</v>
      </c>
      <c r="Y166" s="122">
        <v>924.37442342294446</v>
      </c>
      <c r="DA166" s="130" t="s">
        <v>2399</v>
      </c>
    </row>
    <row r="167" spans="1:105" ht="12" customHeight="1" x14ac:dyDescent="0.25">
      <c r="A167" s="97" t="s">
        <v>124</v>
      </c>
      <c r="B167" s="98">
        <v>1523.9945289055713</v>
      </c>
      <c r="C167" s="98">
        <v>1482.9649704071933</v>
      </c>
      <c r="D167" s="98">
        <v>1460.7188759320907</v>
      </c>
      <c r="E167" s="98">
        <v>1488.204040282847</v>
      </c>
      <c r="F167" s="98">
        <v>1463.4265763778517</v>
      </c>
      <c r="G167" s="98">
        <v>1426.6537601746445</v>
      </c>
      <c r="H167" s="98">
        <v>1428.8908279307977</v>
      </c>
      <c r="I167" s="98">
        <v>1454.8548022840482</v>
      </c>
      <c r="J167" s="98">
        <v>1460.0624412812347</v>
      </c>
      <c r="K167" s="98">
        <v>1469.5506438365235</v>
      </c>
      <c r="L167" s="98">
        <v>1538.1552548416951</v>
      </c>
      <c r="M167" s="98">
        <v>1340.3174290614422</v>
      </c>
      <c r="N167" s="98">
        <v>1302.360417215795</v>
      </c>
      <c r="O167" s="98">
        <v>1315.2503194341245</v>
      </c>
      <c r="P167" s="98">
        <v>1226.7010212893097</v>
      </c>
      <c r="Q167" s="98">
        <v>1172.8665357301584</v>
      </c>
      <c r="R167" s="98">
        <v>1197.1083531523843</v>
      </c>
      <c r="S167" s="98">
        <v>1201.8965194071029</v>
      </c>
      <c r="T167" s="98">
        <v>1164.7257059844451</v>
      </c>
      <c r="U167" s="98">
        <v>1115.3838397487621</v>
      </c>
      <c r="V167" s="98">
        <v>1272.5833289397303</v>
      </c>
      <c r="W167" s="98">
        <v>1068.5021237977612</v>
      </c>
      <c r="X167" s="98">
        <v>1016.4713787832176</v>
      </c>
      <c r="Y167" s="98">
        <v>991.40555144898053</v>
      </c>
      <c r="DA167" s="63" t="s">
        <v>2400</v>
      </c>
    </row>
    <row r="168" spans="1:105" ht="12" customHeight="1" x14ac:dyDescent="0.25">
      <c r="A168" s="97" t="s">
        <v>123</v>
      </c>
      <c r="B168" s="98">
        <v>981.31385577937726</v>
      </c>
      <c r="C168" s="98">
        <v>965.46081708591942</v>
      </c>
      <c r="D168" s="98">
        <v>960.33719896325363</v>
      </c>
      <c r="E168" s="98">
        <v>966.52389019037673</v>
      </c>
      <c r="F168" s="98">
        <v>956.05958422874562</v>
      </c>
      <c r="G168" s="98">
        <v>952.95344523738515</v>
      </c>
      <c r="H168" s="98">
        <v>951.00075321187467</v>
      </c>
      <c r="I168" s="98">
        <v>973.7493491444942</v>
      </c>
      <c r="J168" s="98">
        <v>976.25510373407883</v>
      </c>
      <c r="K168" s="98">
        <v>990.10260603728489</v>
      </c>
      <c r="L168" s="98">
        <v>1020.434921462803</v>
      </c>
      <c r="M168" s="98">
        <v>865.76597156656646</v>
      </c>
      <c r="N168" s="98">
        <v>848.48391910109603</v>
      </c>
      <c r="O168" s="98">
        <v>858.17715460257989</v>
      </c>
      <c r="P168" s="98">
        <v>804.3293073930439</v>
      </c>
      <c r="Q168" s="98">
        <v>775.23238267068143</v>
      </c>
      <c r="R168" s="98">
        <v>802.58975901857934</v>
      </c>
      <c r="S168" s="98">
        <v>830.69577214828723</v>
      </c>
      <c r="T168" s="98">
        <v>812.57682896212771</v>
      </c>
      <c r="U168" s="98">
        <v>812.84219292459295</v>
      </c>
      <c r="V168" s="98">
        <v>961.17378198907409</v>
      </c>
      <c r="W168" s="98">
        <v>853.25137688728728</v>
      </c>
      <c r="X168" s="98">
        <v>844.49385762047928</v>
      </c>
      <c r="Y168" s="98">
        <v>825.74657138847977</v>
      </c>
      <c r="DA168" s="63" t="s">
        <v>2401</v>
      </c>
    </row>
    <row r="169" spans="1:105" ht="12" customHeight="1" x14ac:dyDescent="0.25">
      <c r="A169" s="100" t="s">
        <v>50</v>
      </c>
      <c r="B169" s="101">
        <v>272.59755011031052</v>
      </c>
      <c r="C169" s="101">
        <v>280.5849307186748</v>
      </c>
      <c r="D169" s="101">
        <v>287.75712884642695</v>
      </c>
      <c r="E169" s="101">
        <v>254.54979007156535</v>
      </c>
      <c r="F169" s="101">
        <v>251.0558355350089</v>
      </c>
      <c r="G169" s="101">
        <v>281.47916293839074</v>
      </c>
      <c r="H169" s="101">
        <v>258.97115893710145</v>
      </c>
      <c r="I169" s="101">
        <v>268.3642619739764</v>
      </c>
      <c r="J169" s="101">
        <v>263.41771391601418</v>
      </c>
      <c r="K169" s="101">
        <v>276.75383474368982</v>
      </c>
      <c r="L169" s="101">
        <v>243.53335711940591</v>
      </c>
      <c r="M169" s="101">
        <v>140.60237692365519</v>
      </c>
      <c r="N169" s="101">
        <v>143.72504915383149</v>
      </c>
      <c r="O169" s="101">
        <v>135.28439969570516</v>
      </c>
      <c r="P169" s="101">
        <v>131.21170743240825</v>
      </c>
      <c r="Q169" s="101">
        <v>127.33202530218328</v>
      </c>
      <c r="R169" s="101">
        <v>141.01911588711747</v>
      </c>
      <c r="S169" s="101">
        <v>141.09054404568838</v>
      </c>
      <c r="T169" s="101">
        <v>97.430663481741689</v>
      </c>
      <c r="U169" s="101">
        <v>96.593614717751336</v>
      </c>
      <c r="V169" s="101">
        <v>149.36681856488164</v>
      </c>
      <c r="W169" s="101">
        <v>137.71431857332081</v>
      </c>
      <c r="X169" s="101">
        <v>211.44040006458971</v>
      </c>
      <c r="Y169" s="101">
        <v>171.10810405281839</v>
      </c>
      <c r="DA169" s="131" t="s">
        <v>2402</v>
      </c>
    </row>
    <row r="170" spans="1:105" ht="12" customHeight="1" x14ac:dyDescent="0.25">
      <c r="A170" s="103" t="s">
        <v>52</v>
      </c>
      <c r="B170" s="104">
        <v>708.71630566906674</v>
      </c>
      <c r="C170" s="104">
        <v>684.87588636724468</v>
      </c>
      <c r="D170" s="104">
        <v>672.58007011682662</v>
      </c>
      <c r="E170" s="104">
        <v>711.97410011881152</v>
      </c>
      <c r="F170" s="104">
        <v>705.00374869373672</v>
      </c>
      <c r="G170" s="104">
        <v>671.47428229899424</v>
      </c>
      <c r="H170" s="104">
        <v>692.0295942747731</v>
      </c>
      <c r="I170" s="104">
        <v>705.38508717051775</v>
      </c>
      <c r="J170" s="104">
        <v>712.83738981806459</v>
      </c>
      <c r="K170" s="104">
        <v>713.34877129359495</v>
      </c>
      <c r="L170" s="104">
        <v>776.90156434339713</v>
      </c>
      <c r="M170" s="104">
        <v>725.16359464291111</v>
      </c>
      <c r="N170" s="104">
        <v>704.75886994726466</v>
      </c>
      <c r="O170" s="104">
        <v>722.89275490687476</v>
      </c>
      <c r="P170" s="104">
        <v>673.11759996063563</v>
      </c>
      <c r="Q170" s="104">
        <v>647.90035736849813</v>
      </c>
      <c r="R170" s="104">
        <v>661.57064313146191</v>
      </c>
      <c r="S170" s="104">
        <v>689.60522810259886</v>
      </c>
      <c r="T170" s="104">
        <v>715.14616548038612</v>
      </c>
      <c r="U170" s="104">
        <v>716.24857820684167</v>
      </c>
      <c r="V170" s="104">
        <v>811.8069634241923</v>
      </c>
      <c r="W170" s="104">
        <v>715.53705831396667</v>
      </c>
      <c r="X170" s="104">
        <v>633.05345755588951</v>
      </c>
      <c r="Y170" s="104">
        <v>654.63846733566129</v>
      </c>
      <c r="DA170" s="132" t="s">
        <v>2403</v>
      </c>
    </row>
    <row r="171" spans="1:105" ht="12" customHeight="1" x14ac:dyDescent="0.25">
      <c r="A171" s="106" t="s">
        <v>122</v>
      </c>
      <c r="B171" s="101">
        <v>1289.3797900183497</v>
      </c>
      <c r="C171" s="101">
        <v>1321.0994138610395</v>
      </c>
      <c r="D171" s="101">
        <v>1337.2337838754959</v>
      </c>
      <c r="E171" s="101">
        <v>1227.3041764571929</v>
      </c>
      <c r="F171" s="101">
        <v>1217.0468882828529</v>
      </c>
      <c r="G171" s="101">
        <v>1304.8905090869541</v>
      </c>
      <c r="H171" s="101">
        <v>1251.1847874995422</v>
      </c>
      <c r="I171" s="101">
        <v>1287.7284381901495</v>
      </c>
      <c r="J171" s="101">
        <v>1287.4378539036368</v>
      </c>
      <c r="K171" s="101">
        <v>1305.9395843177022</v>
      </c>
      <c r="L171" s="101">
        <v>1284.4023686498629</v>
      </c>
      <c r="M171" s="101">
        <v>1210.4180964127058</v>
      </c>
      <c r="N171" s="101">
        <v>1144.2046091901504</v>
      </c>
      <c r="O171" s="101">
        <v>1126.5630047557424</v>
      </c>
      <c r="P171" s="101">
        <v>1066.4008872153627</v>
      </c>
      <c r="Q171" s="101">
        <v>1039.5721640501681</v>
      </c>
      <c r="R171" s="101">
        <v>1063.5264226104655</v>
      </c>
      <c r="S171" s="101">
        <v>1064.6175699739674</v>
      </c>
      <c r="T171" s="101">
        <v>1075.5125881878953</v>
      </c>
      <c r="U171" s="101">
        <v>1057.432631383133</v>
      </c>
      <c r="V171" s="101">
        <v>996.90639648303249</v>
      </c>
      <c r="W171" s="101">
        <v>1074.2520883106442</v>
      </c>
      <c r="X171" s="101">
        <v>1017.7226471735969</v>
      </c>
      <c r="Y171" s="101">
        <v>1008.0083815600357</v>
      </c>
      <c r="DA171" s="131" t="s">
        <v>2404</v>
      </c>
    </row>
    <row r="172" spans="1:105" ht="12" customHeight="1" x14ac:dyDescent="0.25">
      <c r="A172" s="107" t="s">
        <v>121</v>
      </c>
      <c r="B172" s="104">
        <v>900.69857237788597</v>
      </c>
      <c r="C172" s="104">
        <v>937.88006297155118</v>
      </c>
      <c r="D172" s="104">
        <v>960.4195124786919</v>
      </c>
      <c r="E172" s="104">
        <v>860.33078430178489</v>
      </c>
      <c r="F172" s="104">
        <v>858.1588910659417</v>
      </c>
      <c r="G172" s="104">
        <v>948.79457312180477</v>
      </c>
      <c r="H172" s="104">
        <v>900.74846288725792</v>
      </c>
      <c r="I172" s="104">
        <v>932.12213196391042</v>
      </c>
      <c r="J172" s="104">
        <v>929.93010068195827</v>
      </c>
      <c r="K172" s="104">
        <v>950.30446646956909</v>
      </c>
      <c r="L172" s="104">
        <v>911.19291650466664</v>
      </c>
      <c r="M172" s="104">
        <v>848.12705745808159</v>
      </c>
      <c r="N172" s="104">
        <v>802.43478501457878</v>
      </c>
      <c r="O172" s="104">
        <v>785.99908269402306</v>
      </c>
      <c r="P172" s="104">
        <v>747.90268081199872</v>
      </c>
      <c r="Q172" s="104">
        <v>734.50090797990163</v>
      </c>
      <c r="R172" s="104">
        <v>758.43873429452344</v>
      </c>
      <c r="S172" s="104">
        <v>772.35963495032968</v>
      </c>
      <c r="T172" s="104">
        <v>781.3927796349775</v>
      </c>
      <c r="U172" s="104">
        <v>783.18427975917552</v>
      </c>
      <c r="V172" s="104">
        <v>733.52491592756451</v>
      </c>
      <c r="W172" s="104">
        <v>800.89092090908059</v>
      </c>
      <c r="X172" s="104">
        <v>810.56502048960351</v>
      </c>
      <c r="Y172" s="104">
        <v>823.09585353474506</v>
      </c>
      <c r="DA172" s="132" t="s">
        <v>2405</v>
      </c>
    </row>
    <row r="173" spans="1:105" ht="12" customHeight="1" x14ac:dyDescent="0.25">
      <c r="A173" s="108" t="s">
        <v>53</v>
      </c>
      <c r="B173" s="98">
        <v>212.9760668143077</v>
      </c>
      <c r="C173" s="98">
        <v>250.13858265990118</v>
      </c>
      <c r="D173" s="98">
        <v>272.46803224418687</v>
      </c>
      <c r="E173" s="98">
        <v>179.96924143932225</v>
      </c>
      <c r="F173" s="98">
        <v>181.40895011400582</v>
      </c>
      <c r="G173" s="98">
        <v>266.75558164222753</v>
      </c>
      <c r="H173" s="98">
        <v>218.03825698553328</v>
      </c>
      <c r="I173" s="98">
        <v>233.05928277623264</v>
      </c>
      <c r="J173" s="98">
        <v>224.8521863632586</v>
      </c>
      <c r="K173" s="98">
        <v>245.18948956620713</v>
      </c>
      <c r="L173" s="98">
        <v>168.22382319794366</v>
      </c>
      <c r="M173" s="98">
        <v>119.6628089175062</v>
      </c>
      <c r="N173" s="98">
        <v>109.37791939054743</v>
      </c>
      <c r="O173" s="98">
        <v>91.041323907977926</v>
      </c>
      <c r="P173" s="98">
        <v>93.262496823417862</v>
      </c>
      <c r="Q173" s="98">
        <v>96.830963475068671</v>
      </c>
      <c r="R173" s="98">
        <v>109.44872017384183</v>
      </c>
      <c r="S173" s="98">
        <v>105.50877310914551</v>
      </c>
      <c r="T173" s="98">
        <v>76.702057787154047</v>
      </c>
      <c r="U173" s="98">
        <v>77.552872302720331</v>
      </c>
      <c r="V173" s="98">
        <v>28.318281303351611</v>
      </c>
      <c r="W173" s="98">
        <v>73.783929201950485</v>
      </c>
      <c r="X173" s="98">
        <v>138.80609510224301</v>
      </c>
      <c r="Y173" s="98">
        <v>136.08330620397902</v>
      </c>
      <c r="DA173" s="63" t="s">
        <v>2406</v>
      </c>
    </row>
    <row r="174" spans="1:105" ht="12" customHeight="1" x14ac:dyDescent="0.25">
      <c r="A174" s="115" t="s">
        <v>52</v>
      </c>
      <c r="B174" s="33">
        <v>687.72250556357824</v>
      </c>
      <c r="C174" s="33">
        <v>687.74148031164998</v>
      </c>
      <c r="D174" s="33">
        <v>687.95148023450508</v>
      </c>
      <c r="E174" s="33">
        <v>680.36154286246244</v>
      </c>
      <c r="F174" s="33">
        <v>676.74994095193586</v>
      </c>
      <c r="G174" s="33">
        <v>682.03899147957736</v>
      </c>
      <c r="H174" s="33">
        <v>682.71020590172463</v>
      </c>
      <c r="I174" s="33">
        <v>699.06284918767778</v>
      </c>
      <c r="J174" s="33">
        <v>705.07791431869964</v>
      </c>
      <c r="K174" s="33">
        <v>705.11497690336205</v>
      </c>
      <c r="L174" s="33">
        <v>742.96909330672304</v>
      </c>
      <c r="M174" s="33">
        <v>728.46424854057534</v>
      </c>
      <c r="N174" s="33">
        <v>693.05686562403127</v>
      </c>
      <c r="O174" s="33">
        <v>694.95775878604525</v>
      </c>
      <c r="P174" s="33">
        <v>654.64018398858093</v>
      </c>
      <c r="Q174" s="33">
        <v>637.66994450483287</v>
      </c>
      <c r="R174" s="33">
        <v>648.99001412068174</v>
      </c>
      <c r="S174" s="33">
        <v>666.85086184118416</v>
      </c>
      <c r="T174" s="33">
        <v>704.69072184782351</v>
      </c>
      <c r="U174" s="33">
        <v>705.63140745645512</v>
      </c>
      <c r="V174" s="33">
        <v>705.20663462421282</v>
      </c>
      <c r="W174" s="33">
        <v>727.10699170713019</v>
      </c>
      <c r="X174" s="33">
        <v>671.75892538736036</v>
      </c>
      <c r="Y174" s="33">
        <v>687.0125473307661</v>
      </c>
      <c r="DA174" s="60" t="s">
        <v>2407</v>
      </c>
    </row>
    <row r="175" spans="1:105" ht="12" customHeight="1" x14ac:dyDescent="0.25">
      <c r="A175" s="121" t="s">
        <v>54</v>
      </c>
      <c r="B175" s="122">
        <v>2278.8659538846678</v>
      </c>
      <c r="C175" s="122">
        <v>2303.853138010345</v>
      </c>
      <c r="D175" s="122">
        <v>2379.6035283181991</v>
      </c>
      <c r="E175" s="122">
        <v>2467.9282320089874</v>
      </c>
      <c r="F175" s="122">
        <v>2478.1197189295913</v>
      </c>
      <c r="G175" s="122">
        <v>2404.9492629994566</v>
      </c>
      <c r="H175" s="122">
        <v>2283.8685105212917</v>
      </c>
      <c r="I175" s="122">
        <v>2331.5222446292837</v>
      </c>
      <c r="J175" s="122">
        <v>1997.8072104169644</v>
      </c>
      <c r="K175" s="122">
        <v>1958.514267122873</v>
      </c>
      <c r="L175" s="122">
        <v>2251.9924485918286</v>
      </c>
      <c r="M175" s="122">
        <v>1909.2763960886678</v>
      </c>
      <c r="N175" s="122">
        <v>1576.4956615052081</v>
      </c>
      <c r="O175" s="122">
        <v>1384.4685560929368</v>
      </c>
      <c r="P175" s="122">
        <v>1253.5731895950612</v>
      </c>
      <c r="Q175" s="122">
        <v>1234.0660585165638</v>
      </c>
      <c r="R175" s="122">
        <v>1499.9818661036134</v>
      </c>
      <c r="S175" s="122">
        <v>1468.6968688205138</v>
      </c>
      <c r="T175" s="122">
        <v>1610.9613763342577</v>
      </c>
      <c r="U175" s="122">
        <v>1609.7281625397038</v>
      </c>
      <c r="V175" s="122">
        <v>1741.9229061441954</v>
      </c>
      <c r="W175" s="122">
        <v>1668.9137767965574</v>
      </c>
      <c r="X175" s="122">
        <v>1508.8089563164583</v>
      </c>
      <c r="Y175" s="122">
        <v>1723.1008037430486</v>
      </c>
      <c r="DA175" s="130" t="s">
        <v>2408</v>
      </c>
    </row>
    <row r="176" spans="1:105" ht="12" customHeight="1" x14ac:dyDescent="0.25">
      <c r="A176" s="97" t="s">
        <v>50</v>
      </c>
      <c r="B176" s="98">
        <v>2673.601421477882</v>
      </c>
      <c r="C176" s="98">
        <v>2553.4538023143377</v>
      </c>
      <c r="D176" s="98">
        <v>2542.6968329427928</v>
      </c>
      <c r="E176" s="98">
        <v>2959.9184124279686</v>
      </c>
      <c r="F176" s="98">
        <v>2944.7312599963934</v>
      </c>
      <c r="G176" s="98">
        <v>2699.9149731661018</v>
      </c>
      <c r="H176" s="98">
        <v>2642.4276672712958</v>
      </c>
      <c r="I176" s="98">
        <v>2645.1351790124959</v>
      </c>
      <c r="J176" s="98">
        <v>2383.2349196338446</v>
      </c>
      <c r="K176" s="98">
        <v>2365.8918671079473</v>
      </c>
      <c r="L176" s="98">
        <v>2406.867934222762</v>
      </c>
      <c r="M176" s="98">
        <v>2178.9034319543489</v>
      </c>
      <c r="N176" s="98">
        <v>1865.2924010295717</v>
      </c>
      <c r="O176" s="98">
        <v>1734.9199546316227</v>
      </c>
      <c r="P176" s="98">
        <v>1564.696900109833</v>
      </c>
      <c r="Q176" s="98">
        <v>1519.1145843852282</v>
      </c>
      <c r="R176" s="98">
        <v>1637.3789902528565</v>
      </c>
      <c r="S176" s="98">
        <v>1767.9437995498436</v>
      </c>
      <c r="T176" s="98">
        <v>1834.502460956099</v>
      </c>
      <c r="U176" s="98">
        <v>1916.7311436513412</v>
      </c>
      <c r="V176" s="98">
        <v>2245.1501943927706</v>
      </c>
      <c r="W176" s="98">
        <v>2117.1690587214084</v>
      </c>
      <c r="X176" s="98">
        <v>2127.6828103339931</v>
      </c>
      <c r="Y176" s="98">
        <v>2200.1174677084628</v>
      </c>
      <c r="DA176" s="63" t="s">
        <v>2409</v>
      </c>
    </row>
    <row r="177" spans="1:105" ht="12" customHeight="1" x14ac:dyDescent="0.25">
      <c r="A177" s="109" t="s">
        <v>120</v>
      </c>
      <c r="B177" s="33">
        <v>1915.3221172456863</v>
      </c>
      <c r="C177" s="33">
        <v>2072.7932118179419</v>
      </c>
      <c r="D177" s="33">
        <v>2226.9294486929275</v>
      </c>
      <c r="E177" s="33">
        <v>1988.373755747629</v>
      </c>
      <c r="F177" s="33">
        <v>2036.5909110612999</v>
      </c>
      <c r="G177" s="33">
        <v>2154.793211470293</v>
      </c>
      <c r="H177" s="33">
        <v>2014.563687582445</v>
      </c>
      <c r="I177" s="33">
        <v>2119.2525839840227</v>
      </c>
      <c r="J177" s="33">
        <v>1757.9381460229783</v>
      </c>
      <c r="K177" s="33">
        <v>1716.469584296214</v>
      </c>
      <c r="L177" s="33">
        <v>2156.0524239461429</v>
      </c>
      <c r="M177" s="33">
        <v>1724.176418441285</v>
      </c>
      <c r="N177" s="33">
        <v>1354.9151307051816</v>
      </c>
      <c r="O177" s="33">
        <v>1080.0823984272595</v>
      </c>
      <c r="P177" s="33">
        <v>964.37195861080136</v>
      </c>
      <c r="Q177" s="33">
        <v>959.83750165358731</v>
      </c>
      <c r="R177" s="33">
        <v>1364.3541338107154</v>
      </c>
      <c r="S177" s="33">
        <v>1179.4311132508155</v>
      </c>
      <c r="T177" s="33">
        <v>1420.5806107853709</v>
      </c>
      <c r="U177" s="33">
        <v>1408.2723921112315</v>
      </c>
      <c r="V177" s="33">
        <v>1497.9237753605494</v>
      </c>
      <c r="W177" s="33">
        <v>1552.9856866435784</v>
      </c>
      <c r="X177" s="33">
        <v>1402.0782315120596</v>
      </c>
      <c r="Y177" s="33">
        <v>1656.2333903344486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2413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2414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X8" s="98">
        <f>IF(RES_hhdet_tes!X8=0,0,RES_hhdet_tes!X8*1000*11630/RES_hhdet_num!X3)</f>
        <v>0</v>
      </c>
      <c r="Y8" s="98">
        <f>IF(RES_hhdet_tes!Y8=0,0,RES_hhdet_tes!Y8*1000*11630/RES_hhdet_num!Y3)</f>
        <v>0</v>
      </c>
      <c r="DA8" s="63" t="s">
        <v>2417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2430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3803.5787138011524</v>
      </c>
      <c r="C24" s="117">
        <f t="shared" si="7"/>
        <v>3777.0921650410528</v>
      </c>
      <c r="D24" s="117">
        <f t="shared" si="7"/>
        <v>3808.157612574736</v>
      </c>
      <c r="E24" s="117">
        <f t="shared" si="7"/>
        <v>4764.6341303327372</v>
      </c>
      <c r="F24" s="117">
        <f t="shared" si="7"/>
        <v>4765.3197283877244</v>
      </c>
      <c r="G24" s="117">
        <f t="shared" si="7"/>
        <v>4467.8599041256412</v>
      </c>
      <c r="H24" s="117">
        <f t="shared" si="7"/>
        <v>4427.6826397610876</v>
      </c>
      <c r="I24" s="117">
        <f t="shared" si="7"/>
        <v>4532.2042205949274</v>
      </c>
      <c r="J24" s="117">
        <f t="shared" si="7"/>
        <v>3898.4484145100814</v>
      </c>
      <c r="K24" s="117">
        <f t="shared" si="7"/>
        <v>3007.3175006396541</v>
      </c>
      <c r="L24" s="117">
        <f t="shared" si="7"/>
        <v>5038.0911167754166</v>
      </c>
      <c r="M24" s="117">
        <f t="shared" si="7"/>
        <v>4196.6476627840402</v>
      </c>
      <c r="N24" s="117">
        <f t="shared" si="7"/>
        <v>3972.4276545111215</v>
      </c>
      <c r="O24" s="117">
        <f t="shared" si="7"/>
        <v>4079.1473464914175</v>
      </c>
      <c r="P24" s="117">
        <f t="shared" si="7"/>
        <v>3993.5964741344415</v>
      </c>
      <c r="Q24" s="117">
        <f t="shared" si="7"/>
        <v>3937.0006142984384</v>
      </c>
      <c r="R24" s="117">
        <f t="shared" ref="R24:V24" si="8">R25+R28+R30+R39</f>
        <v>4189.582837377533</v>
      </c>
      <c r="S24" s="117">
        <f t="shared" si="8"/>
        <v>4258.3805441609011</v>
      </c>
      <c r="T24" s="117">
        <f t="shared" si="8"/>
        <v>4333.9547640626206</v>
      </c>
      <c r="U24" s="117">
        <f t="shared" si="8"/>
        <v>4453.4650833978558</v>
      </c>
      <c r="V24" s="117">
        <f t="shared" si="8"/>
        <v>4965.7694189109998</v>
      </c>
      <c r="W24" s="117">
        <f t="shared" ref="W24:Y24" si="9">W25+W28+W30+W39</f>
        <v>4818.363837070895</v>
      </c>
      <c r="X24" s="117">
        <f t="shared" si="9"/>
        <v>4792.8156434582233</v>
      </c>
      <c r="Y24" s="117">
        <f t="shared" si="9"/>
        <v>5065.1083087944871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1488.519861439835</v>
      </c>
      <c r="C25" s="122">
        <f t="shared" si="10"/>
        <v>1443.2100314314071</v>
      </c>
      <c r="D25" s="122">
        <f t="shared" si="10"/>
        <v>1426.7924544679881</v>
      </c>
      <c r="E25" s="122">
        <f t="shared" si="10"/>
        <v>2306.0015773182122</v>
      </c>
      <c r="F25" s="122">
        <f t="shared" si="10"/>
        <v>2310.0348679817221</v>
      </c>
      <c r="G25" s="122">
        <f t="shared" si="10"/>
        <v>2021.2361982186717</v>
      </c>
      <c r="H25" s="122">
        <f t="shared" si="10"/>
        <v>2010.8474490951844</v>
      </c>
      <c r="I25" s="122">
        <f t="shared" si="10"/>
        <v>2084.58724954935</v>
      </c>
      <c r="J25" s="122">
        <f t="shared" si="10"/>
        <v>1646.8165415467065</v>
      </c>
      <c r="K25" s="122">
        <f t="shared" si="10"/>
        <v>748.00763842371555</v>
      </c>
      <c r="L25" s="122">
        <f t="shared" si="10"/>
        <v>2557.3742030022236</v>
      </c>
      <c r="M25" s="122">
        <f t="shared" si="10"/>
        <v>2081.4126206566393</v>
      </c>
      <c r="N25" s="122">
        <f t="shared" si="10"/>
        <v>2091.4057464981661</v>
      </c>
      <c r="O25" s="122">
        <f t="shared" si="10"/>
        <v>2276.7599527537323</v>
      </c>
      <c r="P25" s="122">
        <f t="shared" si="10"/>
        <v>2276.6526608126374</v>
      </c>
      <c r="Q25" s="122">
        <f t="shared" si="10"/>
        <v>2249.8137549218668</v>
      </c>
      <c r="R25" s="122">
        <f t="shared" ref="R25:V25" si="11">SUM(R26:R27)</f>
        <v>2298.728553801569</v>
      </c>
      <c r="S25" s="122">
        <f t="shared" si="11"/>
        <v>2368.4546752048368</v>
      </c>
      <c r="T25" s="122">
        <f t="shared" si="11"/>
        <v>2320.2074265971096</v>
      </c>
      <c r="U25" s="122">
        <f t="shared" si="11"/>
        <v>2414.581705868789</v>
      </c>
      <c r="V25" s="122">
        <f t="shared" si="11"/>
        <v>2735.0786443868997</v>
      </c>
      <c r="W25" s="122">
        <f t="shared" ref="W25:Y25" si="12">SUM(W26:W27)</f>
        <v>2586.106041888906</v>
      </c>
      <c r="X25" s="122">
        <f t="shared" si="12"/>
        <v>2645.599116792991</v>
      </c>
      <c r="Y25" s="122">
        <f t="shared" si="12"/>
        <v>2704.4272421460373</v>
      </c>
      <c r="DA25" s="130" t="s">
        <v>2433</v>
      </c>
    </row>
    <row r="26" spans="1:105" ht="12" customHeight="1" x14ac:dyDescent="0.25">
      <c r="A26" s="97" t="s">
        <v>74</v>
      </c>
      <c r="B26" s="98">
        <v>1460.7054508571139</v>
      </c>
      <c r="C26" s="98">
        <v>1417.1347624203595</v>
      </c>
      <c r="D26" s="98">
        <v>1402.1454856738353</v>
      </c>
      <c r="E26" s="98">
        <v>2273.2351891017752</v>
      </c>
      <c r="F26" s="98">
        <v>2278.8504487073001</v>
      </c>
      <c r="G26" s="98">
        <v>1993.6765698946447</v>
      </c>
      <c r="H26" s="98">
        <v>1983.036573660273</v>
      </c>
      <c r="I26" s="98">
        <v>2054.7839291608866</v>
      </c>
      <c r="J26" s="98">
        <v>1622.0592041887048</v>
      </c>
      <c r="K26" s="98">
        <v>737.33461040656357</v>
      </c>
      <c r="L26" s="98">
        <v>2532.9356549950367</v>
      </c>
      <c r="M26" s="98">
        <v>2059.139005961259</v>
      </c>
      <c r="N26" s="98">
        <v>2070.0805775291519</v>
      </c>
      <c r="O26" s="98">
        <v>2253.8559073674387</v>
      </c>
      <c r="P26" s="98">
        <v>2254.7524196565118</v>
      </c>
      <c r="Q26" s="98">
        <v>2228.5961773420358</v>
      </c>
      <c r="R26" s="98">
        <v>2276.315554422581</v>
      </c>
      <c r="S26" s="98">
        <v>2345.8571691503848</v>
      </c>
      <c r="T26" s="98">
        <v>2298.451792841613</v>
      </c>
      <c r="U26" s="98">
        <v>2392.3027935575747</v>
      </c>
      <c r="V26" s="98">
        <v>2699.5139212708254</v>
      </c>
      <c r="W26" s="98">
        <v>2552.5166022542257</v>
      </c>
      <c r="X26" s="98">
        <v>2611.0188779384512</v>
      </c>
      <c r="Y26" s="98">
        <v>2668.1847415454881</v>
      </c>
      <c r="DA26" s="63" t="s">
        <v>2434</v>
      </c>
    </row>
    <row r="27" spans="1:105" ht="12" customHeight="1" x14ac:dyDescent="0.25">
      <c r="A27" s="97" t="s">
        <v>53</v>
      </c>
      <c r="B27" s="98">
        <v>27.814410582721059</v>
      </c>
      <c r="C27" s="98">
        <v>26.075269011047556</v>
      </c>
      <c r="D27" s="98">
        <v>24.646968794152734</v>
      </c>
      <c r="E27" s="98">
        <v>32.766388216436951</v>
      </c>
      <c r="F27" s="98">
        <v>31.184419274422012</v>
      </c>
      <c r="G27" s="98">
        <v>27.55962832402696</v>
      </c>
      <c r="H27" s="98">
        <v>27.810875434911328</v>
      </c>
      <c r="I27" s="98">
        <v>29.803320388463451</v>
      </c>
      <c r="J27" s="98">
        <v>24.757337358001582</v>
      </c>
      <c r="K27" s="98">
        <v>10.673028017151941</v>
      </c>
      <c r="L27" s="98">
        <v>24.438548007187109</v>
      </c>
      <c r="M27" s="98">
        <v>22.273614695380182</v>
      </c>
      <c r="N27" s="98">
        <v>21.325168969014133</v>
      </c>
      <c r="O27" s="98">
        <v>22.904045386293745</v>
      </c>
      <c r="P27" s="98">
        <v>21.900241156125581</v>
      </c>
      <c r="Q27" s="98">
        <v>21.217577579831069</v>
      </c>
      <c r="R27" s="98">
        <v>22.412999378987966</v>
      </c>
      <c r="S27" s="98">
        <v>22.597506054451859</v>
      </c>
      <c r="T27" s="98">
        <v>21.755633755496703</v>
      </c>
      <c r="U27" s="98">
        <v>22.278912311214324</v>
      </c>
      <c r="V27" s="98">
        <v>35.564723116074177</v>
      </c>
      <c r="W27" s="98">
        <v>33.589439634680481</v>
      </c>
      <c r="X27" s="98">
        <v>34.580238854540006</v>
      </c>
      <c r="Y27" s="98">
        <v>36.242500600549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25.648420803185068</v>
      </c>
      <c r="C28" s="122">
        <f t="shared" si="13"/>
        <v>30.464728411361456</v>
      </c>
      <c r="D28" s="122">
        <f t="shared" si="13"/>
        <v>25.539296774608058</v>
      </c>
      <c r="E28" s="122">
        <f t="shared" si="13"/>
        <v>57.001333232061349</v>
      </c>
      <c r="F28" s="122">
        <f t="shared" si="13"/>
        <v>44.262933431071552</v>
      </c>
      <c r="G28" s="122">
        <f t="shared" si="13"/>
        <v>61.521488400791263</v>
      </c>
      <c r="H28" s="122">
        <f t="shared" si="13"/>
        <v>89.596950177234007</v>
      </c>
      <c r="I28" s="122">
        <f t="shared" si="13"/>
        <v>55.140570853172235</v>
      </c>
      <c r="J28" s="122">
        <f t="shared" si="13"/>
        <v>63.982832646804923</v>
      </c>
      <c r="K28" s="122">
        <f t="shared" si="13"/>
        <v>81.280712647049</v>
      </c>
      <c r="L28" s="122">
        <f t="shared" si="13"/>
        <v>77.5955947179731</v>
      </c>
      <c r="M28" s="122">
        <f t="shared" si="13"/>
        <v>47.937512396763481</v>
      </c>
      <c r="N28" s="122">
        <f t="shared" si="13"/>
        <v>60.994768526177907</v>
      </c>
      <c r="O28" s="122">
        <f t="shared" si="13"/>
        <v>101.07554744115207</v>
      </c>
      <c r="P28" s="122">
        <f t="shared" si="13"/>
        <v>155.99831604507455</v>
      </c>
      <c r="Q28" s="122">
        <f t="shared" si="13"/>
        <v>165.86553263776273</v>
      </c>
      <c r="R28" s="122">
        <f t="shared" si="13"/>
        <v>179.54571461109489</v>
      </c>
      <c r="S28" s="122">
        <f t="shared" si="13"/>
        <v>165.24829642162476</v>
      </c>
      <c r="T28" s="122">
        <f t="shared" si="13"/>
        <v>164.88637189296031</v>
      </c>
      <c r="U28" s="122">
        <f t="shared" si="13"/>
        <v>153.01287953543061</v>
      </c>
      <c r="V28" s="122">
        <f t="shared" si="13"/>
        <v>141.31801829917006</v>
      </c>
      <c r="W28" s="122">
        <f t="shared" si="13"/>
        <v>139.46009877615211</v>
      </c>
      <c r="X28" s="122">
        <f t="shared" si="13"/>
        <v>141.05804424101055</v>
      </c>
      <c r="Y28" s="122">
        <f t="shared" si="13"/>
        <v>169.83793334437902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25.648420803185068</v>
      </c>
      <c r="C29" s="98">
        <f>IF(RES_hhdet_tes!C29=0,0,RES_hhdet_tes!C29*1000*11630/RES_hhdet_num!C24)</f>
        <v>30.464728411361456</v>
      </c>
      <c r="D29" s="98">
        <f>IF(RES_hhdet_tes!D29=0,0,RES_hhdet_tes!D29*1000*11630/RES_hhdet_num!D24)</f>
        <v>25.539296774608058</v>
      </c>
      <c r="E29" s="98">
        <f>IF(RES_hhdet_tes!E29=0,0,RES_hhdet_tes!E29*1000*11630/RES_hhdet_num!E24)</f>
        <v>57.001333232061349</v>
      </c>
      <c r="F29" s="98">
        <f>IF(RES_hhdet_tes!F29=0,0,RES_hhdet_tes!F29*1000*11630/RES_hhdet_num!F24)</f>
        <v>44.262933431071552</v>
      </c>
      <c r="G29" s="98">
        <f>IF(RES_hhdet_tes!G29=0,0,RES_hhdet_tes!G29*1000*11630/RES_hhdet_num!G24)</f>
        <v>61.521488400791263</v>
      </c>
      <c r="H29" s="98">
        <f>IF(RES_hhdet_tes!H29=0,0,RES_hhdet_tes!H29*1000*11630/RES_hhdet_num!H24)</f>
        <v>89.596950177234007</v>
      </c>
      <c r="I29" s="98">
        <f>IF(RES_hhdet_tes!I29=0,0,RES_hhdet_tes!I29*1000*11630/RES_hhdet_num!I24)</f>
        <v>55.140570853172235</v>
      </c>
      <c r="J29" s="98">
        <f>IF(RES_hhdet_tes!J29=0,0,RES_hhdet_tes!J29*1000*11630/RES_hhdet_num!J24)</f>
        <v>63.982832646804923</v>
      </c>
      <c r="K29" s="98">
        <f>IF(RES_hhdet_tes!K29=0,0,RES_hhdet_tes!K29*1000*11630/RES_hhdet_num!K24)</f>
        <v>81.280712647049</v>
      </c>
      <c r="L29" s="98">
        <f>IF(RES_hhdet_tes!L29=0,0,RES_hhdet_tes!L29*1000*11630/RES_hhdet_num!L24)</f>
        <v>77.5955947179731</v>
      </c>
      <c r="M29" s="98">
        <f>IF(RES_hhdet_tes!M29=0,0,RES_hhdet_tes!M29*1000*11630/RES_hhdet_num!M24)</f>
        <v>47.937512396763481</v>
      </c>
      <c r="N29" s="98">
        <f>IF(RES_hhdet_tes!N29=0,0,RES_hhdet_tes!N29*1000*11630/RES_hhdet_num!N24)</f>
        <v>60.994768526177907</v>
      </c>
      <c r="O29" s="98">
        <f>IF(RES_hhdet_tes!O29=0,0,RES_hhdet_tes!O29*1000*11630/RES_hhdet_num!O24)</f>
        <v>101.07554744115207</v>
      </c>
      <c r="P29" s="98">
        <f>IF(RES_hhdet_tes!P29=0,0,RES_hhdet_tes!P29*1000*11630/RES_hhdet_num!P24)</f>
        <v>155.99831604507455</v>
      </c>
      <c r="Q29" s="98">
        <f>IF(RES_hhdet_tes!Q29=0,0,RES_hhdet_tes!Q29*1000*11630/RES_hhdet_num!Q24)</f>
        <v>165.86553263776273</v>
      </c>
      <c r="R29" s="98">
        <f>IF(RES_hhdet_tes!R29=0,0,RES_hhdet_tes!R29*1000*11630/RES_hhdet_num!R24)</f>
        <v>179.54571461109489</v>
      </c>
      <c r="S29" s="98">
        <f>IF(RES_hhdet_tes!S29=0,0,RES_hhdet_tes!S29*1000*11630/RES_hhdet_num!S24)</f>
        <v>165.24829642162476</v>
      </c>
      <c r="T29" s="98">
        <f>IF(RES_hhdet_tes!T29=0,0,RES_hhdet_tes!T29*1000*11630/RES_hhdet_num!T24)</f>
        <v>164.88637189296031</v>
      </c>
      <c r="U29" s="98">
        <f>IF(RES_hhdet_tes!U29=0,0,RES_hhdet_tes!U29*1000*11630/RES_hhdet_num!U24)</f>
        <v>153.01287953543061</v>
      </c>
      <c r="V29" s="98">
        <f>IF(RES_hhdet_tes!V29=0,0,RES_hhdet_tes!V29*1000*11630/RES_hhdet_num!V24)</f>
        <v>141.31801829917006</v>
      </c>
      <c r="W29" s="98">
        <f>IF(RES_hhdet_tes!W29=0,0,RES_hhdet_tes!W29*1000*11630/RES_hhdet_num!W24)</f>
        <v>139.46009877615211</v>
      </c>
      <c r="X29" s="98">
        <f>IF(RES_hhdet_tes!X29=0,0,RES_hhdet_tes!X29*1000*11630/RES_hhdet_num!X24)</f>
        <v>141.05804424101055</v>
      </c>
      <c r="Y29" s="98">
        <f>IF(RES_hhdet_tes!Y29=0,0,RES_hhdet_tes!Y29*1000*11630/RES_hhdet_num!Y24)</f>
        <v>169.83793334437902</v>
      </c>
      <c r="DA29" s="63" t="s">
        <v>2437</v>
      </c>
    </row>
    <row r="30" spans="1:105" ht="12" customHeight="1" x14ac:dyDescent="0.25">
      <c r="A30" s="121" t="s">
        <v>55</v>
      </c>
      <c r="B30" s="122">
        <v>860.74716111815962</v>
      </c>
      <c r="C30" s="122">
        <v>844.60281245682143</v>
      </c>
      <c r="D30" s="122">
        <v>838.76643828964291</v>
      </c>
      <c r="E30" s="122">
        <v>855.31802923988801</v>
      </c>
      <c r="F30" s="122">
        <v>847.48932106735606</v>
      </c>
      <c r="G30" s="122">
        <v>838.21097367269419</v>
      </c>
      <c r="H30" s="122">
        <v>844.22450591815391</v>
      </c>
      <c r="I30" s="122">
        <v>864.6486277420604</v>
      </c>
      <c r="J30" s="122">
        <v>869.61549722136283</v>
      </c>
      <c r="K30" s="122">
        <v>879.63577528900748</v>
      </c>
      <c r="L30" s="122">
        <v>916.88005402193858</v>
      </c>
      <c r="M30" s="122">
        <v>811.39550817841882</v>
      </c>
      <c r="N30" s="122">
        <v>785.33315693655777</v>
      </c>
      <c r="O30" s="122">
        <v>791.25141494586649</v>
      </c>
      <c r="P30" s="122">
        <v>742.68804917844534</v>
      </c>
      <c r="Q30" s="122">
        <v>719.0394305374225</v>
      </c>
      <c r="R30" s="122">
        <v>741.16252134722026</v>
      </c>
      <c r="S30" s="122">
        <v>766.78830395994964</v>
      </c>
      <c r="T30" s="122">
        <v>769.2442626289577</v>
      </c>
      <c r="U30" s="122">
        <v>771.18233422248591</v>
      </c>
      <c r="V30" s="122">
        <v>851.61281250032027</v>
      </c>
      <c r="W30" s="122">
        <v>803.32383125396075</v>
      </c>
      <c r="X30" s="122">
        <v>785.40974258467293</v>
      </c>
      <c r="Y30" s="122">
        <v>787.64902043824986</v>
      </c>
      <c r="DA30" s="130" t="s">
        <v>2438</v>
      </c>
    </row>
    <row r="31" spans="1:105" ht="12" customHeight="1" x14ac:dyDescent="0.25">
      <c r="A31" s="97" t="s">
        <v>141</v>
      </c>
      <c r="B31" s="98">
        <v>863.09923284746617</v>
      </c>
      <c r="C31" s="98">
        <v>844.34878334029941</v>
      </c>
      <c r="D31" s="98">
        <v>836.96430151303332</v>
      </c>
      <c r="E31" s="98">
        <v>859.36978014323824</v>
      </c>
      <c r="F31" s="98">
        <v>851.35140170433033</v>
      </c>
      <c r="G31" s="98">
        <v>836.68793089119345</v>
      </c>
      <c r="H31" s="98">
        <v>845.62402997151878</v>
      </c>
      <c r="I31" s="98">
        <v>865.51777740047669</v>
      </c>
      <c r="J31" s="98">
        <v>870.80762810920396</v>
      </c>
      <c r="K31" s="98">
        <v>880.57590342245021</v>
      </c>
      <c r="L31" s="98">
        <v>926.24037447205797</v>
      </c>
      <c r="M31" s="98">
        <v>811.87949283922364</v>
      </c>
      <c r="N31" s="98">
        <v>791.70338481570172</v>
      </c>
      <c r="O31" s="98">
        <v>803.67917904225158</v>
      </c>
      <c r="P31" s="98">
        <v>751.85178243759708</v>
      </c>
      <c r="Q31" s="98">
        <v>725.10800523523903</v>
      </c>
      <c r="R31" s="98">
        <v>748.05477471026757</v>
      </c>
      <c r="S31" s="98">
        <v>777.19842255510525</v>
      </c>
      <c r="T31" s="98">
        <v>775.33295960472253</v>
      </c>
      <c r="U31" s="98">
        <v>777.51013983278415</v>
      </c>
      <c r="V31" s="98">
        <v>911.79369604507247</v>
      </c>
      <c r="W31" s="98">
        <v>811.16811779175282</v>
      </c>
      <c r="X31" s="98">
        <v>784.33543505265163</v>
      </c>
      <c r="Y31" s="98">
        <v>778.45008959179097</v>
      </c>
      <c r="DA31" s="63" t="s">
        <v>2439</v>
      </c>
    </row>
    <row r="32" spans="1:105" ht="12" customHeight="1" x14ac:dyDescent="0.25">
      <c r="A32" s="97" t="s">
        <v>140</v>
      </c>
      <c r="B32" s="98">
        <v>863.09923284746606</v>
      </c>
      <c r="C32" s="98">
        <v>844.33268191829723</v>
      </c>
      <c r="D32" s="98">
        <v>836.94434154833675</v>
      </c>
      <c r="E32" s="98">
        <v>859.36008433831137</v>
      </c>
      <c r="F32" s="98">
        <v>851.32785703055708</v>
      </c>
      <c r="G32" s="98">
        <v>836.5330614340437</v>
      </c>
      <c r="H32" s="98">
        <v>845.47402984487553</v>
      </c>
      <c r="I32" s="98">
        <v>865.26258732862482</v>
      </c>
      <c r="J32" s="98">
        <v>870.80270719888665</v>
      </c>
      <c r="K32" s="98">
        <v>880.63797969808502</v>
      </c>
      <c r="L32" s="98">
        <v>926.50189787332192</v>
      </c>
      <c r="M32" s="98">
        <v>812.29283355413111</v>
      </c>
      <c r="N32" s="98">
        <v>792.33711019851751</v>
      </c>
      <c r="O32" s="98">
        <v>804.15444447769642</v>
      </c>
      <c r="P32" s="98">
        <v>752.13102121989095</v>
      </c>
      <c r="Q32" s="98">
        <v>724.92287641051996</v>
      </c>
      <c r="R32" s="98">
        <v>747.55401868695333</v>
      </c>
      <c r="S32" s="98">
        <v>776.87835435561533</v>
      </c>
      <c r="T32" s="98">
        <v>775.30950657314929</v>
      </c>
      <c r="U32" s="98">
        <v>777.57208552626957</v>
      </c>
      <c r="V32" s="98">
        <v>912.65545117547913</v>
      </c>
      <c r="W32" s="98">
        <v>810.78126350607999</v>
      </c>
      <c r="X32" s="98">
        <v>783.33451113272247</v>
      </c>
      <c r="Y32" s="98">
        <v>776.44165838333015</v>
      </c>
      <c r="DA32" s="63" t="s">
        <v>2440</v>
      </c>
    </row>
    <row r="33" spans="1:105" ht="12" customHeight="1" x14ac:dyDescent="0.25">
      <c r="A33" s="100" t="s">
        <v>50</v>
      </c>
      <c r="B33" s="101">
        <v>154.38292717839929</v>
      </c>
      <c r="C33" s="101">
        <v>159.46240013044377</v>
      </c>
      <c r="D33" s="101">
        <v>164.37440190122882</v>
      </c>
      <c r="E33" s="101">
        <v>147.35844096718472</v>
      </c>
      <c r="F33" s="101">
        <v>146.26385732340694</v>
      </c>
      <c r="G33" s="101">
        <v>164.93914167675351</v>
      </c>
      <c r="H33" s="101">
        <v>153.148418473899</v>
      </c>
      <c r="I33" s="101">
        <v>159.40796740900186</v>
      </c>
      <c r="J33" s="101">
        <v>157.10415728517737</v>
      </c>
      <c r="K33" s="101">
        <v>165.91872900587799</v>
      </c>
      <c r="L33" s="101">
        <v>147.71167913942128</v>
      </c>
      <c r="M33" s="101">
        <v>85.961602056758636</v>
      </c>
      <c r="N33" s="101">
        <v>88.105669642698174</v>
      </c>
      <c r="O33" s="101">
        <v>83.135590962326049</v>
      </c>
      <c r="P33" s="101">
        <v>80.766263206013747</v>
      </c>
      <c r="Q33" s="101">
        <v>78.747350490362138</v>
      </c>
      <c r="R33" s="101">
        <v>87.848919623990824</v>
      </c>
      <c r="S33" s="101">
        <v>90.515508104594574</v>
      </c>
      <c r="T33" s="101">
        <v>64.753178185416061</v>
      </c>
      <c r="U33" s="101">
        <v>67.266140520625768</v>
      </c>
      <c r="V33" s="101">
        <v>107.86530783370227</v>
      </c>
      <c r="W33" s="101">
        <v>100.94283169535105</v>
      </c>
      <c r="X33" s="101">
        <v>154.87018827831014</v>
      </c>
      <c r="Y33" s="101">
        <v>126.17728982545931</v>
      </c>
      <c r="DA33" s="131" t="s">
        <v>2441</v>
      </c>
    </row>
    <row r="34" spans="1:105" ht="12" customHeight="1" x14ac:dyDescent="0.25">
      <c r="A34" s="103" t="s">
        <v>52</v>
      </c>
      <c r="B34" s="104">
        <v>708.71630566906663</v>
      </c>
      <c r="C34" s="104">
        <v>684.8702817878534</v>
      </c>
      <c r="D34" s="104">
        <v>672.56993964710796</v>
      </c>
      <c r="E34" s="104">
        <v>712.00164337112665</v>
      </c>
      <c r="F34" s="104">
        <v>705.06399970715006</v>
      </c>
      <c r="G34" s="104">
        <v>671.59391975729011</v>
      </c>
      <c r="H34" s="104">
        <v>692.32561137097639</v>
      </c>
      <c r="I34" s="104">
        <v>705.85461991962302</v>
      </c>
      <c r="J34" s="104">
        <v>713.69854991370926</v>
      </c>
      <c r="K34" s="104">
        <v>714.7192506922072</v>
      </c>
      <c r="L34" s="104">
        <v>778.79021873390082</v>
      </c>
      <c r="M34" s="104">
        <v>726.33123149737253</v>
      </c>
      <c r="N34" s="104">
        <v>704.23144055581918</v>
      </c>
      <c r="O34" s="104">
        <v>721.01885351537021</v>
      </c>
      <c r="P34" s="104">
        <v>671.36475801387735</v>
      </c>
      <c r="Q34" s="104">
        <v>646.17552592015784</v>
      </c>
      <c r="R34" s="104">
        <v>659.70509906296252</v>
      </c>
      <c r="S34" s="104">
        <v>686.36284625102076</v>
      </c>
      <c r="T34" s="104">
        <v>710.55632838773317</v>
      </c>
      <c r="U34" s="104">
        <v>710.30594500564382</v>
      </c>
      <c r="V34" s="104">
        <v>804.79014334177702</v>
      </c>
      <c r="W34" s="104">
        <v>709.83843181072905</v>
      </c>
      <c r="X34" s="104">
        <v>628.46432285441233</v>
      </c>
      <c r="Y34" s="104">
        <v>650.26436855787097</v>
      </c>
      <c r="DA34" s="132" t="s">
        <v>2442</v>
      </c>
    </row>
    <row r="35" spans="1:105" ht="12" customHeight="1" x14ac:dyDescent="0.25">
      <c r="A35" s="106" t="s">
        <v>122</v>
      </c>
      <c r="B35" s="101">
        <v>823.79453052706583</v>
      </c>
      <c r="C35" s="101">
        <v>848.23390804671817</v>
      </c>
      <c r="D35" s="101">
        <v>863.90626914664404</v>
      </c>
      <c r="E35" s="101">
        <v>797.27564928518643</v>
      </c>
      <c r="F35" s="101">
        <v>795.39941243660576</v>
      </c>
      <c r="G35" s="101">
        <v>857.49053044931543</v>
      </c>
      <c r="H35" s="101">
        <v>827.45560909894493</v>
      </c>
      <c r="I35" s="101">
        <v>854.69556817874422</v>
      </c>
      <c r="J35" s="101">
        <v>855.55838986313131</v>
      </c>
      <c r="K35" s="101">
        <v>870.02150683869604</v>
      </c>
      <c r="L35" s="101">
        <v>856.51347243479279</v>
      </c>
      <c r="M35" s="101">
        <v>807.9334155773812</v>
      </c>
      <c r="N35" s="101">
        <v>763.33781586858186</v>
      </c>
      <c r="O35" s="101">
        <v>752.93457221482652</v>
      </c>
      <c r="P35" s="101">
        <v>714.08435359585894</v>
      </c>
      <c r="Q35" s="101">
        <v>700.60337592862754</v>
      </c>
      <c r="R35" s="101">
        <v>720.87207816545799</v>
      </c>
      <c r="S35" s="101">
        <v>735.78010861397775</v>
      </c>
      <c r="T35" s="101">
        <v>754.44860843916535</v>
      </c>
      <c r="U35" s="101">
        <v>755.65051483503555</v>
      </c>
      <c r="V35" s="101">
        <v>725.72859922253826</v>
      </c>
      <c r="W35" s="101">
        <v>788.41310654031042</v>
      </c>
      <c r="X35" s="101">
        <v>786.60228040369486</v>
      </c>
      <c r="Y35" s="101">
        <v>805.93772437867506</v>
      </c>
      <c r="DA35" s="131" t="s">
        <v>2443</v>
      </c>
    </row>
    <row r="36" spans="1:105" ht="12" customHeight="1" x14ac:dyDescent="0.25">
      <c r="A36" s="107" t="s">
        <v>121</v>
      </c>
      <c r="B36" s="104">
        <v>823.79453052706606</v>
      </c>
      <c r="C36" s="104">
        <v>848.46443526435223</v>
      </c>
      <c r="D36" s="104">
        <v>864.05638282068503</v>
      </c>
      <c r="E36" s="104">
        <v>797.23964541063424</v>
      </c>
      <c r="F36" s="104">
        <v>795.32027803100004</v>
      </c>
      <c r="G36" s="104">
        <v>857.76220687368652</v>
      </c>
      <c r="H36" s="104">
        <v>827.32545165260535</v>
      </c>
      <c r="I36" s="104">
        <v>854.4987975163408</v>
      </c>
      <c r="J36" s="104">
        <v>855.83398584781185</v>
      </c>
      <c r="K36" s="104">
        <v>870.55099099756308</v>
      </c>
      <c r="L36" s="104">
        <v>857.49984908998181</v>
      </c>
      <c r="M36" s="104">
        <v>809.57137811496239</v>
      </c>
      <c r="N36" s="104">
        <v>765.52083249164798</v>
      </c>
      <c r="O36" s="104">
        <v>754.06503119986007</v>
      </c>
      <c r="P36" s="104">
        <v>715.3907614014131</v>
      </c>
      <c r="Q36" s="104">
        <v>701.20629961889551</v>
      </c>
      <c r="R36" s="104">
        <v>721.39998951249481</v>
      </c>
      <c r="S36" s="104">
        <v>736.43307879940244</v>
      </c>
      <c r="T36" s="104">
        <v>753.50127105944705</v>
      </c>
      <c r="U36" s="104">
        <v>755.02549466153062</v>
      </c>
      <c r="V36" s="104">
        <v>719.46839011320753</v>
      </c>
      <c r="W36" s="104">
        <v>786.7459922127872</v>
      </c>
      <c r="X36" s="104">
        <v>787.9868576448074</v>
      </c>
      <c r="Y36" s="104">
        <v>806.45486512262335</v>
      </c>
      <c r="DA36" s="132" t="s">
        <v>2444</v>
      </c>
    </row>
    <row r="37" spans="1:105" ht="12" customHeight="1" x14ac:dyDescent="0.25">
      <c r="A37" s="108" t="s">
        <v>53</v>
      </c>
      <c r="B37" s="98">
        <v>136.07202496348785</v>
      </c>
      <c r="C37" s="98">
        <v>160.73316827315875</v>
      </c>
      <c r="D37" s="98">
        <v>176.11972631109509</v>
      </c>
      <c r="E37" s="98">
        <v>116.87581826758029</v>
      </c>
      <c r="F37" s="98">
        <v>118.51302580866086</v>
      </c>
      <c r="G37" s="98">
        <v>175.43467243433787</v>
      </c>
      <c r="H37" s="98">
        <v>144.15027635778006</v>
      </c>
      <c r="I37" s="98">
        <v>154.60395286773777</v>
      </c>
      <c r="J37" s="98">
        <v>149.50486176163989</v>
      </c>
      <c r="K37" s="98">
        <v>163.57730676574795</v>
      </c>
      <c r="L37" s="98">
        <v>112.57059550238128</v>
      </c>
      <c r="M37" s="98">
        <v>80.242605969292754</v>
      </c>
      <c r="N37" s="98">
        <v>73.344186308238278</v>
      </c>
      <c r="O37" s="98">
        <v>61.086566735541282</v>
      </c>
      <c r="P37" s="98">
        <v>62.628478082205902</v>
      </c>
      <c r="Q37" s="98">
        <v>65.349029789956944</v>
      </c>
      <c r="R37" s="98">
        <v>74.301338450632514</v>
      </c>
      <c r="S37" s="98">
        <v>72.543254498961844</v>
      </c>
      <c r="T37" s="98">
        <v>53.527410098782568</v>
      </c>
      <c r="U37" s="98">
        <v>55.35592712349694</v>
      </c>
      <c r="V37" s="98">
        <v>20.523445777533386</v>
      </c>
      <c r="W37" s="98">
        <v>55.984014617216346</v>
      </c>
      <c r="X37" s="98">
        <v>108.11116504647963</v>
      </c>
      <c r="Y37" s="98">
        <v>107.97982378853105</v>
      </c>
      <c r="DA37" s="63" t="s">
        <v>2445</v>
      </c>
    </row>
    <row r="38" spans="1:105" ht="12" customHeight="1" x14ac:dyDescent="0.25">
      <c r="A38" s="108" t="s">
        <v>52</v>
      </c>
      <c r="B38" s="98">
        <v>687.72250556357824</v>
      </c>
      <c r="C38" s="98">
        <v>687.73126699119348</v>
      </c>
      <c r="D38" s="98">
        <v>687.93665650958997</v>
      </c>
      <c r="E38" s="98">
        <v>680.36382714305387</v>
      </c>
      <c r="F38" s="98">
        <v>676.80725222233912</v>
      </c>
      <c r="G38" s="98">
        <v>682.32753443934871</v>
      </c>
      <c r="H38" s="98">
        <v>683.17517529482518</v>
      </c>
      <c r="I38" s="98">
        <v>699.89484464860311</v>
      </c>
      <c r="J38" s="98">
        <v>706.32912408617199</v>
      </c>
      <c r="K38" s="98">
        <v>706.97368423181501</v>
      </c>
      <c r="L38" s="98">
        <v>744.92925358760056</v>
      </c>
      <c r="M38" s="98">
        <v>729.32877214566975</v>
      </c>
      <c r="N38" s="98">
        <v>692.17664618340973</v>
      </c>
      <c r="O38" s="98">
        <v>692.97846446431879</v>
      </c>
      <c r="P38" s="98">
        <v>652.76228331920731</v>
      </c>
      <c r="Q38" s="98">
        <v>635.85726982893846</v>
      </c>
      <c r="R38" s="98">
        <v>647.09865106186226</v>
      </c>
      <c r="S38" s="98">
        <v>663.88982430044064</v>
      </c>
      <c r="T38" s="98">
        <v>699.97386096066452</v>
      </c>
      <c r="U38" s="98">
        <v>699.66956753803368</v>
      </c>
      <c r="V38" s="98">
        <v>698.94494433567399</v>
      </c>
      <c r="W38" s="98">
        <v>730.7619775955709</v>
      </c>
      <c r="X38" s="98">
        <v>679.87569259832776</v>
      </c>
      <c r="Y38" s="98">
        <v>698.47504133409223</v>
      </c>
      <c r="DA38" s="63" t="s">
        <v>2446</v>
      </c>
    </row>
    <row r="39" spans="1:105" ht="12" customHeight="1" x14ac:dyDescent="0.25">
      <c r="A39" s="121" t="s">
        <v>54</v>
      </c>
      <c r="B39" s="122">
        <v>1428.6632704399726</v>
      </c>
      <c r="C39" s="122">
        <v>1458.8145927414628</v>
      </c>
      <c r="D39" s="122">
        <v>1517.059423042497</v>
      </c>
      <c r="E39" s="122">
        <v>1546.3131905425762</v>
      </c>
      <c r="F39" s="122">
        <v>1563.5326059075751</v>
      </c>
      <c r="G39" s="122">
        <v>1546.8912438334837</v>
      </c>
      <c r="H39" s="122">
        <v>1483.013734570515</v>
      </c>
      <c r="I39" s="122">
        <v>1527.8277724503446</v>
      </c>
      <c r="J39" s="122">
        <v>1318.0335430952073</v>
      </c>
      <c r="K39" s="122">
        <v>1298.393374279882</v>
      </c>
      <c r="L39" s="122">
        <v>1486.2412650332808</v>
      </c>
      <c r="M39" s="122">
        <v>1255.9020215522187</v>
      </c>
      <c r="N39" s="122">
        <v>1034.6939825502197</v>
      </c>
      <c r="O39" s="122">
        <v>910.06043135066648</v>
      </c>
      <c r="P39" s="122">
        <v>818.2574480982837</v>
      </c>
      <c r="Q39" s="122">
        <v>802.28189620138642</v>
      </c>
      <c r="R39" s="122">
        <v>970.14604761764895</v>
      </c>
      <c r="S39" s="122">
        <v>957.88926857449019</v>
      </c>
      <c r="T39" s="122">
        <v>1079.6167029435935</v>
      </c>
      <c r="U39" s="122">
        <v>1114.6881637711508</v>
      </c>
      <c r="V39" s="122">
        <v>1237.7599437246101</v>
      </c>
      <c r="W39" s="122">
        <v>1289.4738651518762</v>
      </c>
      <c r="X39" s="122">
        <v>1220.7487398395483</v>
      </c>
      <c r="Y39" s="122">
        <v>1403.1941128658207</v>
      </c>
      <c r="DA39" s="130" t="s">
        <v>2447</v>
      </c>
    </row>
    <row r="40" spans="1:105" ht="12" customHeight="1" x14ac:dyDescent="0.25">
      <c r="A40" s="97" t="s">
        <v>50</v>
      </c>
      <c r="B40" s="98">
        <v>1479.8883873049797</v>
      </c>
      <c r="C40" s="98">
        <v>1415.7103963706954</v>
      </c>
      <c r="D40" s="98">
        <v>1412.561673085087</v>
      </c>
      <c r="E40" s="98">
        <v>1648.4455954620855</v>
      </c>
      <c r="F40" s="98">
        <v>1643.4311299176452</v>
      </c>
      <c r="G40" s="98">
        <v>1509.9186752199375</v>
      </c>
      <c r="H40" s="98">
        <v>1481.4475119262959</v>
      </c>
      <c r="I40" s="98">
        <v>1485.0595156330357</v>
      </c>
      <c r="J40" s="98">
        <v>1338.7738524650742</v>
      </c>
      <c r="K40" s="98">
        <v>1330.6780418697142</v>
      </c>
      <c r="L40" s="98">
        <v>1355.8163051025263</v>
      </c>
      <c r="M40" s="98">
        <v>1229.3353392053593</v>
      </c>
      <c r="N40" s="98">
        <v>1053.3327658893559</v>
      </c>
      <c r="O40" s="98">
        <v>980.28914567107063</v>
      </c>
      <c r="P40" s="98">
        <v>884.30566591806735</v>
      </c>
      <c r="Q40" s="98">
        <v>858.81964461944301</v>
      </c>
      <c r="R40" s="98">
        <v>926.07410000044661</v>
      </c>
      <c r="S40" s="98">
        <v>1002.9244704098382</v>
      </c>
      <c r="T40" s="98">
        <v>1044.4694401643349</v>
      </c>
      <c r="U40" s="98">
        <v>1100.6580290852139</v>
      </c>
      <c r="V40" s="98">
        <v>1300.2218519581759</v>
      </c>
      <c r="W40" s="98">
        <v>1249.8724007655728</v>
      </c>
      <c r="X40" s="98">
        <v>1263.4408184299489</v>
      </c>
      <c r="Y40" s="98">
        <v>1315.1992733302604</v>
      </c>
      <c r="DA40" s="63" t="s">
        <v>2448</v>
      </c>
    </row>
    <row r="41" spans="1:105" ht="12" customHeight="1" x14ac:dyDescent="0.25">
      <c r="A41" s="109" t="s">
        <v>120</v>
      </c>
      <c r="B41" s="33">
        <v>1381.4858959819305</v>
      </c>
      <c r="C41" s="33">
        <v>1498.7351780280303</v>
      </c>
      <c r="D41" s="33">
        <v>1614.9453762213861</v>
      </c>
      <c r="E41" s="33">
        <v>1446.9897762546257</v>
      </c>
      <c r="F41" s="33">
        <v>1487.7279177597225</v>
      </c>
      <c r="G41" s="33">
        <v>1580.8214194285083</v>
      </c>
      <c r="H41" s="33">
        <v>1484.4122867598303</v>
      </c>
      <c r="I41" s="33">
        <v>1565.3081689028613</v>
      </c>
      <c r="J41" s="33">
        <v>1299.9975851024237</v>
      </c>
      <c r="K41" s="33">
        <v>1271.6499113495158</v>
      </c>
      <c r="L41" s="33">
        <v>1600.168141748248</v>
      </c>
      <c r="M41" s="33">
        <v>1282.3587440349431</v>
      </c>
      <c r="N41" s="33">
        <v>1009.5309930049722</v>
      </c>
      <c r="O41" s="33">
        <v>806.46365763602046</v>
      </c>
      <c r="P41" s="33">
        <v>720.77264269730972</v>
      </c>
      <c r="Q41" s="33">
        <v>720.19269627767608</v>
      </c>
      <c r="R41" s="33">
        <v>1029.9844302767801</v>
      </c>
      <c r="S41" s="33">
        <v>906.53535983713539</v>
      </c>
      <c r="T41" s="33">
        <v>1110.0540652105215</v>
      </c>
      <c r="U41" s="33">
        <v>1123.846373314256</v>
      </c>
      <c r="V41" s="33">
        <v>1206.5208393742555</v>
      </c>
      <c r="W41" s="33">
        <v>1306.8191542472625</v>
      </c>
      <c r="X41" s="33">
        <v>1202.10865334256</v>
      </c>
      <c r="Y41" s="33">
        <v>1440.8921170790902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3541.3755431462496</v>
      </c>
      <c r="C43" s="117">
        <f t="shared" si="14"/>
        <v>4192.7325645287474</v>
      </c>
      <c r="D43" s="117">
        <f t="shared" si="14"/>
        <v>4347.4417984915108</v>
      </c>
      <c r="E43" s="117">
        <f t="shared" si="14"/>
        <v>4045.5588540485501</v>
      </c>
      <c r="F43" s="117">
        <f t="shared" si="14"/>
        <v>4108.6239440193185</v>
      </c>
      <c r="G43" s="117">
        <f t="shared" si="14"/>
        <v>4372.546951260606</v>
      </c>
      <c r="H43" s="117">
        <f t="shared" si="14"/>
        <v>4230.0260953347697</v>
      </c>
      <c r="I43" s="117">
        <f t="shared" si="14"/>
        <v>4536.7535515935851</v>
      </c>
      <c r="J43" s="117">
        <f t="shared" si="14"/>
        <v>4405.3163367647639</v>
      </c>
      <c r="K43" s="117">
        <f t="shared" si="14"/>
        <v>4353.1340624505101</v>
      </c>
      <c r="L43" s="117">
        <f t="shared" si="14"/>
        <v>4554.8751581622782</v>
      </c>
      <c r="M43" s="117">
        <f t="shared" si="14"/>
        <v>4739.1333444263146</v>
      </c>
      <c r="N43" s="117">
        <f t="shared" si="14"/>
        <v>3809.1053663146517</v>
      </c>
      <c r="O43" s="117">
        <f t="shared" si="14"/>
        <v>3885.9212555107906</v>
      </c>
      <c r="P43" s="117">
        <f t="shared" si="14"/>
        <v>3941.7015473638789</v>
      </c>
      <c r="Q43" s="117">
        <f t="shared" si="14"/>
        <v>3903.1863765290973</v>
      </c>
      <c r="R43" s="117">
        <f t="shared" ref="R43:V43" si="15">R44+R47+R49+R58</f>
        <v>4238.5299078585258</v>
      </c>
      <c r="S43" s="117">
        <f t="shared" si="15"/>
        <v>3876.9066247615497</v>
      </c>
      <c r="T43" s="117">
        <f t="shared" si="15"/>
        <v>4533.6291255123415</v>
      </c>
      <c r="U43" s="117">
        <f t="shared" si="15"/>
        <v>4188.7547939168908</v>
      </c>
      <c r="V43" s="117">
        <f t="shared" si="15"/>
        <v>4739.8289326508102</v>
      </c>
      <c r="W43" s="117">
        <f t="shared" ref="W43:Y43" si="16">W44+W47+W49+W58</f>
        <v>4913.3135717287914</v>
      </c>
      <c r="X43" s="117">
        <f t="shared" si="16"/>
        <v>4784.6139688212579</v>
      </c>
      <c r="Y43" s="117">
        <f t="shared" si="16"/>
        <v>4927.6084507863961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1337.7425712777163</v>
      </c>
      <c r="C44" s="122">
        <f t="shared" si="17"/>
        <v>1746.8869570250476</v>
      </c>
      <c r="D44" s="122">
        <f t="shared" si="17"/>
        <v>1848.4335404888441</v>
      </c>
      <c r="E44" s="122">
        <f t="shared" si="17"/>
        <v>1677.8197737837984</v>
      </c>
      <c r="F44" s="122">
        <f t="shared" si="17"/>
        <v>1761.1918247755518</v>
      </c>
      <c r="G44" s="122">
        <f t="shared" si="17"/>
        <v>1976.567486085499</v>
      </c>
      <c r="H44" s="122">
        <f t="shared" si="17"/>
        <v>1905.4386898993882</v>
      </c>
      <c r="I44" s="122">
        <f t="shared" si="17"/>
        <v>2130.7913663443378</v>
      </c>
      <c r="J44" s="122">
        <f t="shared" si="17"/>
        <v>2187.2345314023155</v>
      </c>
      <c r="K44" s="122">
        <f t="shared" si="17"/>
        <v>2229.8108358151026</v>
      </c>
      <c r="L44" s="122">
        <f t="shared" si="17"/>
        <v>1950.5594630641192</v>
      </c>
      <c r="M44" s="122">
        <f t="shared" si="17"/>
        <v>2297.6732176679488</v>
      </c>
      <c r="N44" s="122">
        <f t="shared" si="17"/>
        <v>1894.9824634558806</v>
      </c>
      <c r="O44" s="122">
        <f t="shared" si="17"/>
        <v>2131.253530555729</v>
      </c>
      <c r="P44" s="122">
        <f t="shared" si="17"/>
        <v>2292.0131909148099</v>
      </c>
      <c r="Q44" s="122">
        <f t="shared" si="17"/>
        <v>2293.6819529010559</v>
      </c>
      <c r="R44" s="122">
        <f t="shared" ref="R44:V44" si="18">SUM(R45:R46)</f>
        <v>2389.1823546928922</v>
      </c>
      <c r="S44" s="122">
        <f t="shared" si="18"/>
        <v>2155.0166877380984</v>
      </c>
      <c r="T44" s="122">
        <f t="shared" si="18"/>
        <v>2552.9599858749498</v>
      </c>
      <c r="U44" s="122">
        <f t="shared" si="18"/>
        <v>2293.0823343463826</v>
      </c>
      <c r="V44" s="122">
        <f t="shared" si="18"/>
        <v>2602.7614239146119</v>
      </c>
      <c r="W44" s="122">
        <f t="shared" ref="W44:Y44" si="19">SUM(W45:W46)</f>
        <v>2728.3556009169656</v>
      </c>
      <c r="X44" s="122">
        <f t="shared" si="19"/>
        <v>2682.6089304106276</v>
      </c>
      <c r="Y44" s="122">
        <f t="shared" si="19"/>
        <v>2619.9086987188343</v>
      </c>
      <c r="DA44" s="130" t="s">
        <v>2451</v>
      </c>
    </row>
    <row r="45" spans="1:105" ht="12" customHeight="1" x14ac:dyDescent="0.25">
      <c r="A45" s="97" t="s">
        <v>211</v>
      </c>
      <c r="B45" s="98">
        <v>1312.7455778916074</v>
      </c>
      <c r="C45" s="98">
        <v>1715.3249900595463</v>
      </c>
      <c r="D45" s="98">
        <v>1816.5029792864573</v>
      </c>
      <c r="E45" s="98">
        <v>1653.9793329940962</v>
      </c>
      <c r="F45" s="98">
        <v>1737.416536771146</v>
      </c>
      <c r="G45" s="98">
        <v>1949.6169172594111</v>
      </c>
      <c r="H45" s="98">
        <v>1879.0856624345265</v>
      </c>
      <c r="I45" s="98">
        <v>2100.3274662193321</v>
      </c>
      <c r="J45" s="98">
        <v>2154.3528461575588</v>
      </c>
      <c r="K45" s="98">
        <v>2197.9945383588961</v>
      </c>
      <c r="L45" s="98">
        <v>1931.919703179545</v>
      </c>
      <c r="M45" s="98">
        <v>2273.0853548682676</v>
      </c>
      <c r="N45" s="98">
        <v>1875.6601386061097</v>
      </c>
      <c r="O45" s="98">
        <v>2109.8132695679569</v>
      </c>
      <c r="P45" s="98">
        <v>2269.9651892683319</v>
      </c>
      <c r="Q45" s="98">
        <v>2272.0506624563823</v>
      </c>
      <c r="R45" s="98">
        <v>2365.8874151736245</v>
      </c>
      <c r="S45" s="98">
        <v>2134.455600731274</v>
      </c>
      <c r="T45" s="98">
        <v>2529.0219267995194</v>
      </c>
      <c r="U45" s="98">
        <v>2271.924474943602</v>
      </c>
      <c r="V45" s="98">
        <v>2568.9172455877133</v>
      </c>
      <c r="W45" s="98">
        <v>2692.9185638138756</v>
      </c>
      <c r="X45" s="98">
        <v>2647.5449416989245</v>
      </c>
      <c r="Y45" s="98">
        <v>2584.7988458424252</v>
      </c>
      <c r="DA45" s="63" t="s">
        <v>2452</v>
      </c>
    </row>
    <row r="46" spans="1:105" ht="12" customHeight="1" x14ac:dyDescent="0.25">
      <c r="A46" s="97" t="s">
        <v>53</v>
      </c>
      <c r="B46" s="98">
        <v>24.996993386108972</v>
      </c>
      <c r="C46" s="98">
        <v>31.561966965501451</v>
      </c>
      <c r="D46" s="98">
        <v>31.930561202386805</v>
      </c>
      <c r="E46" s="98">
        <v>23.840440789702047</v>
      </c>
      <c r="F46" s="98">
        <v>23.775288004405876</v>
      </c>
      <c r="G46" s="98">
        <v>26.950568826087963</v>
      </c>
      <c r="H46" s="98">
        <v>26.353027464861711</v>
      </c>
      <c r="I46" s="98">
        <v>30.463900125005893</v>
      </c>
      <c r="J46" s="98">
        <v>32.881685244756738</v>
      </c>
      <c r="K46" s="98">
        <v>31.816297456206598</v>
      </c>
      <c r="L46" s="98">
        <v>18.639759884574129</v>
      </c>
      <c r="M46" s="98">
        <v>24.587862799681179</v>
      </c>
      <c r="N46" s="98">
        <v>19.322324849770972</v>
      </c>
      <c r="O46" s="98">
        <v>21.440260987771865</v>
      </c>
      <c r="P46" s="98">
        <v>22.048001646477854</v>
      </c>
      <c r="Q46" s="98">
        <v>21.631290444673599</v>
      </c>
      <c r="R46" s="98">
        <v>23.294939519267491</v>
      </c>
      <c r="S46" s="98">
        <v>20.561087006824327</v>
      </c>
      <c r="T46" s="98">
        <v>23.938059075430193</v>
      </c>
      <c r="U46" s="98">
        <v>21.157859402780492</v>
      </c>
      <c r="V46" s="98">
        <v>33.84417832689855</v>
      </c>
      <c r="W46" s="98">
        <v>35.437037103090191</v>
      </c>
      <c r="X46" s="98">
        <v>35.063988711703331</v>
      </c>
      <c r="Y46" s="98">
        <v>35.109852876409356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25.644877795052381</v>
      </c>
      <c r="C47" s="122">
        <f t="shared" si="20"/>
        <v>30.170368053073936</v>
      </c>
      <c r="D47" s="122">
        <f t="shared" si="20"/>
        <v>25.539742341816876</v>
      </c>
      <c r="E47" s="122">
        <f t="shared" si="20"/>
        <v>53.758984749772885</v>
      </c>
      <c r="F47" s="122">
        <f t="shared" si="20"/>
        <v>38.057968040806813</v>
      </c>
      <c r="G47" s="122">
        <f t="shared" si="20"/>
        <v>43.327854725627013</v>
      </c>
      <c r="H47" s="122">
        <f t="shared" si="20"/>
        <v>54.774319487989409</v>
      </c>
      <c r="I47" s="122">
        <f t="shared" si="20"/>
        <v>28.78008382612283</v>
      </c>
      <c r="J47" s="122">
        <f t="shared" si="20"/>
        <v>30.639171193179191</v>
      </c>
      <c r="K47" s="122">
        <f t="shared" si="20"/>
        <v>59.269576395615523</v>
      </c>
      <c r="L47" s="122">
        <f t="shared" si="20"/>
        <v>100.20877997087587</v>
      </c>
      <c r="M47" s="122">
        <f t="shared" si="20"/>
        <v>120.99642319326236</v>
      </c>
      <c r="N47" s="122">
        <f t="shared" si="20"/>
        <v>133.69694256861249</v>
      </c>
      <c r="O47" s="122">
        <f t="shared" si="20"/>
        <v>135.43018924960728</v>
      </c>
      <c r="P47" s="122">
        <f t="shared" si="20"/>
        <v>127.07016022830072</v>
      </c>
      <c r="Q47" s="122">
        <f t="shared" si="20"/>
        <v>114.46285167981353</v>
      </c>
      <c r="R47" s="122">
        <f t="shared" si="20"/>
        <v>103.01429986777231</v>
      </c>
      <c r="S47" s="122">
        <f t="shared" si="20"/>
        <v>78.65888054684514</v>
      </c>
      <c r="T47" s="122">
        <f t="shared" si="20"/>
        <v>56.164597967975155</v>
      </c>
      <c r="U47" s="122">
        <f t="shared" si="20"/>
        <v>39.668280681337002</v>
      </c>
      <c r="V47" s="122">
        <f t="shared" si="20"/>
        <v>36.088505880041886</v>
      </c>
      <c r="W47" s="122">
        <f t="shared" si="20"/>
        <v>57.597649631550588</v>
      </c>
      <c r="X47" s="122">
        <f t="shared" si="20"/>
        <v>95.422503622787758</v>
      </c>
      <c r="Y47" s="122">
        <f t="shared" si="20"/>
        <v>149.75784205201387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25.644877795052381</v>
      </c>
      <c r="C48" s="98">
        <f>IF(RES_hhdet_tes!C48=0,0,RES_hhdet_tes!C48*1000*11630/RES_hhdet_num!C43)</f>
        <v>30.170368053073936</v>
      </c>
      <c r="D48" s="98">
        <f>IF(RES_hhdet_tes!D48=0,0,RES_hhdet_tes!D48*1000*11630/RES_hhdet_num!D43)</f>
        <v>25.539742341816876</v>
      </c>
      <c r="E48" s="98">
        <f>IF(RES_hhdet_tes!E48=0,0,RES_hhdet_tes!E48*1000*11630/RES_hhdet_num!E43)</f>
        <v>53.758984749772885</v>
      </c>
      <c r="F48" s="98">
        <f>IF(RES_hhdet_tes!F48=0,0,RES_hhdet_tes!F48*1000*11630/RES_hhdet_num!F43)</f>
        <v>38.057968040806813</v>
      </c>
      <c r="G48" s="98">
        <f>IF(RES_hhdet_tes!G48=0,0,RES_hhdet_tes!G48*1000*11630/RES_hhdet_num!G43)</f>
        <v>43.327854725627013</v>
      </c>
      <c r="H48" s="98">
        <f>IF(RES_hhdet_tes!H48=0,0,RES_hhdet_tes!H48*1000*11630/RES_hhdet_num!H43)</f>
        <v>54.774319487989409</v>
      </c>
      <c r="I48" s="98">
        <f>IF(RES_hhdet_tes!I48=0,0,RES_hhdet_tes!I48*1000*11630/RES_hhdet_num!I43)</f>
        <v>28.78008382612283</v>
      </c>
      <c r="J48" s="98">
        <f>IF(RES_hhdet_tes!J48=0,0,RES_hhdet_tes!J48*1000*11630/RES_hhdet_num!J43)</f>
        <v>30.639171193179191</v>
      </c>
      <c r="K48" s="98">
        <f>IF(RES_hhdet_tes!K48=0,0,RES_hhdet_tes!K48*1000*11630/RES_hhdet_num!K43)</f>
        <v>59.269576395615523</v>
      </c>
      <c r="L48" s="98">
        <f>IF(RES_hhdet_tes!L48=0,0,RES_hhdet_tes!L48*1000*11630/RES_hhdet_num!L43)</f>
        <v>100.20877997087587</v>
      </c>
      <c r="M48" s="98">
        <f>IF(RES_hhdet_tes!M48=0,0,RES_hhdet_tes!M48*1000*11630/RES_hhdet_num!M43)</f>
        <v>120.99642319326236</v>
      </c>
      <c r="N48" s="98">
        <f>IF(RES_hhdet_tes!N48=0,0,RES_hhdet_tes!N48*1000*11630/RES_hhdet_num!N43)</f>
        <v>133.69694256861249</v>
      </c>
      <c r="O48" s="98">
        <f>IF(RES_hhdet_tes!O48=0,0,RES_hhdet_tes!O48*1000*11630/RES_hhdet_num!O43)</f>
        <v>135.43018924960728</v>
      </c>
      <c r="P48" s="98">
        <f>IF(RES_hhdet_tes!P48=0,0,RES_hhdet_tes!P48*1000*11630/RES_hhdet_num!P43)</f>
        <v>127.07016022830072</v>
      </c>
      <c r="Q48" s="98">
        <f>IF(RES_hhdet_tes!Q48=0,0,RES_hhdet_tes!Q48*1000*11630/RES_hhdet_num!Q43)</f>
        <v>114.46285167981353</v>
      </c>
      <c r="R48" s="98">
        <f>IF(RES_hhdet_tes!R48=0,0,RES_hhdet_tes!R48*1000*11630/RES_hhdet_num!R43)</f>
        <v>103.01429986777231</v>
      </c>
      <c r="S48" s="98">
        <f>IF(RES_hhdet_tes!S48=0,0,RES_hhdet_tes!S48*1000*11630/RES_hhdet_num!S43)</f>
        <v>78.65888054684514</v>
      </c>
      <c r="T48" s="98">
        <f>IF(RES_hhdet_tes!T48=0,0,RES_hhdet_tes!T48*1000*11630/RES_hhdet_num!T43)</f>
        <v>56.164597967975155</v>
      </c>
      <c r="U48" s="98">
        <f>IF(RES_hhdet_tes!U48=0,0,RES_hhdet_tes!U48*1000*11630/RES_hhdet_num!U43)</f>
        <v>39.668280681337002</v>
      </c>
      <c r="V48" s="98">
        <f>IF(RES_hhdet_tes!V48=0,0,RES_hhdet_tes!V48*1000*11630/RES_hhdet_num!V43)</f>
        <v>36.088505880041886</v>
      </c>
      <c r="W48" s="98">
        <f>IF(RES_hhdet_tes!W48=0,0,RES_hhdet_tes!W48*1000*11630/RES_hhdet_num!W43)</f>
        <v>57.597649631550588</v>
      </c>
      <c r="X48" s="98">
        <f>IF(RES_hhdet_tes!X48=0,0,RES_hhdet_tes!X48*1000*11630/RES_hhdet_num!X43)</f>
        <v>95.422503622787758</v>
      </c>
      <c r="Y48" s="98">
        <f>IF(RES_hhdet_tes!Y48=0,0,RES_hhdet_tes!Y48*1000*11630/RES_hhdet_num!Y43)</f>
        <v>149.75784205201387</v>
      </c>
      <c r="DA48" s="63" t="s">
        <v>2455</v>
      </c>
    </row>
    <row r="49" spans="1:105" ht="12" customHeight="1" x14ac:dyDescent="0.25">
      <c r="A49" s="121" t="s">
        <v>55</v>
      </c>
      <c r="B49" s="122">
        <v>749.32436086600808</v>
      </c>
      <c r="C49" s="122">
        <v>956.81027056466428</v>
      </c>
      <c r="D49" s="122">
        <v>956.16274520854495</v>
      </c>
      <c r="E49" s="122">
        <v>768.6392383287199</v>
      </c>
      <c r="F49" s="122">
        <v>746.55547536406834</v>
      </c>
      <c r="G49" s="122">
        <v>802.860122453028</v>
      </c>
      <c r="H49" s="122">
        <v>786.54386797998018</v>
      </c>
      <c r="I49" s="122">
        <v>839.848438664995</v>
      </c>
      <c r="J49" s="122">
        <v>874.82256620139924</v>
      </c>
      <c r="K49" s="122">
        <v>772.33760942906031</v>
      </c>
      <c r="L49" s="122">
        <v>997.70199371072397</v>
      </c>
      <c r="M49" s="122">
        <v>1059.5894984674185</v>
      </c>
      <c r="N49" s="122">
        <v>751.98632975596217</v>
      </c>
      <c r="O49" s="122">
        <v>733.78730072130361</v>
      </c>
      <c r="P49" s="122">
        <v>725.79542924157352</v>
      </c>
      <c r="Q49" s="122">
        <v>712.04604559263862</v>
      </c>
      <c r="R49" s="122">
        <v>758.44935742832922</v>
      </c>
      <c r="S49" s="122">
        <v>701.22540894387691</v>
      </c>
      <c r="T49" s="122">
        <v>835.41700293878603</v>
      </c>
      <c r="U49" s="122">
        <v>739.04848557653008</v>
      </c>
      <c r="V49" s="122">
        <v>867.9217650686428</v>
      </c>
      <c r="W49" s="122">
        <v>835.6963795731042</v>
      </c>
      <c r="X49" s="122">
        <v>789.28550625165258</v>
      </c>
      <c r="Y49" s="122">
        <v>745.9657779410511</v>
      </c>
      <c r="DA49" s="130" t="s">
        <v>2456</v>
      </c>
    </row>
    <row r="50" spans="1:105" ht="12" customHeight="1" x14ac:dyDescent="0.25">
      <c r="A50" s="97" t="s">
        <v>138</v>
      </c>
      <c r="B50" s="98">
        <v>747.30632325789054</v>
      </c>
      <c r="C50" s="98">
        <v>959.89040941878238</v>
      </c>
      <c r="D50" s="98">
        <v>958.60417259523354</v>
      </c>
      <c r="E50" s="98">
        <v>767.89464109586606</v>
      </c>
      <c r="F50" s="98">
        <v>745.18084542520921</v>
      </c>
      <c r="G50" s="98">
        <v>801.24651782972114</v>
      </c>
      <c r="H50" s="98">
        <v>785.40215432819707</v>
      </c>
      <c r="I50" s="98">
        <v>839.51948530596292</v>
      </c>
      <c r="J50" s="98">
        <v>875.37013885126908</v>
      </c>
      <c r="K50" s="98">
        <v>770.25498016879396</v>
      </c>
      <c r="L50" s="98">
        <v>1000.7049568644057</v>
      </c>
      <c r="M50" s="98">
        <v>1065.5790740463735</v>
      </c>
      <c r="N50" s="98">
        <v>751.68964492091618</v>
      </c>
      <c r="O50" s="98">
        <v>733.26738233901676</v>
      </c>
      <c r="P50" s="98">
        <v>726.0905103631917</v>
      </c>
      <c r="Q50" s="98">
        <v>712.34570538521689</v>
      </c>
      <c r="R50" s="98">
        <v>759.36163079762252</v>
      </c>
      <c r="S50" s="98">
        <v>700.42583945127637</v>
      </c>
      <c r="T50" s="98">
        <v>837.53683852665961</v>
      </c>
      <c r="U50" s="98">
        <v>738.60553854924876</v>
      </c>
      <c r="V50" s="98">
        <v>873.91925666099951</v>
      </c>
      <c r="W50" s="98">
        <v>838.17350448696311</v>
      </c>
      <c r="X50" s="98">
        <v>789.66192236502366</v>
      </c>
      <c r="Y50" s="98">
        <v>744.8574177614297</v>
      </c>
      <c r="DA50" s="63" t="s">
        <v>2457</v>
      </c>
    </row>
    <row r="51" spans="1:105" ht="12" customHeight="1" x14ac:dyDescent="0.25">
      <c r="A51" s="97" t="s">
        <v>137</v>
      </c>
      <c r="B51" s="98">
        <v>747.30632325789043</v>
      </c>
      <c r="C51" s="98">
        <v>959.95230980099473</v>
      </c>
      <c r="D51" s="98">
        <v>958.66314416735065</v>
      </c>
      <c r="E51" s="98">
        <v>767.9486898015515</v>
      </c>
      <c r="F51" s="98">
        <v>745.23580750641486</v>
      </c>
      <c r="G51" s="98">
        <v>801.32868724725893</v>
      </c>
      <c r="H51" s="98">
        <v>785.47008340489219</v>
      </c>
      <c r="I51" s="98">
        <v>839.58397393920836</v>
      </c>
      <c r="J51" s="98">
        <v>875.37741480711531</v>
      </c>
      <c r="K51" s="98">
        <v>770.28929169400885</v>
      </c>
      <c r="L51" s="98">
        <v>1000.7389568138905</v>
      </c>
      <c r="M51" s="98">
        <v>1065.7837942784222</v>
      </c>
      <c r="N51" s="98">
        <v>751.85011807176522</v>
      </c>
      <c r="O51" s="98">
        <v>733.23297829008095</v>
      </c>
      <c r="P51" s="98">
        <v>725.90511162487883</v>
      </c>
      <c r="Q51" s="98">
        <v>712.07963985921185</v>
      </c>
      <c r="R51" s="98">
        <v>759.03422495622578</v>
      </c>
      <c r="S51" s="98">
        <v>699.8962072112954</v>
      </c>
      <c r="T51" s="98">
        <v>837.34967274162523</v>
      </c>
      <c r="U51" s="98">
        <v>738.0078707535921</v>
      </c>
      <c r="V51" s="98">
        <v>872.9659435671681</v>
      </c>
      <c r="W51" s="98">
        <v>836.6769503970371</v>
      </c>
      <c r="X51" s="98">
        <v>788.35658918346371</v>
      </c>
      <c r="Y51" s="98">
        <v>743.33935270997654</v>
      </c>
      <c r="DA51" s="63" t="s">
        <v>2458</v>
      </c>
    </row>
    <row r="52" spans="1:105" ht="12" customHeight="1" x14ac:dyDescent="0.25">
      <c r="A52" s="100" t="s">
        <v>211</v>
      </c>
      <c r="B52" s="101">
        <v>128.49475632048623</v>
      </c>
      <c r="C52" s="101">
        <v>186.19778127401574</v>
      </c>
      <c r="D52" s="101">
        <v>194.31489887052416</v>
      </c>
      <c r="E52" s="101">
        <v>130.76071617586331</v>
      </c>
      <c r="F52" s="101">
        <v>127.26518554973065</v>
      </c>
      <c r="G52" s="101">
        <v>156.55621148876602</v>
      </c>
      <c r="H52" s="101">
        <v>139.77683167923422</v>
      </c>
      <c r="I52" s="101">
        <v>153.64187433898806</v>
      </c>
      <c r="J52" s="101">
        <v>158.21829674794247</v>
      </c>
      <c r="K52" s="101">
        <v>140.29329752679223</v>
      </c>
      <c r="L52" s="101">
        <v>166.53663377752562</v>
      </c>
      <c r="M52" s="101">
        <v>148.91621708138749</v>
      </c>
      <c r="N52" s="101">
        <v>93.268349614041824</v>
      </c>
      <c r="O52" s="101">
        <v>73.600533666304457</v>
      </c>
      <c r="P52" s="101">
        <v>74.123272577222679</v>
      </c>
      <c r="Q52" s="101">
        <v>75.582966146093938</v>
      </c>
      <c r="R52" s="101">
        <v>91.258217622845549</v>
      </c>
      <c r="S52" s="101">
        <v>76.058025695820689</v>
      </c>
      <c r="T52" s="101">
        <v>81.647623201953493</v>
      </c>
      <c r="U52" s="101">
        <v>72.551301340929811</v>
      </c>
      <c r="V52" s="101">
        <v>96.867110999235933</v>
      </c>
      <c r="W52" s="101">
        <v>112.85764912026083</v>
      </c>
      <c r="X52" s="101">
        <v>165.11896354666968</v>
      </c>
      <c r="Y52" s="101">
        <v>130.44782874482101</v>
      </c>
      <c r="DA52" s="131" t="s">
        <v>2459</v>
      </c>
    </row>
    <row r="53" spans="1:105" ht="12" customHeight="1" x14ac:dyDescent="0.25">
      <c r="A53" s="103" t="s">
        <v>52</v>
      </c>
      <c r="B53" s="104">
        <v>618.81156693740422</v>
      </c>
      <c r="C53" s="104">
        <v>773.7545285269789</v>
      </c>
      <c r="D53" s="104">
        <v>764.34824529682646</v>
      </c>
      <c r="E53" s="104">
        <v>637.18797362568819</v>
      </c>
      <c r="F53" s="104">
        <v>617.97062195668411</v>
      </c>
      <c r="G53" s="104">
        <v>644.77247575849287</v>
      </c>
      <c r="H53" s="104">
        <v>645.69325172565811</v>
      </c>
      <c r="I53" s="104">
        <v>685.94209960022033</v>
      </c>
      <c r="J53" s="104">
        <v>717.15911805917278</v>
      </c>
      <c r="K53" s="104">
        <v>629.99599416721674</v>
      </c>
      <c r="L53" s="104">
        <v>834.20232303636499</v>
      </c>
      <c r="M53" s="104">
        <v>916.86757719703485</v>
      </c>
      <c r="N53" s="104">
        <v>658.58176845772346</v>
      </c>
      <c r="O53" s="104">
        <v>659.63244462377645</v>
      </c>
      <c r="P53" s="104">
        <v>651.78183904765626</v>
      </c>
      <c r="Q53" s="104">
        <v>636.49667371311796</v>
      </c>
      <c r="R53" s="104">
        <v>667.77600733338011</v>
      </c>
      <c r="S53" s="104">
        <v>623.83818151547473</v>
      </c>
      <c r="T53" s="104">
        <v>755.70204953967175</v>
      </c>
      <c r="U53" s="104">
        <v>665.45656941266236</v>
      </c>
      <c r="V53" s="104">
        <v>776.09883256793205</v>
      </c>
      <c r="W53" s="104">
        <v>723.81930127677617</v>
      </c>
      <c r="X53" s="104">
        <v>623.23762563679395</v>
      </c>
      <c r="Y53" s="104">
        <v>612.89152396515556</v>
      </c>
      <c r="DA53" s="132" t="s">
        <v>2460</v>
      </c>
    </row>
    <row r="54" spans="1:105" ht="12" customHeight="1" x14ac:dyDescent="0.25">
      <c r="A54" s="106" t="s">
        <v>122</v>
      </c>
      <c r="B54" s="101">
        <v>823.79453052706594</v>
      </c>
      <c r="C54" s="101">
        <v>848.21758955583493</v>
      </c>
      <c r="D54" s="101">
        <v>863.94510324056239</v>
      </c>
      <c r="E54" s="101">
        <v>797.32633207495292</v>
      </c>
      <c r="F54" s="101">
        <v>795.0448762316189</v>
      </c>
      <c r="G54" s="101">
        <v>856.41845891358855</v>
      </c>
      <c r="H54" s="101">
        <v>825.16571830015801</v>
      </c>
      <c r="I54" s="101">
        <v>851.80311761271901</v>
      </c>
      <c r="J54" s="101">
        <v>852.39616244985143</v>
      </c>
      <c r="K54" s="101">
        <v>866.1193497278947</v>
      </c>
      <c r="L54" s="101">
        <v>852.51813085837125</v>
      </c>
      <c r="M54" s="101">
        <v>805.23575968727459</v>
      </c>
      <c r="N54" s="101">
        <v>762.88119649611315</v>
      </c>
      <c r="O54" s="101">
        <v>753.90339054883134</v>
      </c>
      <c r="P54" s="101">
        <v>714.55771234365545</v>
      </c>
      <c r="Q54" s="101">
        <v>700.73853360112673</v>
      </c>
      <c r="R54" s="101">
        <v>721.09673110950405</v>
      </c>
      <c r="S54" s="101">
        <v>737.28529112087972</v>
      </c>
      <c r="T54" s="101">
        <v>751.87257764258641</v>
      </c>
      <c r="U54" s="101">
        <v>752.78087054934133</v>
      </c>
      <c r="V54" s="101">
        <v>719.75556118681936</v>
      </c>
      <c r="W54" s="101">
        <v>781.52265688185719</v>
      </c>
      <c r="X54" s="101">
        <v>778.565824976969</v>
      </c>
      <c r="Y54" s="101">
        <v>796.84787441509422</v>
      </c>
      <c r="DA54" s="131" t="s">
        <v>2461</v>
      </c>
    </row>
    <row r="55" spans="1:105" ht="12" customHeight="1" x14ac:dyDescent="0.25">
      <c r="A55" s="107" t="s">
        <v>121</v>
      </c>
      <c r="B55" s="104">
        <v>823.79453052706594</v>
      </c>
      <c r="C55" s="104">
        <v>848.44543523299512</v>
      </c>
      <c r="D55" s="104">
        <v>864.09020732779163</v>
      </c>
      <c r="E55" s="104">
        <v>797.27690363610702</v>
      </c>
      <c r="F55" s="104">
        <v>794.96881608775232</v>
      </c>
      <c r="G55" s="104">
        <v>856.4482221249724</v>
      </c>
      <c r="H55" s="104">
        <v>825.15072124941832</v>
      </c>
      <c r="I55" s="104">
        <v>851.73291396608363</v>
      </c>
      <c r="J55" s="104">
        <v>852.49674257140259</v>
      </c>
      <c r="K55" s="104">
        <v>866.18183328907435</v>
      </c>
      <c r="L55" s="104">
        <v>853.03844117499216</v>
      </c>
      <c r="M55" s="104">
        <v>805.94502991724414</v>
      </c>
      <c r="N55" s="104">
        <v>764.12889890521717</v>
      </c>
      <c r="O55" s="104">
        <v>753.87359549270843</v>
      </c>
      <c r="P55" s="104">
        <v>715.1815759644993</v>
      </c>
      <c r="Q55" s="104">
        <v>700.99285504036095</v>
      </c>
      <c r="R55" s="104">
        <v>721.26975329813285</v>
      </c>
      <c r="S55" s="104">
        <v>737.69583403919285</v>
      </c>
      <c r="T55" s="104">
        <v>752.79180237615435</v>
      </c>
      <c r="U55" s="104">
        <v>753.5288741553635</v>
      </c>
      <c r="V55" s="104">
        <v>716.40267529366986</v>
      </c>
      <c r="W55" s="104">
        <v>781.61637543082827</v>
      </c>
      <c r="X55" s="104">
        <v>780.48685861474326</v>
      </c>
      <c r="Y55" s="104">
        <v>797.5383148105584</v>
      </c>
      <c r="DA55" s="132" t="s">
        <v>2462</v>
      </c>
    </row>
    <row r="56" spans="1:105" ht="12" customHeight="1" x14ac:dyDescent="0.25">
      <c r="A56" s="108" t="s">
        <v>53</v>
      </c>
      <c r="B56" s="98">
        <v>136.07202496348782</v>
      </c>
      <c r="C56" s="98">
        <v>160.72956890574827</v>
      </c>
      <c r="D56" s="98">
        <v>176.12662072568733</v>
      </c>
      <c r="E56" s="98">
        <v>116.88128034615907</v>
      </c>
      <c r="F56" s="98">
        <v>118.46065342548206</v>
      </c>
      <c r="G56" s="98">
        <v>175.16592839067741</v>
      </c>
      <c r="H56" s="98">
        <v>143.77135898252362</v>
      </c>
      <c r="I56" s="98">
        <v>154.10352322256509</v>
      </c>
      <c r="J56" s="98">
        <v>148.92188176440317</v>
      </c>
      <c r="K56" s="98">
        <v>162.75633813992354</v>
      </c>
      <c r="L56" s="98">
        <v>111.98491219724436</v>
      </c>
      <c r="M56" s="98">
        <v>79.883171783002084</v>
      </c>
      <c r="N56" s="98">
        <v>73.210825814364398</v>
      </c>
      <c r="O56" s="98">
        <v>61.071058590200167</v>
      </c>
      <c r="P56" s="98">
        <v>62.610165061885112</v>
      </c>
      <c r="Q56" s="98">
        <v>65.329137789373391</v>
      </c>
      <c r="R56" s="98">
        <v>74.287924636960994</v>
      </c>
      <c r="S56" s="98">
        <v>72.667643771208304</v>
      </c>
      <c r="T56" s="98">
        <v>53.477010686569855</v>
      </c>
      <c r="U56" s="98">
        <v>55.246199947054855</v>
      </c>
      <c r="V56" s="98">
        <v>20.435993663260163</v>
      </c>
      <c r="W56" s="98">
        <v>55.618996499876857</v>
      </c>
      <c r="X56" s="98">
        <v>107.08217119319229</v>
      </c>
      <c r="Y56" s="98">
        <v>106.78594726408114</v>
      </c>
      <c r="DA56" s="63" t="s">
        <v>2463</v>
      </c>
    </row>
    <row r="57" spans="1:105" ht="12" customHeight="1" x14ac:dyDescent="0.25">
      <c r="A57" s="108" t="s">
        <v>52</v>
      </c>
      <c r="B57" s="98">
        <v>687.72250556357812</v>
      </c>
      <c r="C57" s="98">
        <v>687.715866327247</v>
      </c>
      <c r="D57" s="98">
        <v>687.96358660210444</v>
      </c>
      <c r="E57" s="98">
        <v>680.39562328994805</v>
      </c>
      <c r="F57" s="98">
        <v>676.50816266227025</v>
      </c>
      <c r="G57" s="98">
        <v>681.28229373429485</v>
      </c>
      <c r="H57" s="98">
        <v>681.37936226689476</v>
      </c>
      <c r="I57" s="98">
        <v>697.62939074351846</v>
      </c>
      <c r="J57" s="98">
        <v>703.57486080699937</v>
      </c>
      <c r="K57" s="98">
        <v>703.42549514915072</v>
      </c>
      <c r="L57" s="98">
        <v>741.05352897774787</v>
      </c>
      <c r="M57" s="98">
        <v>726.0618581342419</v>
      </c>
      <c r="N57" s="98">
        <v>690.91807309085277</v>
      </c>
      <c r="O57" s="98">
        <v>692.80253690250811</v>
      </c>
      <c r="P57" s="98">
        <v>652.57141090261428</v>
      </c>
      <c r="Q57" s="98">
        <v>635.66371725098747</v>
      </c>
      <c r="R57" s="98">
        <v>646.98182866117202</v>
      </c>
      <c r="S57" s="98">
        <v>665.02819026798454</v>
      </c>
      <c r="T57" s="98">
        <v>699.31479168958458</v>
      </c>
      <c r="U57" s="98">
        <v>698.28267420830878</v>
      </c>
      <c r="V57" s="98">
        <v>695.96668163040965</v>
      </c>
      <c r="W57" s="98">
        <v>725.99737893095153</v>
      </c>
      <c r="X57" s="98">
        <v>673.40468742155088</v>
      </c>
      <c r="Y57" s="98">
        <v>690.75236754647722</v>
      </c>
      <c r="DA57" s="63" t="s">
        <v>2464</v>
      </c>
    </row>
    <row r="58" spans="1:105" ht="12" customHeight="1" x14ac:dyDescent="0.25">
      <c r="A58" s="121" t="s">
        <v>54</v>
      </c>
      <c r="B58" s="122">
        <v>1428.6637332074727</v>
      </c>
      <c r="C58" s="122">
        <v>1458.8649688859618</v>
      </c>
      <c r="D58" s="122">
        <v>1517.3057704523046</v>
      </c>
      <c r="E58" s="122">
        <v>1545.3408571862587</v>
      </c>
      <c r="F58" s="122">
        <v>1562.818675838892</v>
      </c>
      <c r="G58" s="122">
        <v>1549.7914879964521</v>
      </c>
      <c r="H58" s="122">
        <v>1483.2692179674123</v>
      </c>
      <c r="I58" s="122">
        <v>1537.3336627581295</v>
      </c>
      <c r="J58" s="122">
        <v>1312.6200679678698</v>
      </c>
      <c r="K58" s="122">
        <v>1291.7160408107322</v>
      </c>
      <c r="L58" s="122">
        <v>1506.4049214165598</v>
      </c>
      <c r="M58" s="122">
        <v>1260.8742050976848</v>
      </c>
      <c r="N58" s="122">
        <v>1028.4396305341966</v>
      </c>
      <c r="O58" s="122">
        <v>885.4502349841506</v>
      </c>
      <c r="P58" s="122">
        <v>796.82276697919485</v>
      </c>
      <c r="Q58" s="122">
        <v>782.9955263555895</v>
      </c>
      <c r="R58" s="122">
        <v>987.8838958695319</v>
      </c>
      <c r="S58" s="122">
        <v>942.00564753272909</v>
      </c>
      <c r="T58" s="122">
        <v>1089.087538730631</v>
      </c>
      <c r="U58" s="122">
        <v>1116.9556933126412</v>
      </c>
      <c r="V58" s="122">
        <v>1233.0572377875137</v>
      </c>
      <c r="W58" s="122">
        <v>1291.6639416071707</v>
      </c>
      <c r="X58" s="122">
        <v>1217.2970285361898</v>
      </c>
      <c r="Y58" s="122">
        <v>1411.9761320744969</v>
      </c>
      <c r="DA58" s="130" t="s">
        <v>2465</v>
      </c>
    </row>
    <row r="59" spans="1:105" ht="12" customHeight="1" x14ac:dyDescent="0.25">
      <c r="A59" s="97" t="s">
        <v>50</v>
      </c>
      <c r="B59" s="98">
        <v>1479.8883873049797</v>
      </c>
      <c r="C59" s="98">
        <v>1415.710396370695</v>
      </c>
      <c r="D59" s="98">
        <v>1412.561673085087</v>
      </c>
      <c r="E59" s="98">
        <v>1648.4455954620842</v>
      </c>
      <c r="F59" s="98">
        <v>1643.4311299176447</v>
      </c>
      <c r="G59" s="98">
        <v>1509.9186752199375</v>
      </c>
      <c r="H59" s="98">
        <v>1481.4475119262954</v>
      </c>
      <c r="I59" s="98">
        <v>1485.059515633036</v>
      </c>
      <c r="J59" s="98">
        <v>1338.7738524650745</v>
      </c>
      <c r="K59" s="98">
        <v>1330.6780418697135</v>
      </c>
      <c r="L59" s="98">
        <v>1355.8163051025269</v>
      </c>
      <c r="M59" s="98">
        <v>1229.3353392053571</v>
      </c>
      <c r="N59" s="98">
        <v>1053.3327658893552</v>
      </c>
      <c r="O59" s="98">
        <v>980.28914567107176</v>
      </c>
      <c r="P59" s="98">
        <v>884.30566591806723</v>
      </c>
      <c r="Q59" s="98">
        <v>858.81964461944335</v>
      </c>
      <c r="R59" s="98">
        <v>926.07410000044536</v>
      </c>
      <c r="S59" s="98">
        <v>1002.924470409837</v>
      </c>
      <c r="T59" s="98">
        <v>1044.4694401643349</v>
      </c>
      <c r="U59" s="98">
        <v>1100.6580290852135</v>
      </c>
      <c r="V59" s="98">
        <v>1300.2218519581768</v>
      </c>
      <c r="W59" s="98">
        <v>1249.872400765573</v>
      </c>
      <c r="X59" s="98">
        <v>1263.4408184299471</v>
      </c>
      <c r="Y59" s="98">
        <v>1315.1992733302595</v>
      </c>
      <c r="DA59" s="63" t="s">
        <v>2466</v>
      </c>
    </row>
    <row r="60" spans="1:105" ht="12" customHeight="1" x14ac:dyDescent="0.25">
      <c r="A60" s="109" t="s">
        <v>120</v>
      </c>
      <c r="B60" s="33">
        <v>1381.4858959819305</v>
      </c>
      <c r="C60" s="33">
        <v>1498.7351780280301</v>
      </c>
      <c r="D60" s="33">
        <v>1614.9453762213857</v>
      </c>
      <c r="E60" s="33">
        <v>1446.9897762546257</v>
      </c>
      <c r="F60" s="33">
        <v>1487.7279177597222</v>
      </c>
      <c r="G60" s="33">
        <v>1580.8214194285072</v>
      </c>
      <c r="H60" s="33">
        <v>1484.4122867598307</v>
      </c>
      <c r="I60" s="33">
        <v>1565.3081689028611</v>
      </c>
      <c r="J60" s="33">
        <v>1299.9975851024235</v>
      </c>
      <c r="K60" s="33">
        <v>1271.649911349517</v>
      </c>
      <c r="L60" s="33">
        <v>1600.1681417482471</v>
      </c>
      <c r="M60" s="33">
        <v>1282.3587440349449</v>
      </c>
      <c r="N60" s="33">
        <v>1009.5309930049704</v>
      </c>
      <c r="O60" s="33">
        <v>806.46365763602137</v>
      </c>
      <c r="P60" s="33">
        <v>720.77264269731086</v>
      </c>
      <c r="Q60" s="33">
        <v>720.19269627767471</v>
      </c>
      <c r="R60" s="33">
        <v>1029.9844302767794</v>
      </c>
      <c r="S60" s="33">
        <v>906.53535983713584</v>
      </c>
      <c r="T60" s="33">
        <v>1110.0540652105187</v>
      </c>
      <c r="U60" s="33">
        <v>1123.8463733142521</v>
      </c>
      <c r="V60" s="33">
        <v>1206.5208393742564</v>
      </c>
      <c r="W60" s="33">
        <v>1306.8191542472639</v>
      </c>
      <c r="X60" s="33">
        <v>1202.1086533425564</v>
      </c>
      <c r="Y60" s="33">
        <v>1440.8921170790861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3608.7957534629886</v>
      </c>
      <c r="C62" s="117">
        <f t="shared" si="21"/>
        <v>3908.0930834295395</v>
      </c>
      <c r="D62" s="117">
        <f t="shared" si="21"/>
        <v>4229.9913754084982</v>
      </c>
      <c r="E62" s="117">
        <f t="shared" si="21"/>
        <v>4209.4515953718292</v>
      </c>
      <c r="F62" s="117">
        <f t="shared" si="21"/>
        <v>4429.3838865074949</v>
      </c>
      <c r="G62" s="117">
        <f t="shared" si="21"/>
        <v>4590.8088993408983</v>
      </c>
      <c r="H62" s="117">
        <f t="shared" si="21"/>
        <v>4429.7878853138591</v>
      </c>
      <c r="I62" s="117">
        <f t="shared" si="21"/>
        <v>4524.3797638723354</v>
      </c>
      <c r="J62" s="117">
        <f t="shared" si="21"/>
        <v>4332.5311052294319</v>
      </c>
      <c r="K62" s="117">
        <f t="shared" si="21"/>
        <v>4545.4859489585633</v>
      </c>
      <c r="L62" s="117">
        <f t="shared" si="21"/>
        <v>4678.489511532398</v>
      </c>
      <c r="M62" s="117">
        <f t="shared" si="21"/>
        <v>3986.7674805362221</v>
      </c>
      <c r="N62" s="117">
        <f t="shared" si="21"/>
        <v>3980.5987652210129</v>
      </c>
      <c r="O62" s="117">
        <f t="shared" si="21"/>
        <v>3883.9184273840342</v>
      </c>
      <c r="P62" s="117">
        <f t="shared" si="21"/>
        <v>4073.7098184440028</v>
      </c>
      <c r="Q62" s="117">
        <f t="shared" si="21"/>
        <v>4160.7261628084361</v>
      </c>
      <c r="R62" s="117">
        <f t="shared" ref="R62:V62" si="22">R63+R66+R68+R77</f>
        <v>3976.0359265585894</v>
      </c>
      <c r="S62" s="117">
        <f t="shared" si="22"/>
        <v>4079.9431677075877</v>
      </c>
      <c r="T62" s="117">
        <f t="shared" si="22"/>
        <v>4410.1600668735</v>
      </c>
      <c r="U62" s="117">
        <f t="shared" si="22"/>
        <v>4547.3092120884958</v>
      </c>
      <c r="V62" s="117">
        <f t="shared" si="22"/>
        <v>4820.1364518851642</v>
      </c>
      <c r="W62" s="117">
        <f t="shared" ref="W62:Y62" si="23">W63+W66+W68+W77</f>
        <v>4931.977245369726</v>
      </c>
      <c r="X62" s="117">
        <f t="shared" si="23"/>
        <v>4950.6950803962</v>
      </c>
      <c r="Y62" s="117">
        <f t="shared" si="23"/>
        <v>5021.1724375257454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1419.5806096130079</v>
      </c>
      <c r="C63" s="122">
        <f t="shared" si="24"/>
        <v>1542.6345890440066</v>
      </c>
      <c r="D63" s="122">
        <f t="shared" si="24"/>
        <v>1707.1392997469331</v>
      </c>
      <c r="E63" s="122">
        <f t="shared" si="24"/>
        <v>1815.5272864559861</v>
      </c>
      <c r="F63" s="122">
        <f t="shared" si="24"/>
        <v>1996.2909868363604</v>
      </c>
      <c r="G63" s="122">
        <f t="shared" si="24"/>
        <v>2102.1004738250199</v>
      </c>
      <c r="H63" s="122">
        <f t="shared" si="24"/>
        <v>2036.7168872469299</v>
      </c>
      <c r="I63" s="122">
        <f t="shared" si="24"/>
        <v>2158.8751571950434</v>
      </c>
      <c r="J63" s="122">
        <f t="shared" si="24"/>
        <v>2102.1072897561621</v>
      </c>
      <c r="K63" s="122">
        <f t="shared" si="24"/>
        <v>2354.0116680567662</v>
      </c>
      <c r="L63" s="122">
        <f t="shared" si="24"/>
        <v>1994.226525884058</v>
      </c>
      <c r="M63" s="122">
        <f t="shared" si="24"/>
        <v>1816.8036388541548</v>
      </c>
      <c r="N63" s="122">
        <f t="shared" si="24"/>
        <v>2026.6075157949197</v>
      </c>
      <c r="O63" s="122">
        <f t="shared" si="24"/>
        <v>2166.895198924381</v>
      </c>
      <c r="P63" s="122">
        <f t="shared" si="24"/>
        <v>2370.4204050636772</v>
      </c>
      <c r="Q63" s="122">
        <f t="shared" si="24"/>
        <v>2435.6402224870089</v>
      </c>
      <c r="R63" s="122">
        <f t="shared" ref="R63:V63" si="25">SUM(R64:R65)</f>
        <v>2217.8265622855497</v>
      </c>
      <c r="S63" s="122">
        <f t="shared" si="25"/>
        <v>2285.0573119011574</v>
      </c>
      <c r="T63" s="122">
        <f t="shared" si="25"/>
        <v>2403.8491891468661</v>
      </c>
      <c r="U63" s="122">
        <f t="shared" si="25"/>
        <v>2478.3444148617727</v>
      </c>
      <c r="V63" s="122">
        <f t="shared" si="25"/>
        <v>2570.61579030136</v>
      </c>
      <c r="W63" s="122">
        <f t="shared" ref="W63:Y63" si="26">SUM(W64:W65)</f>
        <v>2631.9903404292472</v>
      </c>
      <c r="X63" s="122">
        <f t="shared" si="26"/>
        <v>2718.0673082328535</v>
      </c>
      <c r="Y63" s="122">
        <f t="shared" si="26"/>
        <v>2674.4194520380379</v>
      </c>
      <c r="DA63" s="130" t="s">
        <v>2469</v>
      </c>
    </row>
    <row r="64" spans="1:105" ht="12" customHeight="1" x14ac:dyDescent="0.25">
      <c r="A64" s="97" t="s">
        <v>212</v>
      </c>
      <c r="B64" s="98">
        <v>1393.0543945762449</v>
      </c>
      <c r="C64" s="98">
        <v>1514.7629618940944</v>
      </c>
      <c r="D64" s="98">
        <v>1677.649510313036</v>
      </c>
      <c r="E64" s="98">
        <v>1789.7301350270031</v>
      </c>
      <c r="F64" s="98">
        <v>1969.3419671526683</v>
      </c>
      <c r="G64" s="98">
        <v>2073.4382581921141</v>
      </c>
      <c r="H64" s="98">
        <v>2008.5482264801014</v>
      </c>
      <c r="I64" s="98">
        <v>2128.0097434290865</v>
      </c>
      <c r="J64" s="98">
        <v>2070.505360808856</v>
      </c>
      <c r="K64" s="98">
        <v>2320.423197571602</v>
      </c>
      <c r="L64" s="98">
        <v>1975.1694787640824</v>
      </c>
      <c r="M64" s="98">
        <v>1797.3616580439127</v>
      </c>
      <c r="N64" s="98">
        <v>2005.9430666412516</v>
      </c>
      <c r="O64" s="98">
        <v>2145.0963852534546</v>
      </c>
      <c r="P64" s="98">
        <v>2347.6181658789938</v>
      </c>
      <c r="Q64" s="98">
        <v>2412.6701498469429</v>
      </c>
      <c r="R64" s="98">
        <v>2196.2023712600358</v>
      </c>
      <c r="S64" s="98">
        <v>2263.2555029068644</v>
      </c>
      <c r="T64" s="98">
        <v>2381.3092808770148</v>
      </c>
      <c r="U64" s="98">
        <v>2455.4771754714093</v>
      </c>
      <c r="V64" s="98">
        <v>2537.1896074720289</v>
      </c>
      <c r="W64" s="98">
        <v>2597.804936108264</v>
      </c>
      <c r="X64" s="98">
        <v>2682.5398482542059</v>
      </c>
      <c r="Y64" s="98">
        <v>2638.5790910602755</v>
      </c>
      <c r="DA64" s="63" t="s">
        <v>2470</v>
      </c>
    </row>
    <row r="65" spans="1:105" ht="12" customHeight="1" x14ac:dyDescent="0.25">
      <c r="A65" s="97" t="s">
        <v>53</v>
      </c>
      <c r="B65" s="98">
        <v>26.526215036762952</v>
      </c>
      <c r="C65" s="98">
        <v>27.871627149912211</v>
      </c>
      <c r="D65" s="98">
        <v>29.489789433897251</v>
      </c>
      <c r="E65" s="98">
        <v>25.797151428982833</v>
      </c>
      <c r="F65" s="98">
        <v>26.949019683692182</v>
      </c>
      <c r="G65" s="98">
        <v>28.662215632905937</v>
      </c>
      <c r="H65" s="98">
        <v>28.168660766828513</v>
      </c>
      <c r="I65" s="98">
        <v>30.865413765956678</v>
      </c>
      <c r="J65" s="98">
        <v>31.601928947306295</v>
      </c>
      <c r="K65" s="98">
        <v>33.588470485164308</v>
      </c>
      <c r="L65" s="98">
        <v>19.057047119975643</v>
      </c>
      <c r="M65" s="98">
        <v>19.441980810242107</v>
      </c>
      <c r="N65" s="98">
        <v>20.664449153668123</v>
      </c>
      <c r="O65" s="98">
        <v>21.798813670926496</v>
      </c>
      <c r="P65" s="98">
        <v>22.802239184683316</v>
      </c>
      <c r="Q65" s="98">
        <v>22.970072640066103</v>
      </c>
      <c r="R65" s="98">
        <v>21.624191025514154</v>
      </c>
      <c r="S65" s="98">
        <v>21.801808994292916</v>
      </c>
      <c r="T65" s="98">
        <v>22.539908269851445</v>
      </c>
      <c r="U65" s="98">
        <v>22.867239390363245</v>
      </c>
      <c r="V65" s="98">
        <v>33.426182829331289</v>
      </c>
      <c r="W65" s="98">
        <v>34.185404320983423</v>
      </c>
      <c r="X65" s="98">
        <v>35.527459978647755</v>
      </c>
      <c r="Y65" s="98">
        <v>35.840360977762408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25.642858635899106</v>
      </c>
      <c r="C66" s="122">
        <f t="shared" si="27"/>
        <v>30.855445570766051</v>
      </c>
      <c r="D66" s="122">
        <f t="shared" si="27"/>
        <v>25.28214970204176</v>
      </c>
      <c r="E66" s="122">
        <f t="shared" si="27"/>
        <v>61.607804571947177</v>
      </c>
      <c r="F66" s="122">
        <f t="shared" si="27"/>
        <v>49.445413911752318</v>
      </c>
      <c r="G66" s="122">
        <f t="shared" si="27"/>
        <v>65.28393660536652</v>
      </c>
      <c r="H66" s="122">
        <f t="shared" si="27"/>
        <v>85.126093223196889</v>
      </c>
      <c r="I66" s="122">
        <f t="shared" si="27"/>
        <v>41.026040914597978</v>
      </c>
      <c r="J66" s="122">
        <f t="shared" si="27"/>
        <v>37.64364581153805</v>
      </c>
      <c r="K66" s="122">
        <f t="shared" si="27"/>
        <v>61.378982279581997</v>
      </c>
      <c r="L66" s="122">
        <f t="shared" si="27"/>
        <v>91.725401852556899</v>
      </c>
      <c r="M66" s="122">
        <f t="shared" si="27"/>
        <v>96.545818896520046</v>
      </c>
      <c r="N66" s="122">
        <f t="shared" si="27"/>
        <v>102.23397154962178</v>
      </c>
      <c r="O66" s="122">
        <f t="shared" si="27"/>
        <v>102.19111112464317</v>
      </c>
      <c r="P66" s="122">
        <f t="shared" si="27"/>
        <v>99.492134469861469</v>
      </c>
      <c r="Q66" s="122">
        <f t="shared" si="27"/>
        <v>96.328846198389641</v>
      </c>
      <c r="R66" s="122">
        <f t="shared" si="27"/>
        <v>113.03697954054165</v>
      </c>
      <c r="S66" s="122">
        <f t="shared" si="27"/>
        <v>114.86541381987641</v>
      </c>
      <c r="T66" s="122">
        <f t="shared" si="27"/>
        <v>123.37864063025074</v>
      </c>
      <c r="U66" s="122">
        <f t="shared" si="27"/>
        <v>127.27073947850076</v>
      </c>
      <c r="V66" s="122">
        <f t="shared" si="27"/>
        <v>142.24237778765209</v>
      </c>
      <c r="W66" s="122">
        <f t="shared" si="27"/>
        <v>171.85265052618152</v>
      </c>
      <c r="X66" s="122">
        <f t="shared" si="27"/>
        <v>198.10396707241043</v>
      </c>
      <c r="Y66" s="122">
        <f t="shared" si="27"/>
        <v>233.31809022905495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25.642858635899106</v>
      </c>
      <c r="C67" s="98">
        <f>IF(RES_hhdet_tes!C67=0,0,RES_hhdet_tes!C67*1000*11630/RES_hhdet_num!C62)</f>
        <v>30.855445570766051</v>
      </c>
      <c r="D67" s="98">
        <f>IF(RES_hhdet_tes!D67=0,0,RES_hhdet_tes!D67*1000*11630/RES_hhdet_num!D62)</f>
        <v>25.28214970204176</v>
      </c>
      <c r="E67" s="98">
        <f>IF(RES_hhdet_tes!E67=0,0,RES_hhdet_tes!E67*1000*11630/RES_hhdet_num!E62)</f>
        <v>61.607804571947177</v>
      </c>
      <c r="F67" s="98">
        <f>IF(RES_hhdet_tes!F67=0,0,RES_hhdet_tes!F67*1000*11630/RES_hhdet_num!F62)</f>
        <v>49.445413911752318</v>
      </c>
      <c r="G67" s="98">
        <f>IF(RES_hhdet_tes!G67=0,0,RES_hhdet_tes!G67*1000*11630/RES_hhdet_num!G62)</f>
        <v>65.28393660536652</v>
      </c>
      <c r="H67" s="98">
        <f>IF(RES_hhdet_tes!H67=0,0,RES_hhdet_tes!H67*1000*11630/RES_hhdet_num!H62)</f>
        <v>85.126093223196889</v>
      </c>
      <c r="I67" s="98">
        <f>IF(RES_hhdet_tes!I67=0,0,RES_hhdet_tes!I67*1000*11630/RES_hhdet_num!I62)</f>
        <v>41.026040914597978</v>
      </c>
      <c r="J67" s="98">
        <f>IF(RES_hhdet_tes!J67=0,0,RES_hhdet_tes!J67*1000*11630/RES_hhdet_num!J62)</f>
        <v>37.64364581153805</v>
      </c>
      <c r="K67" s="98">
        <f>IF(RES_hhdet_tes!K67=0,0,RES_hhdet_tes!K67*1000*11630/RES_hhdet_num!K62)</f>
        <v>61.378982279581997</v>
      </c>
      <c r="L67" s="98">
        <f>IF(RES_hhdet_tes!L67=0,0,RES_hhdet_tes!L67*1000*11630/RES_hhdet_num!L62)</f>
        <v>91.725401852556899</v>
      </c>
      <c r="M67" s="98">
        <f>IF(RES_hhdet_tes!M67=0,0,RES_hhdet_tes!M67*1000*11630/RES_hhdet_num!M62)</f>
        <v>96.545818896520046</v>
      </c>
      <c r="N67" s="98">
        <f>IF(RES_hhdet_tes!N67=0,0,RES_hhdet_tes!N67*1000*11630/RES_hhdet_num!N62)</f>
        <v>102.23397154962178</v>
      </c>
      <c r="O67" s="98">
        <f>IF(RES_hhdet_tes!O67=0,0,RES_hhdet_tes!O67*1000*11630/RES_hhdet_num!O62)</f>
        <v>102.19111112464317</v>
      </c>
      <c r="P67" s="98">
        <f>IF(RES_hhdet_tes!P67=0,0,RES_hhdet_tes!P67*1000*11630/RES_hhdet_num!P62)</f>
        <v>99.492134469861469</v>
      </c>
      <c r="Q67" s="98">
        <f>IF(RES_hhdet_tes!Q67=0,0,RES_hhdet_tes!Q67*1000*11630/RES_hhdet_num!Q62)</f>
        <v>96.328846198389641</v>
      </c>
      <c r="R67" s="98">
        <f>IF(RES_hhdet_tes!R67=0,0,RES_hhdet_tes!R67*1000*11630/RES_hhdet_num!R62)</f>
        <v>113.03697954054165</v>
      </c>
      <c r="S67" s="98">
        <f>IF(RES_hhdet_tes!S67=0,0,RES_hhdet_tes!S67*1000*11630/RES_hhdet_num!S62)</f>
        <v>114.86541381987641</v>
      </c>
      <c r="T67" s="98">
        <f>IF(RES_hhdet_tes!T67=0,0,RES_hhdet_tes!T67*1000*11630/RES_hhdet_num!T62)</f>
        <v>123.37864063025074</v>
      </c>
      <c r="U67" s="98">
        <f>IF(RES_hhdet_tes!U67=0,0,RES_hhdet_tes!U67*1000*11630/RES_hhdet_num!U62)</f>
        <v>127.27073947850076</v>
      </c>
      <c r="V67" s="98">
        <f>IF(RES_hhdet_tes!V67=0,0,RES_hhdet_tes!V67*1000*11630/RES_hhdet_num!V62)</f>
        <v>142.24237778765209</v>
      </c>
      <c r="W67" s="98">
        <f>IF(RES_hhdet_tes!W67=0,0,RES_hhdet_tes!W67*1000*11630/RES_hhdet_num!W62)</f>
        <v>171.85265052618152</v>
      </c>
      <c r="X67" s="98">
        <f>IF(RES_hhdet_tes!X67=0,0,RES_hhdet_tes!X67*1000*11630/RES_hhdet_num!X62)</f>
        <v>198.10396707241043</v>
      </c>
      <c r="Y67" s="98">
        <f>IF(RES_hhdet_tes!Y67=0,0,RES_hhdet_tes!Y67*1000*11630/RES_hhdet_num!Y62)</f>
        <v>233.31809022905495</v>
      </c>
      <c r="DA67" s="63" t="s">
        <v>2473</v>
      </c>
    </row>
    <row r="68" spans="1:105" ht="12" customHeight="1" x14ac:dyDescent="0.25">
      <c r="A68" s="121" t="s">
        <v>55</v>
      </c>
      <c r="B68" s="122">
        <v>798.48845766932288</v>
      </c>
      <c r="C68" s="122">
        <v>844.09387136578653</v>
      </c>
      <c r="D68" s="122">
        <v>881.69374563349015</v>
      </c>
      <c r="E68" s="122">
        <v>828.0347297021101</v>
      </c>
      <c r="F68" s="122">
        <v>843.8224298190861</v>
      </c>
      <c r="G68" s="122">
        <v>854.49428560752494</v>
      </c>
      <c r="H68" s="122">
        <v>839.68242069684425</v>
      </c>
      <c r="I68" s="122">
        <v>851.30346840586799</v>
      </c>
      <c r="J68" s="122">
        <v>842.08075243522592</v>
      </c>
      <c r="K68" s="122">
        <v>819.33001159404205</v>
      </c>
      <c r="L68" s="122">
        <v>1012.6420632092503</v>
      </c>
      <c r="M68" s="122">
        <v>833.82340486978001</v>
      </c>
      <c r="N68" s="122">
        <v>801.71886277258488</v>
      </c>
      <c r="O68" s="122">
        <v>746.63186166581636</v>
      </c>
      <c r="P68" s="122">
        <v>752.2688313663532</v>
      </c>
      <c r="Q68" s="122">
        <v>757.80035879037416</v>
      </c>
      <c r="R68" s="122">
        <v>706.40807921380474</v>
      </c>
      <c r="S68" s="122">
        <v>741.50348071136193</v>
      </c>
      <c r="T68" s="122">
        <v>785.63182797581362</v>
      </c>
      <c r="U68" s="122">
        <v>796.11337350665383</v>
      </c>
      <c r="V68" s="122">
        <v>861.58463542829793</v>
      </c>
      <c r="W68" s="122">
        <v>816.60552982852596</v>
      </c>
      <c r="X68" s="122">
        <v>794.49622457581268</v>
      </c>
      <c r="Y68" s="122">
        <v>763.84561180120818</v>
      </c>
      <c r="DA68" s="130" t="s">
        <v>2474</v>
      </c>
    </row>
    <row r="69" spans="1:105" ht="12" customHeight="1" x14ac:dyDescent="0.25">
      <c r="A69" s="97" t="s">
        <v>134</v>
      </c>
      <c r="B69" s="98">
        <v>797.43556723325821</v>
      </c>
      <c r="C69" s="98">
        <v>843.91483809446606</v>
      </c>
      <c r="D69" s="98">
        <v>882.47362231701209</v>
      </c>
      <c r="E69" s="98">
        <v>829.38755181315014</v>
      </c>
      <c r="F69" s="98">
        <v>845.96901053340014</v>
      </c>
      <c r="G69" s="98">
        <v>854.40883139077278</v>
      </c>
      <c r="H69" s="98">
        <v>840.3134244931631</v>
      </c>
      <c r="I69" s="98">
        <v>851.26190188180408</v>
      </c>
      <c r="J69" s="98">
        <v>841.61467171788991</v>
      </c>
      <c r="K69" s="98">
        <v>817.28779548033299</v>
      </c>
      <c r="L69" s="98">
        <v>1019.9659678927013</v>
      </c>
      <c r="M69" s="98">
        <v>835.17202344121665</v>
      </c>
      <c r="N69" s="98">
        <v>803.57681653518819</v>
      </c>
      <c r="O69" s="98">
        <v>746.31651960233353</v>
      </c>
      <c r="P69" s="98">
        <v>754.01200576513247</v>
      </c>
      <c r="Q69" s="98">
        <v>760.37645049334583</v>
      </c>
      <c r="R69" s="98">
        <v>706.01293253088545</v>
      </c>
      <c r="S69" s="98">
        <v>741.88784688375642</v>
      </c>
      <c r="T69" s="98">
        <v>786.99222200178974</v>
      </c>
      <c r="U69" s="98">
        <v>797.69563896762372</v>
      </c>
      <c r="V69" s="98">
        <v>866.07995679833664</v>
      </c>
      <c r="W69" s="98">
        <v>817.80145838968997</v>
      </c>
      <c r="X69" s="98">
        <v>794.93421628181056</v>
      </c>
      <c r="Y69" s="98">
        <v>763.01184446267132</v>
      </c>
      <c r="DA69" s="63" t="s">
        <v>2475</v>
      </c>
    </row>
    <row r="70" spans="1:105" ht="12" customHeight="1" x14ac:dyDescent="0.25">
      <c r="A70" s="97" t="s">
        <v>133</v>
      </c>
      <c r="B70" s="98">
        <v>797.43556723325821</v>
      </c>
      <c r="C70" s="98">
        <v>843.92340749788309</v>
      </c>
      <c r="D70" s="98">
        <v>882.48139625130318</v>
      </c>
      <c r="E70" s="98">
        <v>829.42428393047487</v>
      </c>
      <c r="F70" s="98">
        <v>846.00243224614132</v>
      </c>
      <c r="G70" s="98">
        <v>854.42062984486017</v>
      </c>
      <c r="H70" s="98">
        <v>840.32100819615437</v>
      </c>
      <c r="I70" s="98">
        <v>851.26738858040915</v>
      </c>
      <c r="J70" s="98">
        <v>841.60831735417401</v>
      </c>
      <c r="K70" s="98">
        <v>817.27863618854587</v>
      </c>
      <c r="L70" s="98">
        <v>1020.1580295015984</v>
      </c>
      <c r="M70" s="98">
        <v>835.5181776238885</v>
      </c>
      <c r="N70" s="98">
        <v>804.08834937707718</v>
      </c>
      <c r="O70" s="98">
        <v>746.81641236052837</v>
      </c>
      <c r="P70" s="98">
        <v>754.73239220977791</v>
      </c>
      <c r="Q70" s="98">
        <v>761.14829241226039</v>
      </c>
      <c r="R70" s="98">
        <v>706.43929696013799</v>
      </c>
      <c r="S70" s="98">
        <v>742.09589885892694</v>
      </c>
      <c r="T70" s="98">
        <v>787.11632421831177</v>
      </c>
      <c r="U70" s="98">
        <v>797.6010975245656</v>
      </c>
      <c r="V70" s="98">
        <v>865.91552610050098</v>
      </c>
      <c r="W70" s="98">
        <v>817.4100032620247</v>
      </c>
      <c r="X70" s="98">
        <v>794.61657762554444</v>
      </c>
      <c r="Y70" s="98">
        <v>762.61122629192164</v>
      </c>
      <c r="DA70" s="63" t="s">
        <v>2476</v>
      </c>
    </row>
    <row r="71" spans="1:105" ht="12" customHeight="1" x14ac:dyDescent="0.25">
      <c r="A71" s="100" t="s">
        <v>212</v>
      </c>
      <c r="B71" s="101">
        <v>139.52084047010956</v>
      </c>
      <c r="C71" s="101">
        <v>159.37031673254145</v>
      </c>
      <c r="D71" s="101">
        <v>175.39687592529077</v>
      </c>
      <c r="E71" s="101">
        <v>140.61761800125882</v>
      </c>
      <c r="F71" s="101">
        <v>145.04873306036055</v>
      </c>
      <c r="G71" s="101">
        <v>169.29750245235783</v>
      </c>
      <c r="H71" s="101">
        <v>151.98005368073225</v>
      </c>
      <c r="I71" s="101">
        <v>156.27786785430757</v>
      </c>
      <c r="J71" s="101">
        <v>150.49749571000248</v>
      </c>
      <c r="K71" s="101">
        <v>151.026746843832</v>
      </c>
      <c r="L71" s="101">
        <v>171.78598229661628</v>
      </c>
      <c r="M71" s="101">
        <v>91.356162905931171</v>
      </c>
      <c r="N71" s="101">
        <v>91.125974562981455</v>
      </c>
      <c r="O71" s="101">
        <v>69.232891651290288</v>
      </c>
      <c r="P71" s="101">
        <v>81.774402031550323</v>
      </c>
      <c r="Q71" s="101">
        <v>89.186002165614198</v>
      </c>
      <c r="R71" s="101">
        <v>87.338426873172438</v>
      </c>
      <c r="S71" s="101">
        <v>81.483714636794843</v>
      </c>
      <c r="T71" s="101">
        <v>68.048403450842613</v>
      </c>
      <c r="U71" s="101">
        <v>72.52789521414681</v>
      </c>
      <c r="V71" s="101">
        <v>94.786850142115384</v>
      </c>
      <c r="W71" s="101">
        <v>108.4011833644537</v>
      </c>
      <c r="X71" s="101">
        <v>169.70901886921024</v>
      </c>
      <c r="Y71" s="101">
        <v>145.75194644277789</v>
      </c>
      <c r="DA71" s="131" t="s">
        <v>2477</v>
      </c>
    </row>
    <row r="72" spans="1:105" ht="12" customHeight="1" x14ac:dyDescent="0.25">
      <c r="A72" s="103" t="s">
        <v>52</v>
      </c>
      <c r="B72" s="104">
        <v>657.91472676314868</v>
      </c>
      <c r="C72" s="104">
        <v>684.55309076534161</v>
      </c>
      <c r="D72" s="104">
        <v>707.08452032601247</v>
      </c>
      <c r="E72" s="104">
        <v>688.80666592921602</v>
      </c>
      <c r="F72" s="104">
        <v>700.95369918578092</v>
      </c>
      <c r="G72" s="104">
        <v>685.12312739250206</v>
      </c>
      <c r="H72" s="104">
        <v>688.34095451542214</v>
      </c>
      <c r="I72" s="104">
        <v>694.98952072610166</v>
      </c>
      <c r="J72" s="104">
        <v>691.11082164417155</v>
      </c>
      <c r="K72" s="104">
        <v>666.25188934471385</v>
      </c>
      <c r="L72" s="104">
        <v>848.3720472049821</v>
      </c>
      <c r="M72" s="104">
        <v>744.16201471795739</v>
      </c>
      <c r="N72" s="104">
        <v>712.96237481409582</v>
      </c>
      <c r="O72" s="104">
        <v>677.58352070923809</v>
      </c>
      <c r="P72" s="104">
        <v>672.95799017822753</v>
      </c>
      <c r="Q72" s="104">
        <v>671.96229024664615</v>
      </c>
      <c r="R72" s="104">
        <v>619.10087008696553</v>
      </c>
      <c r="S72" s="104">
        <v>660.6121842221321</v>
      </c>
      <c r="T72" s="104">
        <v>719.0679207674691</v>
      </c>
      <c r="U72" s="104">
        <v>725.07320231041876</v>
      </c>
      <c r="V72" s="104">
        <v>771.12867595838554</v>
      </c>
      <c r="W72" s="104">
        <v>709.0088198975709</v>
      </c>
      <c r="X72" s="104">
        <v>624.9075587563342</v>
      </c>
      <c r="Y72" s="104">
        <v>616.85927984914372</v>
      </c>
      <c r="DA72" s="132" t="s">
        <v>2478</v>
      </c>
    </row>
    <row r="73" spans="1:105" ht="12" customHeight="1" x14ac:dyDescent="0.25">
      <c r="A73" s="106" t="s">
        <v>122</v>
      </c>
      <c r="B73" s="101">
        <v>823.79453052706583</v>
      </c>
      <c r="C73" s="101">
        <v>848.12605127296274</v>
      </c>
      <c r="D73" s="101">
        <v>863.61333342257115</v>
      </c>
      <c r="E73" s="101">
        <v>796.78951840344382</v>
      </c>
      <c r="F73" s="101">
        <v>794.66277578599932</v>
      </c>
      <c r="G73" s="101">
        <v>856.3236673116271</v>
      </c>
      <c r="H73" s="101">
        <v>825.56341382452752</v>
      </c>
      <c r="I73" s="101">
        <v>852.2947042210227</v>
      </c>
      <c r="J73" s="101">
        <v>852.75480916335152</v>
      </c>
      <c r="K73" s="101">
        <v>866.18059177185728</v>
      </c>
      <c r="L73" s="101">
        <v>852.39135217099852</v>
      </c>
      <c r="M73" s="101">
        <v>805.01216932005684</v>
      </c>
      <c r="N73" s="101">
        <v>762.31698502129871</v>
      </c>
      <c r="O73" s="101">
        <v>753.03494651155552</v>
      </c>
      <c r="P73" s="101">
        <v>712.36908705331984</v>
      </c>
      <c r="Q73" s="101">
        <v>696.88336592948906</v>
      </c>
      <c r="R73" s="101">
        <v>715.33301669987202</v>
      </c>
      <c r="S73" s="101">
        <v>729.3709587229223</v>
      </c>
      <c r="T73" s="101">
        <v>747.83431010629056</v>
      </c>
      <c r="U73" s="101">
        <v>748.97880942237032</v>
      </c>
      <c r="V73" s="101">
        <v>718.68544371232906</v>
      </c>
      <c r="W73" s="101">
        <v>780.62050755758867</v>
      </c>
      <c r="X73" s="101">
        <v>778.70141687768148</v>
      </c>
      <c r="Y73" s="101">
        <v>797.29787057762996</v>
      </c>
      <c r="DA73" s="131" t="s">
        <v>2479</v>
      </c>
    </row>
    <row r="74" spans="1:105" ht="12" customHeight="1" x14ac:dyDescent="0.25">
      <c r="A74" s="107" t="s">
        <v>121</v>
      </c>
      <c r="B74" s="104">
        <v>823.79453052706617</v>
      </c>
      <c r="C74" s="104">
        <v>848.34229622103703</v>
      </c>
      <c r="D74" s="104">
        <v>863.76046093061041</v>
      </c>
      <c r="E74" s="104">
        <v>796.78984285117383</v>
      </c>
      <c r="F74" s="104">
        <v>794.61875792058549</v>
      </c>
      <c r="G74" s="104">
        <v>856.47122993080723</v>
      </c>
      <c r="H74" s="104">
        <v>825.52647431324056</v>
      </c>
      <c r="I74" s="104">
        <v>852.22589588225935</v>
      </c>
      <c r="J74" s="104">
        <v>852.80595397194043</v>
      </c>
      <c r="K74" s="104">
        <v>866.14554036827496</v>
      </c>
      <c r="L74" s="104">
        <v>852.70599380249996</v>
      </c>
      <c r="M74" s="104">
        <v>805.89658377101932</v>
      </c>
      <c r="N74" s="104">
        <v>763.51193421807523</v>
      </c>
      <c r="O74" s="104">
        <v>753.10382720021892</v>
      </c>
      <c r="P74" s="104">
        <v>712.71403178934781</v>
      </c>
      <c r="Q74" s="104">
        <v>697.1082669959759</v>
      </c>
      <c r="R74" s="104">
        <v>715.79580234152843</v>
      </c>
      <c r="S74" s="104">
        <v>730.3366685673484</v>
      </c>
      <c r="T74" s="104">
        <v>746.69332714356278</v>
      </c>
      <c r="U74" s="104">
        <v>748.41982001868473</v>
      </c>
      <c r="V74" s="104">
        <v>713.08219020411138</v>
      </c>
      <c r="W74" s="104">
        <v>778.93024687938623</v>
      </c>
      <c r="X74" s="104">
        <v>779.87223582587546</v>
      </c>
      <c r="Y74" s="104">
        <v>797.66649993990302</v>
      </c>
      <c r="DA74" s="132" t="s">
        <v>2480</v>
      </c>
    </row>
    <row r="75" spans="1:105" ht="12" customHeight="1" x14ac:dyDescent="0.25">
      <c r="A75" s="108" t="s">
        <v>53</v>
      </c>
      <c r="B75" s="98">
        <v>136.07202496348785</v>
      </c>
      <c r="C75" s="98">
        <v>160.71003024334163</v>
      </c>
      <c r="D75" s="98">
        <v>176.05940885574654</v>
      </c>
      <c r="E75" s="98">
        <v>116.80987693802098</v>
      </c>
      <c r="F75" s="98">
        <v>118.40849022312707</v>
      </c>
      <c r="G75" s="98">
        <v>175.17063408515511</v>
      </c>
      <c r="H75" s="98">
        <v>143.83682887455234</v>
      </c>
      <c r="I75" s="98">
        <v>154.19271814379215</v>
      </c>
      <c r="J75" s="98">
        <v>148.9758976231526</v>
      </c>
      <c r="K75" s="98">
        <v>162.74951866777263</v>
      </c>
      <c r="L75" s="98">
        <v>111.94126927563414</v>
      </c>
      <c r="M75" s="98">
        <v>79.878369927196189</v>
      </c>
      <c r="N75" s="98">
        <v>73.151714721577932</v>
      </c>
      <c r="O75" s="98">
        <v>61.008699907295544</v>
      </c>
      <c r="P75" s="98">
        <v>62.394145307887101</v>
      </c>
      <c r="Q75" s="98">
        <v>64.967113004410436</v>
      </c>
      <c r="R75" s="98">
        <v>73.724129393543279</v>
      </c>
      <c r="S75" s="98">
        <v>71.942720042097193</v>
      </c>
      <c r="T75" s="98">
        <v>53.043785691085574</v>
      </c>
      <c r="U75" s="98">
        <v>54.871621299764577</v>
      </c>
      <c r="V75" s="98">
        <v>20.341274011045936</v>
      </c>
      <c r="W75" s="98">
        <v>55.427854426607858</v>
      </c>
      <c r="X75" s="98">
        <v>106.99784543937552</v>
      </c>
      <c r="Y75" s="98">
        <v>106.80311054038782</v>
      </c>
      <c r="DA75" s="63" t="s">
        <v>2481</v>
      </c>
    </row>
    <row r="76" spans="1:105" ht="12" customHeight="1" x14ac:dyDescent="0.25">
      <c r="A76" s="108" t="s">
        <v>52</v>
      </c>
      <c r="B76" s="98">
        <v>687.72250556357835</v>
      </c>
      <c r="C76" s="98">
        <v>687.6322659776954</v>
      </c>
      <c r="D76" s="98">
        <v>687.70105207486392</v>
      </c>
      <c r="E76" s="98">
        <v>679.97996591315291</v>
      </c>
      <c r="F76" s="98">
        <v>676.21026769745833</v>
      </c>
      <c r="G76" s="98">
        <v>681.30059584565208</v>
      </c>
      <c r="H76" s="98">
        <v>681.68964543868822</v>
      </c>
      <c r="I76" s="98">
        <v>698.03317773846709</v>
      </c>
      <c r="J76" s="98">
        <v>703.83005634878771</v>
      </c>
      <c r="K76" s="98">
        <v>703.39602170050239</v>
      </c>
      <c r="L76" s="98">
        <v>740.76472452686596</v>
      </c>
      <c r="M76" s="98">
        <v>726.01821384382299</v>
      </c>
      <c r="N76" s="98">
        <v>690.36021949649717</v>
      </c>
      <c r="O76" s="98">
        <v>692.09512729292339</v>
      </c>
      <c r="P76" s="98">
        <v>650.31988648146068</v>
      </c>
      <c r="Q76" s="98">
        <v>632.1411539915656</v>
      </c>
      <c r="R76" s="98">
        <v>642.07167294798512</v>
      </c>
      <c r="S76" s="98">
        <v>658.39394852525106</v>
      </c>
      <c r="T76" s="98">
        <v>693.64954145247725</v>
      </c>
      <c r="U76" s="98">
        <v>693.54819871892005</v>
      </c>
      <c r="V76" s="98">
        <v>692.74091619306535</v>
      </c>
      <c r="W76" s="98">
        <v>723.50239245277851</v>
      </c>
      <c r="X76" s="98">
        <v>672.87439038650007</v>
      </c>
      <c r="Y76" s="98">
        <v>690.8633893995152</v>
      </c>
      <c r="DA76" s="63" t="s">
        <v>2482</v>
      </c>
    </row>
    <row r="77" spans="1:105" ht="12" customHeight="1" x14ac:dyDescent="0.25">
      <c r="A77" s="121" t="s">
        <v>54</v>
      </c>
      <c r="B77" s="122">
        <v>1365.0838275447588</v>
      </c>
      <c r="C77" s="122">
        <v>1490.5091774489802</v>
      </c>
      <c r="D77" s="122">
        <v>1615.8761803260334</v>
      </c>
      <c r="E77" s="122">
        <v>1504.2817746417857</v>
      </c>
      <c r="F77" s="122">
        <v>1539.8250559402964</v>
      </c>
      <c r="G77" s="122">
        <v>1568.9302033029874</v>
      </c>
      <c r="H77" s="122">
        <v>1468.2624841468876</v>
      </c>
      <c r="I77" s="122">
        <v>1473.1750973568255</v>
      </c>
      <c r="J77" s="122">
        <v>1350.6994172265056</v>
      </c>
      <c r="K77" s="122">
        <v>1310.7652870281729</v>
      </c>
      <c r="L77" s="122">
        <v>1579.8955205865327</v>
      </c>
      <c r="M77" s="122">
        <v>1239.5946179157672</v>
      </c>
      <c r="N77" s="122">
        <v>1050.0384151038866</v>
      </c>
      <c r="O77" s="122">
        <v>868.20025566919378</v>
      </c>
      <c r="P77" s="122">
        <v>851.52844754411137</v>
      </c>
      <c r="Q77" s="122">
        <v>870.95673533266302</v>
      </c>
      <c r="R77" s="122">
        <v>938.76430551869316</v>
      </c>
      <c r="S77" s="122">
        <v>938.5169612751921</v>
      </c>
      <c r="T77" s="122">
        <v>1097.3004091205692</v>
      </c>
      <c r="U77" s="122">
        <v>1145.5806842415691</v>
      </c>
      <c r="V77" s="122">
        <v>1245.6936483678546</v>
      </c>
      <c r="W77" s="122">
        <v>1311.5287245857714</v>
      </c>
      <c r="X77" s="122">
        <v>1240.0275805151232</v>
      </c>
      <c r="Y77" s="122">
        <v>1349.5892834574438</v>
      </c>
      <c r="DA77" s="130" t="s">
        <v>2483</v>
      </c>
    </row>
    <row r="78" spans="1:105" ht="12" customHeight="1" x14ac:dyDescent="0.25">
      <c r="A78" s="97" t="s">
        <v>189</v>
      </c>
      <c r="B78" s="98">
        <v>1364.1654943269016</v>
      </c>
      <c r="C78" s="98">
        <v>1490.0002668413515</v>
      </c>
      <c r="D78" s="98">
        <v>1615.9393315242157</v>
      </c>
      <c r="E78" s="98">
        <v>1508.4216806347956</v>
      </c>
      <c r="F78" s="98">
        <v>1543.783134331677</v>
      </c>
      <c r="G78" s="98">
        <v>1567.9886961050697</v>
      </c>
      <c r="H78" s="98">
        <v>1466.9494678355397</v>
      </c>
      <c r="I78" s="98">
        <v>1465.6895233171917</v>
      </c>
      <c r="J78" s="98">
        <v>1354.866177811361</v>
      </c>
      <c r="K78" s="98">
        <v>1314.063669342577</v>
      </c>
      <c r="L78" s="98">
        <v>1578.0776458317439</v>
      </c>
      <c r="M78" s="98">
        <v>1235.7292899110673</v>
      </c>
      <c r="N78" s="98">
        <v>1053.5593873434673</v>
      </c>
      <c r="O78" s="98">
        <v>873.17120801506019</v>
      </c>
      <c r="P78" s="98">
        <v>861.30185069815343</v>
      </c>
      <c r="Q78" s="98">
        <v>881.4213487152947</v>
      </c>
      <c r="R78" s="98">
        <v>932.77095664714057</v>
      </c>
      <c r="S78" s="98">
        <v>940.44317873099078</v>
      </c>
      <c r="T78" s="98">
        <v>1096.5868733820685</v>
      </c>
      <c r="U78" s="98">
        <v>1146.6959053042185</v>
      </c>
      <c r="V78" s="98">
        <v>1247.463811762387</v>
      </c>
      <c r="W78" s="98">
        <v>1311.7065685149364</v>
      </c>
      <c r="X78" s="98">
        <v>1241.1408181237</v>
      </c>
      <c r="Y78" s="98">
        <v>1347.124512096452</v>
      </c>
      <c r="DA78" s="63" t="s">
        <v>2484</v>
      </c>
    </row>
    <row r="79" spans="1:105" ht="12" customHeight="1" x14ac:dyDescent="0.25">
      <c r="A79" s="109" t="s">
        <v>120</v>
      </c>
      <c r="B79" s="33">
        <v>1381.4858959819305</v>
      </c>
      <c r="C79" s="33">
        <v>1498.7351780280301</v>
      </c>
      <c r="D79" s="33">
        <v>1614.9453762213855</v>
      </c>
      <c r="E79" s="33">
        <v>1446.9897762546254</v>
      </c>
      <c r="F79" s="33">
        <v>1487.7279177597227</v>
      </c>
      <c r="G79" s="33">
        <v>1580.8214194285085</v>
      </c>
      <c r="H79" s="33">
        <v>1484.4122867598305</v>
      </c>
      <c r="I79" s="33">
        <v>1565.3081689028602</v>
      </c>
      <c r="J79" s="33">
        <v>1299.9975851024233</v>
      </c>
      <c r="K79" s="33">
        <v>1271.6499113495174</v>
      </c>
      <c r="L79" s="33">
        <v>1600.1681417482489</v>
      </c>
      <c r="M79" s="33">
        <v>1282.358744034944</v>
      </c>
      <c r="N79" s="33">
        <v>1009.5309930049715</v>
      </c>
      <c r="O79" s="33">
        <v>806.4636576360208</v>
      </c>
      <c r="P79" s="33">
        <v>720.77264269730995</v>
      </c>
      <c r="Q79" s="33">
        <v>720.19269627767665</v>
      </c>
      <c r="R79" s="33">
        <v>1029.9844302767797</v>
      </c>
      <c r="S79" s="33">
        <v>906.53535983713573</v>
      </c>
      <c r="T79" s="33">
        <v>1110.0540652105219</v>
      </c>
      <c r="U79" s="33">
        <v>1123.8463733142546</v>
      </c>
      <c r="V79" s="33">
        <v>1206.5208393742528</v>
      </c>
      <c r="W79" s="33">
        <v>1306.8191542472673</v>
      </c>
      <c r="X79" s="33">
        <v>1202.1086533425548</v>
      </c>
      <c r="Y79" s="33">
        <v>1440.8921170790866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3903.9737079871156</v>
      </c>
      <c r="C81" s="117">
        <f t="shared" si="28"/>
        <v>3955.6457336434796</v>
      </c>
      <c r="D81" s="117">
        <f t="shared" si="28"/>
        <v>4075.1144380023584</v>
      </c>
      <c r="E81" s="117">
        <f t="shared" si="28"/>
        <v>4247.3129309271008</v>
      </c>
      <c r="F81" s="117">
        <f t="shared" si="28"/>
        <v>4368.1939237714296</v>
      </c>
      <c r="G81" s="117">
        <f t="shared" si="28"/>
        <v>4468.1000799771491</v>
      </c>
      <c r="H81" s="117">
        <f t="shared" si="28"/>
        <v>4466.5140103104177</v>
      </c>
      <c r="I81" s="117">
        <f t="shared" si="28"/>
        <v>4565.5457136421192</v>
      </c>
      <c r="J81" s="117">
        <f t="shared" si="28"/>
        <v>4620.6837554975427</v>
      </c>
      <c r="K81" s="117">
        <f t="shared" si="28"/>
        <v>4921.9379437890257</v>
      </c>
      <c r="L81" s="117">
        <f t="shared" si="28"/>
        <v>3967.9901034888526</v>
      </c>
      <c r="M81" s="117">
        <f t="shared" si="28"/>
        <v>3838.4543622667279</v>
      </c>
      <c r="N81" s="117">
        <f t="shared" si="28"/>
        <v>3947.3785679867951</v>
      </c>
      <c r="O81" s="117">
        <f t="shared" si="28"/>
        <v>4130.7741668157269</v>
      </c>
      <c r="P81" s="117">
        <f t="shared" si="28"/>
        <v>4053.89586645594</v>
      </c>
      <c r="Q81" s="117">
        <f t="shared" si="28"/>
        <v>4035.3322887232334</v>
      </c>
      <c r="R81" s="117">
        <f t="shared" ref="R81:V81" si="29">R82+R85+R87+R100</f>
        <v>4196.7781768063032</v>
      </c>
      <c r="S81" s="117">
        <f t="shared" si="29"/>
        <v>4240.6972504708674</v>
      </c>
      <c r="T81" s="117">
        <f t="shared" si="29"/>
        <v>4348.3076209395158</v>
      </c>
      <c r="U81" s="117">
        <f t="shared" si="29"/>
        <v>4442.4191113485085</v>
      </c>
      <c r="V81" s="117">
        <f t="shared" si="29"/>
        <v>4743.7368594337913</v>
      </c>
      <c r="W81" s="117">
        <f t="shared" ref="W81:Y81" si="30">W82+W85+W87+W100</f>
        <v>4841.3199609017756</v>
      </c>
      <c r="X81" s="117">
        <f t="shared" si="30"/>
        <v>4882.8258025299174</v>
      </c>
      <c r="Y81" s="117">
        <f t="shared" si="30"/>
        <v>5152.4509746526537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1552.800074199075</v>
      </c>
      <c r="C82" s="122">
        <f t="shared" si="31"/>
        <v>1574.4082512818686</v>
      </c>
      <c r="D82" s="122">
        <f t="shared" si="31"/>
        <v>1654.6597055128702</v>
      </c>
      <c r="E82" s="122">
        <f t="shared" si="31"/>
        <v>1790.7062476033823</v>
      </c>
      <c r="F82" s="122">
        <f t="shared" si="31"/>
        <v>1950.7020615543543</v>
      </c>
      <c r="G82" s="122">
        <f t="shared" si="31"/>
        <v>2049.3263801144003</v>
      </c>
      <c r="H82" s="122">
        <f t="shared" si="31"/>
        <v>2085.8105740094447</v>
      </c>
      <c r="I82" s="122">
        <f t="shared" si="31"/>
        <v>2204.3245488347634</v>
      </c>
      <c r="J82" s="122">
        <f t="shared" si="31"/>
        <v>2264.4694363418553</v>
      </c>
      <c r="K82" s="122">
        <f t="shared" si="31"/>
        <v>2526.5896863960143</v>
      </c>
      <c r="L82" s="122">
        <f t="shared" si="31"/>
        <v>1658.8322839289131</v>
      </c>
      <c r="M82" s="122">
        <f t="shared" si="31"/>
        <v>1768.2805516234666</v>
      </c>
      <c r="N82" s="122">
        <f t="shared" si="31"/>
        <v>2028.9585730331366</v>
      </c>
      <c r="O82" s="122">
        <f t="shared" si="31"/>
        <v>2278.9987353705969</v>
      </c>
      <c r="P82" s="122">
        <f t="shared" si="31"/>
        <v>2286.4465912700257</v>
      </c>
      <c r="Q82" s="122">
        <f t="shared" si="31"/>
        <v>2302.1912448010562</v>
      </c>
      <c r="R82" s="122">
        <f t="shared" ref="R82:V82" si="32">SUM(R83:R84)</f>
        <v>2349.0146002337942</v>
      </c>
      <c r="S82" s="122">
        <f t="shared" si="32"/>
        <v>2364.2344032901392</v>
      </c>
      <c r="T82" s="122">
        <f t="shared" si="32"/>
        <v>2356.9844952589369</v>
      </c>
      <c r="U82" s="122">
        <f t="shared" si="32"/>
        <v>2400.39883664221</v>
      </c>
      <c r="V82" s="122">
        <f t="shared" si="32"/>
        <v>2533.3169650095629</v>
      </c>
      <c r="W82" s="122">
        <f t="shared" ref="W82:Y82" si="33">SUM(W83:W84)</f>
        <v>2602.8740983556331</v>
      </c>
      <c r="X82" s="122">
        <f t="shared" si="33"/>
        <v>2673.7289465086001</v>
      </c>
      <c r="Y82" s="122">
        <f t="shared" si="33"/>
        <v>2779.1141878098565</v>
      </c>
      <c r="DA82" s="130" t="s">
        <v>2487</v>
      </c>
    </row>
    <row r="83" spans="1:105" ht="12" customHeight="1" x14ac:dyDescent="0.25">
      <c r="A83" s="97" t="s">
        <v>199</v>
      </c>
      <c r="B83" s="98">
        <v>1541.0622557933127</v>
      </c>
      <c r="C83" s="98">
        <v>1562.9052731552983</v>
      </c>
      <c r="D83" s="98">
        <v>1643.1066679191415</v>
      </c>
      <c r="E83" s="98">
        <v>1780.440944748359</v>
      </c>
      <c r="F83" s="98">
        <v>1940.0826109273082</v>
      </c>
      <c r="G83" s="98">
        <v>2038.0571305541921</v>
      </c>
      <c r="H83" s="98">
        <v>2074.1749597796638</v>
      </c>
      <c r="I83" s="98">
        <v>2191.6093945017478</v>
      </c>
      <c r="J83" s="98">
        <v>2250.7283739904406</v>
      </c>
      <c r="K83" s="98">
        <v>2512.0447977507083</v>
      </c>
      <c r="L83" s="98">
        <v>1652.4549250825949</v>
      </c>
      <c r="M83" s="98">
        <v>1760.6625483517998</v>
      </c>
      <c r="N83" s="98">
        <v>2020.6322643994904</v>
      </c>
      <c r="O83" s="98">
        <v>2269.7724187589843</v>
      </c>
      <c r="P83" s="98">
        <v>2277.5977368664685</v>
      </c>
      <c r="Q83" s="98">
        <v>2293.4572073441877</v>
      </c>
      <c r="R83" s="98">
        <v>2339.7993713950427</v>
      </c>
      <c r="S83" s="98">
        <v>2355.1595571228327</v>
      </c>
      <c r="T83" s="98">
        <v>2348.0942884645533</v>
      </c>
      <c r="U83" s="98">
        <v>2391.4902983428974</v>
      </c>
      <c r="V83" s="98">
        <v>2520.0368832454019</v>
      </c>
      <c r="W83" s="98">
        <v>2589.2449939109351</v>
      </c>
      <c r="X83" s="98">
        <v>2659.6392802324267</v>
      </c>
      <c r="Y83" s="98">
        <v>2764.096074248067</v>
      </c>
      <c r="DA83" s="63" t="s">
        <v>2488</v>
      </c>
    </row>
    <row r="84" spans="1:105" ht="12" customHeight="1" x14ac:dyDescent="0.25">
      <c r="A84" s="97" t="s">
        <v>53</v>
      </c>
      <c r="B84" s="98">
        <v>11.737818405762201</v>
      </c>
      <c r="C84" s="98">
        <v>11.502978126570209</v>
      </c>
      <c r="D84" s="98">
        <v>11.553037593728794</v>
      </c>
      <c r="E84" s="98">
        <v>10.265302855023265</v>
      </c>
      <c r="F84" s="98">
        <v>10.619450627046092</v>
      </c>
      <c r="G84" s="98">
        <v>11.269249560208179</v>
      </c>
      <c r="H84" s="98">
        <v>11.635614229781082</v>
      </c>
      <c r="I84" s="98">
        <v>12.715154333015564</v>
      </c>
      <c r="J84" s="98">
        <v>13.741062351414698</v>
      </c>
      <c r="K84" s="98">
        <v>14.544888645306113</v>
      </c>
      <c r="L84" s="98">
        <v>6.3773588463182449</v>
      </c>
      <c r="M84" s="98">
        <v>7.6180032716668391</v>
      </c>
      <c r="N84" s="98">
        <v>8.3263086336462067</v>
      </c>
      <c r="O84" s="98">
        <v>9.2263166116125994</v>
      </c>
      <c r="P84" s="98">
        <v>8.8488544035571248</v>
      </c>
      <c r="Q84" s="98">
        <v>8.7340374568684638</v>
      </c>
      <c r="R84" s="98">
        <v>9.215228838751413</v>
      </c>
      <c r="S84" s="98">
        <v>9.0748461673067116</v>
      </c>
      <c r="T84" s="98">
        <v>8.8902067943834773</v>
      </c>
      <c r="U84" s="98">
        <v>8.9085382993127133</v>
      </c>
      <c r="V84" s="98">
        <v>13.28008176416081</v>
      </c>
      <c r="W84" s="98">
        <v>13.629104444697797</v>
      </c>
      <c r="X84" s="98">
        <v>14.089666276173467</v>
      </c>
      <c r="Y84" s="98">
        <v>15.01811356178956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25.646192940714201</v>
      </c>
      <c r="C85" s="122">
        <f t="shared" si="34"/>
        <v>30.432640058302784</v>
      </c>
      <c r="D85" s="122">
        <f t="shared" si="34"/>
        <v>25.787816831630472</v>
      </c>
      <c r="E85" s="122">
        <f t="shared" si="34"/>
        <v>56.826047759945418</v>
      </c>
      <c r="F85" s="122">
        <f t="shared" si="34"/>
        <v>41.637763449545595</v>
      </c>
      <c r="G85" s="122">
        <f t="shared" si="34"/>
        <v>50.991020979520606</v>
      </c>
      <c r="H85" s="122">
        <f t="shared" si="34"/>
        <v>62.513394008781809</v>
      </c>
      <c r="I85" s="122">
        <f t="shared" si="34"/>
        <v>31.390580776629434</v>
      </c>
      <c r="J85" s="122">
        <f t="shared" si="34"/>
        <v>31.754649376617014</v>
      </c>
      <c r="K85" s="122">
        <f t="shared" si="34"/>
        <v>53.717358704124315</v>
      </c>
      <c r="L85" s="122">
        <f t="shared" si="34"/>
        <v>81.905230058707289</v>
      </c>
      <c r="M85" s="122">
        <f t="shared" si="34"/>
        <v>73.922912029279331</v>
      </c>
      <c r="N85" s="122">
        <f t="shared" si="34"/>
        <v>81.443773877933083</v>
      </c>
      <c r="O85" s="122">
        <f t="shared" si="34"/>
        <v>97.109149583529074</v>
      </c>
      <c r="P85" s="122">
        <f t="shared" si="34"/>
        <v>110.51771949510048</v>
      </c>
      <c r="Q85" s="122">
        <f t="shared" si="34"/>
        <v>109.02289498326535</v>
      </c>
      <c r="R85" s="122">
        <f t="shared" si="34"/>
        <v>127.18213255949155</v>
      </c>
      <c r="S85" s="122">
        <f t="shared" si="34"/>
        <v>132.38865738622431</v>
      </c>
      <c r="T85" s="122">
        <f t="shared" si="34"/>
        <v>147.62132547224437</v>
      </c>
      <c r="U85" s="122">
        <f t="shared" si="34"/>
        <v>149.06027147273409</v>
      </c>
      <c r="V85" s="122">
        <f t="shared" si="34"/>
        <v>153.78185219710787</v>
      </c>
      <c r="W85" s="122">
        <f t="shared" si="34"/>
        <v>166.3601478029266</v>
      </c>
      <c r="X85" s="122">
        <f t="shared" si="34"/>
        <v>179.44556540106618</v>
      </c>
      <c r="Y85" s="122">
        <f t="shared" si="34"/>
        <v>209.69755300360399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25.646192940714201</v>
      </c>
      <c r="C86" s="98">
        <f>IF(RES_hhdet_tes!C86=0,0,RES_hhdet_tes!C86*1000*11630/RES_hhdet_num!C81)</f>
        <v>30.432640058302784</v>
      </c>
      <c r="D86" s="98">
        <f>IF(RES_hhdet_tes!D86=0,0,RES_hhdet_tes!D86*1000*11630/RES_hhdet_num!D81)</f>
        <v>25.787816831630472</v>
      </c>
      <c r="E86" s="98">
        <f>IF(RES_hhdet_tes!E86=0,0,RES_hhdet_tes!E86*1000*11630/RES_hhdet_num!E81)</f>
        <v>56.826047759945418</v>
      </c>
      <c r="F86" s="98">
        <f>IF(RES_hhdet_tes!F86=0,0,RES_hhdet_tes!F86*1000*11630/RES_hhdet_num!F81)</f>
        <v>41.637763449545595</v>
      </c>
      <c r="G86" s="98">
        <f>IF(RES_hhdet_tes!G86=0,0,RES_hhdet_tes!G86*1000*11630/RES_hhdet_num!G81)</f>
        <v>50.991020979520606</v>
      </c>
      <c r="H86" s="98">
        <f>IF(RES_hhdet_tes!H86=0,0,RES_hhdet_tes!H86*1000*11630/RES_hhdet_num!H81)</f>
        <v>62.513394008781809</v>
      </c>
      <c r="I86" s="98">
        <f>IF(RES_hhdet_tes!I86=0,0,RES_hhdet_tes!I86*1000*11630/RES_hhdet_num!I81)</f>
        <v>31.390580776629434</v>
      </c>
      <c r="J86" s="98">
        <f>IF(RES_hhdet_tes!J86=0,0,RES_hhdet_tes!J86*1000*11630/RES_hhdet_num!J81)</f>
        <v>31.754649376617014</v>
      </c>
      <c r="K86" s="98">
        <f>IF(RES_hhdet_tes!K86=0,0,RES_hhdet_tes!K86*1000*11630/RES_hhdet_num!K81)</f>
        <v>53.717358704124315</v>
      </c>
      <c r="L86" s="98">
        <f>IF(RES_hhdet_tes!L86=0,0,RES_hhdet_tes!L86*1000*11630/RES_hhdet_num!L81)</f>
        <v>81.905230058707289</v>
      </c>
      <c r="M86" s="98">
        <f>IF(RES_hhdet_tes!M86=0,0,RES_hhdet_tes!M86*1000*11630/RES_hhdet_num!M81)</f>
        <v>73.922912029279331</v>
      </c>
      <c r="N86" s="98">
        <f>IF(RES_hhdet_tes!N86=0,0,RES_hhdet_tes!N86*1000*11630/RES_hhdet_num!N81)</f>
        <v>81.443773877933083</v>
      </c>
      <c r="O86" s="98">
        <f>IF(RES_hhdet_tes!O86=0,0,RES_hhdet_tes!O86*1000*11630/RES_hhdet_num!O81)</f>
        <v>97.109149583529074</v>
      </c>
      <c r="P86" s="98">
        <f>IF(RES_hhdet_tes!P86=0,0,RES_hhdet_tes!P86*1000*11630/RES_hhdet_num!P81)</f>
        <v>110.51771949510048</v>
      </c>
      <c r="Q86" s="98">
        <f>IF(RES_hhdet_tes!Q86=0,0,RES_hhdet_tes!Q86*1000*11630/RES_hhdet_num!Q81)</f>
        <v>109.02289498326535</v>
      </c>
      <c r="R86" s="98">
        <f>IF(RES_hhdet_tes!R86=0,0,RES_hhdet_tes!R86*1000*11630/RES_hhdet_num!R81)</f>
        <v>127.18213255949155</v>
      </c>
      <c r="S86" s="98">
        <f>IF(RES_hhdet_tes!S86=0,0,RES_hhdet_tes!S86*1000*11630/RES_hhdet_num!S81)</f>
        <v>132.38865738622431</v>
      </c>
      <c r="T86" s="98">
        <f>IF(RES_hhdet_tes!T86=0,0,RES_hhdet_tes!T86*1000*11630/RES_hhdet_num!T81)</f>
        <v>147.62132547224437</v>
      </c>
      <c r="U86" s="98">
        <f>IF(RES_hhdet_tes!U86=0,0,RES_hhdet_tes!U86*1000*11630/RES_hhdet_num!U81)</f>
        <v>149.06027147273409</v>
      </c>
      <c r="V86" s="98">
        <f>IF(RES_hhdet_tes!V86=0,0,RES_hhdet_tes!V86*1000*11630/RES_hhdet_num!V81)</f>
        <v>153.78185219710787</v>
      </c>
      <c r="W86" s="98">
        <f>IF(RES_hhdet_tes!W86=0,0,RES_hhdet_tes!W86*1000*11630/RES_hhdet_num!W81)</f>
        <v>166.3601478029266</v>
      </c>
      <c r="X86" s="98">
        <f>IF(RES_hhdet_tes!X86=0,0,RES_hhdet_tes!X86*1000*11630/RES_hhdet_num!X81)</f>
        <v>179.44556540106618</v>
      </c>
      <c r="Y86" s="98">
        <f>IF(RES_hhdet_tes!Y86=0,0,RES_hhdet_tes!Y86*1000*11630/RES_hhdet_num!Y81)</f>
        <v>209.69755300360399</v>
      </c>
      <c r="DA86" s="63" t="s">
        <v>2491</v>
      </c>
    </row>
    <row r="87" spans="1:105" ht="12" customHeight="1" x14ac:dyDescent="0.25">
      <c r="A87" s="121" t="s">
        <v>55</v>
      </c>
      <c r="B87" s="122">
        <v>858.37357544690849</v>
      </c>
      <c r="C87" s="122">
        <v>845.74655853573006</v>
      </c>
      <c r="D87" s="122">
        <v>841.3530335983213</v>
      </c>
      <c r="E87" s="122">
        <v>851.5978705674421</v>
      </c>
      <c r="F87" s="122">
        <v>845.00109188239981</v>
      </c>
      <c r="G87" s="122">
        <v>836.93393719293852</v>
      </c>
      <c r="H87" s="122">
        <v>846.69315861224413</v>
      </c>
      <c r="I87" s="122">
        <v>864.42243017400665</v>
      </c>
      <c r="J87" s="122">
        <v>875.07596278971027</v>
      </c>
      <c r="K87" s="122">
        <v>876.28506824494434</v>
      </c>
      <c r="L87" s="122">
        <v>894.53695625171451</v>
      </c>
      <c r="M87" s="122">
        <v>808.89524366797332</v>
      </c>
      <c r="N87" s="122">
        <v>793.43307964207054</v>
      </c>
      <c r="O87" s="122">
        <v>795.15928698197138</v>
      </c>
      <c r="P87" s="122">
        <v>747.92360152785102</v>
      </c>
      <c r="Q87" s="122">
        <v>725.01369269208828</v>
      </c>
      <c r="R87" s="122">
        <v>739.52492126454774</v>
      </c>
      <c r="S87" s="122">
        <v>760.94933766040958</v>
      </c>
      <c r="T87" s="122">
        <v>770.0318445252143</v>
      </c>
      <c r="U87" s="122">
        <v>774.0259145957524</v>
      </c>
      <c r="V87" s="122">
        <v>838.66454645616648</v>
      </c>
      <c r="W87" s="122">
        <v>800.06484150133372</v>
      </c>
      <c r="X87" s="122">
        <v>780.75382061507696</v>
      </c>
      <c r="Y87" s="122">
        <v>785.31063644543974</v>
      </c>
      <c r="DA87" s="130" t="s">
        <v>2492</v>
      </c>
    </row>
    <row r="88" spans="1:105" ht="12" customHeight="1" x14ac:dyDescent="0.25">
      <c r="A88" s="97" t="s">
        <v>132</v>
      </c>
      <c r="B88" s="98">
        <v>841.28467250837207</v>
      </c>
      <c r="C88" s="98">
        <v>853.76135197684175</v>
      </c>
      <c r="D88" s="98">
        <v>858.49858904178279</v>
      </c>
      <c r="E88" s="98">
        <v>827.11297954888005</v>
      </c>
      <c r="F88" s="98">
        <v>829.59177583493636</v>
      </c>
      <c r="G88" s="98">
        <v>829.95182877936429</v>
      </c>
      <c r="H88" s="98">
        <v>863.58679271673793</v>
      </c>
      <c r="I88" s="98">
        <v>868.90272275140387</v>
      </c>
      <c r="J88" s="98">
        <v>908.14022175541822</v>
      </c>
      <c r="K88" s="98">
        <v>870.18196340190286</v>
      </c>
      <c r="L88" s="98">
        <v>815.03149454465188</v>
      </c>
      <c r="M88" s="98">
        <v>804.91448439875353</v>
      </c>
      <c r="N88" s="98">
        <v>814.60286969687115</v>
      </c>
      <c r="O88" s="98">
        <v>799.66889647546532</v>
      </c>
      <c r="P88" s="98">
        <v>760.18227153151054</v>
      </c>
      <c r="Q88" s="98">
        <v>741.75812070683958</v>
      </c>
      <c r="R88" s="98">
        <v>742.47343875378795</v>
      </c>
      <c r="S88" s="98">
        <v>755.80462963896002</v>
      </c>
      <c r="T88" s="98">
        <v>777.952437411706</v>
      </c>
      <c r="U88" s="98">
        <v>786.1590296322787</v>
      </c>
      <c r="V88" s="98">
        <v>813.82377929786708</v>
      </c>
      <c r="W88" s="98">
        <v>801.46153378640895</v>
      </c>
      <c r="X88" s="98">
        <v>781.27616011896328</v>
      </c>
      <c r="Y88" s="98">
        <v>790.9176825361094</v>
      </c>
      <c r="DA88" s="63" t="s">
        <v>2493</v>
      </c>
    </row>
    <row r="89" spans="1:105" ht="12" customHeight="1" x14ac:dyDescent="0.25">
      <c r="A89" s="97" t="s">
        <v>131</v>
      </c>
      <c r="B89" s="98">
        <v>841.28467250837218</v>
      </c>
      <c r="C89" s="98">
        <v>853.71692024127003</v>
      </c>
      <c r="D89" s="98">
        <v>858.39797756703672</v>
      </c>
      <c r="E89" s="98">
        <v>827.2032994867867</v>
      </c>
      <c r="F89" s="98">
        <v>829.65857619264739</v>
      </c>
      <c r="G89" s="98">
        <v>829.87690618909335</v>
      </c>
      <c r="H89" s="98">
        <v>863.55112371519272</v>
      </c>
      <c r="I89" s="98">
        <v>868.76434354478363</v>
      </c>
      <c r="J89" s="98">
        <v>908.1753063312334</v>
      </c>
      <c r="K89" s="98">
        <v>870.20357818878745</v>
      </c>
      <c r="L89" s="98">
        <v>815.45685369656769</v>
      </c>
      <c r="M89" s="98">
        <v>805.72925315653163</v>
      </c>
      <c r="N89" s="98">
        <v>815.27903895772704</v>
      </c>
      <c r="O89" s="98">
        <v>799.91454268432733</v>
      </c>
      <c r="P89" s="98">
        <v>760.45915096724491</v>
      </c>
      <c r="Q89" s="98">
        <v>742.03127281903835</v>
      </c>
      <c r="R89" s="98">
        <v>742.64792914903762</v>
      </c>
      <c r="S89" s="98">
        <v>755.94444413727444</v>
      </c>
      <c r="T89" s="98">
        <v>778.04305131977424</v>
      </c>
      <c r="U89" s="98">
        <v>786.20120348363901</v>
      </c>
      <c r="V89" s="98">
        <v>813.83088166188793</v>
      </c>
      <c r="W89" s="98">
        <v>801.26600202105442</v>
      </c>
      <c r="X89" s="98">
        <v>781.2266022558988</v>
      </c>
      <c r="Y89" s="98">
        <v>790.80675107908303</v>
      </c>
      <c r="DA89" s="63" t="s">
        <v>2494</v>
      </c>
    </row>
    <row r="90" spans="1:105" ht="12" customHeight="1" x14ac:dyDescent="0.25">
      <c r="A90" s="100" t="s">
        <v>199</v>
      </c>
      <c r="B90" s="101">
        <v>149.38964062745902</v>
      </c>
      <c r="C90" s="101">
        <v>161.6744059816242</v>
      </c>
      <c r="D90" s="101">
        <v>169.54798105899295</v>
      </c>
      <c r="E90" s="101">
        <v>140.12160736397141</v>
      </c>
      <c r="F90" s="101">
        <v>141.41115299370168</v>
      </c>
      <c r="G90" s="101">
        <v>163.33727039440922</v>
      </c>
      <c r="H90" s="101">
        <v>157.31908024718132</v>
      </c>
      <c r="I90" s="101">
        <v>160.24076709315125</v>
      </c>
      <c r="J90" s="101">
        <v>165.92149170828162</v>
      </c>
      <c r="K90" s="101">
        <v>163.50209933202331</v>
      </c>
      <c r="L90" s="101">
        <v>121.73972906171107</v>
      </c>
      <c r="M90" s="101">
        <v>84.710483899275758</v>
      </c>
      <c r="N90" s="101">
        <v>93.869218876066626</v>
      </c>
      <c r="O90" s="101">
        <v>82.060230761276458</v>
      </c>
      <c r="P90" s="101">
        <v>83.096792741977978</v>
      </c>
      <c r="Q90" s="101">
        <v>83.560688038974391</v>
      </c>
      <c r="R90" s="101">
        <v>86.903888966769856</v>
      </c>
      <c r="S90" s="101">
        <v>85.213197433652468</v>
      </c>
      <c r="T90" s="101">
        <v>65.739861610322777</v>
      </c>
      <c r="U90" s="101">
        <v>69.664292473640344</v>
      </c>
      <c r="V90" s="101">
        <v>80.817116368426383</v>
      </c>
      <c r="W90" s="101">
        <v>87.754212426906946</v>
      </c>
      <c r="X90" s="101">
        <v>139.23449671245143</v>
      </c>
      <c r="Y90" s="101">
        <v>119.89341944674376</v>
      </c>
      <c r="DA90" s="131" t="s">
        <v>2495</v>
      </c>
    </row>
    <row r="91" spans="1:105" ht="12" customHeight="1" x14ac:dyDescent="0.25">
      <c r="A91" s="103" t="s">
        <v>52</v>
      </c>
      <c r="B91" s="104">
        <v>691.89503188091305</v>
      </c>
      <c r="C91" s="104">
        <v>692.04251425964594</v>
      </c>
      <c r="D91" s="104">
        <v>688.84999650804377</v>
      </c>
      <c r="E91" s="104">
        <v>687.08169212281541</v>
      </c>
      <c r="F91" s="104">
        <v>688.24742319894563</v>
      </c>
      <c r="G91" s="104">
        <v>666.53963579468416</v>
      </c>
      <c r="H91" s="104">
        <v>706.23204346801128</v>
      </c>
      <c r="I91" s="104">
        <v>708.52357645163238</v>
      </c>
      <c r="J91" s="104">
        <v>742.25381462295184</v>
      </c>
      <c r="K91" s="104">
        <v>706.70147885676408</v>
      </c>
      <c r="L91" s="104">
        <v>693.71712463485653</v>
      </c>
      <c r="M91" s="104">
        <v>721.01876925725583</v>
      </c>
      <c r="N91" s="104">
        <v>721.40982008166043</v>
      </c>
      <c r="O91" s="104">
        <v>717.85431192305077</v>
      </c>
      <c r="P91" s="104">
        <v>677.36235822526703</v>
      </c>
      <c r="Q91" s="104">
        <v>658.47058478006409</v>
      </c>
      <c r="R91" s="104">
        <v>655.74404018226767</v>
      </c>
      <c r="S91" s="104">
        <v>670.73124670362188</v>
      </c>
      <c r="T91" s="104">
        <v>712.30318970945154</v>
      </c>
      <c r="U91" s="104">
        <v>716.53691100999868</v>
      </c>
      <c r="V91" s="104">
        <v>733.01376529346169</v>
      </c>
      <c r="W91" s="104">
        <v>713.51178959414756</v>
      </c>
      <c r="X91" s="104">
        <v>641.99210554344734</v>
      </c>
      <c r="Y91" s="104">
        <v>670.91333163233935</v>
      </c>
      <c r="DA91" s="132" t="s">
        <v>2496</v>
      </c>
    </row>
    <row r="92" spans="1:105" ht="12" customHeight="1" x14ac:dyDescent="0.25">
      <c r="A92" s="106" t="s">
        <v>124</v>
      </c>
      <c r="B92" s="101">
        <v>863.09923284746606</v>
      </c>
      <c r="C92" s="101">
        <v>844.34751070804271</v>
      </c>
      <c r="D92" s="101">
        <v>837.00805898049316</v>
      </c>
      <c r="E92" s="101">
        <v>859.50474507645868</v>
      </c>
      <c r="F92" s="101">
        <v>851.46771663726656</v>
      </c>
      <c r="G92" s="101">
        <v>836.57604152006058</v>
      </c>
      <c r="H92" s="101">
        <v>845.07887870773027</v>
      </c>
      <c r="I92" s="101">
        <v>864.61537596189919</v>
      </c>
      <c r="J92" s="101">
        <v>869.57396245901509</v>
      </c>
      <c r="K92" s="101">
        <v>878.97782742686195</v>
      </c>
      <c r="L92" s="101">
        <v>924.43122375991572</v>
      </c>
      <c r="M92" s="101">
        <v>810.52597349187988</v>
      </c>
      <c r="N92" s="101">
        <v>791.64989755787985</v>
      </c>
      <c r="O92" s="101">
        <v>804.47094518441031</v>
      </c>
      <c r="P92" s="101">
        <v>751.61955606037566</v>
      </c>
      <c r="Q92" s="101">
        <v>723.79986796859237</v>
      </c>
      <c r="R92" s="101">
        <v>745.59250310342611</v>
      </c>
      <c r="S92" s="101">
        <v>774.45139685442609</v>
      </c>
      <c r="T92" s="101">
        <v>772.84526253783645</v>
      </c>
      <c r="U92" s="101">
        <v>775.26921987044011</v>
      </c>
      <c r="V92" s="101">
        <v>908.76483550101614</v>
      </c>
      <c r="W92" s="101">
        <v>807.24159872729751</v>
      </c>
      <c r="X92" s="101">
        <v>779.65503512657494</v>
      </c>
      <c r="Y92" s="101">
        <v>772.54773725740995</v>
      </c>
      <c r="DA92" s="131" t="s">
        <v>2497</v>
      </c>
    </row>
    <row r="93" spans="1:105" ht="12" customHeight="1" x14ac:dyDescent="0.25">
      <c r="A93" s="107" t="s">
        <v>123</v>
      </c>
      <c r="B93" s="104">
        <v>863.09923284746606</v>
      </c>
      <c r="C93" s="104">
        <v>844.33206261775661</v>
      </c>
      <c r="D93" s="104">
        <v>836.98006732785097</v>
      </c>
      <c r="E93" s="104">
        <v>859.55933241855223</v>
      </c>
      <c r="F93" s="104">
        <v>851.50661729916897</v>
      </c>
      <c r="G93" s="104">
        <v>836.61740962894987</v>
      </c>
      <c r="H93" s="104">
        <v>845.1028418773509</v>
      </c>
      <c r="I93" s="104">
        <v>864.62925629434346</v>
      </c>
      <c r="J93" s="104">
        <v>869.64502132458983</v>
      </c>
      <c r="K93" s="104">
        <v>879.06761703509005</v>
      </c>
      <c r="L93" s="104">
        <v>924.56308382350335</v>
      </c>
      <c r="M93" s="104">
        <v>810.28036750538718</v>
      </c>
      <c r="N93" s="104">
        <v>791.42749931562946</v>
      </c>
      <c r="O93" s="104">
        <v>804.38798971356255</v>
      </c>
      <c r="P93" s="104">
        <v>751.56356955923275</v>
      </c>
      <c r="Q93" s="104">
        <v>723.67687995999938</v>
      </c>
      <c r="R93" s="104">
        <v>745.44899033852789</v>
      </c>
      <c r="S93" s="104">
        <v>774.30519135220425</v>
      </c>
      <c r="T93" s="104">
        <v>772.83302348076063</v>
      </c>
      <c r="U93" s="104">
        <v>775.28991582632273</v>
      </c>
      <c r="V93" s="104">
        <v>909.03042899773129</v>
      </c>
      <c r="W93" s="104">
        <v>807.22684605677057</v>
      </c>
      <c r="X93" s="104">
        <v>779.54656549930451</v>
      </c>
      <c r="Y93" s="104">
        <v>772.33237658120959</v>
      </c>
      <c r="DA93" s="132" t="s">
        <v>2498</v>
      </c>
    </row>
    <row r="94" spans="1:105" ht="12" customHeight="1" x14ac:dyDescent="0.25">
      <c r="A94" s="108" t="s">
        <v>50</v>
      </c>
      <c r="B94" s="98">
        <v>154.38292717839926</v>
      </c>
      <c r="C94" s="98">
        <v>159.46228316807486</v>
      </c>
      <c r="D94" s="98">
        <v>164.38141838171452</v>
      </c>
      <c r="E94" s="98">
        <v>147.39260695534861</v>
      </c>
      <c r="F94" s="98">
        <v>146.2945695410414</v>
      </c>
      <c r="G94" s="98">
        <v>164.95577260207043</v>
      </c>
      <c r="H94" s="98">
        <v>153.08118181354504</v>
      </c>
      <c r="I94" s="98">
        <v>159.29128836341459</v>
      </c>
      <c r="J94" s="98">
        <v>156.89529566568677</v>
      </c>
      <c r="K94" s="98">
        <v>165.62286102933234</v>
      </c>
      <c r="L94" s="98">
        <v>147.40257510035212</v>
      </c>
      <c r="M94" s="98">
        <v>85.748631070817595</v>
      </c>
      <c r="N94" s="98">
        <v>88.004523457672192</v>
      </c>
      <c r="O94" s="98">
        <v>83.159735480003548</v>
      </c>
      <c r="P94" s="98">
        <v>80.70532841022893</v>
      </c>
      <c r="Q94" s="98">
        <v>78.611999651822316</v>
      </c>
      <c r="R94" s="98">
        <v>87.601546910361634</v>
      </c>
      <c r="S94" s="98">
        <v>90.215704209449598</v>
      </c>
      <c r="T94" s="98">
        <v>64.546344463405461</v>
      </c>
      <c r="U94" s="98">
        <v>67.068714776330054</v>
      </c>
      <c r="V94" s="98">
        <v>107.43687218188749</v>
      </c>
      <c r="W94" s="98">
        <v>100.50030424866463</v>
      </c>
      <c r="X94" s="98">
        <v>154.12128746378187</v>
      </c>
      <c r="Y94" s="98">
        <v>125.50950231647859</v>
      </c>
      <c r="DA94" s="63" t="s">
        <v>2499</v>
      </c>
    </row>
    <row r="95" spans="1:105" ht="12" customHeight="1" x14ac:dyDescent="0.25">
      <c r="A95" s="108" t="s">
        <v>52</v>
      </c>
      <c r="B95" s="98">
        <v>708.71630566906674</v>
      </c>
      <c r="C95" s="98">
        <v>684.86977944968169</v>
      </c>
      <c r="D95" s="98">
        <v>672.59864894613645</v>
      </c>
      <c r="E95" s="98">
        <v>712.16672546320365</v>
      </c>
      <c r="F95" s="98">
        <v>705.2120477581276</v>
      </c>
      <c r="G95" s="98">
        <v>671.66163702687982</v>
      </c>
      <c r="H95" s="98">
        <v>692.02166006380583</v>
      </c>
      <c r="I95" s="98">
        <v>705.33796793092893</v>
      </c>
      <c r="J95" s="98">
        <v>712.749725658903</v>
      </c>
      <c r="K95" s="98">
        <v>713.44475600575777</v>
      </c>
      <c r="L95" s="98">
        <v>777.16050872315111</v>
      </c>
      <c r="M95" s="98">
        <v>724.53173643456955</v>
      </c>
      <c r="N95" s="98">
        <v>703.42297585795723</v>
      </c>
      <c r="O95" s="98">
        <v>721.22825423355914</v>
      </c>
      <c r="P95" s="98">
        <v>670.85824114900379</v>
      </c>
      <c r="Q95" s="98">
        <v>645.06488030817707</v>
      </c>
      <c r="R95" s="98">
        <v>657.84744342816634</v>
      </c>
      <c r="S95" s="98">
        <v>684.08948714275471</v>
      </c>
      <c r="T95" s="98">
        <v>708.28667901735525</v>
      </c>
      <c r="U95" s="98">
        <v>708.2212010499926</v>
      </c>
      <c r="V95" s="98">
        <v>801.59355681584384</v>
      </c>
      <c r="W95" s="98">
        <v>706.72654180810594</v>
      </c>
      <c r="X95" s="98">
        <v>625.42527803552264</v>
      </c>
      <c r="Y95" s="98">
        <v>646.82287426473113</v>
      </c>
      <c r="DA95" s="63" t="s">
        <v>2500</v>
      </c>
    </row>
    <row r="96" spans="1:105" ht="12" customHeight="1" x14ac:dyDescent="0.25">
      <c r="A96" s="106" t="s">
        <v>122</v>
      </c>
      <c r="B96" s="101">
        <v>823.79453052706572</v>
      </c>
      <c r="C96" s="101">
        <v>848.23233158694768</v>
      </c>
      <c r="D96" s="101">
        <v>863.96345281240838</v>
      </c>
      <c r="E96" s="101">
        <v>797.40411859538517</v>
      </c>
      <c r="F96" s="101">
        <v>795.49842571039653</v>
      </c>
      <c r="G96" s="101">
        <v>857.34184005868815</v>
      </c>
      <c r="H96" s="101">
        <v>826.70930155595784</v>
      </c>
      <c r="I96" s="101">
        <v>853.42631538543685</v>
      </c>
      <c r="J96" s="101">
        <v>854.00377624727741</v>
      </c>
      <c r="K96" s="101">
        <v>868.12453120657642</v>
      </c>
      <c r="L96" s="101">
        <v>854.46683051614173</v>
      </c>
      <c r="M96" s="101">
        <v>806.90208760158941</v>
      </c>
      <c r="N96" s="101">
        <v>763.89189796628511</v>
      </c>
      <c r="O96" s="101">
        <v>754.19851050225782</v>
      </c>
      <c r="P96" s="101">
        <v>714.31547085281591</v>
      </c>
      <c r="Q96" s="101">
        <v>699.46129956553909</v>
      </c>
      <c r="R96" s="101">
        <v>718.58354041177245</v>
      </c>
      <c r="S96" s="101">
        <v>733.3777258173377</v>
      </c>
      <c r="T96" s="101">
        <v>752.27976580477548</v>
      </c>
      <c r="U96" s="101">
        <v>753.43900874704082</v>
      </c>
      <c r="V96" s="101">
        <v>722.1341603017629</v>
      </c>
      <c r="W96" s="101">
        <v>784.13307817384998</v>
      </c>
      <c r="X96" s="101">
        <v>781.58192013349117</v>
      </c>
      <c r="Y96" s="101">
        <v>798.99966871729941</v>
      </c>
      <c r="DA96" s="131" t="s">
        <v>2501</v>
      </c>
    </row>
    <row r="97" spans="1:105" ht="12" customHeight="1" x14ac:dyDescent="0.25">
      <c r="A97" s="107" t="s">
        <v>121</v>
      </c>
      <c r="B97" s="104">
        <v>823.79453052706629</v>
      </c>
      <c r="C97" s="104">
        <v>848.46247569566049</v>
      </c>
      <c r="D97" s="104">
        <v>864.1101444328076</v>
      </c>
      <c r="E97" s="104">
        <v>797.35040499855302</v>
      </c>
      <c r="F97" s="104">
        <v>795.40584259216394</v>
      </c>
      <c r="G97" s="104">
        <v>857.48766992373601</v>
      </c>
      <c r="H97" s="104">
        <v>826.63845488274967</v>
      </c>
      <c r="I97" s="104">
        <v>853.34634588923518</v>
      </c>
      <c r="J97" s="104">
        <v>854.1774251497211</v>
      </c>
      <c r="K97" s="104">
        <v>868.47220112431432</v>
      </c>
      <c r="L97" s="104">
        <v>855.54163405569659</v>
      </c>
      <c r="M97" s="104">
        <v>807.86447496421101</v>
      </c>
      <c r="N97" s="104">
        <v>764.98437052562645</v>
      </c>
      <c r="O97" s="104">
        <v>754.41129135330777</v>
      </c>
      <c r="P97" s="104">
        <v>714.75080368814076</v>
      </c>
      <c r="Q97" s="104">
        <v>699.47178080604817</v>
      </c>
      <c r="R97" s="104">
        <v>718.54918908606885</v>
      </c>
      <c r="S97" s="104">
        <v>733.5219208980277</v>
      </c>
      <c r="T97" s="104">
        <v>750.99485807972928</v>
      </c>
      <c r="U97" s="104">
        <v>752.83605222708047</v>
      </c>
      <c r="V97" s="104">
        <v>716.93356641242838</v>
      </c>
      <c r="W97" s="104">
        <v>782.55386312359849</v>
      </c>
      <c r="X97" s="104">
        <v>782.14930805697429</v>
      </c>
      <c r="Y97" s="104">
        <v>799.08767623711458</v>
      </c>
      <c r="DA97" s="132" t="s">
        <v>2502</v>
      </c>
    </row>
    <row r="98" spans="1:105" ht="12" customHeight="1" x14ac:dyDescent="0.25">
      <c r="A98" s="108" t="s">
        <v>53</v>
      </c>
      <c r="B98" s="98">
        <v>136.07202496348785</v>
      </c>
      <c r="C98" s="98">
        <v>160.73279705231417</v>
      </c>
      <c r="D98" s="98">
        <v>176.13068448535469</v>
      </c>
      <c r="E98" s="98">
        <v>116.8920556907234</v>
      </c>
      <c r="F98" s="98">
        <v>118.52577603687162</v>
      </c>
      <c r="G98" s="98">
        <v>175.37852249033278</v>
      </c>
      <c r="H98" s="98">
        <v>144.03057645729501</v>
      </c>
      <c r="I98" s="98">
        <v>154.39544048883533</v>
      </c>
      <c r="J98" s="98">
        <v>149.21547867769686</v>
      </c>
      <c r="K98" s="98">
        <v>163.1867002966103</v>
      </c>
      <c r="L98" s="98">
        <v>112.31352556497531</v>
      </c>
      <c r="M98" s="98">
        <v>80.073422175675432</v>
      </c>
      <c r="N98" s="98">
        <v>73.292788142815468</v>
      </c>
      <c r="O98" s="98">
        <v>61.114617159704032</v>
      </c>
      <c r="P98" s="98">
        <v>62.572453347499049</v>
      </c>
      <c r="Q98" s="98">
        <v>65.187381040318428</v>
      </c>
      <c r="R98" s="98">
        <v>74.007717310601294</v>
      </c>
      <c r="S98" s="98">
        <v>72.256487276513795</v>
      </c>
      <c r="T98" s="98">
        <v>53.349358912148709</v>
      </c>
      <c r="U98" s="98">
        <v>55.195404575980973</v>
      </c>
      <c r="V98" s="98">
        <v>20.451137782500613</v>
      </c>
      <c r="W98" s="98">
        <v>55.685707134840357</v>
      </c>
      <c r="X98" s="98">
        <v>107.31025792368376</v>
      </c>
      <c r="Y98" s="98">
        <v>106.99339814702546</v>
      </c>
      <c r="DA98" s="63" t="s">
        <v>2503</v>
      </c>
    </row>
    <row r="99" spans="1:105" ht="12" customHeight="1" x14ac:dyDescent="0.25">
      <c r="A99" s="108" t="s">
        <v>52</v>
      </c>
      <c r="B99" s="98">
        <v>687.72250556357835</v>
      </c>
      <c r="C99" s="98">
        <v>687.72967864334635</v>
      </c>
      <c r="D99" s="98">
        <v>687.97945994745294</v>
      </c>
      <c r="E99" s="98">
        <v>680.45834930782962</v>
      </c>
      <c r="F99" s="98">
        <v>676.88006655529216</v>
      </c>
      <c r="G99" s="98">
        <v>682.10914743340334</v>
      </c>
      <c r="H99" s="98">
        <v>682.6078784254546</v>
      </c>
      <c r="I99" s="98">
        <v>698.95090540039973</v>
      </c>
      <c r="J99" s="98">
        <v>704.96194647202435</v>
      </c>
      <c r="K99" s="98">
        <v>705.28550082770414</v>
      </c>
      <c r="L99" s="98">
        <v>743.22810849072118</v>
      </c>
      <c r="M99" s="98">
        <v>727.79105278853558</v>
      </c>
      <c r="N99" s="98">
        <v>691.69158238281091</v>
      </c>
      <c r="O99" s="98">
        <v>693.29667419360374</v>
      </c>
      <c r="P99" s="98">
        <v>652.1783503406416</v>
      </c>
      <c r="Q99" s="98">
        <v>634.28439976572952</v>
      </c>
      <c r="R99" s="98">
        <v>644.54147177546758</v>
      </c>
      <c r="S99" s="98">
        <v>661.26543362151381</v>
      </c>
      <c r="T99" s="98">
        <v>697.64549916758062</v>
      </c>
      <c r="U99" s="98">
        <v>697.64064765109947</v>
      </c>
      <c r="V99" s="98">
        <v>696.48242862992788</v>
      </c>
      <c r="W99" s="98">
        <v>726.86815598875819</v>
      </c>
      <c r="X99" s="98">
        <v>674.83905013329036</v>
      </c>
      <c r="Y99" s="98">
        <v>692.09427809008901</v>
      </c>
      <c r="DA99" s="63" t="s">
        <v>2504</v>
      </c>
    </row>
    <row r="100" spans="1:105" ht="12" customHeight="1" x14ac:dyDescent="0.25">
      <c r="A100" s="121" t="s">
        <v>54</v>
      </c>
      <c r="B100" s="122">
        <v>1467.1538654004182</v>
      </c>
      <c r="C100" s="122">
        <v>1505.0582837675786</v>
      </c>
      <c r="D100" s="122">
        <v>1553.3138820595364</v>
      </c>
      <c r="E100" s="122">
        <v>1548.1827649963311</v>
      </c>
      <c r="F100" s="122">
        <v>1530.8530068851294</v>
      </c>
      <c r="G100" s="122">
        <v>1530.8487416902897</v>
      </c>
      <c r="H100" s="122">
        <v>1471.4968836799469</v>
      </c>
      <c r="I100" s="122">
        <v>1465.40815385672</v>
      </c>
      <c r="J100" s="122">
        <v>1449.3837069893602</v>
      </c>
      <c r="K100" s="122">
        <v>1465.3458304439423</v>
      </c>
      <c r="L100" s="122">
        <v>1332.7156332495176</v>
      </c>
      <c r="M100" s="122">
        <v>1187.3556549460088</v>
      </c>
      <c r="N100" s="122">
        <v>1043.5431414336549</v>
      </c>
      <c r="O100" s="122">
        <v>959.50699487962947</v>
      </c>
      <c r="P100" s="122">
        <v>909.00795416296239</v>
      </c>
      <c r="Q100" s="122">
        <v>899.10445624682359</v>
      </c>
      <c r="R100" s="122">
        <v>981.05652274846955</v>
      </c>
      <c r="S100" s="122">
        <v>983.12485213409445</v>
      </c>
      <c r="T100" s="122">
        <v>1073.6699556831204</v>
      </c>
      <c r="U100" s="122">
        <v>1118.9340886378122</v>
      </c>
      <c r="V100" s="122">
        <v>1217.9734957709538</v>
      </c>
      <c r="W100" s="122">
        <v>1272.0208732418816</v>
      </c>
      <c r="X100" s="122">
        <v>1248.8974700051742</v>
      </c>
      <c r="Y100" s="122">
        <v>1378.3285973937536</v>
      </c>
      <c r="DA100" s="130" t="s">
        <v>2505</v>
      </c>
    </row>
    <row r="101" spans="1:105" ht="12" customHeight="1" x14ac:dyDescent="0.25">
      <c r="A101" s="97" t="s">
        <v>202</v>
      </c>
      <c r="B101" s="98">
        <v>1525.4044208587125</v>
      </c>
      <c r="C101" s="98">
        <v>1576.1810677989938</v>
      </c>
      <c r="D101" s="98">
        <v>1607.8270612826357</v>
      </c>
      <c r="E101" s="98">
        <v>1551.8667380017757</v>
      </c>
      <c r="F101" s="98">
        <v>1479.3809336234212</v>
      </c>
      <c r="G101" s="98">
        <v>1501.267062621544</v>
      </c>
      <c r="H101" s="98">
        <v>1452.5858351841016</v>
      </c>
      <c r="I101" s="98">
        <v>1369.1914978001514</v>
      </c>
      <c r="J101" s="98">
        <v>1620.7984571623431</v>
      </c>
      <c r="K101" s="98">
        <v>1658.9977057437045</v>
      </c>
      <c r="L101" s="98">
        <v>1150.0962016506205</v>
      </c>
      <c r="M101" s="98">
        <v>1117.9415648560512</v>
      </c>
      <c r="N101" s="98">
        <v>1053.7389239608972</v>
      </c>
      <c r="O101" s="98">
        <v>993.02723628183242</v>
      </c>
      <c r="P101" s="98">
        <v>956.47152488912377</v>
      </c>
      <c r="Q101" s="98">
        <v>948.62607444058176</v>
      </c>
      <c r="R101" s="98">
        <v>979.30288508125693</v>
      </c>
      <c r="S101" s="98">
        <v>1003.6844600584109</v>
      </c>
      <c r="T101" s="98">
        <v>1065.1260772663807</v>
      </c>
      <c r="U101" s="98">
        <v>1120.7022558144843</v>
      </c>
      <c r="V101" s="98">
        <v>1204.4791083232683</v>
      </c>
      <c r="W101" s="98">
        <v>1255.8973250411675</v>
      </c>
      <c r="X101" s="98">
        <v>1275.340212350575</v>
      </c>
      <c r="Y101" s="98">
        <v>1348.3638183660776</v>
      </c>
      <c r="DA101" s="63" t="s">
        <v>2506</v>
      </c>
    </row>
    <row r="102" spans="1:105" ht="12" customHeight="1" x14ac:dyDescent="0.25">
      <c r="A102" s="97" t="s">
        <v>50</v>
      </c>
      <c r="B102" s="98">
        <v>1479.8883873049795</v>
      </c>
      <c r="C102" s="98">
        <v>1415.7103963706952</v>
      </c>
      <c r="D102" s="98">
        <v>1412.5616730850866</v>
      </c>
      <c r="E102" s="98">
        <v>1648.4455954620853</v>
      </c>
      <c r="F102" s="98">
        <v>1643.431129917645</v>
      </c>
      <c r="G102" s="98">
        <v>1509.9186752199375</v>
      </c>
      <c r="H102" s="98">
        <v>1481.4475119262963</v>
      </c>
      <c r="I102" s="98">
        <v>1485.0595156330355</v>
      </c>
      <c r="J102" s="98">
        <v>1338.773852465074</v>
      </c>
      <c r="K102" s="98">
        <v>1330.6780418697138</v>
      </c>
      <c r="L102" s="98">
        <v>1355.816305102526</v>
      </c>
      <c r="M102" s="98">
        <v>1229.3353392053602</v>
      </c>
      <c r="N102" s="98">
        <v>1053.3327658893561</v>
      </c>
      <c r="O102" s="98">
        <v>980.28914567107006</v>
      </c>
      <c r="P102" s="98">
        <v>884.30566591806814</v>
      </c>
      <c r="Q102" s="98">
        <v>858.81964461944176</v>
      </c>
      <c r="R102" s="98">
        <v>926.07410000044615</v>
      </c>
      <c r="S102" s="98">
        <v>1002.9244704098368</v>
      </c>
      <c r="T102" s="98">
        <v>1044.4694401643362</v>
      </c>
      <c r="U102" s="98">
        <v>1100.6580290852196</v>
      </c>
      <c r="V102" s="98">
        <v>1300.2218519581716</v>
      </c>
      <c r="W102" s="98">
        <v>1249.8724007655767</v>
      </c>
      <c r="X102" s="98">
        <v>1263.440818429955</v>
      </c>
      <c r="Y102" s="98">
        <v>1315.1992733302545</v>
      </c>
      <c r="DA102" s="63" t="s">
        <v>2507</v>
      </c>
    </row>
    <row r="103" spans="1:105" ht="12" customHeight="1" x14ac:dyDescent="0.25">
      <c r="A103" s="109" t="s">
        <v>120</v>
      </c>
      <c r="B103" s="33">
        <v>1381.4858959819305</v>
      </c>
      <c r="C103" s="33">
        <v>1498.7351780280303</v>
      </c>
      <c r="D103" s="33">
        <v>1614.9453762213857</v>
      </c>
      <c r="E103" s="33">
        <v>1446.9897762546257</v>
      </c>
      <c r="F103" s="33">
        <v>1487.7279177597229</v>
      </c>
      <c r="G103" s="33">
        <v>1580.821419428509</v>
      </c>
      <c r="H103" s="33">
        <v>1484.4122867598303</v>
      </c>
      <c r="I103" s="33">
        <v>1565.3081689028606</v>
      </c>
      <c r="J103" s="33">
        <v>1299.9975851024224</v>
      </c>
      <c r="K103" s="33">
        <v>1271.6499113495165</v>
      </c>
      <c r="L103" s="33">
        <v>1600.1681417482496</v>
      </c>
      <c r="M103" s="33">
        <v>1282.3587440349429</v>
      </c>
      <c r="N103" s="33">
        <v>1009.5309930049716</v>
      </c>
      <c r="O103" s="33">
        <v>806.46365763601932</v>
      </c>
      <c r="P103" s="33">
        <v>720.77264269730972</v>
      </c>
      <c r="Q103" s="33">
        <v>720.19269627767562</v>
      </c>
      <c r="R103" s="33">
        <v>1029.9844302767792</v>
      </c>
      <c r="S103" s="33">
        <v>906.53535983713596</v>
      </c>
      <c r="T103" s="33">
        <v>1110.0540652105217</v>
      </c>
      <c r="U103" s="33">
        <v>1123.8463733142526</v>
      </c>
      <c r="V103" s="33">
        <v>1206.5208393742544</v>
      </c>
      <c r="W103" s="33">
        <v>1306.8191542472644</v>
      </c>
      <c r="X103" s="33">
        <v>1202.1086533425569</v>
      </c>
      <c r="Y103" s="33">
        <v>1440.8921170790859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3913.8527270299546</v>
      </c>
      <c r="C124" s="117">
        <f t="shared" si="42"/>
        <v>3417.9763940806129</v>
      </c>
      <c r="D124" s="117">
        <f t="shared" si="42"/>
        <v>4173.6430287945022</v>
      </c>
      <c r="E124" s="117">
        <f t="shared" si="42"/>
        <v>4318.8645801009561</v>
      </c>
      <c r="F124" s="117">
        <f t="shared" si="42"/>
        <v>4658.8277179734796</v>
      </c>
      <c r="G124" s="117">
        <f t="shared" si="42"/>
        <v>4242.7811162411435</v>
      </c>
      <c r="H124" s="117">
        <f t="shared" si="42"/>
        <v>4460.6874548361475</v>
      </c>
      <c r="I124" s="117">
        <f t="shared" si="42"/>
        <v>4624.4110343228294</v>
      </c>
      <c r="J124" s="117">
        <f t="shared" si="42"/>
        <v>3895.634185650681</v>
      </c>
      <c r="K124" s="117">
        <f t="shared" si="42"/>
        <v>3833.6360122726337</v>
      </c>
      <c r="L124" s="117">
        <f t="shared" si="42"/>
        <v>4590.5813414112363</v>
      </c>
      <c r="M124" s="117">
        <f t="shared" si="42"/>
        <v>4059.0310070315281</v>
      </c>
      <c r="N124" s="117">
        <f t="shared" si="42"/>
        <v>4192.5615734576486</v>
      </c>
      <c r="O124" s="117">
        <f t="shared" si="42"/>
        <v>3970.638182794984</v>
      </c>
      <c r="P124" s="117">
        <f t="shared" si="42"/>
        <v>3897.3422547709611</v>
      </c>
      <c r="Q124" s="117">
        <f t="shared" si="42"/>
        <v>3896.0027297717525</v>
      </c>
      <c r="R124" s="117">
        <f t="shared" ref="R124:V124" si="43">R125+R128+R130+R139</f>
        <v>4105.3820179152708</v>
      </c>
      <c r="S124" s="117">
        <f t="shared" si="43"/>
        <v>4054.4943684470886</v>
      </c>
      <c r="T124" s="117">
        <f t="shared" si="43"/>
        <v>4723.059313540557</v>
      </c>
      <c r="U124" s="117">
        <f t="shared" si="43"/>
        <v>4324.9904651391262</v>
      </c>
      <c r="V124" s="117">
        <f t="shared" si="43"/>
        <v>4606.3153111106276</v>
      </c>
      <c r="W124" s="117">
        <f t="shared" ref="W124:Y124" si="44">W125+W128+W130+W139</f>
        <v>5275.9540903846619</v>
      </c>
      <c r="X124" s="117">
        <f t="shared" si="44"/>
        <v>5271.701485997015</v>
      </c>
      <c r="Y124" s="117">
        <f t="shared" si="44"/>
        <v>0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1635.797521336988</v>
      </c>
      <c r="C125" s="122">
        <f t="shared" si="45"/>
        <v>1080.2395419837812</v>
      </c>
      <c r="D125" s="122">
        <f t="shared" si="45"/>
        <v>1766.7746145580941</v>
      </c>
      <c r="E125" s="122">
        <f t="shared" si="45"/>
        <v>1918.8027479702489</v>
      </c>
      <c r="F125" s="122">
        <f t="shared" si="45"/>
        <v>2257.4478030629903</v>
      </c>
      <c r="G125" s="122">
        <f t="shared" si="45"/>
        <v>1779.2014445844663</v>
      </c>
      <c r="H125" s="122">
        <f t="shared" si="45"/>
        <v>2079.7058786834968</v>
      </c>
      <c r="I125" s="122">
        <f t="shared" si="45"/>
        <v>2208.4221487404566</v>
      </c>
      <c r="J125" s="122">
        <f t="shared" si="45"/>
        <v>1699.0878621916534</v>
      </c>
      <c r="K125" s="122">
        <f t="shared" si="45"/>
        <v>1633.4377491821501</v>
      </c>
      <c r="L125" s="122">
        <f t="shared" si="45"/>
        <v>2177.0920285738675</v>
      </c>
      <c r="M125" s="122">
        <f t="shared" si="45"/>
        <v>1928.1999084177003</v>
      </c>
      <c r="N125" s="122">
        <f t="shared" si="45"/>
        <v>2312.9175022139816</v>
      </c>
      <c r="O125" s="122">
        <f t="shared" si="45"/>
        <v>2212.2079699843835</v>
      </c>
      <c r="P125" s="122">
        <f t="shared" si="45"/>
        <v>2244.0646097236267</v>
      </c>
      <c r="Q125" s="122">
        <f t="shared" si="45"/>
        <v>2270.3595339546937</v>
      </c>
      <c r="R125" s="122">
        <f t="shared" ref="R125:V125" si="46">SUM(R126:R127)</f>
        <v>2269.0639548048525</v>
      </c>
      <c r="S125" s="122">
        <f t="shared" si="46"/>
        <v>2247.8995512058414</v>
      </c>
      <c r="T125" s="122">
        <f t="shared" si="46"/>
        <v>2757.0975592401401</v>
      </c>
      <c r="U125" s="122">
        <f t="shared" si="46"/>
        <v>2330.3199697627383</v>
      </c>
      <c r="V125" s="122">
        <f t="shared" si="46"/>
        <v>2528.8719066621129</v>
      </c>
      <c r="W125" s="122">
        <f t="shared" ref="W125:Y125" si="47">SUM(W126:W127)</f>
        <v>3063.5473256258933</v>
      </c>
      <c r="X125" s="122">
        <f t="shared" si="47"/>
        <v>3085.2159713667943</v>
      </c>
      <c r="Y125" s="122">
        <f t="shared" si="47"/>
        <v>0</v>
      </c>
      <c r="DA125" s="130" t="s">
        <v>2528</v>
      </c>
    </row>
    <row r="126" spans="1:105" ht="12" customHeight="1" x14ac:dyDescent="0.25">
      <c r="A126" s="97" t="s">
        <v>198</v>
      </c>
      <c r="B126" s="98">
        <v>1629.5914616594403</v>
      </c>
      <c r="C126" s="98">
        <v>1076.2788374746185</v>
      </c>
      <c r="D126" s="98">
        <v>1760.5850876995273</v>
      </c>
      <c r="E126" s="98">
        <v>1913.2871278442708</v>
      </c>
      <c r="F126" s="98">
        <v>2251.2863581345896</v>
      </c>
      <c r="G126" s="98">
        <v>1774.2960411535009</v>
      </c>
      <c r="H126" s="98">
        <v>2073.8888740042216</v>
      </c>
      <c r="I126" s="98">
        <v>2202.0343301754733</v>
      </c>
      <c r="J126" s="98">
        <v>1693.9170428309865</v>
      </c>
      <c r="K126" s="98">
        <v>1628.7225490132064</v>
      </c>
      <c r="L126" s="98">
        <v>2172.8990678817568</v>
      </c>
      <c r="M126" s="98">
        <v>1924.0374629504281</v>
      </c>
      <c r="N126" s="98">
        <v>2308.1619440006475</v>
      </c>
      <c r="O126" s="98">
        <v>2207.7209271215479</v>
      </c>
      <c r="P126" s="98">
        <v>2239.7137753372904</v>
      </c>
      <c r="Q126" s="98">
        <v>2266.0447119188912</v>
      </c>
      <c r="R126" s="98">
        <v>2264.604416908956</v>
      </c>
      <c r="S126" s="98">
        <v>2243.5771015867031</v>
      </c>
      <c r="T126" s="98">
        <v>2751.8880465878274</v>
      </c>
      <c r="U126" s="98">
        <v>2325.9877024427956</v>
      </c>
      <c r="V126" s="98">
        <v>2522.2260974233318</v>
      </c>
      <c r="W126" s="98">
        <v>3055.5056367258026</v>
      </c>
      <c r="X126" s="98">
        <v>3077.0654627991457</v>
      </c>
      <c r="Y126" s="98">
        <v>0</v>
      </c>
      <c r="DA126" s="63" t="s">
        <v>2529</v>
      </c>
    </row>
    <row r="127" spans="1:105" ht="12" customHeight="1" x14ac:dyDescent="0.25">
      <c r="A127" s="97" t="s">
        <v>53</v>
      </c>
      <c r="B127" s="98">
        <v>6.2060596775476844</v>
      </c>
      <c r="C127" s="98">
        <v>3.9607045091627784</v>
      </c>
      <c r="D127" s="98">
        <v>6.1895268585666479</v>
      </c>
      <c r="E127" s="98">
        <v>5.515620125978109</v>
      </c>
      <c r="F127" s="98">
        <v>6.1614449284006412</v>
      </c>
      <c r="G127" s="98">
        <v>4.9054034309654337</v>
      </c>
      <c r="H127" s="98">
        <v>5.8170046792753602</v>
      </c>
      <c r="I127" s="98">
        <v>6.3878185649831982</v>
      </c>
      <c r="J127" s="98">
        <v>5.1708193606669806</v>
      </c>
      <c r="K127" s="98">
        <v>4.7152001689436283</v>
      </c>
      <c r="L127" s="98">
        <v>4.1929606921107885</v>
      </c>
      <c r="M127" s="98">
        <v>4.1624454672722528</v>
      </c>
      <c r="N127" s="98">
        <v>4.7555582133342167</v>
      </c>
      <c r="O127" s="98">
        <v>4.4870428628354055</v>
      </c>
      <c r="P127" s="98">
        <v>4.3508343863363397</v>
      </c>
      <c r="Q127" s="98">
        <v>4.3148220358026688</v>
      </c>
      <c r="R127" s="98">
        <v>4.4595378958967666</v>
      </c>
      <c r="S127" s="98">
        <v>4.3224496191383341</v>
      </c>
      <c r="T127" s="98">
        <v>5.2095126523125295</v>
      </c>
      <c r="U127" s="98">
        <v>4.3322673199427326</v>
      </c>
      <c r="V127" s="98">
        <v>6.6458092387809451</v>
      </c>
      <c r="W127" s="98">
        <v>8.0416889000908629</v>
      </c>
      <c r="X127" s="98">
        <v>8.1505085676487727</v>
      </c>
      <c r="Y127" s="98">
        <v>0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25.596838257328816</v>
      </c>
      <c r="C128" s="122">
        <f t="shared" si="48"/>
        <v>30.518046870828027</v>
      </c>
      <c r="D128" s="122">
        <f t="shared" si="48"/>
        <v>25.711280551295999</v>
      </c>
      <c r="E128" s="122">
        <f t="shared" si="48"/>
        <v>56.57901130071037</v>
      </c>
      <c r="F128" s="122">
        <f t="shared" si="48"/>
        <v>42.709009531670183</v>
      </c>
      <c r="G128" s="122">
        <f t="shared" si="48"/>
        <v>58.763166116377455</v>
      </c>
      <c r="H128" s="122">
        <f t="shared" si="48"/>
        <v>70.531420005285639</v>
      </c>
      <c r="I128" s="122">
        <f t="shared" si="48"/>
        <v>30.307302924417638</v>
      </c>
      <c r="J128" s="122">
        <f t="shared" si="48"/>
        <v>25.937198328409401</v>
      </c>
      <c r="K128" s="122">
        <f t="shared" si="48"/>
        <v>36.888415758044111</v>
      </c>
      <c r="L128" s="122">
        <f t="shared" si="48"/>
        <v>56.247539761214512</v>
      </c>
      <c r="M128" s="122">
        <f t="shared" si="48"/>
        <v>63.338263894077521</v>
      </c>
      <c r="N128" s="122">
        <f t="shared" si="48"/>
        <v>83.518738164013442</v>
      </c>
      <c r="O128" s="122">
        <f t="shared" si="48"/>
        <v>107.0144075769509</v>
      </c>
      <c r="P128" s="122">
        <f t="shared" si="48"/>
        <v>130.82372585853915</v>
      </c>
      <c r="Q128" s="122">
        <f t="shared" si="48"/>
        <v>132.44078692036675</v>
      </c>
      <c r="R128" s="122">
        <f t="shared" si="48"/>
        <v>134.04302756173539</v>
      </c>
      <c r="S128" s="122">
        <f t="shared" si="48"/>
        <v>123.59835454109651</v>
      </c>
      <c r="T128" s="122">
        <f t="shared" si="48"/>
        <v>126.70100231714071</v>
      </c>
      <c r="U128" s="122">
        <f t="shared" si="48"/>
        <v>122.4901129350624</v>
      </c>
      <c r="V128" s="122">
        <f t="shared" si="48"/>
        <v>121.42684208127052</v>
      </c>
      <c r="W128" s="122">
        <f t="shared" si="48"/>
        <v>133.94990753623685</v>
      </c>
      <c r="X128" s="122">
        <f t="shared" si="48"/>
        <v>178.43891367915222</v>
      </c>
      <c r="Y128" s="122">
        <f t="shared" si="48"/>
        <v>0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25.596838257328816</v>
      </c>
      <c r="C129" s="98">
        <f>IF(RES_hhdet_tes!C129=0,0,RES_hhdet_tes!C129*1000*11630/RES_hhdet_num!C124)</f>
        <v>30.518046870828027</v>
      </c>
      <c r="D129" s="98">
        <f>IF(RES_hhdet_tes!D129=0,0,RES_hhdet_tes!D129*1000*11630/RES_hhdet_num!D124)</f>
        <v>25.711280551295999</v>
      </c>
      <c r="E129" s="98">
        <f>IF(RES_hhdet_tes!E129=0,0,RES_hhdet_tes!E129*1000*11630/RES_hhdet_num!E124)</f>
        <v>56.57901130071037</v>
      </c>
      <c r="F129" s="98">
        <f>IF(RES_hhdet_tes!F129=0,0,RES_hhdet_tes!F129*1000*11630/RES_hhdet_num!F124)</f>
        <v>42.709009531670183</v>
      </c>
      <c r="G129" s="98">
        <f>IF(RES_hhdet_tes!G129=0,0,RES_hhdet_tes!G129*1000*11630/RES_hhdet_num!G124)</f>
        <v>58.763166116377455</v>
      </c>
      <c r="H129" s="98">
        <f>IF(RES_hhdet_tes!H129=0,0,RES_hhdet_tes!H129*1000*11630/RES_hhdet_num!H124)</f>
        <v>70.531420005285639</v>
      </c>
      <c r="I129" s="98">
        <f>IF(RES_hhdet_tes!I129=0,0,RES_hhdet_tes!I129*1000*11630/RES_hhdet_num!I124)</f>
        <v>30.307302924417638</v>
      </c>
      <c r="J129" s="98">
        <f>IF(RES_hhdet_tes!J129=0,0,RES_hhdet_tes!J129*1000*11630/RES_hhdet_num!J124)</f>
        <v>25.937198328409401</v>
      </c>
      <c r="K129" s="98">
        <f>IF(RES_hhdet_tes!K129=0,0,RES_hhdet_tes!K129*1000*11630/RES_hhdet_num!K124)</f>
        <v>36.888415758044111</v>
      </c>
      <c r="L129" s="98">
        <f>IF(RES_hhdet_tes!L129=0,0,RES_hhdet_tes!L129*1000*11630/RES_hhdet_num!L124)</f>
        <v>56.247539761214512</v>
      </c>
      <c r="M129" s="98">
        <f>IF(RES_hhdet_tes!M129=0,0,RES_hhdet_tes!M129*1000*11630/RES_hhdet_num!M124)</f>
        <v>63.338263894077521</v>
      </c>
      <c r="N129" s="98">
        <f>IF(RES_hhdet_tes!N129=0,0,RES_hhdet_tes!N129*1000*11630/RES_hhdet_num!N124)</f>
        <v>83.518738164013442</v>
      </c>
      <c r="O129" s="98">
        <f>IF(RES_hhdet_tes!O129=0,0,RES_hhdet_tes!O129*1000*11630/RES_hhdet_num!O124)</f>
        <v>107.0144075769509</v>
      </c>
      <c r="P129" s="98">
        <f>IF(RES_hhdet_tes!P129=0,0,RES_hhdet_tes!P129*1000*11630/RES_hhdet_num!P124)</f>
        <v>130.82372585853915</v>
      </c>
      <c r="Q129" s="98">
        <f>IF(RES_hhdet_tes!Q129=0,0,RES_hhdet_tes!Q129*1000*11630/RES_hhdet_num!Q124)</f>
        <v>132.44078692036675</v>
      </c>
      <c r="R129" s="98">
        <f>IF(RES_hhdet_tes!R129=0,0,RES_hhdet_tes!R129*1000*11630/RES_hhdet_num!R124)</f>
        <v>134.04302756173539</v>
      </c>
      <c r="S129" s="98">
        <f>IF(RES_hhdet_tes!S129=0,0,RES_hhdet_tes!S129*1000*11630/RES_hhdet_num!S124)</f>
        <v>123.59835454109651</v>
      </c>
      <c r="T129" s="98">
        <f>IF(RES_hhdet_tes!T129=0,0,RES_hhdet_tes!T129*1000*11630/RES_hhdet_num!T124)</f>
        <v>126.70100231714071</v>
      </c>
      <c r="U129" s="98">
        <f>IF(RES_hhdet_tes!U129=0,0,RES_hhdet_tes!U129*1000*11630/RES_hhdet_num!U124)</f>
        <v>122.4901129350624</v>
      </c>
      <c r="V129" s="98">
        <f>IF(RES_hhdet_tes!V129=0,0,RES_hhdet_tes!V129*1000*11630/RES_hhdet_num!V124)</f>
        <v>121.42684208127052</v>
      </c>
      <c r="W129" s="98">
        <f>IF(RES_hhdet_tes!W129=0,0,RES_hhdet_tes!W129*1000*11630/RES_hhdet_num!W124)</f>
        <v>133.94990753623685</v>
      </c>
      <c r="X129" s="98">
        <f>IF(RES_hhdet_tes!X129=0,0,RES_hhdet_tes!X129*1000*11630/RES_hhdet_num!X124)</f>
        <v>178.43891367915222</v>
      </c>
      <c r="Y129" s="98">
        <f>IF(RES_hhdet_tes!Y129=0,0,RES_hhdet_tes!Y129*1000*11630/RES_hhdet_num!Y124)</f>
        <v>0</v>
      </c>
      <c r="DA129" s="63" t="s">
        <v>2532</v>
      </c>
    </row>
    <row r="130" spans="1:105" ht="12" customHeight="1" x14ac:dyDescent="0.25">
      <c r="A130" s="121" t="s">
        <v>55</v>
      </c>
      <c r="B130" s="122">
        <v>823.79453052706606</v>
      </c>
      <c r="C130" s="122">
        <v>848.40728911336942</v>
      </c>
      <c r="D130" s="122">
        <v>864.07615205325374</v>
      </c>
      <c r="E130" s="122">
        <v>797.31739086503228</v>
      </c>
      <c r="F130" s="122">
        <v>795.39965018398527</v>
      </c>
      <c r="G130" s="122">
        <v>857.7031740290239</v>
      </c>
      <c r="H130" s="122">
        <v>827.36547441698247</v>
      </c>
      <c r="I130" s="122">
        <v>854.42267361266227</v>
      </c>
      <c r="J130" s="122">
        <v>855.16253964204986</v>
      </c>
      <c r="K130" s="122">
        <v>869.01172275511101</v>
      </c>
      <c r="L130" s="122">
        <v>855.43196482442715</v>
      </c>
      <c r="M130" s="122">
        <v>808.19902470550369</v>
      </c>
      <c r="N130" s="122">
        <v>765.20683587445353</v>
      </c>
      <c r="O130" s="122">
        <v>754.51016788859101</v>
      </c>
      <c r="P130" s="122">
        <v>715.60435471593473</v>
      </c>
      <c r="Q130" s="122">
        <v>701.30065707861672</v>
      </c>
      <c r="R130" s="122">
        <v>720.68152480850256</v>
      </c>
      <c r="S130" s="122">
        <v>735.59991337262272</v>
      </c>
      <c r="T130" s="122">
        <v>753.62902967505318</v>
      </c>
      <c r="U130" s="122">
        <v>756.00982703463535</v>
      </c>
      <c r="V130" s="122">
        <v>721.42062310482038</v>
      </c>
      <c r="W130" s="122">
        <v>787.84346722867826</v>
      </c>
      <c r="X130" s="122">
        <v>788.64086091811657</v>
      </c>
      <c r="Y130" s="122">
        <v>0</v>
      </c>
      <c r="DA130" s="130" t="s">
        <v>2533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823.79453052706583</v>
      </c>
      <c r="C135" s="101">
        <v>848.2486444391584</v>
      </c>
      <c r="D135" s="101">
        <v>863.97419129555283</v>
      </c>
      <c r="E135" s="101">
        <v>797.34290305104707</v>
      </c>
      <c r="F135" s="101">
        <v>795.45436123704371</v>
      </c>
      <c r="G135" s="101">
        <v>857.52447423761043</v>
      </c>
      <c r="H135" s="101">
        <v>827.4782316984398</v>
      </c>
      <c r="I135" s="101">
        <v>854.57143315727524</v>
      </c>
      <c r="J135" s="101">
        <v>855.1922430443426</v>
      </c>
      <c r="K135" s="101">
        <v>869.08185596891701</v>
      </c>
      <c r="L135" s="101">
        <v>855.40657355209817</v>
      </c>
      <c r="M135" s="101">
        <v>807.90546059652172</v>
      </c>
      <c r="N135" s="101">
        <v>764.59908791171699</v>
      </c>
      <c r="O135" s="101">
        <v>754.22717453854716</v>
      </c>
      <c r="P135" s="101">
        <v>714.99317961834197</v>
      </c>
      <c r="Q135" s="101">
        <v>701.09117075137783</v>
      </c>
      <c r="R135" s="101">
        <v>720.42329040396942</v>
      </c>
      <c r="S135" s="101">
        <v>735.20011620165837</v>
      </c>
      <c r="T135" s="101">
        <v>754.8723923814033</v>
      </c>
      <c r="U135" s="101">
        <v>756.48920807615457</v>
      </c>
      <c r="V135" s="101">
        <v>726.62625551581277</v>
      </c>
      <c r="W135" s="101">
        <v>789.19287471495147</v>
      </c>
      <c r="X135" s="101">
        <v>787.55663777213022</v>
      </c>
      <c r="Y135" s="101">
        <v>0</v>
      </c>
      <c r="DA135" s="131" t="s">
        <v>2538</v>
      </c>
    </row>
    <row r="136" spans="1:105" ht="12" customHeight="1" x14ac:dyDescent="0.25">
      <c r="A136" s="107" t="s">
        <v>121</v>
      </c>
      <c r="B136" s="104">
        <v>823.79453052706617</v>
      </c>
      <c r="C136" s="104">
        <v>848.48094009497174</v>
      </c>
      <c r="D136" s="104">
        <v>864.12354261569612</v>
      </c>
      <c r="E136" s="104">
        <v>797.30503439104996</v>
      </c>
      <c r="F136" s="104">
        <v>795.37284396521784</v>
      </c>
      <c r="G136" s="104">
        <v>857.78867263612278</v>
      </c>
      <c r="H136" s="104">
        <v>827.30695113421461</v>
      </c>
      <c r="I136" s="104">
        <v>854.34215570380616</v>
      </c>
      <c r="J136" s="104">
        <v>855.1478587691148</v>
      </c>
      <c r="K136" s="104">
        <v>868.98018812339615</v>
      </c>
      <c r="L136" s="104">
        <v>855.43993668452788</v>
      </c>
      <c r="M136" s="104">
        <v>808.26825275193505</v>
      </c>
      <c r="N136" s="104">
        <v>765.3113551669461</v>
      </c>
      <c r="O136" s="104">
        <v>754.5508669881774</v>
      </c>
      <c r="P136" s="104">
        <v>715.68654978825805</v>
      </c>
      <c r="Q136" s="104">
        <v>701.32563738554131</v>
      </c>
      <c r="R136" s="104">
        <v>720.70955656462729</v>
      </c>
      <c r="S136" s="104">
        <v>735.63910434067657</v>
      </c>
      <c r="T136" s="104">
        <v>753.4658432350991</v>
      </c>
      <c r="U136" s="104">
        <v>755.94802693300323</v>
      </c>
      <c r="V136" s="104">
        <v>720.62163654842027</v>
      </c>
      <c r="W136" s="104">
        <v>787.64052669565126</v>
      </c>
      <c r="X136" s="104">
        <v>788.81201772282986</v>
      </c>
      <c r="Y136" s="104">
        <v>0</v>
      </c>
      <c r="DA136" s="132" t="s">
        <v>2539</v>
      </c>
    </row>
    <row r="137" spans="1:105" ht="12" customHeight="1" x14ac:dyDescent="0.25">
      <c r="A137" s="108" t="s">
        <v>53</v>
      </c>
      <c r="B137" s="98">
        <v>136.07202496348788</v>
      </c>
      <c r="C137" s="98">
        <v>160.73629494954852</v>
      </c>
      <c r="D137" s="98">
        <v>176.13341542323133</v>
      </c>
      <c r="E137" s="98">
        <v>116.88540433199115</v>
      </c>
      <c r="F137" s="98">
        <v>118.52085881391756</v>
      </c>
      <c r="G137" s="98">
        <v>175.44008537084474</v>
      </c>
      <c r="H137" s="98">
        <v>144.14705289253621</v>
      </c>
      <c r="I137" s="98">
        <v>154.57561175892343</v>
      </c>
      <c r="J137" s="98">
        <v>149.38500284536886</v>
      </c>
      <c r="K137" s="98">
        <v>163.28215150629379</v>
      </c>
      <c r="L137" s="98">
        <v>112.30017496946716</v>
      </c>
      <c r="M137" s="98">
        <v>80.113443578105617</v>
      </c>
      <c r="N137" s="98">
        <v>73.324116385542268</v>
      </c>
      <c r="O137" s="98">
        <v>61.125924137194481</v>
      </c>
      <c r="P137" s="98">
        <v>62.654372708614318</v>
      </c>
      <c r="Q137" s="98">
        <v>65.360151491618481</v>
      </c>
      <c r="R137" s="98">
        <v>74.230226594681767</v>
      </c>
      <c r="S137" s="98">
        <v>72.465043059412096</v>
      </c>
      <c r="T137" s="98">
        <v>53.524893368213377</v>
      </c>
      <c r="U137" s="98">
        <v>55.423564083506442</v>
      </c>
      <c r="V137" s="98">
        <v>20.556343109794966</v>
      </c>
      <c r="W137" s="98">
        <v>56.047668747087798</v>
      </c>
      <c r="X137" s="98">
        <v>108.22437634755575</v>
      </c>
      <c r="Y137" s="98">
        <v>0</v>
      </c>
      <c r="DA137" s="63" t="s">
        <v>2540</v>
      </c>
    </row>
    <row r="138" spans="1:105" ht="12" customHeight="1" x14ac:dyDescent="0.25">
      <c r="A138" s="108" t="s">
        <v>52</v>
      </c>
      <c r="B138" s="98">
        <v>687.72250556357835</v>
      </c>
      <c r="C138" s="98">
        <v>687.74464514542331</v>
      </c>
      <c r="D138" s="98">
        <v>687.99012719246491</v>
      </c>
      <c r="E138" s="98">
        <v>680.41963005905882</v>
      </c>
      <c r="F138" s="98">
        <v>676.85198515130025</v>
      </c>
      <c r="G138" s="98">
        <v>682.34858726527796</v>
      </c>
      <c r="H138" s="98">
        <v>683.15989824167843</v>
      </c>
      <c r="I138" s="98">
        <v>699.76654394488276</v>
      </c>
      <c r="J138" s="98">
        <v>705.76285592374586</v>
      </c>
      <c r="K138" s="98">
        <v>705.6980366171025</v>
      </c>
      <c r="L138" s="98">
        <v>743.13976171506079</v>
      </c>
      <c r="M138" s="98">
        <v>728.15480917382956</v>
      </c>
      <c r="N138" s="98">
        <v>691.9872387814039</v>
      </c>
      <c r="O138" s="98">
        <v>693.42494285098303</v>
      </c>
      <c r="P138" s="98">
        <v>653.03217707964382</v>
      </c>
      <c r="Q138" s="98">
        <v>635.96548589392285</v>
      </c>
      <c r="R138" s="98">
        <v>646.47932996994552</v>
      </c>
      <c r="S138" s="98">
        <v>663.17406128126447</v>
      </c>
      <c r="T138" s="98">
        <v>699.9409498668856</v>
      </c>
      <c r="U138" s="98">
        <v>700.5244628494969</v>
      </c>
      <c r="V138" s="98">
        <v>700.0652934386253</v>
      </c>
      <c r="W138" s="98">
        <v>731.59285794856351</v>
      </c>
      <c r="X138" s="98">
        <v>680.58764137527407</v>
      </c>
      <c r="Y138" s="98">
        <v>0</v>
      </c>
      <c r="DA138" s="63" t="s">
        <v>2541</v>
      </c>
    </row>
    <row r="139" spans="1:105" ht="12" customHeight="1" x14ac:dyDescent="0.25">
      <c r="A139" s="121" t="s">
        <v>54</v>
      </c>
      <c r="B139" s="122">
        <v>1428.6638369085715</v>
      </c>
      <c r="C139" s="122">
        <v>1458.8115161126341</v>
      </c>
      <c r="D139" s="122">
        <v>1517.0809816318585</v>
      </c>
      <c r="E139" s="122">
        <v>1546.1654299649642</v>
      </c>
      <c r="F139" s="122">
        <v>1563.2712551948334</v>
      </c>
      <c r="G139" s="122">
        <v>1547.1133315112754</v>
      </c>
      <c r="H139" s="122">
        <v>1483.0846817303825</v>
      </c>
      <c r="I139" s="122">
        <v>1531.258909045293</v>
      </c>
      <c r="J139" s="122">
        <v>1315.4465854885684</v>
      </c>
      <c r="K139" s="122">
        <v>1294.2981245773283</v>
      </c>
      <c r="L139" s="122">
        <v>1501.8098082517267</v>
      </c>
      <c r="M139" s="122">
        <v>1259.2938100142467</v>
      </c>
      <c r="N139" s="122">
        <v>1030.9184972052001</v>
      </c>
      <c r="O139" s="122">
        <v>896.90563734505884</v>
      </c>
      <c r="P139" s="122">
        <v>806.84956447286049</v>
      </c>
      <c r="Q139" s="122">
        <v>791.90175181807524</v>
      </c>
      <c r="R139" s="122">
        <v>981.59351074018002</v>
      </c>
      <c r="S139" s="122">
        <v>947.39654932752831</v>
      </c>
      <c r="T139" s="122">
        <v>1085.6317223082235</v>
      </c>
      <c r="U139" s="122">
        <v>1116.1705554066907</v>
      </c>
      <c r="V139" s="122">
        <v>1234.5959392624238</v>
      </c>
      <c r="W139" s="122">
        <v>1290.6133899938534</v>
      </c>
      <c r="X139" s="122">
        <v>1219.4057400329514</v>
      </c>
      <c r="Y139" s="122">
        <v>0</v>
      </c>
      <c r="DA139" s="130" t="s">
        <v>2542</v>
      </c>
    </row>
    <row r="140" spans="1:105" ht="12" customHeight="1" x14ac:dyDescent="0.25">
      <c r="A140" s="97" t="s">
        <v>50</v>
      </c>
      <c r="B140" s="98">
        <v>1479.8883873049792</v>
      </c>
      <c r="C140" s="98">
        <v>1415.7103963706952</v>
      </c>
      <c r="D140" s="98">
        <v>1412.5616730850868</v>
      </c>
      <c r="E140" s="98">
        <v>1648.4455954620851</v>
      </c>
      <c r="F140" s="98">
        <v>1643.4311299176454</v>
      </c>
      <c r="G140" s="98">
        <v>1509.9186752199373</v>
      </c>
      <c r="H140" s="98">
        <v>1481.4475119262956</v>
      </c>
      <c r="I140" s="98">
        <v>1485.0595156330357</v>
      </c>
      <c r="J140" s="98">
        <v>1338.773852465074</v>
      </c>
      <c r="K140" s="98">
        <v>1330.6780418697151</v>
      </c>
      <c r="L140" s="98">
        <v>1355.8163051025265</v>
      </c>
      <c r="M140" s="98">
        <v>1229.3353392053598</v>
      </c>
      <c r="N140" s="98">
        <v>1053.332765889357</v>
      </c>
      <c r="O140" s="98">
        <v>980.28914567107142</v>
      </c>
      <c r="P140" s="98">
        <v>884.30566591806814</v>
      </c>
      <c r="Q140" s="98">
        <v>858.81964461944278</v>
      </c>
      <c r="R140" s="98">
        <v>926.07410000044717</v>
      </c>
      <c r="S140" s="98">
        <v>1002.9244704098361</v>
      </c>
      <c r="T140" s="98">
        <v>1044.4694401643321</v>
      </c>
      <c r="U140" s="98">
        <v>1100.6580290852137</v>
      </c>
      <c r="V140" s="98">
        <v>1300.2218519581713</v>
      </c>
      <c r="W140" s="98">
        <v>1249.8724007655776</v>
      </c>
      <c r="X140" s="98">
        <v>1263.4408184299496</v>
      </c>
      <c r="Y140" s="98">
        <v>0</v>
      </c>
      <c r="DA140" s="63" t="s">
        <v>2543</v>
      </c>
    </row>
    <row r="141" spans="1:105" ht="12" customHeight="1" x14ac:dyDescent="0.25">
      <c r="A141" s="109" t="s">
        <v>120</v>
      </c>
      <c r="B141" s="33">
        <v>1381.4858959819305</v>
      </c>
      <c r="C141" s="33">
        <v>1498.7351780280303</v>
      </c>
      <c r="D141" s="33">
        <v>1614.9453762213859</v>
      </c>
      <c r="E141" s="33">
        <v>1446.9897762546252</v>
      </c>
      <c r="F141" s="33">
        <v>1487.7279177597229</v>
      </c>
      <c r="G141" s="33">
        <v>1580.8214194285085</v>
      </c>
      <c r="H141" s="33">
        <v>1484.4122867598303</v>
      </c>
      <c r="I141" s="33">
        <v>1565.3081689028613</v>
      </c>
      <c r="J141" s="33">
        <v>1299.9975851024219</v>
      </c>
      <c r="K141" s="33">
        <v>1271.649911349517</v>
      </c>
      <c r="L141" s="33">
        <v>1600.16814174825</v>
      </c>
      <c r="M141" s="33">
        <v>1282.3587440349445</v>
      </c>
      <c r="N141" s="33">
        <v>1009.5309930049716</v>
      </c>
      <c r="O141" s="33">
        <v>806.46365763601852</v>
      </c>
      <c r="P141" s="33">
        <v>720.7726426973104</v>
      </c>
      <c r="Q141" s="33">
        <v>720.19269627767505</v>
      </c>
      <c r="R141" s="33">
        <v>1029.9844302767826</v>
      </c>
      <c r="S141" s="33">
        <v>906.53535983713607</v>
      </c>
      <c r="T141" s="33">
        <v>1110.0540652105233</v>
      </c>
      <c r="U141" s="33">
        <v>1123.8463733142496</v>
      </c>
      <c r="V141" s="33">
        <v>1206.5208393742562</v>
      </c>
      <c r="W141" s="33">
        <v>1306.8191542472616</v>
      </c>
      <c r="X141" s="33">
        <v>1202.1086533425532</v>
      </c>
      <c r="Y141" s="33">
        <v>0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3873.0521017429983</v>
      </c>
      <c r="C143" s="117">
        <f t="shared" si="49"/>
        <v>3871.9420611065025</v>
      </c>
      <c r="D143" s="117">
        <f t="shared" si="49"/>
        <v>4027.8080722306968</v>
      </c>
      <c r="E143" s="117">
        <f t="shared" si="49"/>
        <v>4827.3897292583069</v>
      </c>
      <c r="F143" s="117">
        <f t="shared" si="49"/>
        <v>4795.2012130720996</v>
      </c>
      <c r="G143" s="117">
        <f t="shared" si="49"/>
        <v>4960.4540340633193</v>
      </c>
      <c r="H143" s="117">
        <f t="shared" si="49"/>
        <v>4823.8974347788899</v>
      </c>
      <c r="I143" s="117">
        <f t="shared" si="49"/>
        <v>4794.039830068049</v>
      </c>
      <c r="J143" s="117">
        <f t="shared" si="49"/>
        <v>4418.3565758509303</v>
      </c>
      <c r="K143" s="117">
        <f t="shared" si="49"/>
        <v>5214.1346220797323</v>
      </c>
      <c r="L143" s="117">
        <f t="shared" si="49"/>
        <v>4859.7546614812782</v>
      </c>
      <c r="M143" s="117">
        <f t="shared" si="49"/>
        <v>4305.216470208632</v>
      </c>
      <c r="N143" s="117">
        <f t="shared" si="49"/>
        <v>4220.5785413560607</v>
      </c>
      <c r="O143" s="117">
        <f t="shared" si="49"/>
        <v>4413.0988147683229</v>
      </c>
      <c r="P143" s="117">
        <f t="shared" si="49"/>
        <v>4374.0287714613214</v>
      </c>
      <c r="Q143" s="117">
        <f t="shared" si="49"/>
        <v>4249.8710233442998</v>
      </c>
      <c r="R143" s="117">
        <f t="shared" ref="R143:V143" si="50">R144+R146+R148+R157</f>
        <v>4460.1639276351398</v>
      </c>
      <c r="S143" s="117">
        <f t="shared" si="50"/>
        <v>4459.8326321543436</v>
      </c>
      <c r="T143" s="117">
        <f t="shared" si="50"/>
        <v>4665.644779343851</v>
      </c>
      <c r="U143" s="117">
        <f t="shared" si="50"/>
        <v>4761.6356290255098</v>
      </c>
      <c r="V143" s="117">
        <f t="shared" si="50"/>
        <v>5053.4107054086244</v>
      </c>
      <c r="W143" s="117">
        <f t="shared" ref="W143:Y143" si="51">W144+W146+W148+W157</f>
        <v>5150.7578719271069</v>
      </c>
      <c r="X143" s="117">
        <f t="shared" si="51"/>
        <v>5307.7425438887858</v>
      </c>
      <c r="Y143" s="117">
        <f t="shared" si="51"/>
        <v>5605.7640229715089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1327.1840695269198</v>
      </c>
      <c r="C144" s="122">
        <f t="shared" si="52"/>
        <v>1334.0440165921841</v>
      </c>
      <c r="D144" s="122">
        <f t="shared" si="52"/>
        <v>1511.4657787973238</v>
      </c>
      <c r="E144" s="122">
        <f t="shared" si="52"/>
        <v>2025.5230399367965</v>
      </c>
      <c r="F144" s="122">
        <f t="shared" si="52"/>
        <v>2041.4937158000409</v>
      </c>
      <c r="G144" s="122">
        <f t="shared" si="52"/>
        <v>2118.3465391695709</v>
      </c>
      <c r="H144" s="122">
        <f t="shared" si="52"/>
        <v>1920.1590524823157</v>
      </c>
      <c r="I144" s="122">
        <f t="shared" si="52"/>
        <v>2139.470009708029</v>
      </c>
      <c r="J144" s="122">
        <f t="shared" si="52"/>
        <v>2009.6024125932709</v>
      </c>
      <c r="K144" s="122">
        <f t="shared" si="52"/>
        <v>2685.4631742095848</v>
      </c>
      <c r="L144" s="122">
        <f t="shared" si="52"/>
        <v>1878.5089896406753</v>
      </c>
      <c r="M144" s="122">
        <f t="shared" si="52"/>
        <v>1707.3672970907576</v>
      </c>
      <c r="N144" s="122">
        <f t="shared" si="52"/>
        <v>1944.4028814439525</v>
      </c>
      <c r="O144" s="122">
        <f t="shared" si="52"/>
        <v>2318.9180652786617</v>
      </c>
      <c r="P144" s="122">
        <f t="shared" si="52"/>
        <v>2457.7995440180698</v>
      </c>
      <c r="Q144" s="122">
        <f t="shared" si="52"/>
        <v>2359.4737587501709</v>
      </c>
      <c r="R144" s="122">
        <f t="shared" si="52"/>
        <v>2310.2409432349177</v>
      </c>
      <c r="S144" s="122">
        <f t="shared" si="52"/>
        <v>2333.6808281012886</v>
      </c>
      <c r="T144" s="122">
        <f t="shared" si="52"/>
        <v>2370.8562635338062</v>
      </c>
      <c r="U144" s="122">
        <f t="shared" si="52"/>
        <v>2427.908229833979</v>
      </c>
      <c r="V144" s="122">
        <f t="shared" si="52"/>
        <v>2500.5637670664223</v>
      </c>
      <c r="W144" s="122">
        <f t="shared" si="52"/>
        <v>2546.8937963533963</v>
      </c>
      <c r="X144" s="122">
        <f t="shared" si="52"/>
        <v>2754.9429739268439</v>
      </c>
      <c r="Y144" s="122">
        <f t="shared" si="52"/>
        <v>2755.9591274262816</v>
      </c>
      <c r="DA144" s="130" t="s">
        <v>2546</v>
      </c>
    </row>
    <row r="145" spans="1:105" ht="12" customHeight="1" x14ac:dyDescent="0.25">
      <c r="A145" s="97" t="s">
        <v>53</v>
      </c>
      <c r="B145" s="98">
        <v>1327.1840695269198</v>
      </c>
      <c r="C145" s="98">
        <v>1334.0440165921841</v>
      </c>
      <c r="D145" s="98">
        <v>1511.4657787973238</v>
      </c>
      <c r="E145" s="98">
        <v>2025.5230399367965</v>
      </c>
      <c r="F145" s="98">
        <v>2041.4937158000409</v>
      </c>
      <c r="G145" s="98">
        <v>2118.3465391695709</v>
      </c>
      <c r="H145" s="98">
        <v>1920.1590524823157</v>
      </c>
      <c r="I145" s="98">
        <v>2139.470009708029</v>
      </c>
      <c r="J145" s="98">
        <v>2009.6024125932709</v>
      </c>
      <c r="K145" s="98">
        <v>2685.4631742095848</v>
      </c>
      <c r="L145" s="98">
        <v>1878.5089896406753</v>
      </c>
      <c r="M145" s="98">
        <v>1707.3672970907576</v>
      </c>
      <c r="N145" s="98">
        <v>1944.4028814439525</v>
      </c>
      <c r="O145" s="98">
        <v>2318.9180652786617</v>
      </c>
      <c r="P145" s="98">
        <v>2457.7995440180698</v>
      </c>
      <c r="Q145" s="98">
        <v>2359.4737587501709</v>
      </c>
      <c r="R145" s="98">
        <v>2310.2409432349177</v>
      </c>
      <c r="S145" s="98">
        <v>2333.6808281012886</v>
      </c>
      <c r="T145" s="98">
        <v>2370.8562635338062</v>
      </c>
      <c r="U145" s="98">
        <v>2427.908229833979</v>
      </c>
      <c r="V145" s="98">
        <v>2500.5637670664223</v>
      </c>
      <c r="W145" s="98">
        <v>2546.8937963533963</v>
      </c>
      <c r="X145" s="98">
        <v>2754.9429739268439</v>
      </c>
      <c r="Y145" s="98">
        <v>2755.9591274262816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256.45768618390326</v>
      </c>
      <c r="C146" s="122">
        <f t="shared" si="53"/>
        <v>234.84153130013766</v>
      </c>
      <c r="D146" s="122">
        <f t="shared" si="53"/>
        <v>162.22181923451564</v>
      </c>
      <c r="E146" s="122">
        <f t="shared" si="53"/>
        <v>398.64332319749656</v>
      </c>
      <c r="F146" s="122">
        <f t="shared" si="53"/>
        <v>343.37739109682792</v>
      </c>
      <c r="G146" s="122">
        <f t="shared" si="53"/>
        <v>456.55910908291116</v>
      </c>
      <c r="H146" s="122">
        <f t="shared" si="53"/>
        <v>578.11227082733842</v>
      </c>
      <c r="I146" s="122">
        <f t="shared" si="53"/>
        <v>258.39220177571104</v>
      </c>
      <c r="J146" s="122">
        <f t="shared" si="53"/>
        <v>228.43622844381755</v>
      </c>
      <c r="K146" s="122">
        <f t="shared" si="53"/>
        <v>360.04425436051031</v>
      </c>
      <c r="L146" s="122">
        <f t="shared" si="53"/>
        <v>565.90661333400533</v>
      </c>
      <c r="M146" s="122">
        <f t="shared" si="53"/>
        <v>529.1812914467223</v>
      </c>
      <c r="N146" s="122">
        <f t="shared" si="53"/>
        <v>460.47298857478592</v>
      </c>
      <c r="O146" s="122">
        <f t="shared" si="53"/>
        <v>406.39926249785395</v>
      </c>
      <c r="P146" s="122">
        <f t="shared" si="53"/>
        <v>372.30242169236402</v>
      </c>
      <c r="Q146" s="122">
        <f t="shared" si="53"/>
        <v>388.56434187593379</v>
      </c>
      <c r="R146" s="122">
        <f t="shared" si="53"/>
        <v>426.24297215009068</v>
      </c>
      <c r="S146" s="122">
        <f t="shared" si="53"/>
        <v>417.56078815511097</v>
      </c>
      <c r="T146" s="122">
        <f t="shared" si="53"/>
        <v>441.06907354366081</v>
      </c>
      <c r="U146" s="122">
        <f t="shared" si="53"/>
        <v>447.5780427762441</v>
      </c>
      <c r="V146" s="122">
        <f t="shared" si="53"/>
        <v>467.11040045546542</v>
      </c>
      <c r="W146" s="122">
        <f t="shared" si="53"/>
        <v>511.61350181459494</v>
      </c>
      <c r="X146" s="122">
        <f t="shared" si="53"/>
        <v>554.74430183689253</v>
      </c>
      <c r="Y146" s="122">
        <f t="shared" si="53"/>
        <v>651.84447211466602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256.45768618390326</v>
      </c>
      <c r="C147" s="98">
        <f>IF(RES_hhdet_tes!C147=0,0,RES_hhdet_tes!C147*1000*11630/RES_hhdet_num!C143)</f>
        <v>234.84153130013766</v>
      </c>
      <c r="D147" s="98">
        <f>IF(RES_hhdet_tes!D147=0,0,RES_hhdet_tes!D147*1000*11630/RES_hhdet_num!D143)</f>
        <v>162.22181923451564</v>
      </c>
      <c r="E147" s="98">
        <f>IF(RES_hhdet_tes!E147=0,0,RES_hhdet_tes!E147*1000*11630/RES_hhdet_num!E143)</f>
        <v>398.64332319749656</v>
      </c>
      <c r="F147" s="98">
        <f>IF(RES_hhdet_tes!F147=0,0,RES_hhdet_tes!F147*1000*11630/RES_hhdet_num!F143)</f>
        <v>343.37739109682792</v>
      </c>
      <c r="G147" s="98">
        <f>IF(RES_hhdet_tes!G147=0,0,RES_hhdet_tes!G147*1000*11630/RES_hhdet_num!G143)</f>
        <v>456.55910908291116</v>
      </c>
      <c r="H147" s="98">
        <f>IF(RES_hhdet_tes!H147=0,0,RES_hhdet_tes!H147*1000*11630/RES_hhdet_num!H143)</f>
        <v>578.11227082733842</v>
      </c>
      <c r="I147" s="98">
        <f>IF(RES_hhdet_tes!I147=0,0,RES_hhdet_tes!I147*1000*11630/RES_hhdet_num!I143)</f>
        <v>258.39220177571104</v>
      </c>
      <c r="J147" s="98">
        <f>IF(RES_hhdet_tes!J147=0,0,RES_hhdet_tes!J147*1000*11630/RES_hhdet_num!J143)</f>
        <v>228.43622844381755</v>
      </c>
      <c r="K147" s="98">
        <f>IF(RES_hhdet_tes!K147=0,0,RES_hhdet_tes!K147*1000*11630/RES_hhdet_num!K143)</f>
        <v>360.04425436051031</v>
      </c>
      <c r="L147" s="98">
        <f>IF(RES_hhdet_tes!L147=0,0,RES_hhdet_tes!L147*1000*11630/RES_hhdet_num!L143)</f>
        <v>565.90661333400533</v>
      </c>
      <c r="M147" s="98">
        <f>IF(RES_hhdet_tes!M147=0,0,RES_hhdet_tes!M147*1000*11630/RES_hhdet_num!M143)</f>
        <v>529.1812914467223</v>
      </c>
      <c r="N147" s="98">
        <f>IF(RES_hhdet_tes!N147=0,0,RES_hhdet_tes!N147*1000*11630/RES_hhdet_num!N143)</f>
        <v>460.47298857478592</v>
      </c>
      <c r="O147" s="98">
        <f>IF(RES_hhdet_tes!O147=0,0,RES_hhdet_tes!O147*1000*11630/RES_hhdet_num!O143)</f>
        <v>406.39926249785395</v>
      </c>
      <c r="P147" s="98">
        <f>IF(RES_hhdet_tes!P147=0,0,RES_hhdet_tes!P147*1000*11630/RES_hhdet_num!P143)</f>
        <v>372.30242169236402</v>
      </c>
      <c r="Q147" s="98">
        <f>IF(RES_hhdet_tes!Q147=0,0,RES_hhdet_tes!Q147*1000*11630/RES_hhdet_num!Q143)</f>
        <v>388.56434187593379</v>
      </c>
      <c r="R147" s="98">
        <f>IF(RES_hhdet_tes!R147=0,0,RES_hhdet_tes!R147*1000*11630/RES_hhdet_num!R143)</f>
        <v>426.24297215009068</v>
      </c>
      <c r="S147" s="98">
        <f>IF(RES_hhdet_tes!S147=0,0,RES_hhdet_tes!S147*1000*11630/RES_hhdet_num!S143)</f>
        <v>417.56078815511097</v>
      </c>
      <c r="T147" s="98">
        <f>IF(RES_hhdet_tes!T147=0,0,RES_hhdet_tes!T147*1000*11630/RES_hhdet_num!T143)</f>
        <v>441.06907354366081</v>
      </c>
      <c r="U147" s="98">
        <f>IF(RES_hhdet_tes!U147=0,0,RES_hhdet_tes!U147*1000*11630/RES_hhdet_num!U143)</f>
        <v>447.5780427762441</v>
      </c>
      <c r="V147" s="98">
        <f>IF(RES_hhdet_tes!V147=0,0,RES_hhdet_tes!V147*1000*11630/RES_hhdet_num!V143)</f>
        <v>467.11040045546542</v>
      </c>
      <c r="W147" s="98">
        <f>IF(RES_hhdet_tes!W147=0,0,RES_hhdet_tes!W147*1000*11630/RES_hhdet_num!W143)</f>
        <v>511.61350181459494</v>
      </c>
      <c r="X147" s="98">
        <f>IF(RES_hhdet_tes!X147=0,0,RES_hhdet_tes!X147*1000*11630/RES_hhdet_num!X143)</f>
        <v>554.74430183689253</v>
      </c>
      <c r="Y147" s="98">
        <f>IF(RES_hhdet_tes!Y147=0,0,RES_hhdet_tes!Y147*1000*11630/RES_hhdet_num!Y143)</f>
        <v>651.84447211466602</v>
      </c>
      <c r="DA147" s="63" t="s">
        <v>2549</v>
      </c>
    </row>
    <row r="148" spans="1:105" ht="12" customHeight="1" x14ac:dyDescent="0.25">
      <c r="A148" s="121" t="s">
        <v>55</v>
      </c>
      <c r="B148" s="122">
        <v>860.74712787311887</v>
      </c>
      <c r="C148" s="122">
        <v>844.43194881493162</v>
      </c>
      <c r="D148" s="122">
        <v>838.4107687839379</v>
      </c>
      <c r="E148" s="122">
        <v>854.24683390913356</v>
      </c>
      <c r="F148" s="122">
        <v>846.23475678691057</v>
      </c>
      <c r="G148" s="122">
        <v>837.10100141264729</v>
      </c>
      <c r="H148" s="122">
        <v>842.48755233749603</v>
      </c>
      <c r="I148" s="122">
        <v>862.37897809592891</v>
      </c>
      <c r="J148" s="122">
        <v>866.35109511352721</v>
      </c>
      <c r="K148" s="122">
        <v>875.5856793807186</v>
      </c>
      <c r="L148" s="122">
        <v>910.75347032003378</v>
      </c>
      <c r="M148" s="122">
        <v>808.83231766252095</v>
      </c>
      <c r="N148" s="122">
        <v>785.31067793710088</v>
      </c>
      <c r="O148" s="122">
        <v>793.02190596032415</v>
      </c>
      <c r="P148" s="122">
        <v>741.84671394488828</v>
      </c>
      <c r="Q148" s="122">
        <v>716.85764244137727</v>
      </c>
      <c r="R148" s="122">
        <v>738.02035838517634</v>
      </c>
      <c r="S148" s="122">
        <v>763.69610786488829</v>
      </c>
      <c r="T148" s="122">
        <v>767.39166494465735</v>
      </c>
      <c r="U148" s="122">
        <v>770.04711867167214</v>
      </c>
      <c r="V148" s="122">
        <v>850.40842526863855</v>
      </c>
      <c r="W148" s="122">
        <v>800.7069571642113</v>
      </c>
      <c r="X148" s="122">
        <v>781.56745761519755</v>
      </c>
      <c r="Y148" s="122">
        <v>783.72260287926804</v>
      </c>
      <c r="DA148" s="130" t="s">
        <v>2550</v>
      </c>
    </row>
    <row r="149" spans="1:105" ht="12" customHeight="1" x14ac:dyDescent="0.25">
      <c r="A149" s="97" t="s">
        <v>124</v>
      </c>
      <c r="B149" s="98">
        <v>863.09923284746606</v>
      </c>
      <c r="C149" s="98">
        <v>844.15894363905022</v>
      </c>
      <c r="D149" s="98">
        <v>836.35731079011794</v>
      </c>
      <c r="E149" s="98">
        <v>858.49130475397112</v>
      </c>
      <c r="F149" s="98">
        <v>850.30647636572621</v>
      </c>
      <c r="G149" s="98">
        <v>835.42083666227836</v>
      </c>
      <c r="H149" s="98">
        <v>844.06714184991927</v>
      </c>
      <c r="I149" s="98">
        <v>863.54746949476521</v>
      </c>
      <c r="J149" s="98">
        <v>868.27742241883936</v>
      </c>
      <c r="K149" s="98">
        <v>877.14369437233051</v>
      </c>
      <c r="L149" s="98">
        <v>922.41735753062369</v>
      </c>
      <c r="M149" s="98">
        <v>809.25323704292214</v>
      </c>
      <c r="N149" s="98">
        <v>790.92111792987748</v>
      </c>
      <c r="O149" s="98">
        <v>804.15533319384258</v>
      </c>
      <c r="P149" s="98">
        <v>750.83811306196901</v>
      </c>
      <c r="Q149" s="98">
        <v>723.22933575686659</v>
      </c>
      <c r="R149" s="98">
        <v>745.44701327909081</v>
      </c>
      <c r="S149" s="98">
        <v>774.99526259813535</v>
      </c>
      <c r="T149" s="98">
        <v>773.71468261866528</v>
      </c>
      <c r="U149" s="98">
        <v>776.56188637033858</v>
      </c>
      <c r="V149" s="98">
        <v>910.46858561951638</v>
      </c>
      <c r="W149" s="98">
        <v>808.70084761745852</v>
      </c>
      <c r="X149" s="98">
        <v>780.80236953112717</v>
      </c>
      <c r="Y149" s="98">
        <v>773.29849665010499</v>
      </c>
      <c r="DA149" s="63" t="s">
        <v>2551</v>
      </c>
    </row>
    <row r="150" spans="1:105" ht="12" customHeight="1" x14ac:dyDescent="0.25">
      <c r="A150" s="97" t="s">
        <v>123</v>
      </c>
      <c r="B150" s="98">
        <v>863.09923284746594</v>
      </c>
      <c r="C150" s="98">
        <v>844.18841662535237</v>
      </c>
      <c r="D150" s="98">
        <v>836.37202554599628</v>
      </c>
      <c r="E150" s="98">
        <v>858.3510954222852</v>
      </c>
      <c r="F150" s="98">
        <v>850.24846974002003</v>
      </c>
      <c r="G150" s="98">
        <v>835.41640705193879</v>
      </c>
      <c r="H150" s="98">
        <v>844.08567720862015</v>
      </c>
      <c r="I150" s="98">
        <v>863.61830938142668</v>
      </c>
      <c r="J150" s="98">
        <v>868.20063339056026</v>
      </c>
      <c r="K150" s="98">
        <v>877.10422546526524</v>
      </c>
      <c r="L150" s="98">
        <v>922.63309732649589</v>
      </c>
      <c r="M150" s="98">
        <v>809.73430204694523</v>
      </c>
      <c r="N150" s="98">
        <v>791.34830538353845</v>
      </c>
      <c r="O150" s="98">
        <v>804.4071326178115</v>
      </c>
      <c r="P150" s="98">
        <v>750.97757525833856</v>
      </c>
      <c r="Q150" s="98">
        <v>723.19901850674057</v>
      </c>
      <c r="R150" s="98">
        <v>745.24798400916802</v>
      </c>
      <c r="S150" s="98">
        <v>774.96704643718328</v>
      </c>
      <c r="T150" s="98">
        <v>773.79552833769935</v>
      </c>
      <c r="U150" s="98">
        <v>776.64964457159954</v>
      </c>
      <c r="V150" s="98">
        <v>910.6648663123151</v>
      </c>
      <c r="W150" s="98">
        <v>808.78918627099858</v>
      </c>
      <c r="X150" s="98">
        <v>781.12929534607247</v>
      </c>
      <c r="Y150" s="98">
        <v>773.73334480858978</v>
      </c>
      <c r="DA150" s="63" t="s">
        <v>2552</v>
      </c>
    </row>
    <row r="151" spans="1:105" ht="12" customHeight="1" x14ac:dyDescent="0.25">
      <c r="A151" s="100" t="s">
        <v>50</v>
      </c>
      <c r="B151" s="101">
        <v>154.38292717839926</v>
      </c>
      <c r="C151" s="101">
        <v>159.43515389165526</v>
      </c>
      <c r="D151" s="101">
        <v>164.26200004137613</v>
      </c>
      <c r="E151" s="101">
        <v>147.18542497967442</v>
      </c>
      <c r="F151" s="101">
        <v>146.0784113200182</v>
      </c>
      <c r="G151" s="101">
        <v>164.718971041754</v>
      </c>
      <c r="H151" s="101">
        <v>152.8969335044961</v>
      </c>
      <c r="I151" s="101">
        <v>159.10504086478647</v>
      </c>
      <c r="J151" s="101">
        <v>156.63470925811976</v>
      </c>
      <c r="K151" s="101">
        <v>165.25294349077944</v>
      </c>
      <c r="L151" s="101">
        <v>147.0948784330881</v>
      </c>
      <c r="M151" s="101">
        <v>85.690843214398726</v>
      </c>
      <c r="N151" s="101">
        <v>87.995717314013433</v>
      </c>
      <c r="O151" s="101">
        <v>83.161714523542216</v>
      </c>
      <c r="P151" s="101">
        <v>80.642402445725381</v>
      </c>
      <c r="Q151" s="101">
        <v>78.560090235565539</v>
      </c>
      <c r="R151" s="101">
        <v>87.577925622226701</v>
      </c>
      <c r="S151" s="101">
        <v>90.292818147523533</v>
      </c>
      <c r="T151" s="101">
        <v>64.626732035048931</v>
      </c>
      <c r="U151" s="101">
        <v>67.186342076167918</v>
      </c>
      <c r="V151" s="101">
        <v>107.63004374936693</v>
      </c>
      <c r="W151" s="101">
        <v>100.69481669288865</v>
      </c>
      <c r="X151" s="101">
        <v>154.43420316694446</v>
      </c>
      <c r="Y151" s="101">
        <v>125.73716961401961</v>
      </c>
      <c r="DA151" s="131" t="s">
        <v>2553</v>
      </c>
    </row>
    <row r="152" spans="1:105" ht="12" customHeight="1" x14ac:dyDescent="0.25">
      <c r="A152" s="103" t="s">
        <v>52</v>
      </c>
      <c r="B152" s="104">
        <v>708.71630566906686</v>
      </c>
      <c r="C152" s="104">
        <v>684.75326273369717</v>
      </c>
      <c r="D152" s="104">
        <v>672.11002550462024</v>
      </c>
      <c r="E152" s="104">
        <v>711.16567044261092</v>
      </c>
      <c r="F152" s="104">
        <v>704.17005842000162</v>
      </c>
      <c r="G152" s="104">
        <v>670.69743601018479</v>
      </c>
      <c r="H152" s="104">
        <v>691.18874370412402</v>
      </c>
      <c r="I152" s="104">
        <v>704.51326851664021</v>
      </c>
      <c r="J152" s="104">
        <v>711.5659241324405</v>
      </c>
      <c r="K152" s="104">
        <v>711.85128197448569</v>
      </c>
      <c r="L152" s="104">
        <v>775.53821889340793</v>
      </c>
      <c r="M152" s="104">
        <v>724.04345883254643</v>
      </c>
      <c r="N152" s="104">
        <v>703.35258806952493</v>
      </c>
      <c r="O152" s="104">
        <v>721.24541809426921</v>
      </c>
      <c r="P152" s="104">
        <v>670.33517281261311</v>
      </c>
      <c r="Q152" s="104">
        <v>644.63892827117502</v>
      </c>
      <c r="R152" s="104">
        <v>657.67005838694126</v>
      </c>
      <c r="S152" s="104">
        <v>684.6742282896596</v>
      </c>
      <c r="T152" s="104">
        <v>709.16879630265021</v>
      </c>
      <c r="U152" s="104">
        <v>709.46330249543155</v>
      </c>
      <c r="V152" s="104">
        <v>803.03482256294808</v>
      </c>
      <c r="W152" s="104">
        <v>708.09436957810999</v>
      </c>
      <c r="X152" s="104">
        <v>626.69509217912787</v>
      </c>
      <c r="Y152" s="104">
        <v>647.99617519457013</v>
      </c>
      <c r="DA152" s="132" t="s">
        <v>2554</v>
      </c>
    </row>
    <row r="153" spans="1:105" ht="12" customHeight="1" x14ac:dyDescent="0.25">
      <c r="A153" s="106" t="s">
        <v>122</v>
      </c>
      <c r="B153" s="101">
        <v>823.7945305270656</v>
      </c>
      <c r="C153" s="101">
        <v>848.0271928127122</v>
      </c>
      <c r="D153" s="101">
        <v>863.23907133930732</v>
      </c>
      <c r="E153" s="101">
        <v>796.48485636734347</v>
      </c>
      <c r="F153" s="101">
        <v>794.42304962006415</v>
      </c>
      <c r="G153" s="101">
        <v>856.18137525738689</v>
      </c>
      <c r="H153" s="101">
        <v>825.75429732343457</v>
      </c>
      <c r="I153" s="101">
        <v>852.364249934437</v>
      </c>
      <c r="J153" s="101">
        <v>852.81144329389417</v>
      </c>
      <c r="K153" s="101">
        <v>866.3881586147794</v>
      </c>
      <c r="L153" s="101">
        <v>852.77145923452053</v>
      </c>
      <c r="M153" s="101">
        <v>805.67600554673106</v>
      </c>
      <c r="N153" s="101">
        <v>763.08620573251881</v>
      </c>
      <c r="O153" s="101">
        <v>753.71706931770382</v>
      </c>
      <c r="P153" s="101">
        <v>713.43354597158429</v>
      </c>
      <c r="Q153" s="101">
        <v>698.86438772629697</v>
      </c>
      <c r="R153" s="101">
        <v>718.44255430719579</v>
      </c>
      <c r="S153" s="101">
        <v>733.71069050980896</v>
      </c>
      <c r="T153" s="101">
        <v>753.27223968320311</v>
      </c>
      <c r="U153" s="101">
        <v>754.7475757446274</v>
      </c>
      <c r="V153" s="101">
        <v>723.21682758696909</v>
      </c>
      <c r="W153" s="101">
        <v>785.35083825924892</v>
      </c>
      <c r="X153" s="101">
        <v>782.46855047544591</v>
      </c>
      <c r="Y153" s="101">
        <v>799.47401955797181</v>
      </c>
      <c r="DA153" s="131" t="s">
        <v>2555</v>
      </c>
    </row>
    <row r="154" spans="1:105" ht="12" customHeight="1" x14ac:dyDescent="0.25">
      <c r="A154" s="107" t="s">
        <v>121</v>
      </c>
      <c r="B154" s="104">
        <v>823.79453052706594</v>
      </c>
      <c r="C154" s="104">
        <v>848.24094734675043</v>
      </c>
      <c r="D154" s="104">
        <v>863.40600607479632</v>
      </c>
      <c r="E154" s="104">
        <v>796.48851696166173</v>
      </c>
      <c r="F154" s="104">
        <v>794.3637520160521</v>
      </c>
      <c r="G154" s="104">
        <v>856.32287235748709</v>
      </c>
      <c r="H154" s="104">
        <v>825.64622768304378</v>
      </c>
      <c r="I154" s="104">
        <v>852.24641816757116</v>
      </c>
      <c r="J154" s="104">
        <v>852.78148204610409</v>
      </c>
      <c r="K154" s="104">
        <v>866.485470592502</v>
      </c>
      <c r="L154" s="104">
        <v>853.7326426219413</v>
      </c>
      <c r="M154" s="104">
        <v>807.27712838116906</v>
      </c>
      <c r="N154" s="104">
        <v>764.8671586597851</v>
      </c>
      <c r="O154" s="104">
        <v>754.422758179722</v>
      </c>
      <c r="P154" s="104">
        <v>713.91953257769114</v>
      </c>
      <c r="Q154" s="104">
        <v>698.86051645591363</v>
      </c>
      <c r="R154" s="104">
        <v>718.39308938576619</v>
      </c>
      <c r="S154" s="104">
        <v>733.9208293964499</v>
      </c>
      <c r="T154" s="104">
        <v>751.78852008254046</v>
      </c>
      <c r="U154" s="104">
        <v>754.02214697792715</v>
      </c>
      <c r="V154" s="104">
        <v>718.17654156966103</v>
      </c>
      <c r="W154" s="104">
        <v>783.86151599244863</v>
      </c>
      <c r="X154" s="104">
        <v>782.88910027981365</v>
      </c>
      <c r="Y154" s="104">
        <v>799.64165093909958</v>
      </c>
      <c r="DA154" s="132" t="s">
        <v>2556</v>
      </c>
    </row>
    <row r="155" spans="1:105" ht="12" customHeight="1" x14ac:dyDescent="0.25">
      <c r="A155" s="108" t="s">
        <v>53</v>
      </c>
      <c r="B155" s="98">
        <v>136.07202496348785</v>
      </c>
      <c r="C155" s="98">
        <v>160.69083070475412</v>
      </c>
      <c r="D155" s="98">
        <v>175.98716068602428</v>
      </c>
      <c r="E155" s="98">
        <v>116.76570237883458</v>
      </c>
      <c r="F155" s="98">
        <v>118.37049103942692</v>
      </c>
      <c r="G155" s="98">
        <v>175.1402911042334</v>
      </c>
      <c r="H155" s="98">
        <v>143.85769428044233</v>
      </c>
      <c r="I155" s="98">
        <v>154.19643122851542</v>
      </c>
      <c r="J155" s="98">
        <v>148.97162264465271</v>
      </c>
      <c r="K155" s="98">
        <v>162.81339185974238</v>
      </c>
      <c r="L155" s="98">
        <v>112.07604535646831</v>
      </c>
      <c r="M155" s="98">
        <v>80.01520591247187</v>
      </c>
      <c r="N155" s="98">
        <v>73.281558129782567</v>
      </c>
      <c r="O155" s="98">
        <v>61.11554608364041</v>
      </c>
      <c r="P155" s="98">
        <v>62.499680190044309</v>
      </c>
      <c r="Q155" s="98">
        <v>65.13041416445293</v>
      </c>
      <c r="R155" s="98">
        <v>73.991639660431133</v>
      </c>
      <c r="S155" s="98">
        <v>72.295782253282454</v>
      </c>
      <c r="T155" s="98">
        <v>53.40573927026611</v>
      </c>
      <c r="U155" s="98">
        <v>55.282365049572483</v>
      </c>
      <c r="V155" s="98">
        <v>20.486594702627851</v>
      </c>
      <c r="W155" s="98">
        <v>55.778758333128636</v>
      </c>
      <c r="X155" s="98">
        <v>107.41175682347816</v>
      </c>
      <c r="Y155" s="98">
        <v>107.06757228037178</v>
      </c>
      <c r="DA155" s="63" t="s">
        <v>2557</v>
      </c>
    </row>
    <row r="156" spans="1:105" ht="12" customHeight="1" x14ac:dyDescent="0.25">
      <c r="A156" s="108" t="s">
        <v>52</v>
      </c>
      <c r="B156" s="98">
        <v>687.72250556357801</v>
      </c>
      <c r="C156" s="98">
        <v>687.55011664199628</v>
      </c>
      <c r="D156" s="98">
        <v>687.41884538877218</v>
      </c>
      <c r="E156" s="98">
        <v>679.72281458282714</v>
      </c>
      <c r="F156" s="98">
        <v>675.99326097662515</v>
      </c>
      <c r="G156" s="98">
        <v>681.18258125325372</v>
      </c>
      <c r="H156" s="98">
        <v>681.78853340260139</v>
      </c>
      <c r="I156" s="98">
        <v>698.04998693905566</v>
      </c>
      <c r="J156" s="98">
        <v>703.80985940145138</v>
      </c>
      <c r="K156" s="98">
        <v>703.67207873275959</v>
      </c>
      <c r="L156" s="98">
        <v>741.6565972654729</v>
      </c>
      <c r="M156" s="98">
        <v>727.26192246869721</v>
      </c>
      <c r="N156" s="98">
        <v>691.58560053000247</v>
      </c>
      <c r="O156" s="98">
        <v>693.30721209608146</v>
      </c>
      <c r="P156" s="98">
        <v>651.41985238764687</v>
      </c>
      <c r="Q156" s="98">
        <v>633.73010229146075</v>
      </c>
      <c r="R156" s="98">
        <v>644.40144972533494</v>
      </c>
      <c r="S156" s="98">
        <v>661.62504714316754</v>
      </c>
      <c r="T156" s="98">
        <v>698.38278081227452</v>
      </c>
      <c r="U156" s="98">
        <v>698.73978192835466</v>
      </c>
      <c r="V156" s="98">
        <v>697.68994686703343</v>
      </c>
      <c r="W156" s="98">
        <v>728.08275765932001</v>
      </c>
      <c r="X156" s="98">
        <v>675.47734345633546</v>
      </c>
      <c r="Y156" s="98">
        <v>692.5740786587279</v>
      </c>
      <c r="DA156" s="63" t="s">
        <v>2558</v>
      </c>
    </row>
    <row r="157" spans="1:105" ht="12" customHeight="1" x14ac:dyDescent="0.25">
      <c r="A157" s="121" t="s">
        <v>54</v>
      </c>
      <c r="B157" s="122">
        <v>1428.6632181590564</v>
      </c>
      <c r="C157" s="122">
        <v>1458.624564399249</v>
      </c>
      <c r="D157" s="122">
        <v>1515.7097054149192</v>
      </c>
      <c r="E157" s="122">
        <v>1548.9765322148803</v>
      </c>
      <c r="F157" s="122">
        <v>1564.0953493883203</v>
      </c>
      <c r="G157" s="122">
        <v>1548.4473843981905</v>
      </c>
      <c r="H157" s="122">
        <v>1483.1385591317394</v>
      </c>
      <c r="I157" s="122">
        <v>1533.7986404883802</v>
      </c>
      <c r="J157" s="122">
        <v>1313.9668397003147</v>
      </c>
      <c r="K157" s="122">
        <v>1293.0415141289186</v>
      </c>
      <c r="L157" s="122">
        <v>1504.5855881865634</v>
      </c>
      <c r="M157" s="122">
        <v>1259.8355640086311</v>
      </c>
      <c r="N157" s="122">
        <v>1030.3919934002211</v>
      </c>
      <c r="O157" s="122">
        <v>894.75958103148275</v>
      </c>
      <c r="P157" s="122">
        <v>802.08009180599981</v>
      </c>
      <c r="Q157" s="122">
        <v>784.97528027681778</v>
      </c>
      <c r="R157" s="122">
        <v>985.65965386495475</v>
      </c>
      <c r="S157" s="122">
        <v>944.89490803305591</v>
      </c>
      <c r="T157" s="122">
        <v>1086.3277773217267</v>
      </c>
      <c r="U157" s="122">
        <v>1116.1022377436143</v>
      </c>
      <c r="V157" s="122">
        <v>1235.3281126180982</v>
      </c>
      <c r="W157" s="122">
        <v>1291.5436165949041</v>
      </c>
      <c r="X157" s="122">
        <v>1216.4878105098512</v>
      </c>
      <c r="Y157" s="122">
        <v>1414.237820551293</v>
      </c>
      <c r="DA157" s="130" t="s">
        <v>2559</v>
      </c>
    </row>
    <row r="158" spans="1:105" ht="12" customHeight="1" x14ac:dyDescent="0.25">
      <c r="A158" s="97" t="s">
        <v>50</v>
      </c>
      <c r="B158" s="98">
        <v>1479.8883873049797</v>
      </c>
      <c r="C158" s="98">
        <v>1415.7103963706954</v>
      </c>
      <c r="D158" s="98">
        <v>1412.561673085087</v>
      </c>
      <c r="E158" s="98">
        <v>1648.4455954620851</v>
      </c>
      <c r="F158" s="98">
        <v>1643.4311299176447</v>
      </c>
      <c r="G158" s="98">
        <v>1509.918675219938</v>
      </c>
      <c r="H158" s="98">
        <v>1481.4475119262956</v>
      </c>
      <c r="I158" s="98">
        <v>1485.0595156330348</v>
      </c>
      <c r="J158" s="98">
        <v>1338.7738524650745</v>
      </c>
      <c r="K158" s="98">
        <v>1330.6780418697131</v>
      </c>
      <c r="L158" s="98">
        <v>1355.8163051025274</v>
      </c>
      <c r="M158" s="98">
        <v>1229.3353392053623</v>
      </c>
      <c r="N158" s="98">
        <v>1053.3327658893554</v>
      </c>
      <c r="O158" s="98">
        <v>980.28914567107324</v>
      </c>
      <c r="P158" s="98">
        <v>884.30566591806974</v>
      </c>
      <c r="Q158" s="98">
        <v>858.81964461944028</v>
      </c>
      <c r="R158" s="98">
        <v>926.07410000044399</v>
      </c>
      <c r="S158" s="98">
        <v>1002.9244704098469</v>
      </c>
      <c r="T158" s="98">
        <v>1044.469440164333</v>
      </c>
      <c r="U158" s="98">
        <v>1100.6580290852137</v>
      </c>
      <c r="V158" s="98">
        <v>1300.2218519581741</v>
      </c>
      <c r="W158" s="98">
        <v>1249.8724007655719</v>
      </c>
      <c r="X158" s="98">
        <v>1263.4408184299498</v>
      </c>
      <c r="Y158" s="98">
        <v>1315.199273330262</v>
      </c>
      <c r="DA158" s="63" t="s">
        <v>2560</v>
      </c>
    </row>
    <row r="159" spans="1:105" ht="12" customHeight="1" x14ac:dyDescent="0.25">
      <c r="A159" s="109" t="s">
        <v>120</v>
      </c>
      <c r="B159" s="33">
        <v>1381.4858959819305</v>
      </c>
      <c r="C159" s="33">
        <v>1498.7351780280301</v>
      </c>
      <c r="D159" s="33">
        <v>1614.9453762213855</v>
      </c>
      <c r="E159" s="33">
        <v>1446.9897762546257</v>
      </c>
      <c r="F159" s="33">
        <v>1487.7279177597229</v>
      </c>
      <c r="G159" s="33">
        <v>1580.8214194285083</v>
      </c>
      <c r="H159" s="33">
        <v>1484.4122867598301</v>
      </c>
      <c r="I159" s="33">
        <v>1565.3081689028595</v>
      </c>
      <c r="J159" s="33">
        <v>1299.9975851024221</v>
      </c>
      <c r="K159" s="33">
        <v>1271.649911349517</v>
      </c>
      <c r="L159" s="33">
        <v>1600.1681417482505</v>
      </c>
      <c r="M159" s="33">
        <v>1282.3587440349422</v>
      </c>
      <c r="N159" s="33">
        <v>1009.5309930049708</v>
      </c>
      <c r="O159" s="33">
        <v>806.46365763601852</v>
      </c>
      <c r="P159" s="33">
        <v>720.77264269730949</v>
      </c>
      <c r="Q159" s="33">
        <v>720.19269627767892</v>
      </c>
      <c r="R159" s="33">
        <v>1029.9844302767892</v>
      </c>
      <c r="S159" s="33">
        <v>906.535359837123</v>
      </c>
      <c r="T159" s="33">
        <v>1110.0540652105256</v>
      </c>
      <c r="U159" s="33">
        <v>1123.8463733142523</v>
      </c>
      <c r="V159" s="33">
        <v>1206.5208393742573</v>
      </c>
      <c r="W159" s="33">
        <v>1306.8191542472614</v>
      </c>
      <c r="X159" s="33">
        <v>1202.1086533425582</v>
      </c>
      <c r="Y159" s="33">
        <v>1440.8921170790929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3717.7474156993767</v>
      </c>
      <c r="C161" s="117">
        <f t="shared" si="54"/>
        <v>3871.6111540068168</v>
      </c>
      <c r="D161" s="117">
        <f t="shared" si="54"/>
        <v>4173.5858685138319</v>
      </c>
      <c r="E161" s="117">
        <f t="shared" si="54"/>
        <v>4556.2606027825768</v>
      </c>
      <c r="F161" s="117">
        <f t="shared" si="54"/>
        <v>4611.5672765867275</v>
      </c>
      <c r="G161" s="117">
        <f t="shared" si="54"/>
        <v>4733.2259323161243</v>
      </c>
      <c r="H161" s="117">
        <f t="shared" si="54"/>
        <v>4607.780827467639</v>
      </c>
      <c r="I161" s="117">
        <f t="shared" si="54"/>
        <v>4817.5547851265028</v>
      </c>
      <c r="J161" s="117">
        <f t="shared" si="54"/>
        <v>4469.0480544259062</v>
      </c>
      <c r="K161" s="117">
        <f t="shared" si="54"/>
        <v>4852.7577797257618</v>
      </c>
      <c r="L161" s="117">
        <f t="shared" si="54"/>
        <v>4520.2641045829241</v>
      </c>
      <c r="M161" s="117">
        <f t="shared" si="54"/>
        <v>4337.9918036774907</v>
      </c>
      <c r="N161" s="117">
        <f t="shared" si="54"/>
        <v>4187.3661975381801</v>
      </c>
      <c r="O161" s="117">
        <f t="shared" si="54"/>
        <v>4658.5870903187915</v>
      </c>
      <c r="P161" s="117">
        <f t="shared" si="54"/>
        <v>2731.5048183297413</v>
      </c>
      <c r="Q161" s="117">
        <f t="shared" si="54"/>
        <v>3383.4257962086035</v>
      </c>
      <c r="R161" s="117">
        <f t="shared" ref="R161:V161" si="55">R162+R164+R166+R175</f>
        <v>4384.2917673590582</v>
      </c>
      <c r="S161" s="117">
        <f t="shared" si="55"/>
        <v>4574.4148775463627</v>
      </c>
      <c r="T161" s="117">
        <f t="shared" si="55"/>
        <v>4648.2956736853739</v>
      </c>
      <c r="U161" s="117">
        <f t="shared" si="55"/>
        <v>3872.7839053018452</v>
      </c>
      <c r="V161" s="117">
        <f t="shared" si="55"/>
        <v>4128.4079267812285</v>
      </c>
      <c r="W161" s="117">
        <f t="shared" ref="W161:Y161" si="56">W162+W164+W166+W175</f>
        <v>3426.971581898556</v>
      </c>
      <c r="X161" s="117">
        <f t="shared" si="56"/>
        <v>2895.3167067299273</v>
      </c>
      <c r="Y161" s="117">
        <f t="shared" si="56"/>
        <v>6480.8978632516801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1300.1032033090285</v>
      </c>
      <c r="C162" s="122">
        <f t="shared" si="57"/>
        <v>1422.1847495848249</v>
      </c>
      <c r="D162" s="122">
        <f t="shared" si="57"/>
        <v>1696.6706001949749</v>
      </c>
      <c r="E162" s="122">
        <f t="shared" si="57"/>
        <v>1892.5919345901191</v>
      </c>
      <c r="F162" s="122">
        <f t="shared" si="57"/>
        <v>2002.6760616352678</v>
      </c>
      <c r="G162" s="122">
        <f t="shared" si="57"/>
        <v>2097.3383657493837</v>
      </c>
      <c r="H162" s="122">
        <f t="shared" si="57"/>
        <v>1976.725618886768</v>
      </c>
      <c r="I162" s="122">
        <f t="shared" si="57"/>
        <v>2280.030566248653</v>
      </c>
      <c r="J162" s="122">
        <f t="shared" si="57"/>
        <v>2152.1460631974242</v>
      </c>
      <c r="K162" s="122">
        <f t="shared" si="57"/>
        <v>2469.9354370766496</v>
      </c>
      <c r="L162" s="122">
        <f t="shared" si="57"/>
        <v>1789.6930279415442</v>
      </c>
      <c r="M162" s="122">
        <f t="shared" si="57"/>
        <v>1975.8310502781922</v>
      </c>
      <c r="N162" s="122">
        <f t="shared" si="57"/>
        <v>2069.0480464496623</v>
      </c>
      <c r="O162" s="122">
        <f t="shared" si="57"/>
        <v>2690.9718066820969</v>
      </c>
      <c r="P162" s="122">
        <f t="shared" si="57"/>
        <v>903.20667300908735</v>
      </c>
      <c r="Q162" s="122">
        <f t="shared" si="57"/>
        <v>1585.1563352998369</v>
      </c>
      <c r="R162" s="122">
        <f t="shared" si="57"/>
        <v>2345.5636547846884</v>
      </c>
      <c r="S162" s="122">
        <f t="shared" si="57"/>
        <v>2597.0574355624544</v>
      </c>
      <c r="T162" s="122">
        <f t="shared" si="57"/>
        <v>2542.9562148734162</v>
      </c>
      <c r="U162" s="122">
        <f t="shared" si="57"/>
        <v>1777.2130508934192</v>
      </c>
      <c r="V162" s="122">
        <f t="shared" si="57"/>
        <v>1885.8540479989329</v>
      </c>
      <c r="W162" s="122">
        <f t="shared" si="57"/>
        <v>1222.7522640159007</v>
      </c>
      <c r="X162" s="122">
        <f t="shared" si="57"/>
        <v>680.99229980353437</v>
      </c>
      <c r="Y162" s="122">
        <f t="shared" si="57"/>
        <v>3990.8325614902337</v>
      </c>
      <c r="DA162" s="130" t="s">
        <v>2563</v>
      </c>
    </row>
    <row r="163" spans="1:105" ht="12" customHeight="1" x14ac:dyDescent="0.25">
      <c r="A163" s="97" t="s">
        <v>53</v>
      </c>
      <c r="B163" s="33">
        <v>1300.1032033090285</v>
      </c>
      <c r="C163" s="33">
        <v>1422.1847495848249</v>
      </c>
      <c r="D163" s="33">
        <v>1696.6706001949749</v>
      </c>
      <c r="E163" s="33">
        <v>1892.5919345901191</v>
      </c>
      <c r="F163" s="33">
        <v>2002.6760616352678</v>
      </c>
      <c r="G163" s="33">
        <v>2097.3383657493837</v>
      </c>
      <c r="H163" s="33">
        <v>1976.725618886768</v>
      </c>
      <c r="I163" s="33">
        <v>2280.030566248653</v>
      </c>
      <c r="J163" s="33">
        <v>2152.1460631974242</v>
      </c>
      <c r="K163" s="33">
        <v>2469.9354370766496</v>
      </c>
      <c r="L163" s="33">
        <v>1789.6930279415442</v>
      </c>
      <c r="M163" s="33">
        <v>1975.8310502781922</v>
      </c>
      <c r="N163" s="33">
        <v>2069.0480464496623</v>
      </c>
      <c r="O163" s="33">
        <v>2690.9718066820969</v>
      </c>
      <c r="P163" s="33">
        <v>903.20667300908735</v>
      </c>
      <c r="Q163" s="33">
        <v>1585.1563352998369</v>
      </c>
      <c r="R163" s="33">
        <v>2345.5636547846884</v>
      </c>
      <c r="S163" s="33">
        <v>2597.0574355624544</v>
      </c>
      <c r="T163" s="33">
        <v>2542.9562148734162</v>
      </c>
      <c r="U163" s="33">
        <v>1777.2130508934192</v>
      </c>
      <c r="V163" s="33">
        <v>1885.8540479989329</v>
      </c>
      <c r="W163" s="33">
        <v>1222.7522640159007</v>
      </c>
      <c r="X163" s="33">
        <v>680.99229980353437</v>
      </c>
      <c r="Y163" s="33">
        <v>3990.8325614902337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128.23377591503274</v>
      </c>
      <c r="C164" s="122">
        <f t="shared" si="58"/>
        <v>145.99072907124764</v>
      </c>
      <c r="D164" s="122">
        <f t="shared" si="58"/>
        <v>121.04889372341221</v>
      </c>
      <c r="E164" s="122">
        <f t="shared" si="58"/>
        <v>261.90485231965482</v>
      </c>
      <c r="F164" s="122">
        <f t="shared" si="58"/>
        <v>198.03660141704981</v>
      </c>
      <c r="G164" s="122">
        <f t="shared" si="58"/>
        <v>249.5528992394332</v>
      </c>
      <c r="H164" s="122">
        <f t="shared" si="58"/>
        <v>304.32533566504162</v>
      </c>
      <c r="I164" s="122">
        <f t="shared" si="58"/>
        <v>140.96834293039362</v>
      </c>
      <c r="J164" s="122">
        <f t="shared" si="58"/>
        <v>133.97557927395167</v>
      </c>
      <c r="K164" s="122">
        <f t="shared" si="58"/>
        <v>211.56259108855187</v>
      </c>
      <c r="L164" s="122">
        <f t="shared" si="58"/>
        <v>309.70192368471413</v>
      </c>
      <c r="M164" s="122">
        <f t="shared" si="58"/>
        <v>290.97844980717673</v>
      </c>
      <c r="N164" s="122">
        <f t="shared" si="58"/>
        <v>302.33256422889207</v>
      </c>
      <c r="O164" s="122">
        <f t="shared" si="58"/>
        <v>285.00827167147696</v>
      </c>
      <c r="P164" s="122">
        <f t="shared" si="58"/>
        <v>282.86724212498581</v>
      </c>
      <c r="Q164" s="122">
        <f t="shared" si="58"/>
        <v>288.5560982823817</v>
      </c>
      <c r="R164" s="122">
        <f t="shared" si="58"/>
        <v>316.62573753587156</v>
      </c>
      <c r="S164" s="122">
        <f t="shared" si="58"/>
        <v>253.24248468031806</v>
      </c>
      <c r="T164" s="122">
        <f t="shared" si="58"/>
        <v>251.18788472959832</v>
      </c>
      <c r="U164" s="122">
        <f t="shared" si="58"/>
        <v>203.18310284279517</v>
      </c>
      <c r="V164" s="122">
        <f t="shared" si="58"/>
        <v>142.57254641473213</v>
      </c>
      <c r="W164" s="122">
        <f t="shared" si="58"/>
        <v>108.7715442487313</v>
      </c>
      <c r="X164" s="122">
        <f t="shared" si="58"/>
        <v>225.16757112760808</v>
      </c>
      <c r="Y164" s="122">
        <f t="shared" si="58"/>
        <v>285.85504640093495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128.23377591503274</v>
      </c>
      <c r="C165" s="98">
        <f>IF(RES_hhdet_tes!C165=0,0,RES_hhdet_tes!C165*1000*11630/RES_hhdet_num!C161)</f>
        <v>145.99072907124764</v>
      </c>
      <c r="D165" s="98">
        <f>IF(RES_hhdet_tes!D165=0,0,RES_hhdet_tes!D165*1000*11630/RES_hhdet_num!D161)</f>
        <v>121.04889372341221</v>
      </c>
      <c r="E165" s="98">
        <f>IF(RES_hhdet_tes!E165=0,0,RES_hhdet_tes!E165*1000*11630/RES_hhdet_num!E161)</f>
        <v>261.90485231965482</v>
      </c>
      <c r="F165" s="98">
        <f>IF(RES_hhdet_tes!F165=0,0,RES_hhdet_tes!F165*1000*11630/RES_hhdet_num!F161)</f>
        <v>198.03660141704981</v>
      </c>
      <c r="G165" s="98">
        <f>IF(RES_hhdet_tes!G165=0,0,RES_hhdet_tes!G165*1000*11630/RES_hhdet_num!G161)</f>
        <v>249.5528992394332</v>
      </c>
      <c r="H165" s="98">
        <f>IF(RES_hhdet_tes!H165=0,0,RES_hhdet_tes!H165*1000*11630/RES_hhdet_num!H161)</f>
        <v>304.32533566504162</v>
      </c>
      <c r="I165" s="98">
        <f>IF(RES_hhdet_tes!I165=0,0,RES_hhdet_tes!I165*1000*11630/RES_hhdet_num!I161)</f>
        <v>140.96834293039362</v>
      </c>
      <c r="J165" s="98">
        <f>IF(RES_hhdet_tes!J165=0,0,RES_hhdet_tes!J165*1000*11630/RES_hhdet_num!J161)</f>
        <v>133.97557927395167</v>
      </c>
      <c r="K165" s="98">
        <f>IF(RES_hhdet_tes!K165=0,0,RES_hhdet_tes!K165*1000*11630/RES_hhdet_num!K161)</f>
        <v>211.56259108855187</v>
      </c>
      <c r="L165" s="98">
        <f>IF(RES_hhdet_tes!L165=0,0,RES_hhdet_tes!L165*1000*11630/RES_hhdet_num!L161)</f>
        <v>309.70192368471413</v>
      </c>
      <c r="M165" s="98">
        <f>IF(RES_hhdet_tes!M165=0,0,RES_hhdet_tes!M165*1000*11630/RES_hhdet_num!M161)</f>
        <v>290.97844980717673</v>
      </c>
      <c r="N165" s="98">
        <f>IF(RES_hhdet_tes!N165=0,0,RES_hhdet_tes!N165*1000*11630/RES_hhdet_num!N161)</f>
        <v>302.33256422889207</v>
      </c>
      <c r="O165" s="98">
        <f>IF(RES_hhdet_tes!O165=0,0,RES_hhdet_tes!O165*1000*11630/RES_hhdet_num!O161)</f>
        <v>285.00827167147696</v>
      </c>
      <c r="P165" s="98">
        <f>IF(RES_hhdet_tes!P165=0,0,RES_hhdet_tes!P165*1000*11630/RES_hhdet_num!P161)</f>
        <v>282.86724212498581</v>
      </c>
      <c r="Q165" s="98">
        <f>IF(RES_hhdet_tes!Q165=0,0,RES_hhdet_tes!Q165*1000*11630/RES_hhdet_num!Q161)</f>
        <v>288.5560982823817</v>
      </c>
      <c r="R165" s="98">
        <f>IF(RES_hhdet_tes!R165=0,0,RES_hhdet_tes!R165*1000*11630/RES_hhdet_num!R161)</f>
        <v>316.62573753587156</v>
      </c>
      <c r="S165" s="98">
        <f>IF(RES_hhdet_tes!S165=0,0,RES_hhdet_tes!S165*1000*11630/RES_hhdet_num!S161)</f>
        <v>253.24248468031806</v>
      </c>
      <c r="T165" s="98">
        <f>IF(RES_hhdet_tes!T165=0,0,RES_hhdet_tes!T165*1000*11630/RES_hhdet_num!T161)</f>
        <v>251.18788472959832</v>
      </c>
      <c r="U165" s="98">
        <f>IF(RES_hhdet_tes!U165=0,0,RES_hhdet_tes!U165*1000*11630/RES_hhdet_num!U161)</f>
        <v>203.18310284279517</v>
      </c>
      <c r="V165" s="98">
        <f>IF(RES_hhdet_tes!V165=0,0,RES_hhdet_tes!V165*1000*11630/RES_hhdet_num!V161)</f>
        <v>142.57254641473213</v>
      </c>
      <c r="W165" s="98">
        <f>IF(RES_hhdet_tes!W165=0,0,RES_hhdet_tes!W165*1000*11630/RES_hhdet_num!W161)</f>
        <v>108.7715442487313</v>
      </c>
      <c r="X165" s="98">
        <f>IF(RES_hhdet_tes!X165=0,0,RES_hhdet_tes!X165*1000*11630/RES_hhdet_num!X161)</f>
        <v>225.16757112760808</v>
      </c>
      <c r="Y165" s="98">
        <f>IF(RES_hhdet_tes!Y165=0,0,RES_hhdet_tes!Y165*1000*11630/RES_hhdet_num!Y161)</f>
        <v>285.85504640093495</v>
      </c>
      <c r="DA165" s="63" t="s">
        <v>2566</v>
      </c>
    </row>
    <row r="166" spans="1:105" ht="12" customHeight="1" x14ac:dyDescent="0.25">
      <c r="A166" s="121" t="s">
        <v>55</v>
      </c>
      <c r="B166" s="122">
        <v>860.74717585907217</v>
      </c>
      <c r="C166" s="122">
        <v>844.61161194534736</v>
      </c>
      <c r="D166" s="122">
        <v>838.77387092735194</v>
      </c>
      <c r="E166" s="122">
        <v>855.33544026450534</v>
      </c>
      <c r="F166" s="122">
        <v>847.42534220531195</v>
      </c>
      <c r="G166" s="122">
        <v>838.05047495541328</v>
      </c>
      <c r="H166" s="122">
        <v>843.58924401092793</v>
      </c>
      <c r="I166" s="122">
        <v>863.63964120986827</v>
      </c>
      <c r="J166" s="122">
        <v>868.05392685980667</v>
      </c>
      <c r="K166" s="122">
        <v>877.60960167941573</v>
      </c>
      <c r="L166" s="122">
        <v>914.16860100840449</v>
      </c>
      <c r="M166" s="122">
        <v>810.40712674602889</v>
      </c>
      <c r="N166" s="122">
        <v>787.4380336549126</v>
      </c>
      <c r="O166" s="122">
        <v>795.34457926499113</v>
      </c>
      <c r="P166" s="122">
        <v>745.87767293202023</v>
      </c>
      <c r="Q166" s="122">
        <v>721.54815476213457</v>
      </c>
      <c r="R166" s="122">
        <v>743.73640412412396</v>
      </c>
      <c r="S166" s="122">
        <v>770.20242183775986</v>
      </c>
      <c r="T166" s="122">
        <v>774.2627468736008</v>
      </c>
      <c r="U166" s="122">
        <v>777.72880149362095</v>
      </c>
      <c r="V166" s="122">
        <v>862.86338742839291</v>
      </c>
      <c r="W166" s="122">
        <v>800.33000708837494</v>
      </c>
      <c r="X166" s="122">
        <v>778.02670350659514</v>
      </c>
      <c r="Y166" s="122">
        <v>778.7713491678968</v>
      </c>
      <c r="DA166" s="130" t="s">
        <v>2567</v>
      </c>
    </row>
    <row r="167" spans="1:105" ht="12" customHeight="1" x14ac:dyDescent="0.25">
      <c r="A167" s="97" t="s">
        <v>124</v>
      </c>
      <c r="B167" s="98">
        <v>863.09923284746606</v>
      </c>
      <c r="C167" s="98">
        <v>844.35850101712481</v>
      </c>
      <c r="D167" s="98">
        <v>836.97949437920875</v>
      </c>
      <c r="E167" s="98">
        <v>859.3575906032047</v>
      </c>
      <c r="F167" s="98">
        <v>851.28571669302755</v>
      </c>
      <c r="G167" s="98">
        <v>836.43884954961038</v>
      </c>
      <c r="H167" s="98">
        <v>845.1517680226566</v>
      </c>
      <c r="I167" s="98">
        <v>864.72401319401354</v>
      </c>
      <c r="J167" s="98">
        <v>869.70818157263568</v>
      </c>
      <c r="K167" s="98">
        <v>878.9355671817749</v>
      </c>
      <c r="L167" s="98">
        <v>924.29543530946637</v>
      </c>
      <c r="M167" s="98">
        <v>810.84357779305788</v>
      </c>
      <c r="N167" s="98">
        <v>792.62409383411159</v>
      </c>
      <c r="O167" s="98">
        <v>805.95864010713638</v>
      </c>
      <c r="P167" s="98">
        <v>753.97751793527959</v>
      </c>
      <c r="Q167" s="98">
        <v>727.17055183388095</v>
      </c>
      <c r="R167" s="98">
        <v>750.34432643232981</v>
      </c>
      <c r="S167" s="98">
        <v>780.83459051804198</v>
      </c>
      <c r="T167" s="98">
        <v>780.34400617943959</v>
      </c>
      <c r="U167" s="98">
        <v>784.0240522747323</v>
      </c>
      <c r="V167" s="98">
        <v>919.92728655772908</v>
      </c>
      <c r="W167" s="98">
        <v>808.40827933157595</v>
      </c>
      <c r="X167" s="98">
        <v>777.40550285125232</v>
      </c>
      <c r="Y167" s="98">
        <v>766.52444900774231</v>
      </c>
      <c r="DA167" s="63" t="s">
        <v>2568</v>
      </c>
    </row>
    <row r="168" spans="1:105" ht="12" customHeight="1" x14ac:dyDescent="0.25">
      <c r="A168" s="97" t="s">
        <v>123</v>
      </c>
      <c r="B168" s="98">
        <v>863.09923284746606</v>
      </c>
      <c r="C168" s="98">
        <v>844.33959144507071</v>
      </c>
      <c r="D168" s="98">
        <v>836.95694787937907</v>
      </c>
      <c r="E168" s="98">
        <v>859.32684063465865</v>
      </c>
      <c r="F168" s="98">
        <v>851.25510708707043</v>
      </c>
      <c r="G168" s="98">
        <v>836.38404178644657</v>
      </c>
      <c r="H168" s="98">
        <v>845.11253120446793</v>
      </c>
      <c r="I168" s="98">
        <v>864.68701679347316</v>
      </c>
      <c r="J168" s="98">
        <v>869.7519827120434</v>
      </c>
      <c r="K168" s="98">
        <v>878.94934992122853</v>
      </c>
      <c r="L168" s="98">
        <v>924.25502594923296</v>
      </c>
      <c r="M168" s="98">
        <v>810.98700639436913</v>
      </c>
      <c r="N168" s="98">
        <v>792.93052573747968</v>
      </c>
      <c r="O168" s="98">
        <v>806.24441220204142</v>
      </c>
      <c r="P168" s="98">
        <v>754.09473287993194</v>
      </c>
      <c r="Q168" s="98">
        <v>726.85790756644883</v>
      </c>
      <c r="R168" s="98">
        <v>749.6679859238676</v>
      </c>
      <c r="S168" s="98">
        <v>780.54833196411403</v>
      </c>
      <c r="T168" s="98">
        <v>780.31761668263243</v>
      </c>
      <c r="U168" s="98">
        <v>784.0774874932157</v>
      </c>
      <c r="V168" s="98">
        <v>920.61272941890115</v>
      </c>
      <c r="W168" s="98">
        <v>817.29026525843392</v>
      </c>
      <c r="X168" s="98">
        <v>789.05452968775603</v>
      </c>
      <c r="Y168" s="98">
        <v>781.66450723247146</v>
      </c>
      <c r="DA168" s="63" t="s">
        <v>2569</v>
      </c>
    </row>
    <row r="169" spans="1:105" ht="12" customHeight="1" x14ac:dyDescent="0.25">
      <c r="A169" s="100" t="s">
        <v>50</v>
      </c>
      <c r="B169" s="101">
        <v>154.38292717839929</v>
      </c>
      <c r="C169" s="101">
        <v>159.46370507782609</v>
      </c>
      <c r="D169" s="101">
        <v>164.37687776255245</v>
      </c>
      <c r="E169" s="101">
        <v>147.35274051584722</v>
      </c>
      <c r="F169" s="101">
        <v>146.25135839333376</v>
      </c>
      <c r="G169" s="101">
        <v>164.90975948745248</v>
      </c>
      <c r="H169" s="101">
        <v>153.08293692969477</v>
      </c>
      <c r="I169" s="101">
        <v>159.30192962295553</v>
      </c>
      <c r="J169" s="101">
        <v>156.91459289397861</v>
      </c>
      <c r="K169" s="101">
        <v>165.60057862763344</v>
      </c>
      <c r="L169" s="101">
        <v>147.3534616058358</v>
      </c>
      <c r="M169" s="101">
        <v>85.823411751457996</v>
      </c>
      <c r="N169" s="101">
        <v>88.171655790215027</v>
      </c>
      <c r="O169" s="101">
        <v>83.351657295166476</v>
      </c>
      <c r="P169" s="101">
        <v>80.977132919296281</v>
      </c>
      <c r="Q169" s="101">
        <v>78.95755019795061</v>
      </c>
      <c r="R169" s="101">
        <v>88.097342792405669</v>
      </c>
      <c r="S169" s="101">
        <v>90.943103861515027</v>
      </c>
      <c r="T169" s="101">
        <v>65.171451202246246</v>
      </c>
      <c r="U169" s="101">
        <v>67.828909286373872</v>
      </c>
      <c r="V169" s="101">
        <v>108.80576599470892</v>
      </c>
      <c r="W169" s="101">
        <v>101.75320694446745</v>
      </c>
      <c r="X169" s="101">
        <v>156.00107213186661</v>
      </c>
      <c r="Y169" s="101">
        <v>127.0260398968101</v>
      </c>
      <c r="DA169" s="131" t="s">
        <v>2570</v>
      </c>
    </row>
    <row r="170" spans="1:105" ht="12" customHeight="1" x14ac:dyDescent="0.25">
      <c r="A170" s="103" t="s">
        <v>52</v>
      </c>
      <c r="B170" s="104">
        <v>708.71630566906674</v>
      </c>
      <c r="C170" s="104">
        <v>684.87588636724468</v>
      </c>
      <c r="D170" s="104">
        <v>672.58007011682662</v>
      </c>
      <c r="E170" s="104">
        <v>711.97410011881152</v>
      </c>
      <c r="F170" s="104">
        <v>705.00374869373672</v>
      </c>
      <c r="G170" s="104">
        <v>671.47428229899424</v>
      </c>
      <c r="H170" s="104">
        <v>692.0295942747731</v>
      </c>
      <c r="I170" s="104">
        <v>705.38508717051775</v>
      </c>
      <c r="J170" s="104">
        <v>712.83738981806459</v>
      </c>
      <c r="K170" s="104">
        <v>713.34877129359495</v>
      </c>
      <c r="L170" s="104">
        <v>776.90156434339713</v>
      </c>
      <c r="M170" s="104">
        <v>725.16359464291111</v>
      </c>
      <c r="N170" s="104">
        <v>704.75886994726466</v>
      </c>
      <c r="O170" s="104">
        <v>722.89275490687476</v>
      </c>
      <c r="P170" s="104">
        <v>673.11759996063563</v>
      </c>
      <c r="Q170" s="104">
        <v>647.90035736849813</v>
      </c>
      <c r="R170" s="104">
        <v>661.57064313146191</v>
      </c>
      <c r="S170" s="104">
        <v>689.60522810259886</v>
      </c>
      <c r="T170" s="104">
        <v>715.14616548038612</v>
      </c>
      <c r="U170" s="104">
        <v>716.24857820684167</v>
      </c>
      <c r="V170" s="104">
        <v>811.8069634241923</v>
      </c>
      <c r="W170" s="104">
        <v>715.53705831396667</v>
      </c>
      <c r="X170" s="104">
        <v>633.05345755588951</v>
      </c>
      <c r="Y170" s="104">
        <v>654.63846733566129</v>
      </c>
      <c r="DA170" s="132" t="s">
        <v>2571</v>
      </c>
    </row>
    <row r="171" spans="1:105" ht="12" customHeight="1" x14ac:dyDescent="0.25">
      <c r="A171" s="106" t="s">
        <v>122</v>
      </c>
      <c r="B171" s="101">
        <v>823.79453052706583</v>
      </c>
      <c r="C171" s="101">
        <v>848.24496647666501</v>
      </c>
      <c r="D171" s="101">
        <v>863.92392009278683</v>
      </c>
      <c r="E171" s="101">
        <v>797.26754232208179</v>
      </c>
      <c r="F171" s="101">
        <v>795.32997686197257</v>
      </c>
      <c r="G171" s="101">
        <v>857.2161837764346</v>
      </c>
      <c r="H171" s="101">
        <v>826.91129006511164</v>
      </c>
      <c r="I171" s="101">
        <v>853.63289619489944</v>
      </c>
      <c r="J171" s="101">
        <v>854.22227085217753</v>
      </c>
      <c r="K171" s="101">
        <v>868.11193552763291</v>
      </c>
      <c r="L171" s="101">
        <v>854.46069787117324</v>
      </c>
      <c r="M171" s="101">
        <v>807.2549735571821</v>
      </c>
      <c r="N171" s="101">
        <v>764.70028032034247</v>
      </c>
      <c r="O171" s="101">
        <v>755.49449444155971</v>
      </c>
      <c r="P171" s="101">
        <v>716.45991129019785</v>
      </c>
      <c r="Q171" s="101">
        <v>702.83436891731014</v>
      </c>
      <c r="R171" s="101">
        <v>723.25457403553094</v>
      </c>
      <c r="S171" s="101">
        <v>738.98102248281168</v>
      </c>
      <c r="T171" s="101">
        <v>760.14341901344051</v>
      </c>
      <c r="U171" s="101">
        <v>762.09764109739422</v>
      </c>
      <c r="V171" s="101">
        <v>732.2165575686563</v>
      </c>
      <c r="W171" s="101">
        <v>794.7917097966739</v>
      </c>
      <c r="X171" s="101">
        <v>779.45144877782593</v>
      </c>
      <c r="Y171" s="101">
        <v>791.4659865018948</v>
      </c>
      <c r="DA171" s="131" t="s">
        <v>2572</v>
      </c>
    </row>
    <row r="172" spans="1:105" ht="12" customHeight="1" x14ac:dyDescent="0.25">
      <c r="A172" s="107" t="s">
        <v>121</v>
      </c>
      <c r="B172" s="104">
        <v>823.79453052706606</v>
      </c>
      <c r="C172" s="104">
        <v>848.47703559181889</v>
      </c>
      <c r="D172" s="104">
        <v>864.07500159031861</v>
      </c>
      <c r="E172" s="104">
        <v>797.23696872651885</v>
      </c>
      <c r="F172" s="104">
        <v>795.25293121200275</v>
      </c>
      <c r="G172" s="104">
        <v>857.39947602455743</v>
      </c>
      <c r="H172" s="104">
        <v>826.76237350359975</v>
      </c>
      <c r="I172" s="104">
        <v>853.48301760835079</v>
      </c>
      <c r="J172" s="104">
        <v>854.31793928267405</v>
      </c>
      <c r="K172" s="104">
        <v>868.26222192051114</v>
      </c>
      <c r="L172" s="104">
        <v>855.24347757960061</v>
      </c>
      <c r="M172" s="104">
        <v>808.61173742461926</v>
      </c>
      <c r="N172" s="104">
        <v>766.49432144519085</v>
      </c>
      <c r="O172" s="104">
        <v>756.21880178726224</v>
      </c>
      <c r="P172" s="104">
        <v>717.44883495135582</v>
      </c>
      <c r="Q172" s="104">
        <v>703.20526851051272</v>
      </c>
      <c r="R172" s="104">
        <v>723.50852317820045</v>
      </c>
      <c r="S172" s="104">
        <v>739.71766897197824</v>
      </c>
      <c r="T172" s="104">
        <v>758.5788330544151</v>
      </c>
      <c r="U172" s="104">
        <v>761.45901891689891</v>
      </c>
      <c r="V172" s="104">
        <v>725.91394532866786</v>
      </c>
      <c r="W172" s="104">
        <v>782.81099615731864</v>
      </c>
      <c r="X172" s="104">
        <v>778.57939395926076</v>
      </c>
      <c r="Y172" s="104">
        <v>793.22034204250701</v>
      </c>
      <c r="DA172" s="132" t="s">
        <v>2573</v>
      </c>
    </row>
    <row r="173" spans="1:105" ht="12" customHeight="1" x14ac:dyDescent="0.25">
      <c r="A173" s="108" t="s">
        <v>53</v>
      </c>
      <c r="B173" s="98">
        <v>136.07202496348785</v>
      </c>
      <c r="C173" s="98">
        <v>160.73555528016911</v>
      </c>
      <c r="D173" s="98">
        <v>176.12352135581358</v>
      </c>
      <c r="E173" s="98">
        <v>116.87542586405648</v>
      </c>
      <c r="F173" s="98">
        <v>118.50299026006682</v>
      </c>
      <c r="G173" s="98">
        <v>175.36048454498021</v>
      </c>
      <c r="H173" s="98">
        <v>144.05216760187511</v>
      </c>
      <c r="I173" s="98">
        <v>154.42016842067318</v>
      </c>
      <c r="J173" s="98">
        <v>149.24002496397446</v>
      </c>
      <c r="K173" s="98">
        <v>163.1472450171492</v>
      </c>
      <c r="L173" s="98">
        <v>112.27438427287747</v>
      </c>
      <c r="M173" s="98">
        <v>80.147488884043753</v>
      </c>
      <c r="N173" s="98">
        <v>73.437455821159602</v>
      </c>
      <c r="O173" s="98">
        <v>61.261043001216947</v>
      </c>
      <c r="P173" s="98">
        <v>62.80865096277487</v>
      </c>
      <c r="Q173" s="98">
        <v>65.535324005679755</v>
      </c>
      <c r="R173" s="98">
        <v>74.518509057518656</v>
      </c>
      <c r="S173" s="98">
        <v>72.866807130794299</v>
      </c>
      <c r="T173" s="98">
        <v>53.888111206591546</v>
      </c>
      <c r="U173" s="98">
        <v>55.827611460443734</v>
      </c>
      <c r="V173" s="98">
        <v>20.707310704455054</v>
      </c>
      <c r="W173" s="98">
        <v>55.704004450188421</v>
      </c>
      <c r="X173" s="98">
        <v>106.82046857190042</v>
      </c>
      <c r="Y173" s="98">
        <v>106.20779471174096</v>
      </c>
      <c r="DA173" s="63" t="s">
        <v>2574</v>
      </c>
    </row>
    <row r="174" spans="1:105" ht="12" customHeight="1" x14ac:dyDescent="0.25">
      <c r="A174" s="115" t="s">
        <v>52</v>
      </c>
      <c r="B174" s="33">
        <v>687.72250556357824</v>
      </c>
      <c r="C174" s="33">
        <v>687.74148031164998</v>
      </c>
      <c r="D174" s="33">
        <v>687.95148023450508</v>
      </c>
      <c r="E174" s="33">
        <v>680.36154286246244</v>
      </c>
      <c r="F174" s="33">
        <v>676.74994095193586</v>
      </c>
      <c r="G174" s="33">
        <v>682.03899147957736</v>
      </c>
      <c r="H174" s="33">
        <v>682.71020590172463</v>
      </c>
      <c r="I174" s="33">
        <v>699.06284918767778</v>
      </c>
      <c r="J174" s="33">
        <v>705.07791431869964</v>
      </c>
      <c r="K174" s="33">
        <v>705.11497690336205</v>
      </c>
      <c r="L174" s="33">
        <v>742.96909330672304</v>
      </c>
      <c r="M174" s="33">
        <v>728.46424854057534</v>
      </c>
      <c r="N174" s="33">
        <v>693.05686562403127</v>
      </c>
      <c r="O174" s="33">
        <v>694.95775878604525</v>
      </c>
      <c r="P174" s="33">
        <v>654.64018398858093</v>
      </c>
      <c r="Q174" s="33">
        <v>637.66994450483287</v>
      </c>
      <c r="R174" s="33">
        <v>648.99001412068174</v>
      </c>
      <c r="S174" s="33">
        <v>666.85086184118416</v>
      </c>
      <c r="T174" s="33">
        <v>704.69072184782351</v>
      </c>
      <c r="U174" s="33">
        <v>705.63140745645512</v>
      </c>
      <c r="V174" s="33">
        <v>705.20663462421282</v>
      </c>
      <c r="W174" s="33">
        <v>727.10699170713019</v>
      </c>
      <c r="X174" s="33">
        <v>671.75892538736036</v>
      </c>
      <c r="Y174" s="33">
        <v>687.0125473307661</v>
      </c>
      <c r="DA174" s="60" t="s">
        <v>2575</v>
      </c>
    </row>
    <row r="175" spans="1:105" ht="12" customHeight="1" x14ac:dyDescent="0.25">
      <c r="A175" s="121" t="s">
        <v>54</v>
      </c>
      <c r="B175" s="122">
        <v>1428.6632606162436</v>
      </c>
      <c r="C175" s="122">
        <v>1458.8240634053971</v>
      </c>
      <c r="D175" s="122">
        <v>1517.0925036680931</v>
      </c>
      <c r="E175" s="122">
        <v>1546.4283756082971</v>
      </c>
      <c r="F175" s="122">
        <v>1563.4292713290974</v>
      </c>
      <c r="G175" s="122">
        <v>1548.2841923718936</v>
      </c>
      <c r="H175" s="122">
        <v>1483.1406289049014</v>
      </c>
      <c r="I175" s="122">
        <v>1532.916234737588</v>
      </c>
      <c r="J175" s="122">
        <v>1314.8724850947237</v>
      </c>
      <c r="K175" s="122">
        <v>1293.6501498811447</v>
      </c>
      <c r="L175" s="122">
        <v>1506.7005519482616</v>
      </c>
      <c r="M175" s="122">
        <v>1260.7751768460921</v>
      </c>
      <c r="N175" s="122">
        <v>1028.5475532047139</v>
      </c>
      <c r="O175" s="122">
        <v>887.26243270022678</v>
      </c>
      <c r="P175" s="122">
        <v>799.55323026364795</v>
      </c>
      <c r="Q175" s="122">
        <v>788.16520786425053</v>
      </c>
      <c r="R175" s="122">
        <v>978.36597091437466</v>
      </c>
      <c r="S175" s="122">
        <v>953.91253546582993</v>
      </c>
      <c r="T175" s="122">
        <v>1079.8888272087581</v>
      </c>
      <c r="U175" s="122">
        <v>1114.6589500720104</v>
      </c>
      <c r="V175" s="122">
        <v>1237.1179449391709</v>
      </c>
      <c r="W175" s="122">
        <v>1295.1177665455489</v>
      </c>
      <c r="X175" s="122">
        <v>1211.13013229219</v>
      </c>
      <c r="Y175" s="122">
        <v>1425.4389061926147</v>
      </c>
      <c r="DA175" s="130" t="s">
        <v>2576</v>
      </c>
    </row>
    <row r="176" spans="1:105" ht="12" customHeight="1" x14ac:dyDescent="0.25">
      <c r="A176" s="97" t="s">
        <v>50</v>
      </c>
      <c r="B176" s="98">
        <v>1479.8883873049797</v>
      </c>
      <c r="C176" s="98">
        <v>1415.7103963706952</v>
      </c>
      <c r="D176" s="98">
        <v>1412.5616730850877</v>
      </c>
      <c r="E176" s="98">
        <v>1648.4455954620851</v>
      </c>
      <c r="F176" s="98">
        <v>1643.4311299176443</v>
      </c>
      <c r="G176" s="98">
        <v>1509.9186752199382</v>
      </c>
      <c r="H176" s="98">
        <v>1481.4475119262956</v>
      </c>
      <c r="I176" s="98">
        <v>1485.0595156330355</v>
      </c>
      <c r="J176" s="98">
        <v>1338.773852465074</v>
      </c>
      <c r="K176" s="98">
        <v>1330.6780418697138</v>
      </c>
      <c r="L176" s="98">
        <v>1355.8163051025269</v>
      </c>
      <c r="M176" s="98">
        <v>1229.3353392053557</v>
      </c>
      <c r="N176" s="98">
        <v>1053.3327658893563</v>
      </c>
      <c r="O176" s="98">
        <v>980.28914567107142</v>
      </c>
      <c r="P176" s="98">
        <v>884.30566591806792</v>
      </c>
      <c r="Q176" s="98">
        <v>858.81964461944415</v>
      </c>
      <c r="R176" s="98">
        <v>926.07410000044695</v>
      </c>
      <c r="S176" s="98">
        <v>1002.9244704098377</v>
      </c>
      <c r="T176" s="98">
        <v>1044.4694401643369</v>
      </c>
      <c r="U176" s="98">
        <v>1100.6580290852146</v>
      </c>
      <c r="V176" s="98">
        <v>1300.2218519581734</v>
      </c>
      <c r="W176" s="98">
        <v>1249.8724007655778</v>
      </c>
      <c r="X176" s="98">
        <v>1263.44081842995</v>
      </c>
      <c r="Y176" s="98">
        <v>1315.1992733302563</v>
      </c>
      <c r="DA176" s="63" t="s">
        <v>2577</v>
      </c>
    </row>
    <row r="177" spans="1:105" ht="12" customHeight="1" x14ac:dyDescent="0.25">
      <c r="A177" s="109" t="s">
        <v>120</v>
      </c>
      <c r="B177" s="33">
        <v>1381.485895981931</v>
      </c>
      <c r="C177" s="33">
        <v>1498.7351780280298</v>
      </c>
      <c r="D177" s="33">
        <v>1614.9453762213855</v>
      </c>
      <c r="E177" s="33">
        <v>1446.9897762546261</v>
      </c>
      <c r="F177" s="33">
        <v>1487.7279177597231</v>
      </c>
      <c r="G177" s="33">
        <v>1580.8214194285076</v>
      </c>
      <c r="H177" s="33">
        <v>1484.4122867598312</v>
      </c>
      <c r="I177" s="33">
        <v>1565.3081689028611</v>
      </c>
      <c r="J177" s="33">
        <v>1299.9975851024226</v>
      </c>
      <c r="K177" s="33">
        <v>1271.6499113495186</v>
      </c>
      <c r="L177" s="33">
        <v>1600.1681417482462</v>
      </c>
      <c r="M177" s="33">
        <v>1282.3587440349429</v>
      </c>
      <c r="N177" s="33">
        <v>1009.530993004971</v>
      </c>
      <c r="O177" s="33">
        <v>806.46365763602216</v>
      </c>
      <c r="P177" s="33">
        <v>720.77264269731131</v>
      </c>
      <c r="Q177" s="33">
        <v>720.19269627767778</v>
      </c>
      <c r="R177" s="33">
        <v>1029.9844302767794</v>
      </c>
      <c r="S177" s="33">
        <v>906.53535983713562</v>
      </c>
      <c r="T177" s="33">
        <v>1110.0540652105174</v>
      </c>
      <c r="U177" s="33">
        <v>1123.8463733142539</v>
      </c>
      <c r="V177" s="33">
        <v>1206.5208393742539</v>
      </c>
      <c r="W177" s="33">
        <v>1306.8191542472655</v>
      </c>
      <c r="X177" s="33">
        <v>1202.108653342555</v>
      </c>
      <c r="Y177" s="33">
        <v>1440.8921170790877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2581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1322.8088841985232</v>
      </c>
      <c r="C24" s="117">
        <f t="shared" si="7"/>
        <v>1273.9604803281159</v>
      </c>
      <c r="D24" s="117">
        <f t="shared" si="7"/>
        <v>1255.0515463705724</v>
      </c>
      <c r="E24" s="117">
        <f t="shared" si="7"/>
        <v>1716.7115013443822</v>
      </c>
      <c r="F24" s="117">
        <f t="shared" si="7"/>
        <v>1698.6269559895225</v>
      </c>
      <c r="G24" s="117">
        <f t="shared" si="7"/>
        <v>1522.2392677122125</v>
      </c>
      <c r="H24" s="117">
        <f t="shared" si="7"/>
        <v>1504.9737667770073</v>
      </c>
      <c r="I24" s="117">
        <f t="shared" si="7"/>
        <v>1540.6760493760653</v>
      </c>
      <c r="J24" s="117">
        <f t="shared" si="7"/>
        <v>1311.8083080288145</v>
      </c>
      <c r="K24" s="117">
        <f t="shared" si="7"/>
        <v>888.5267767514224</v>
      </c>
      <c r="L24" s="117">
        <f t="shared" si="7"/>
        <v>1722.398248223961</v>
      </c>
      <c r="M24" s="117">
        <f t="shared" si="7"/>
        <v>1406.7322092472887</v>
      </c>
      <c r="N24" s="117">
        <f t="shared" si="7"/>
        <v>1325.635753898423</v>
      </c>
      <c r="O24" s="117">
        <f t="shared" si="7"/>
        <v>1336.2324617450392</v>
      </c>
      <c r="P24" s="117">
        <f t="shared" si="7"/>
        <v>1300.1550387740374</v>
      </c>
      <c r="Q24" s="117">
        <f t="shared" si="7"/>
        <v>1274.4040108007243</v>
      </c>
      <c r="R24" s="117">
        <f t="shared" ref="R24:V24" si="8">R25+R28+R30+R39</f>
        <v>1304.2418597818712</v>
      </c>
      <c r="S24" s="117">
        <f t="shared" si="8"/>
        <v>1310.8326906210675</v>
      </c>
      <c r="T24" s="117">
        <f t="shared" si="8"/>
        <v>1232.6570074495824</v>
      </c>
      <c r="U24" s="117">
        <f t="shared" si="8"/>
        <v>1212.9184712741412</v>
      </c>
      <c r="V24" s="117">
        <f t="shared" si="8"/>
        <v>1321.7049236557978</v>
      </c>
      <c r="W24" s="117">
        <f t="shared" ref="W24:Y24" si="9">W25+W28+W30+W39</f>
        <v>1221.5349479082654</v>
      </c>
      <c r="X24" s="117">
        <f t="shared" si="9"/>
        <v>1237.0420241765996</v>
      </c>
      <c r="Y24" s="117">
        <f t="shared" si="9"/>
        <v>1257.2611364391826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710.4621549764197</v>
      </c>
      <c r="C25" s="122">
        <f t="shared" si="10"/>
        <v>683.45380664687661</v>
      </c>
      <c r="D25" s="122">
        <f t="shared" si="10"/>
        <v>669.79243425143522</v>
      </c>
      <c r="E25" s="122">
        <f t="shared" si="10"/>
        <v>1073.7401243101572</v>
      </c>
      <c r="F25" s="122">
        <f t="shared" si="10"/>
        <v>1067.5844296335245</v>
      </c>
      <c r="G25" s="122">
        <f t="shared" si="10"/>
        <v>931.12166555464125</v>
      </c>
      <c r="H25" s="122">
        <f t="shared" si="10"/>
        <v>924.40956759070934</v>
      </c>
      <c r="I25" s="122">
        <f t="shared" si="10"/>
        <v>957.85549357230843</v>
      </c>
      <c r="J25" s="122">
        <f t="shared" si="10"/>
        <v>756.13626988960664</v>
      </c>
      <c r="K25" s="122">
        <f t="shared" si="10"/>
        <v>343.71393978720096</v>
      </c>
      <c r="L25" s="122">
        <f t="shared" si="10"/>
        <v>1173.2651986304868</v>
      </c>
      <c r="M25" s="122">
        <f t="shared" si="10"/>
        <v>926.64257198703319</v>
      </c>
      <c r="N25" s="122">
        <f t="shared" si="10"/>
        <v>873.12256748794357</v>
      </c>
      <c r="O25" s="122">
        <f t="shared" si="10"/>
        <v>894.41972288774707</v>
      </c>
      <c r="P25" s="122">
        <f t="shared" si="10"/>
        <v>894.80567834479348</v>
      </c>
      <c r="Q25" s="122">
        <f t="shared" si="10"/>
        <v>884.4265568911577</v>
      </c>
      <c r="R25" s="122">
        <f t="shared" ref="R25:V25" si="11">SUM(R26:R27)</f>
        <v>901.02695365055718</v>
      </c>
      <c r="S25" s="122">
        <f t="shared" si="11"/>
        <v>906.01595612113317</v>
      </c>
      <c r="T25" s="122">
        <f t="shared" si="11"/>
        <v>862.99984881243336</v>
      </c>
      <c r="U25" s="122">
        <f t="shared" si="11"/>
        <v>873.55081832602502</v>
      </c>
      <c r="V25" s="122">
        <f t="shared" si="11"/>
        <v>972.75188322368513</v>
      </c>
      <c r="W25" s="122">
        <f t="shared" ref="W25:Y25" si="12">SUM(W26:W27)</f>
        <v>918.0357639555607</v>
      </c>
      <c r="X25" s="122">
        <f t="shared" si="12"/>
        <v>937.5096794636429</v>
      </c>
      <c r="Y25" s="122">
        <f t="shared" si="12"/>
        <v>956.62025321676435</v>
      </c>
      <c r="DA25" s="130" t="s">
        <v>2601</v>
      </c>
    </row>
    <row r="26" spans="1:105" ht="12" customHeight="1" x14ac:dyDescent="0.25">
      <c r="A26" s="97" t="s">
        <v>74</v>
      </c>
      <c r="B26" s="98">
        <v>710.4621549764197</v>
      </c>
      <c r="C26" s="98">
        <v>683.45380664687661</v>
      </c>
      <c r="D26" s="98">
        <v>669.79243425143522</v>
      </c>
      <c r="E26" s="98">
        <v>1073.7401243101572</v>
      </c>
      <c r="F26" s="98">
        <v>1067.5844296335245</v>
      </c>
      <c r="G26" s="98">
        <v>931.12166555464125</v>
      </c>
      <c r="H26" s="98">
        <v>924.40956759070934</v>
      </c>
      <c r="I26" s="98">
        <v>957.85549357230843</v>
      </c>
      <c r="J26" s="98">
        <v>756.13626988960664</v>
      </c>
      <c r="K26" s="98">
        <v>343.71393978720096</v>
      </c>
      <c r="L26" s="98">
        <v>1173.2651986304868</v>
      </c>
      <c r="M26" s="98">
        <v>926.64257198703319</v>
      </c>
      <c r="N26" s="98">
        <v>873.12256748794357</v>
      </c>
      <c r="O26" s="98">
        <v>894.41972288774707</v>
      </c>
      <c r="P26" s="98">
        <v>894.80567834479348</v>
      </c>
      <c r="Q26" s="98">
        <v>884.4265568911577</v>
      </c>
      <c r="R26" s="98">
        <v>901.02695365055718</v>
      </c>
      <c r="S26" s="98">
        <v>906.01595612113317</v>
      </c>
      <c r="T26" s="98">
        <v>862.99984881243336</v>
      </c>
      <c r="U26" s="98">
        <v>873.55081832602502</v>
      </c>
      <c r="V26" s="98">
        <v>972.75188322368513</v>
      </c>
      <c r="W26" s="98">
        <v>918.0357639555607</v>
      </c>
      <c r="X26" s="98">
        <v>937.5096794636429</v>
      </c>
      <c r="Y26" s="98">
        <v>956.62025321676435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321.17031252076629</v>
      </c>
      <c r="C30" s="122">
        <v>311.64829686586756</v>
      </c>
      <c r="D30" s="122">
        <v>305.94259690614098</v>
      </c>
      <c r="E30" s="122">
        <v>311.47503383677395</v>
      </c>
      <c r="F30" s="122">
        <v>305.32960351773187</v>
      </c>
      <c r="G30" s="122">
        <v>297.42995442241755</v>
      </c>
      <c r="H30" s="122">
        <v>297.11345387089835</v>
      </c>
      <c r="I30" s="122">
        <v>301.87846880650295</v>
      </c>
      <c r="J30" s="122">
        <v>303.47238976435449</v>
      </c>
      <c r="K30" s="122">
        <v>300.91085824585969</v>
      </c>
      <c r="L30" s="122">
        <v>294.09071965015863</v>
      </c>
      <c r="M30" s="122">
        <v>233.29111697359193</v>
      </c>
      <c r="N30" s="122">
        <v>209.43695961489408</v>
      </c>
      <c r="O30" s="122">
        <v>207.22078594084181</v>
      </c>
      <c r="P30" s="122">
        <v>193.68064080474616</v>
      </c>
      <c r="Q30" s="122">
        <v>185.78464110524081</v>
      </c>
      <c r="R30" s="122">
        <v>189.1463192388226</v>
      </c>
      <c r="S30" s="122">
        <v>190.93035466119952</v>
      </c>
      <c r="T30" s="122">
        <v>176.85579597979586</v>
      </c>
      <c r="U30" s="122">
        <v>168.62426543135257</v>
      </c>
      <c r="V30" s="122">
        <v>181.11516558913971</v>
      </c>
      <c r="W30" s="122">
        <v>156.98710531838836</v>
      </c>
      <c r="X30" s="122">
        <v>151.80028510654753</v>
      </c>
      <c r="Y30" s="122">
        <v>149.00614265829219</v>
      </c>
      <c r="DA30" s="130" t="s">
        <v>2606</v>
      </c>
    </row>
    <row r="31" spans="1:105" ht="12" customHeight="1" x14ac:dyDescent="0.25">
      <c r="A31" s="97" t="s">
        <v>141</v>
      </c>
      <c r="B31" s="98">
        <v>346.19059718618968</v>
      </c>
      <c r="C31" s="98">
        <v>336.70075571676534</v>
      </c>
      <c r="D31" s="98">
        <v>331.62237652865343</v>
      </c>
      <c r="E31" s="98">
        <v>338.03810008296688</v>
      </c>
      <c r="F31" s="98">
        <v>332.60871651250216</v>
      </c>
      <c r="G31" s="98">
        <v>325.05617181951146</v>
      </c>
      <c r="H31" s="98">
        <v>326.15576397983813</v>
      </c>
      <c r="I31" s="98">
        <v>332.26391176969474</v>
      </c>
      <c r="J31" s="98">
        <v>334.189822592685</v>
      </c>
      <c r="K31" s="98">
        <v>336.57691035841532</v>
      </c>
      <c r="L31" s="98">
        <v>350.78413523083901</v>
      </c>
      <c r="M31" s="98">
        <v>303.12508723865153</v>
      </c>
      <c r="N31" s="98">
        <v>289.81915696213861</v>
      </c>
      <c r="O31" s="98">
        <v>289.65340408297783</v>
      </c>
      <c r="P31" s="98">
        <v>270.87870939584866</v>
      </c>
      <c r="Q31" s="98">
        <v>260.59431697504874</v>
      </c>
      <c r="R31" s="98">
        <v>266.52262815797593</v>
      </c>
      <c r="S31" s="98">
        <v>268.70009076130623</v>
      </c>
      <c r="T31" s="98">
        <v>257.96863287033364</v>
      </c>
      <c r="U31" s="98">
        <v>246.39508301173458</v>
      </c>
      <c r="V31" s="98">
        <v>278.77612627657589</v>
      </c>
      <c r="W31" s="98">
        <v>244.51923273989357</v>
      </c>
      <c r="X31" s="98">
        <v>236.29170545252776</v>
      </c>
      <c r="Y31" s="98">
        <v>234.13172824440136</v>
      </c>
      <c r="DA31" s="63" t="s">
        <v>2607</v>
      </c>
    </row>
    <row r="32" spans="1:105" ht="12" customHeight="1" x14ac:dyDescent="0.25">
      <c r="A32" s="97" t="s">
        <v>140</v>
      </c>
      <c r="B32" s="98">
        <v>61.923259483058153</v>
      </c>
      <c r="C32" s="98">
        <v>63.714815337808254</v>
      </c>
      <c r="D32" s="98">
        <v>65.335038328412324</v>
      </c>
      <c r="E32" s="98">
        <v>57.84351646437478</v>
      </c>
      <c r="F32" s="98">
        <v>57.069625461280843</v>
      </c>
      <c r="G32" s="98">
        <v>64.045888765681269</v>
      </c>
      <c r="H32" s="98">
        <v>59.051817394059448</v>
      </c>
      <c r="I32" s="98">
        <v>61.190786805011463</v>
      </c>
      <c r="J32" s="98">
        <v>60.294766582447394</v>
      </c>
      <c r="K32" s="98">
        <v>63.438858492845569</v>
      </c>
      <c r="L32" s="98">
        <v>55.431572380226612</v>
      </c>
      <c r="M32" s="98">
        <v>31.827384225593686</v>
      </c>
      <c r="N32" s="98">
        <v>32.19691428749146</v>
      </c>
      <c r="O32" s="98">
        <v>30.017661369885783</v>
      </c>
      <c r="P32" s="98">
        <v>29.153804452362099</v>
      </c>
      <c r="Q32" s="98">
        <v>28.375245774040362</v>
      </c>
      <c r="R32" s="98">
        <v>31.449405450057704</v>
      </c>
      <c r="S32" s="98">
        <v>31.251745644954148</v>
      </c>
      <c r="T32" s="98">
        <v>21.465674896032056</v>
      </c>
      <c r="U32" s="98">
        <v>21.289602250880787</v>
      </c>
      <c r="V32" s="98">
        <v>32.81146858974973</v>
      </c>
      <c r="W32" s="98">
        <v>30.422047994776783</v>
      </c>
      <c r="X32" s="98">
        <v>46.650766745707699</v>
      </c>
      <c r="Y32" s="98">
        <v>37.966314528250123</v>
      </c>
      <c r="DA32" s="63" t="s">
        <v>2608</v>
      </c>
    </row>
    <row r="33" spans="1:105" ht="12" customHeight="1" x14ac:dyDescent="0.25">
      <c r="A33" s="100" t="s">
        <v>50</v>
      </c>
      <c r="B33" s="101">
        <v>61.923259483058153</v>
      </c>
      <c r="C33" s="101">
        <v>63.714815337808254</v>
      </c>
      <c r="D33" s="101">
        <v>65.335038328412324</v>
      </c>
      <c r="E33" s="101">
        <v>57.84351646437478</v>
      </c>
      <c r="F33" s="101">
        <v>57.069625461280843</v>
      </c>
      <c r="G33" s="101">
        <v>64.045888765681269</v>
      </c>
      <c r="H33" s="101">
        <v>59.051817394059448</v>
      </c>
      <c r="I33" s="101">
        <v>61.190786805011463</v>
      </c>
      <c r="J33" s="101">
        <v>60.294766582447394</v>
      </c>
      <c r="K33" s="101">
        <v>63.438858492845569</v>
      </c>
      <c r="L33" s="101">
        <v>55.431572380226612</v>
      </c>
      <c r="M33" s="101">
        <v>31.827384225593686</v>
      </c>
      <c r="N33" s="101">
        <v>32.19691428749146</v>
      </c>
      <c r="O33" s="101">
        <v>30.017661369885783</v>
      </c>
      <c r="P33" s="101">
        <v>29.153804452362099</v>
      </c>
      <c r="Q33" s="101">
        <v>28.375245774040362</v>
      </c>
      <c r="R33" s="101">
        <v>31.449405450057704</v>
      </c>
      <c r="S33" s="101">
        <v>31.251745644954148</v>
      </c>
      <c r="T33" s="101">
        <v>21.465674896032056</v>
      </c>
      <c r="U33" s="101">
        <v>21.289602250880787</v>
      </c>
      <c r="V33" s="101">
        <v>32.81146858974973</v>
      </c>
      <c r="W33" s="101">
        <v>30.422047994776783</v>
      </c>
      <c r="X33" s="101">
        <v>46.650766745707699</v>
      </c>
      <c r="Y33" s="101">
        <v>37.966314528250123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291.17641670133702</v>
      </c>
      <c r="C39" s="122">
        <v>278.8583768153718</v>
      </c>
      <c r="D39" s="122">
        <v>279.31651521299625</v>
      </c>
      <c r="E39" s="122">
        <v>331.49634319745098</v>
      </c>
      <c r="F39" s="122">
        <v>325.71292283826619</v>
      </c>
      <c r="G39" s="122">
        <v>293.68764773515358</v>
      </c>
      <c r="H39" s="122">
        <v>283.45074531539956</v>
      </c>
      <c r="I39" s="122">
        <v>280.9420869972538</v>
      </c>
      <c r="J39" s="122">
        <v>252.19964837485333</v>
      </c>
      <c r="K39" s="122">
        <v>243.9019787183617</v>
      </c>
      <c r="L39" s="122">
        <v>255.04232994331542</v>
      </c>
      <c r="M39" s="122">
        <v>246.7985202866634</v>
      </c>
      <c r="N39" s="122">
        <v>243.07622679558543</v>
      </c>
      <c r="O39" s="122">
        <v>234.59195291645023</v>
      </c>
      <c r="P39" s="122">
        <v>211.66871962449767</v>
      </c>
      <c r="Q39" s="122">
        <v>204.19281280432571</v>
      </c>
      <c r="R39" s="122">
        <v>214.06858689249137</v>
      </c>
      <c r="S39" s="122">
        <v>213.88637983873488</v>
      </c>
      <c r="T39" s="122">
        <v>192.80136265735322</v>
      </c>
      <c r="U39" s="122">
        <v>170.74338751676342</v>
      </c>
      <c r="V39" s="122">
        <v>167.83787484297284</v>
      </c>
      <c r="W39" s="122">
        <v>146.51207863431645</v>
      </c>
      <c r="X39" s="122">
        <v>147.73205960640919</v>
      </c>
      <c r="Y39" s="122">
        <v>151.63474056412602</v>
      </c>
      <c r="DA39" s="130" t="s">
        <v>2615</v>
      </c>
    </row>
    <row r="40" spans="1:105" ht="12" customHeight="1" x14ac:dyDescent="0.25">
      <c r="A40" s="97" t="s">
        <v>50</v>
      </c>
      <c r="B40" s="98">
        <v>607.33529890291584</v>
      </c>
      <c r="C40" s="98">
        <v>579.95532085059926</v>
      </c>
      <c r="D40" s="98">
        <v>577.49972146283505</v>
      </c>
      <c r="E40" s="98">
        <v>672.36781842306834</v>
      </c>
      <c r="F40" s="98">
        <v>669.01598788122283</v>
      </c>
      <c r="G40" s="98">
        <v>613.70917772780149</v>
      </c>
      <c r="H40" s="98">
        <v>600.88400181116162</v>
      </c>
      <c r="I40" s="98">
        <v>601.52042833661051</v>
      </c>
      <c r="J40" s="98">
        <v>542.21466905515115</v>
      </c>
      <c r="K40" s="98">
        <v>538.34007478421529</v>
      </c>
      <c r="L40" s="98">
        <v>547.01808336211366</v>
      </c>
      <c r="M40" s="98">
        <v>494.62278863327856</v>
      </c>
      <c r="N40" s="98">
        <v>423.12816847726367</v>
      </c>
      <c r="O40" s="98">
        <v>393.62288266929374</v>
      </c>
      <c r="P40" s="98">
        <v>355.07918899856691</v>
      </c>
      <c r="Q40" s="98">
        <v>344.8276574591074</v>
      </c>
      <c r="R40" s="98">
        <v>371.73360270278783</v>
      </c>
      <c r="S40" s="98">
        <v>401.45567149934783</v>
      </c>
      <c r="T40" s="98">
        <v>415.43695433870352</v>
      </c>
      <c r="U40" s="98">
        <v>432.31773917557575</v>
      </c>
      <c r="V40" s="98">
        <v>503.42604724969686</v>
      </c>
      <c r="W40" s="98">
        <v>481.01747847475008</v>
      </c>
      <c r="X40" s="98">
        <v>486.08825232351694</v>
      </c>
      <c r="Y40" s="98">
        <v>505.5811879269753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1455.9128608456831</v>
      </c>
      <c r="C43" s="117">
        <f t="shared" si="14"/>
        <v>1790.2819882457379</v>
      </c>
      <c r="D43" s="117">
        <f t="shared" si="14"/>
        <v>1846.3488237251368</v>
      </c>
      <c r="E43" s="117">
        <f t="shared" si="14"/>
        <v>1702.5814514011042</v>
      </c>
      <c r="F43" s="117">
        <f t="shared" si="14"/>
        <v>1728.5835814587269</v>
      </c>
      <c r="G43" s="117">
        <f t="shared" si="14"/>
        <v>1800.0756243799506</v>
      </c>
      <c r="H43" s="117">
        <f t="shared" si="14"/>
        <v>1676.4179730643577</v>
      </c>
      <c r="I43" s="117">
        <f t="shared" si="14"/>
        <v>1766.9546438366042</v>
      </c>
      <c r="J43" s="117">
        <f t="shared" si="14"/>
        <v>1744.1909735285562</v>
      </c>
      <c r="K43" s="117">
        <f t="shared" si="14"/>
        <v>1695.7884085393698</v>
      </c>
      <c r="L43" s="117">
        <f t="shared" si="14"/>
        <v>1667.050665459491</v>
      </c>
      <c r="M43" s="117">
        <f t="shared" si="14"/>
        <v>1842.5018098630162</v>
      </c>
      <c r="N43" s="117">
        <f t="shared" si="14"/>
        <v>1471.0477363832813</v>
      </c>
      <c r="O43" s="117">
        <f t="shared" si="14"/>
        <v>1564.3653488019643</v>
      </c>
      <c r="P43" s="117">
        <f t="shared" si="14"/>
        <v>1622.3828986180517</v>
      </c>
      <c r="Q43" s="117">
        <f t="shared" si="14"/>
        <v>1605.0266299598891</v>
      </c>
      <c r="R43" s="117">
        <f t="shared" ref="R43:V43" si="15">R44+R47+R49+R58</f>
        <v>1665.6647387408741</v>
      </c>
      <c r="S43" s="117">
        <f t="shared" si="15"/>
        <v>1517.5958039928937</v>
      </c>
      <c r="T43" s="117">
        <f t="shared" si="15"/>
        <v>1742.7038040595455</v>
      </c>
      <c r="U43" s="117">
        <f t="shared" si="15"/>
        <v>1555.6875781732974</v>
      </c>
      <c r="V43" s="117">
        <f t="shared" si="15"/>
        <v>1736.1357664796415</v>
      </c>
      <c r="W43" s="117">
        <f t="shared" ref="W43:Y43" si="16">W44+W47+W49+W58</f>
        <v>1724.1595021944079</v>
      </c>
      <c r="X43" s="117">
        <f t="shared" si="16"/>
        <v>1632.2866029412057</v>
      </c>
      <c r="Y43" s="117">
        <f t="shared" si="16"/>
        <v>1530.3169789679387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788.84338801894489</v>
      </c>
      <c r="C44" s="122">
        <f t="shared" si="17"/>
        <v>1030.3150471649033</v>
      </c>
      <c r="D44" s="122">
        <f t="shared" si="17"/>
        <v>1086.5103193154753</v>
      </c>
      <c r="E44" s="122">
        <f t="shared" si="17"/>
        <v>988.6572056762833</v>
      </c>
      <c r="F44" s="122">
        <f t="shared" si="17"/>
        <v>1033.2072472807056</v>
      </c>
      <c r="G44" s="122">
        <f t="shared" si="17"/>
        <v>1134.4980714847611</v>
      </c>
      <c r="H44" s="122">
        <f t="shared" si="17"/>
        <v>1060.4517343253062</v>
      </c>
      <c r="I44" s="122">
        <f t="shared" si="17"/>
        <v>1150.5821478433354</v>
      </c>
      <c r="J44" s="122">
        <f t="shared" si="17"/>
        <v>1148.3154002743083</v>
      </c>
      <c r="K44" s="122">
        <f t="shared" si="17"/>
        <v>1146.2594335121053</v>
      </c>
      <c r="L44" s="122">
        <f t="shared" si="17"/>
        <v>989.12478035352945</v>
      </c>
      <c r="M44" s="122">
        <f t="shared" si="17"/>
        <v>1152.5572901265871</v>
      </c>
      <c r="N44" s="122">
        <f t="shared" si="17"/>
        <v>944.70492192953748</v>
      </c>
      <c r="O44" s="122">
        <f t="shared" si="17"/>
        <v>1055.4362133098348</v>
      </c>
      <c r="P44" s="122">
        <f t="shared" si="17"/>
        <v>1136.0481987110261</v>
      </c>
      <c r="Q44" s="122">
        <f t="shared" si="17"/>
        <v>1136.994192576894</v>
      </c>
      <c r="R44" s="122">
        <f t="shared" ref="R44:V44" si="18">SUM(R45:R46)</f>
        <v>1183.6828683549918</v>
      </c>
      <c r="S44" s="122">
        <f t="shared" si="18"/>
        <v>1067.1058159621962</v>
      </c>
      <c r="T44" s="122">
        <f t="shared" si="18"/>
        <v>1253.1067939867808</v>
      </c>
      <c r="U44" s="122">
        <f t="shared" si="18"/>
        <v>1118.6295955585117</v>
      </c>
      <c r="V44" s="122">
        <f t="shared" si="18"/>
        <v>1237.3578443971128</v>
      </c>
      <c r="W44" s="122">
        <f t="shared" ref="W44:Y44" si="19">SUM(W45:W46)</f>
        <v>1264.6098235744978</v>
      </c>
      <c r="X44" s="122">
        <f t="shared" si="19"/>
        <v>1205.4117451930208</v>
      </c>
      <c r="Y44" s="122">
        <f t="shared" si="19"/>
        <v>1132.6050363553238</v>
      </c>
      <c r="DA44" s="130" t="s">
        <v>2619</v>
      </c>
    </row>
    <row r="45" spans="1:105" ht="12" customHeight="1" x14ac:dyDescent="0.25">
      <c r="A45" s="97" t="s">
        <v>211</v>
      </c>
      <c r="B45" s="98">
        <v>788.84338801894489</v>
      </c>
      <c r="C45" s="98">
        <v>1030.3150471649033</v>
      </c>
      <c r="D45" s="98">
        <v>1086.5103193154753</v>
      </c>
      <c r="E45" s="98">
        <v>988.6572056762833</v>
      </c>
      <c r="F45" s="98">
        <v>1033.2072472807056</v>
      </c>
      <c r="G45" s="98">
        <v>1134.4980714847611</v>
      </c>
      <c r="H45" s="98">
        <v>1060.4517343253062</v>
      </c>
      <c r="I45" s="98">
        <v>1150.5821478433354</v>
      </c>
      <c r="J45" s="98">
        <v>1148.3154002743083</v>
      </c>
      <c r="K45" s="98">
        <v>1146.2594335121053</v>
      </c>
      <c r="L45" s="98">
        <v>989.12478035352945</v>
      </c>
      <c r="M45" s="98">
        <v>1152.5572901265871</v>
      </c>
      <c r="N45" s="98">
        <v>944.70492192953748</v>
      </c>
      <c r="O45" s="98">
        <v>1055.4362133098348</v>
      </c>
      <c r="P45" s="98">
        <v>1136.0481987110261</v>
      </c>
      <c r="Q45" s="98">
        <v>1136.994192576894</v>
      </c>
      <c r="R45" s="98">
        <v>1183.6828683549918</v>
      </c>
      <c r="S45" s="98">
        <v>1067.1058159621962</v>
      </c>
      <c r="T45" s="98">
        <v>1253.1067939867808</v>
      </c>
      <c r="U45" s="98">
        <v>1118.6295955585117</v>
      </c>
      <c r="V45" s="98">
        <v>1237.3578443971128</v>
      </c>
      <c r="W45" s="98">
        <v>1264.6098235744978</v>
      </c>
      <c r="X45" s="98">
        <v>1205.4117451930208</v>
      </c>
      <c r="Y45" s="98">
        <v>1132.6050363553238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375.89019994733007</v>
      </c>
      <c r="C49" s="122">
        <v>481.23826161264077</v>
      </c>
      <c r="D49" s="122">
        <v>480.89360559465712</v>
      </c>
      <c r="E49" s="122">
        <v>385.06152272104271</v>
      </c>
      <c r="F49" s="122">
        <v>372.20229337498978</v>
      </c>
      <c r="G49" s="122">
        <v>396.95770339850515</v>
      </c>
      <c r="H49" s="122">
        <v>384.66294139382887</v>
      </c>
      <c r="I49" s="122">
        <v>407.14454087536791</v>
      </c>
      <c r="J49" s="122">
        <v>419.92065280788324</v>
      </c>
      <c r="K49" s="122">
        <v>367.1290287538842</v>
      </c>
      <c r="L49" s="122">
        <v>468.42110845285106</v>
      </c>
      <c r="M49" s="122">
        <v>489.47845287527889</v>
      </c>
      <c r="N49" s="122">
        <v>343.44187178364888</v>
      </c>
      <c r="O49" s="122">
        <v>329.83008770457252</v>
      </c>
      <c r="P49" s="122">
        <v>321.05371618259142</v>
      </c>
      <c r="Q49" s="122">
        <v>311.75988077273973</v>
      </c>
      <c r="R49" s="122">
        <v>331.50509892135221</v>
      </c>
      <c r="S49" s="122">
        <v>303.14451006449139</v>
      </c>
      <c r="T49" s="122">
        <v>357.33603091231083</v>
      </c>
      <c r="U49" s="122">
        <v>308.24744425859456</v>
      </c>
      <c r="V49" s="122">
        <v>354.79260820321849</v>
      </c>
      <c r="W49" s="122">
        <v>330.12500636584429</v>
      </c>
      <c r="X49" s="122">
        <v>305.68294791710554</v>
      </c>
      <c r="Y49" s="122">
        <v>281.10429549716559</v>
      </c>
      <c r="DA49" s="130" t="s">
        <v>2624</v>
      </c>
    </row>
    <row r="50" spans="1:105" ht="12" customHeight="1" x14ac:dyDescent="0.25">
      <c r="A50" s="97" t="s">
        <v>138</v>
      </c>
      <c r="B50" s="98">
        <v>390.59269378110395</v>
      </c>
      <c r="C50" s="98">
        <v>501.70347698254966</v>
      </c>
      <c r="D50" s="98">
        <v>500.2116767940019</v>
      </c>
      <c r="E50" s="98">
        <v>400.59424998497605</v>
      </c>
      <c r="F50" s="98">
        <v>388.02074026766655</v>
      </c>
      <c r="G50" s="98">
        <v>413.69081763304632</v>
      </c>
      <c r="H50" s="98">
        <v>400.60036717573036</v>
      </c>
      <c r="I50" s="98">
        <v>423.04048813996161</v>
      </c>
      <c r="J50" s="98">
        <v>435.88301205720666</v>
      </c>
      <c r="K50" s="98">
        <v>379.80749165521786</v>
      </c>
      <c r="L50" s="98">
        <v>489.28167296461635</v>
      </c>
      <c r="M50" s="98">
        <v>518.86462836136832</v>
      </c>
      <c r="N50" s="98">
        <v>364.87031418844072</v>
      </c>
      <c r="O50" s="98">
        <v>351.41114677121107</v>
      </c>
      <c r="P50" s="98">
        <v>343.19738675982205</v>
      </c>
      <c r="Q50" s="98">
        <v>333.49056715386916</v>
      </c>
      <c r="R50" s="98">
        <v>354.00785723830165</v>
      </c>
      <c r="S50" s="98">
        <v>323.41803038148299</v>
      </c>
      <c r="T50" s="98">
        <v>384.33965897426344</v>
      </c>
      <c r="U50" s="98">
        <v>333.67919103984815</v>
      </c>
      <c r="V50" s="98">
        <v>386.56571176853862</v>
      </c>
      <c r="W50" s="98">
        <v>360.51399347174191</v>
      </c>
      <c r="X50" s="98">
        <v>328.3245984430327</v>
      </c>
      <c r="Y50" s="98">
        <v>297.54707296583427</v>
      </c>
      <c r="DA50" s="63" t="s">
        <v>2625</v>
      </c>
    </row>
    <row r="51" spans="1:105" ht="12" customHeight="1" x14ac:dyDescent="0.25">
      <c r="A51" s="97" t="s">
        <v>137</v>
      </c>
      <c r="B51" s="98">
        <v>67.160027215031747</v>
      </c>
      <c r="C51" s="98">
        <v>96.695935515011385</v>
      </c>
      <c r="D51" s="98">
        <v>100.84629607176959</v>
      </c>
      <c r="E51" s="98">
        <v>67.823242125637449</v>
      </c>
      <c r="F51" s="98">
        <v>65.967644172962352</v>
      </c>
      <c r="G51" s="98">
        <v>80.976663581624535</v>
      </c>
      <c r="H51" s="98">
        <v>71.507219870224773</v>
      </c>
      <c r="I51" s="98">
        <v>77.667649912406517</v>
      </c>
      <c r="J51" s="98">
        <v>78.651808731865358</v>
      </c>
      <c r="K51" s="98">
        <v>69.235872740912129</v>
      </c>
      <c r="L51" s="98">
        <v>80.572715868483826</v>
      </c>
      <c r="M51" s="98">
        <v>71.237566440250632</v>
      </c>
      <c r="N51" s="98">
        <v>44.569554213545238</v>
      </c>
      <c r="O51" s="98">
        <v>35.09161647014006</v>
      </c>
      <c r="P51" s="98">
        <v>35.083558768673299</v>
      </c>
      <c r="Q51" s="98">
        <v>35.546071566260231</v>
      </c>
      <c r="R51" s="98">
        <v>42.781562801736406</v>
      </c>
      <c r="S51" s="98">
        <v>35.646812905499097</v>
      </c>
      <c r="T51" s="98">
        <v>37.400354691103566</v>
      </c>
      <c r="U51" s="98">
        <v>33.214851856022733</v>
      </c>
      <c r="V51" s="98">
        <v>43.793925737671273</v>
      </c>
      <c r="W51" s="98">
        <v>50.936017230188831</v>
      </c>
      <c r="X51" s="98">
        <v>74.174472384569398</v>
      </c>
      <c r="Y51" s="98">
        <v>58.120827224517043</v>
      </c>
      <c r="DA51" s="63" t="s">
        <v>2626</v>
      </c>
    </row>
    <row r="52" spans="1:105" ht="12" customHeight="1" x14ac:dyDescent="0.25">
      <c r="A52" s="100" t="s">
        <v>211</v>
      </c>
      <c r="B52" s="101">
        <v>67.160027215031747</v>
      </c>
      <c r="C52" s="101">
        <v>96.695935515011385</v>
      </c>
      <c r="D52" s="101">
        <v>100.84629607176959</v>
      </c>
      <c r="E52" s="101">
        <v>67.823242125637449</v>
      </c>
      <c r="F52" s="101">
        <v>65.967644172962352</v>
      </c>
      <c r="G52" s="101">
        <v>80.976663581624535</v>
      </c>
      <c r="H52" s="101">
        <v>71.507219870224773</v>
      </c>
      <c r="I52" s="101">
        <v>77.667649912406517</v>
      </c>
      <c r="J52" s="101">
        <v>78.651808731865358</v>
      </c>
      <c r="K52" s="101">
        <v>69.235872740912129</v>
      </c>
      <c r="L52" s="101">
        <v>80.572715868483826</v>
      </c>
      <c r="M52" s="101">
        <v>71.237566440250632</v>
      </c>
      <c r="N52" s="101">
        <v>44.569554213545238</v>
      </c>
      <c r="O52" s="101">
        <v>35.09161647014006</v>
      </c>
      <c r="P52" s="101">
        <v>35.083558768673299</v>
      </c>
      <c r="Q52" s="101">
        <v>35.546071566260231</v>
      </c>
      <c r="R52" s="101">
        <v>42.781562801736406</v>
      </c>
      <c r="S52" s="101">
        <v>35.646812905499097</v>
      </c>
      <c r="T52" s="101">
        <v>37.400354691103566</v>
      </c>
      <c r="U52" s="101">
        <v>33.214851856022733</v>
      </c>
      <c r="V52" s="101">
        <v>43.793925737671273</v>
      </c>
      <c r="W52" s="101">
        <v>50.936017230188831</v>
      </c>
      <c r="X52" s="101">
        <v>74.174472384569398</v>
      </c>
      <c r="Y52" s="101">
        <v>58.120827224517043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291.17927287940813</v>
      </c>
      <c r="C58" s="122">
        <v>278.72867946819377</v>
      </c>
      <c r="D58" s="122">
        <v>278.94489881500419</v>
      </c>
      <c r="E58" s="122">
        <v>328.86272300377823</v>
      </c>
      <c r="F58" s="122">
        <v>323.17404080303163</v>
      </c>
      <c r="G58" s="122">
        <v>268.61984949668437</v>
      </c>
      <c r="H58" s="122">
        <v>231.30329734522275</v>
      </c>
      <c r="I58" s="122">
        <v>209.22795511790085</v>
      </c>
      <c r="J58" s="122">
        <v>175.95492044636464</v>
      </c>
      <c r="K58" s="122">
        <v>182.39994627338058</v>
      </c>
      <c r="L58" s="122">
        <v>209.50477665311055</v>
      </c>
      <c r="M58" s="122">
        <v>200.46606686115027</v>
      </c>
      <c r="N58" s="122">
        <v>182.90094267009491</v>
      </c>
      <c r="O58" s="122">
        <v>179.09904778755683</v>
      </c>
      <c r="P58" s="122">
        <v>165.28098372443418</v>
      </c>
      <c r="Q58" s="122">
        <v>156.27255661025538</v>
      </c>
      <c r="R58" s="122">
        <v>150.47677146453017</v>
      </c>
      <c r="S58" s="122">
        <v>147.34547796620618</v>
      </c>
      <c r="T58" s="122">
        <v>132.26097916045393</v>
      </c>
      <c r="U58" s="122">
        <v>128.81053835619096</v>
      </c>
      <c r="V58" s="122">
        <v>143.98531387931013</v>
      </c>
      <c r="W58" s="122">
        <v>129.42467225406577</v>
      </c>
      <c r="X58" s="122">
        <v>121.19190983107922</v>
      </c>
      <c r="Y58" s="122">
        <v>116.60764711544918</v>
      </c>
      <c r="DA58" s="130" t="s">
        <v>2633</v>
      </c>
    </row>
    <row r="59" spans="1:105" ht="12" customHeight="1" x14ac:dyDescent="0.25">
      <c r="A59" s="97" t="s">
        <v>50</v>
      </c>
      <c r="B59" s="98">
        <v>607.33529890291584</v>
      </c>
      <c r="C59" s="98">
        <v>580.41801767392451</v>
      </c>
      <c r="D59" s="98">
        <v>578.18649664230429</v>
      </c>
      <c r="E59" s="98">
        <v>673.62055039918778</v>
      </c>
      <c r="F59" s="98">
        <v>670.11224185584877</v>
      </c>
      <c r="G59" s="98">
        <v>613.79073685393291</v>
      </c>
      <c r="H59" s="98">
        <v>599.93081731493078</v>
      </c>
      <c r="I59" s="98">
        <v>600.19867867347784</v>
      </c>
      <c r="J59" s="98">
        <v>540.53351561123213</v>
      </c>
      <c r="K59" s="98">
        <v>536.56226310671491</v>
      </c>
      <c r="L59" s="98">
        <v>545.9803618107843</v>
      </c>
      <c r="M59" s="98">
        <v>494.74617299511448</v>
      </c>
      <c r="N59" s="98">
        <v>423.68920229141918</v>
      </c>
      <c r="O59" s="98">
        <v>394.14265604992994</v>
      </c>
      <c r="P59" s="98">
        <v>355.4090043189575</v>
      </c>
      <c r="Q59" s="98">
        <v>344.94604153299531</v>
      </c>
      <c r="R59" s="98">
        <v>371.39887276832036</v>
      </c>
      <c r="S59" s="98">
        <v>400.40553631699612</v>
      </c>
      <c r="T59" s="98">
        <v>413.7207340853675</v>
      </c>
      <c r="U59" s="98">
        <v>433.47000630314551</v>
      </c>
      <c r="V59" s="98">
        <v>508.41751384636888</v>
      </c>
      <c r="W59" s="98">
        <v>486.32210450169981</v>
      </c>
      <c r="X59" s="98">
        <v>489.38494909788477</v>
      </c>
      <c r="Y59" s="98">
        <v>506.87350842360655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1262.5599651611869</v>
      </c>
      <c r="C62" s="117">
        <f t="shared" si="21"/>
        <v>1417.4009430394112</v>
      </c>
      <c r="D62" s="117">
        <f t="shared" si="21"/>
        <v>1527.4195323734621</v>
      </c>
      <c r="E62" s="117">
        <f t="shared" si="21"/>
        <v>1500.1495089123312</v>
      </c>
      <c r="F62" s="117">
        <f t="shared" si="21"/>
        <v>1572.1490716258731</v>
      </c>
      <c r="G62" s="117">
        <f t="shared" si="21"/>
        <v>1608.8729503984432</v>
      </c>
      <c r="H62" s="117">
        <f t="shared" si="21"/>
        <v>1532.2760599298697</v>
      </c>
      <c r="I62" s="117">
        <f t="shared" si="21"/>
        <v>1569.291236331419</v>
      </c>
      <c r="J62" s="117">
        <f t="shared" si="21"/>
        <v>1492.9651082418641</v>
      </c>
      <c r="K62" s="117">
        <f t="shared" si="21"/>
        <v>1547.7816442907815</v>
      </c>
      <c r="L62" s="117">
        <f t="shared" si="21"/>
        <v>1551.1298056217524</v>
      </c>
      <c r="M62" s="117">
        <f t="shared" si="21"/>
        <v>1304.8694657820104</v>
      </c>
      <c r="N62" s="117">
        <f t="shared" si="21"/>
        <v>1298.6552269919705</v>
      </c>
      <c r="O62" s="117">
        <f t="shared" si="21"/>
        <v>1263.320798920472</v>
      </c>
      <c r="P62" s="117">
        <f t="shared" si="21"/>
        <v>1321.9894124752263</v>
      </c>
      <c r="Q62" s="117">
        <f t="shared" si="21"/>
        <v>1338.5433099357911</v>
      </c>
      <c r="R62" s="117">
        <f t="shared" ref="R62:V62" si="22">R63+R66+R68+R77</f>
        <v>1251.1839177194588</v>
      </c>
      <c r="S62" s="117">
        <f t="shared" si="22"/>
        <v>1261.5037464655977</v>
      </c>
      <c r="T62" s="117">
        <f t="shared" si="22"/>
        <v>1334.5257597851844</v>
      </c>
      <c r="U62" s="117">
        <f t="shared" si="22"/>
        <v>1350.0560063671153</v>
      </c>
      <c r="V62" s="117">
        <f t="shared" si="22"/>
        <v>1403.9396837420632</v>
      </c>
      <c r="W62" s="117">
        <f t="shared" ref="W62:Y62" si="23">W63+W66+W68+W77</f>
        <v>1412.4104157898601</v>
      </c>
      <c r="X62" s="117">
        <f t="shared" si="23"/>
        <v>1392.7128381159789</v>
      </c>
      <c r="Y62" s="117">
        <f t="shared" si="23"/>
        <v>1387.2484860461473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543.22321951272511</v>
      </c>
      <c r="C63" s="122">
        <f t="shared" si="24"/>
        <v>610.43415556424247</v>
      </c>
      <c r="D63" s="122">
        <f t="shared" si="24"/>
        <v>668.76858145918436</v>
      </c>
      <c r="E63" s="122">
        <f t="shared" si="24"/>
        <v>704.1291370055435</v>
      </c>
      <c r="F63" s="122">
        <f t="shared" si="24"/>
        <v>765.16123655174852</v>
      </c>
      <c r="G63" s="122">
        <f t="shared" si="24"/>
        <v>796.58313406933587</v>
      </c>
      <c r="H63" s="122">
        <f t="shared" si="24"/>
        <v>763.62601142443827</v>
      </c>
      <c r="I63" s="122">
        <f t="shared" si="24"/>
        <v>800.62306336455572</v>
      </c>
      <c r="J63" s="122">
        <f t="shared" si="24"/>
        <v>769.19312341551836</v>
      </c>
      <c r="K63" s="122">
        <f t="shared" si="24"/>
        <v>850.63620308184329</v>
      </c>
      <c r="L63" s="122">
        <f t="shared" si="24"/>
        <v>713.58739928206535</v>
      </c>
      <c r="M63" s="122">
        <f t="shared" si="24"/>
        <v>642.78438319622421</v>
      </c>
      <c r="N63" s="122">
        <f t="shared" si="24"/>
        <v>709.38492419286433</v>
      </c>
      <c r="O63" s="122">
        <f t="shared" si="24"/>
        <v>751.09446668348755</v>
      </c>
      <c r="P63" s="122">
        <f t="shared" si="24"/>
        <v>813.02038602826622</v>
      </c>
      <c r="Q63" s="122">
        <f t="shared" si="24"/>
        <v>822.91254729675268</v>
      </c>
      <c r="R63" s="122">
        <f t="shared" ref="R63:V63" si="25">SUM(R64:R65)</f>
        <v>736.21306968555518</v>
      </c>
      <c r="S63" s="122">
        <f t="shared" si="25"/>
        <v>737.80557910196501</v>
      </c>
      <c r="T63" s="122">
        <f t="shared" si="25"/>
        <v>753.14332305691642</v>
      </c>
      <c r="U63" s="122">
        <f t="shared" si="25"/>
        <v>754.87293838976746</v>
      </c>
      <c r="V63" s="122">
        <f t="shared" si="25"/>
        <v>761.62059662166439</v>
      </c>
      <c r="W63" s="122">
        <f t="shared" ref="W63:Y63" si="26">SUM(W64:W65)</f>
        <v>764.25369578426796</v>
      </c>
      <c r="X63" s="122">
        <f t="shared" si="26"/>
        <v>774.62595557615521</v>
      </c>
      <c r="Y63" s="122">
        <f t="shared" si="26"/>
        <v>746.24589864551047</v>
      </c>
      <c r="DA63" s="130" t="s">
        <v>2637</v>
      </c>
    </row>
    <row r="64" spans="1:105" ht="12" customHeight="1" x14ac:dyDescent="0.25">
      <c r="A64" s="97" t="s">
        <v>212</v>
      </c>
      <c r="B64" s="98">
        <v>543.22321951272511</v>
      </c>
      <c r="C64" s="98">
        <v>610.43415556424247</v>
      </c>
      <c r="D64" s="98">
        <v>668.76858145918436</v>
      </c>
      <c r="E64" s="98">
        <v>704.1291370055435</v>
      </c>
      <c r="F64" s="98">
        <v>765.16123655174852</v>
      </c>
      <c r="G64" s="98">
        <v>796.58313406933587</v>
      </c>
      <c r="H64" s="98">
        <v>763.62601142443827</v>
      </c>
      <c r="I64" s="98">
        <v>800.62306336455572</v>
      </c>
      <c r="J64" s="98">
        <v>769.19312341551836</v>
      </c>
      <c r="K64" s="98">
        <v>850.63620308184329</v>
      </c>
      <c r="L64" s="98">
        <v>713.58739928206535</v>
      </c>
      <c r="M64" s="98">
        <v>642.78438319622421</v>
      </c>
      <c r="N64" s="98">
        <v>709.38492419286433</v>
      </c>
      <c r="O64" s="98">
        <v>751.09446668348755</v>
      </c>
      <c r="P64" s="98">
        <v>813.02038602826622</v>
      </c>
      <c r="Q64" s="98">
        <v>822.91254729675268</v>
      </c>
      <c r="R64" s="98">
        <v>736.21306968555518</v>
      </c>
      <c r="S64" s="98">
        <v>737.80557910196501</v>
      </c>
      <c r="T64" s="98">
        <v>753.14332305691642</v>
      </c>
      <c r="U64" s="98">
        <v>754.87293838976746</v>
      </c>
      <c r="V64" s="98">
        <v>761.62059662166439</v>
      </c>
      <c r="W64" s="98">
        <v>764.25369578426796</v>
      </c>
      <c r="X64" s="98">
        <v>774.62595557615521</v>
      </c>
      <c r="Y64" s="98">
        <v>746.24589864551047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273.12164480111966</v>
      </c>
      <c r="C68" s="122">
        <v>298.49308156675528</v>
      </c>
      <c r="D68" s="122">
        <v>308.63079129075101</v>
      </c>
      <c r="E68" s="122">
        <v>285.82852489118295</v>
      </c>
      <c r="F68" s="122">
        <v>287.72933553283372</v>
      </c>
      <c r="G68" s="122">
        <v>287.50293003845417</v>
      </c>
      <c r="H68" s="122">
        <v>279.62416574012332</v>
      </c>
      <c r="I68" s="122">
        <v>280.63296814881448</v>
      </c>
      <c r="J68" s="122">
        <v>273.49120451414007</v>
      </c>
      <c r="K68" s="122">
        <v>261.86870971347122</v>
      </c>
      <c r="L68" s="122">
        <v>318.04784412678646</v>
      </c>
      <c r="M68" s="122">
        <v>255.92023096609964</v>
      </c>
      <c r="N68" s="122">
        <v>242.15578698372298</v>
      </c>
      <c r="O68" s="122">
        <v>223.03019960492276</v>
      </c>
      <c r="P68" s="122">
        <v>222.35448301636438</v>
      </c>
      <c r="Q68" s="122">
        <v>221.18564508169129</v>
      </c>
      <c r="R68" s="122">
        <v>203.0566778440498</v>
      </c>
      <c r="S68" s="122">
        <v>209.19145933747799</v>
      </c>
      <c r="T68" s="122">
        <v>215.74491082654617</v>
      </c>
      <c r="U68" s="122">
        <v>213.87649077763629</v>
      </c>
      <c r="V68" s="122">
        <v>227.88889188204766</v>
      </c>
      <c r="W68" s="122">
        <v>211.95747016939239</v>
      </c>
      <c r="X68" s="122">
        <v>204.5300004126137</v>
      </c>
      <c r="Y68" s="122">
        <v>193.8242334244803</v>
      </c>
      <c r="DA68" s="130" t="s">
        <v>2642</v>
      </c>
    </row>
    <row r="69" spans="1:105" ht="12" customHeight="1" x14ac:dyDescent="0.25">
      <c r="A69" s="97" t="s">
        <v>134</v>
      </c>
      <c r="B69" s="98">
        <v>288.0238480932274</v>
      </c>
      <c r="C69" s="98">
        <v>315.1343626318324</v>
      </c>
      <c r="D69" s="98">
        <v>325.97864259620678</v>
      </c>
      <c r="E69" s="98">
        <v>302.33760800081672</v>
      </c>
      <c r="F69" s="98">
        <v>304.46732603147041</v>
      </c>
      <c r="G69" s="98">
        <v>303.93319687377766</v>
      </c>
      <c r="H69" s="98">
        <v>295.69426842630003</v>
      </c>
      <c r="I69" s="98">
        <v>296.25776321643002</v>
      </c>
      <c r="J69" s="98">
        <v>289.02628603831602</v>
      </c>
      <c r="K69" s="98">
        <v>276.78276292168499</v>
      </c>
      <c r="L69" s="98">
        <v>340.52049211927033</v>
      </c>
      <c r="M69" s="98">
        <v>276.05500201403277</v>
      </c>
      <c r="N69" s="98">
        <v>262.84399141720087</v>
      </c>
      <c r="O69" s="98">
        <v>241.84442576915353</v>
      </c>
      <c r="P69" s="98">
        <v>242.22716164402834</v>
      </c>
      <c r="Q69" s="98">
        <v>241.16355147368355</v>
      </c>
      <c r="R69" s="98">
        <v>220.42242619447509</v>
      </c>
      <c r="S69" s="98">
        <v>225.98225558566978</v>
      </c>
      <c r="T69" s="98">
        <v>233.71214567843779</v>
      </c>
      <c r="U69" s="98">
        <v>231.22838775442005</v>
      </c>
      <c r="V69" s="98">
        <v>246.08921798395031</v>
      </c>
      <c r="W69" s="98">
        <v>228.50336324463561</v>
      </c>
      <c r="X69" s="98">
        <v>218.69895844649537</v>
      </c>
      <c r="Y69" s="98">
        <v>206.40277967434014</v>
      </c>
      <c r="DA69" s="63" t="s">
        <v>2643</v>
      </c>
    </row>
    <row r="70" spans="1:105" ht="12" customHeight="1" x14ac:dyDescent="0.25">
      <c r="A70" s="97" t="s">
        <v>133</v>
      </c>
      <c r="B70" s="98">
        <v>50.393199165704651</v>
      </c>
      <c r="C70" s="98">
        <v>59.439360871578522</v>
      </c>
      <c r="D70" s="98">
        <v>64.718936578976951</v>
      </c>
      <c r="E70" s="98">
        <v>50.950771131246192</v>
      </c>
      <c r="F70" s="98">
        <v>51.920403032079818</v>
      </c>
      <c r="G70" s="98">
        <v>60.23257052333075</v>
      </c>
      <c r="H70" s="98">
        <v>53.604709137133995</v>
      </c>
      <c r="I70" s="98">
        <v>54.782776525813276</v>
      </c>
      <c r="J70" s="98">
        <v>51.657411937737479</v>
      </c>
      <c r="K70" s="98">
        <v>51.093427118787282</v>
      </c>
      <c r="L70" s="98">
        <v>55.931691355505606</v>
      </c>
      <c r="M70" s="98">
        <v>29.424443753474083</v>
      </c>
      <c r="N70" s="98">
        <v>28.901697021872955</v>
      </c>
      <c r="O70" s="98">
        <v>21.829948147274337</v>
      </c>
      <c r="P70" s="98">
        <v>25.271620091055489</v>
      </c>
      <c r="Q70" s="98">
        <v>27.184182923018142</v>
      </c>
      <c r="R70" s="98">
        <v>26.551886569449824</v>
      </c>
      <c r="S70" s="98">
        <v>24.509557132888752</v>
      </c>
      <c r="T70" s="98">
        <v>20.08154504775684</v>
      </c>
      <c r="U70" s="98">
        <v>21.069917634615631</v>
      </c>
      <c r="V70" s="98">
        <v>27.044107793233074</v>
      </c>
      <c r="W70" s="98">
        <v>30.759396975640577</v>
      </c>
      <c r="X70" s="98">
        <v>47.826399941760776</v>
      </c>
      <c r="Y70" s="98">
        <v>40.717043311174329</v>
      </c>
      <c r="DA70" s="63" t="s">
        <v>2644</v>
      </c>
    </row>
    <row r="71" spans="1:105" ht="12" customHeight="1" x14ac:dyDescent="0.25">
      <c r="A71" s="100" t="s">
        <v>212</v>
      </c>
      <c r="B71" s="101">
        <v>50.393199165704651</v>
      </c>
      <c r="C71" s="101">
        <v>59.439360871578522</v>
      </c>
      <c r="D71" s="101">
        <v>64.718936578976951</v>
      </c>
      <c r="E71" s="101">
        <v>50.950771131246192</v>
      </c>
      <c r="F71" s="101">
        <v>51.920403032079818</v>
      </c>
      <c r="G71" s="101">
        <v>60.23257052333075</v>
      </c>
      <c r="H71" s="101">
        <v>53.604709137133995</v>
      </c>
      <c r="I71" s="101">
        <v>54.782776525813276</v>
      </c>
      <c r="J71" s="101">
        <v>51.657411937737479</v>
      </c>
      <c r="K71" s="101">
        <v>51.093427118787282</v>
      </c>
      <c r="L71" s="101">
        <v>55.931691355505606</v>
      </c>
      <c r="M71" s="101">
        <v>29.424443753474083</v>
      </c>
      <c r="N71" s="101">
        <v>28.901697021872955</v>
      </c>
      <c r="O71" s="101">
        <v>21.829948147274337</v>
      </c>
      <c r="P71" s="101">
        <v>25.271620091055489</v>
      </c>
      <c r="Q71" s="101">
        <v>27.184182923018142</v>
      </c>
      <c r="R71" s="101">
        <v>26.551886569449824</v>
      </c>
      <c r="S71" s="101">
        <v>24.509557132888752</v>
      </c>
      <c r="T71" s="101">
        <v>20.08154504775684</v>
      </c>
      <c r="U71" s="101">
        <v>21.069917634615631</v>
      </c>
      <c r="V71" s="101">
        <v>27.044107793233074</v>
      </c>
      <c r="W71" s="101">
        <v>30.759396975640577</v>
      </c>
      <c r="X71" s="101">
        <v>47.826399941760776</v>
      </c>
      <c r="Y71" s="101">
        <v>40.717043311174329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446.21510084734217</v>
      </c>
      <c r="C77" s="122">
        <v>508.47370590841354</v>
      </c>
      <c r="D77" s="122">
        <v>550.02015962352675</v>
      </c>
      <c r="E77" s="122">
        <v>510.19184701560465</v>
      </c>
      <c r="F77" s="122">
        <v>519.25849954129092</v>
      </c>
      <c r="G77" s="122">
        <v>524.78688629065323</v>
      </c>
      <c r="H77" s="122">
        <v>489.0258827653081</v>
      </c>
      <c r="I77" s="122">
        <v>488.03520481804901</v>
      </c>
      <c r="J77" s="122">
        <v>450.28078031220571</v>
      </c>
      <c r="K77" s="122">
        <v>435.27673149546706</v>
      </c>
      <c r="L77" s="122">
        <v>519.49456221290063</v>
      </c>
      <c r="M77" s="122">
        <v>406.16485161968649</v>
      </c>
      <c r="N77" s="122">
        <v>347.11451581538319</v>
      </c>
      <c r="O77" s="122">
        <v>289.1961326320619</v>
      </c>
      <c r="P77" s="122">
        <v>286.61454343059597</v>
      </c>
      <c r="Q77" s="122">
        <v>294.44511755734732</v>
      </c>
      <c r="R77" s="122">
        <v>311.91417018985379</v>
      </c>
      <c r="S77" s="122">
        <v>314.50670802615468</v>
      </c>
      <c r="T77" s="122">
        <v>365.63752590172174</v>
      </c>
      <c r="U77" s="122">
        <v>381.30657719971157</v>
      </c>
      <c r="V77" s="122">
        <v>414.43019523835108</v>
      </c>
      <c r="W77" s="122">
        <v>436.19924983619978</v>
      </c>
      <c r="X77" s="122">
        <v>413.55688212720992</v>
      </c>
      <c r="Y77" s="122">
        <v>447.17835397615659</v>
      </c>
      <c r="DA77" s="130" t="s">
        <v>2651</v>
      </c>
    </row>
    <row r="78" spans="1:105" ht="12" customHeight="1" x14ac:dyDescent="0.25">
      <c r="A78" s="97" t="s">
        <v>189</v>
      </c>
      <c r="B78" s="98">
        <v>471.19817849923737</v>
      </c>
      <c r="C78" s="98">
        <v>539.93099309801153</v>
      </c>
      <c r="D78" s="98">
        <v>587.33674635868283</v>
      </c>
      <c r="E78" s="98">
        <v>547.05818689733655</v>
      </c>
      <c r="F78" s="98">
        <v>558.7091472803553</v>
      </c>
      <c r="G78" s="98">
        <v>566.33777777223293</v>
      </c>
      <c r="H78" s="98">
        <v>528.78481828489896</v>
      </c>
      <c r="I78" s="98">
        <v>527.68680438279102</v>
      </c>
      <c r="J78" s="98">
        <v>487.28560102423137</v>
      </c>
      <c r="K78" s="98">
        <v>471.98119995899367</v>
      </c>
      <c r="L78" s="98">
        <v>566.07837800877098</v>
      </c>
      <c r="M78" s="98">
        <v>442.87693995080457</v>
      </c>
      <c r="N78" s="98">
        <v>377.28628461264367</v>
      </c>
      <c r="O78" s="98">
        <v>312.48183737968026</v>
      </c>
      <c r="P78" s="98">
        <v>308.03768013983</v>
      </c>
      <c r="Q78" s="98">
        <v>314.88271220495</v>
      </c>
      <c r="R78" s="98">
        <v>332.40756947960739</v>
      </c>
      <c r="S78" s="98">
        <v>333.44910877300612</v>
      </c>
      <c r="T78" s="98">
        <v>386.09404756325534</v>
      </c>
      <c r="U78" s="98">
        <v>400.87200660955062</v>
      </c>
      <c r="V78" s="98">
        <v>433.1577049586661</v>
      </c>
      <c r="W78" s="98">
        <v>452.67111094323383</v>
      </c>
      <c r="X78" s="98">
        <v>425.6982349765301</v>
      </c>
      <c r="Y78" s="98">
        <v>459.25018522625106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457.32682818283058</v>
      </c>
      <c r="C81" s="117">
        <f t="shared" si="28"/>
        <v>441.7919869262567</v>
      </c>
      <c r="D81" s="117">
        <f t="shared" si="28"/>
        <v>434.64204452579463</v>
      </c>
      <c r="E81" s="117">
        <f t="shared" si="28"/>
        <v>468.92459715574233</v>
      </c>
      <c r="F81" s="117">
        <f t="shared" si="28"/>
        <v>461.20928809253633</v>
      </c>
      <c r="G81" s="117">
        <f t="shared" si="28"/>
        <v>423.47549633457442</v>
      </c>
      <c r="H81" s="117">
        <f t="shared" si="28"/>
        <v>399.9446458593826</v>
      </c>
      <c r="I81" s="117">
        <f t="shared" si="28"/>
        <v>384.89764606577808</v>
      </c>
      <c r="J81" s="117">
        <f t="shared" si="28"/>
        <v>356.56691768003395</v>
      </c>
      <c r="K81" s="117">
        <f t="shared" si="28"/>
        <v>340.45804398666399</v>
      </c>
      <c r="L81" s="117">
        <f t="shared" si="28"/>
        <v>337.9638716873464</v>
      </c>
      <c r="M81" s="117">
        <f t="shared" si="28"/>
        <v>288.10629339020852</v>
      </c>
      <c r="N81" s="117">
        <f t="shared" si="28"/>
        <v>248.97924123748223</v>
      </c>
      <c r="O81" s="117">
        <f t="shared" si="28"/>
        <v>222.88836846153407</v>
      </c>
      <c r="P81" s="117">
        <f t="shared" si="28"/>
        <v>193.25941706709744</v>
      </c>
      <c r="Q81" s="117">
        <f t="shared" si="28"/>
        <v>176.33257115954436</v>
      </c>
      <c r="R81" s="117">
        <f t="shared" ref="R81:V81" si="29">R82+R85+R87+R100</f>
        <v>174.97585098385289</v>
      </c>
      <c r="S81" s="117">
        <f t="shared" si="29"/>
        <v>179.71029999633731</v>
      </c>
      <c r="T81" s="117">
        <f t="shared" si="29"/>
        <v>174.62130774225344</v>
      </c>
      <c r="U81" s="117">
        <f t="shared" si="29"/>
        <v>174.31460248512926</v>
      </c>
      <c r="V81" s="117">
        <f t="shared" si="29"/>
        <v>196.87529285341452</v>
      </c>
      <c r="W81" s="117">
        <f t="shared" ref="W81:Y81" si="30">W82+W85+W87+W100</f>
        <v>173.05272037325284</v>
      </c>
      <c r="X81" s="117">
        <f t="shared" si="30"/>
        <v>157.44064783598355</v>
      </c>
      <c r="Y81" s="117">
        <f t="shared" si="30"/>
        <v>149.16017876336886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282.00171279220018</v>
      </c>
      <c r="C87" s="122">
        <v>272.80664282418587</v>
      </c>
      <c r="D87" s="122">
        <v>266.78986240504059</v>
      </c>
      <c r="E87" s="122">
        <v>270.06482478463874</v>
      </c>
      <c r="F87" s="122">
        <v>262.04360421493772</v>
      </c>
      <c r="G87" s="122">
        <v>250.58233302308031</v>
      </c>
      <c r="H87" s="122">
        <v>245.52740061749958</v>
      </c>
      <c r="I87" s="122">
        <v>244.46736120079234</v>
      </c>
      <c r="J87" s="122">
        <v>240.12782644623005</v>
      </c>
      <c r="K87" s="122">
        <v>235.45769113859043</v>
      </c>
      <c r="L87" s="122">
        <v>236.36202917653259</v>
      </c>
      <c r="M87" s="122">
        <v>191.86288557123115</v>
      </c>
      <c r="N87" s="122">
        <v>170.62551433896073</v>
      </c>
      <c r="O87" s="122">
        <v>157.11564310131087</v>
      </c>
      <c r="P87" s="122">
        <v>136.2885632927777</v>
      </c>
      <c r="Q87" s="122">
        <v>124.0246138033356</v>
      </c>
      <c r="R87" s="122">
        <v>122.50197340055226</v>
      </c>
      <c r="S87" s="122">
        <v>124.63483405924751</v>
      </c>
      <c r="T87" s="122">
        <v>119.25736426242658</v>
      </c>
      <c r="U87" s="122">
        <v>116.74233024199208</v>
      </c>
      <c r="V87" s="122">
        <v>129.02288744011904</v>
      </c>
      <c r="W87" s="122">
        <v>110.38963552091735</v>
      </c>
      <c r="X87" s="122">
        <v>99.124047848274088</v>
      </c>
      <c r="Y87" s="122">
        <v>92.839835017444713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346.19059718618962</v>
      </c>
      <c r="C92" s="101">
        <v>336.824350852853</v>
      </c>
      <c r="D92" s="101">
        <v>332.22309102330331</v>
      </c>
      <c r="E92" s="101">
        <v>339.14474039949522</v>
      </c>
      <c r="F92" s="101">
        <v>333.54710805183277</v>
      </c>
      <c r="G92" s="101">
        <v>324.82291411773576</v>
      </c>
      <c r="H92" s="101">
        <v>324.57622375732888</v>
      </c>
      <c r="I92" s="101">
        <v>330.32506834228525</v>
      </c>
      <c r="J92" s="101">
        <v>331.5392110907502</v>
      </c>
      <c r="K92" s="101">
        <v>334.02232087803588</v>
      </c>
      <c r="L92" s="101">
        <v>350.12610329633816</v>
      </c>
      <c r="M92" s="101">
        <v>304.78889418440696</v>
      </c>
      <c r="N92" s="101">
        <v>294.35531298389412</v>
      </c>
      <c r="O92" s="101">
        <v>294.53565647743363</v>
      </c>
      <c r="P92" s="101">
        <v>270.39760801682775</v>
      </c>
      <c r="Q92" s="101">
        <v>255.34050813744412</v>
      </c>
      <c r="R92" s="101">
        <v>257.31710484988514</v>
      </c>
      <c r="S92" s="101">
        <v>260.01473390555611</v>
      </c>
      <c r="T92" s="101">
        <v>252.78119923050784</v>
      </c>
      <c r="U92" s="101">
        <v>245.7197861130073</v>
      </c>
      <c r="V92" s="101">
        <v>281.92664971331965</v>
      </c>
      <c r="W92" s="101">
        <v>246.48278049139455</v>
      </c>
      <c r="X92" s="101">
        <v>235.70505960937746</v>
      </c>
      <c r="Y92" s="101">
        <v>231.34145066443037</v>
      </c>
      <c r="DA92" s="131" t="s">
        <v>2665</v>
      </c>
    </row>
    <row r="93" spans="1:105" ht="12" customHeight="1" x14ac:dyDescent="0.25">
      <c r="A93" s="107" t="s">
        <v>123</v>
      </c>
      <c r="B93" s="104">
        <v>61.923259483058153</v>
      </c>
      <c r="C93" s="104">
        <v>63.731406226934169</v>
      </c>
      <c r="D93" s="104">
        <v>65.435106088947848</v>
      </c>
      <c r="E93" s="104">
        <v>58.086400610256433</v>
      </c>
      <c r="F93" s="104">
        <v>57.272697089009036</v>
      </c>
      <c r="G93" s="104">
        <v>64.153645000251984</v>
      </c>
      <c r="H93" s="104">
        <v>58.834624303691449</v>
      </c>
      <c r="I93" s="104">
        <v>60.912112411732672</v>
      </c>
      <c r="J93" s="104">
        <v>59.801381276641067</v>
      </c>
      <c r="K93" s="104">
        <v>62.901438280551893</v>
      </c>
      <c r="L93" s="104">
        <v>55.503911173229184</v>
      </c>
      <c r="M93" s="104">
        <v>31.926027637520416</v>
      </c>
      <c r="N93" s="104">
        <v>32.369085450634408</v>
      </c>
      <c r="O93" s="104">
        <v>30.234593082297224</v>
      </c>
      <c r="P93" s="104">
        <v>28.924876901431826</v>
      </c>
      <c r="Q93" s="104">
        <v>27.81012158614708</v>
      </c>
      <c r="R93" s="104">
        <v>30.4761021405793</v>
      </c>
      <c r="S93" s="104">
        <v>30.354509576221478</v>
      </c>
      <c r="T93" s="104">
        <v>21.079341342840639</v>
      </c>
      <c r="U93" s="104">
        <v>21.214896129790908</v>
      </c>
      <c r="V93" s="104">
        <v>33.092964079358005</v>
      </c>
      <c r="W93" s="104">
        <v>30.671778080410515</v>
      </c>
      <c r="X93" s="104">
        <v>46.73433701906923</v>
      </c>
      <c r="Y93" s="104">
        <v>37.882129560456747</v>
      </c>
      <c r="DA93" s="132" t="s">
        <v>2666</v>
      </c>
    </row>
    <row r="94" spans="1:105" ht="12" customHeight="1" x14ac:dyDescent="0.25">
      <c r="A94" s="108" t="s">
        <v>50</v>
      </c>
      <c r="B94" s="98">
        <v>61.923259483058153</v>
      </c>
      <c r="C94" s="98">
        <v>63.731406226934169</v>
      </c>
      <c r="D94" s="98">
        <v>65.435106088947848</v>
      </c>
      <c r="E94" s="98">
        <v>58.086400610256433</v>
      </c>
      <c r="F94" s="98">
        <v>57.272697089009036</v>
      </c>
      <c r="G94" s="98">
        <v>64.153645000251984</v>
      </c>
      <c r="H94" s="98">
        <v>58.834624303691449</v>
      </c>
      <c r="I94" s="98">
        <v>60.912112411732672</v>
      </c>
      <c r="J94" s="98">
        <v>59.801381276641067</v>
      </c>
      <c r="K94" s="98">
        <v>62.901438280551893</v>
      </c>
      <c r="L94" s="98">
        <v>55.503911173229184</v>
      </c>
      <c r="M94" s="98">
        <v>31.926027637520416</v>
      </c>
      <c r="N94" s="98">
        <v>32.369085450634408</v>
      </c>
      <c r="O94" s="98">
        <v>30.234593082297224</v>
      </c>
      <c r="P94" s="98">
        <v>28.924876901431826</v>
      </c>
      <c r="Q94" s="98">
        <v>27.81012158614708</v>
      </c>
      <c r="R94" s="98">
        <v>30.4761021405793</v>
      </c>
      <c r="S94" s="98">
        <v>30.354509576221478</v>
      </c>
      <c r="T94" s="98">
        <v>21.079341342840639</v>
      </c>
      <c r="U94" s="98">
        <v>21.214896129790908</v>
      </c>
      <c r="V94" s="98">
        <v>33.092964079358005</v>
      </c>
      <c r="W94" s="98">
        <v>30.671778080410515</v>
      </c>
      <c r="X94" s="98">
        <v>46.73433701906923</v>
      </c>
      <c r="Y94" s="98">
        <v>37.882129560456747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175.32511539063043</v>
      </c>
      <c r="C100" s="122">
        <v>168.98534410207083</v>
      </c>
      <c r="D100" s="122">
        <v>167.85218212075407</v>
      </c>
      <c r="E100" s="122">
        <v>198.85977237110359</v>
      </c>
      <c r="F100" s="122">
        <v>199.16568387759864</v>
      </c>
      <c r="G100" s="122">
        <v>172.89316331149411</v>
      </c>
      <c r="H100" s="122">
        <v>154.41724524188299</v>
      </c>
      <c r="I100" s="122">
        <v>140.43028486498577</v>
      </c>
      <c r="J100" s="122">
        <v>116.43909123380392</v>
      </c>
      <c r="K100" s="122">
        <v>105.00035284807358</v>
      </c>
      <c r="L100" s="122">
        <v>101.60184251081382</v>
      </c>
      <c r="M100" s="122">
        <v>96.243407818977374</v>
      </c>
      <c r="N100" s="122">
        <v>78.353726898521501</v>
      </c>
      <c r="O100" s="122">
        <v>65.772725360223191</v>
      </c>
      <c r="P100" s="122">
        <v>56.970853774319764</v>
      </c>
      <c r="Q100" s="122">
        <v>52.307957356208767</v>
      </c>
      <c r="R100" s="122">
        <v>52.473877583300627</v>
      </c>
      <c r="S100" s="122">
        <v>55.07546593708981</v>
      </c>
      <c r="T100" s="122">
        <v>55.363943479826851</v>
      </c>
      <c r="U100" s="122">
        <v>57.572272243137185</v>
      </c>
      <c r="V100" s="122">
        <v>67.852405413295472</v>
      </c>
      <c r="W100" s="122">
        <v>62.663084852335473</v>
      </c>
      <c r="X100" s="122">
        <v>58.316599987709481</v>
      </c>
      <c r="Y100" s="122">
        <v>56.320343745924141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607.33529890291572</v>
      </c>
      <c r="C102" s="98">
        <v>579.96556401683301</v>
      </c>
      <c r="D102" s="98">
        <v>577.7775417587161</v>
      </c>
      <c r="E102" s="98">
        <v>672.93583888287606</v>
      </c>
      <c r="F102" s="98">
        <v>669.37995062288758</v>
      </c>
      <c r="G102" s="98">
        <v>613.57594176412692</v>
      </c>
      <c r="H102" s="98">
        <v>600.25899305262772</v>
      </c>
      <c r="I102" s="98">
        <v>600.8768721613734</v>
      </c>
      <c r="J102" s="98">
        <v>541.45454357244205</v>
      </c>
      <c r="K102" s="98">
        <v>537.71492129803005</v>
      </c>
      <c r="L102" s="98">
        <v>547.26214975055859</v>
      </c>
      <c r="M102" s="98">
        <v>495.2153188975285</v>
      </c>
      <c r="N102" s="98">
        <v>423.72419873479436</v>
      </c>
      <c r="O102" s="98">
        <v>393.98529111490069</v>
      </c>
      <c r="P102" s="98">
        <v>355.18518030342892</v>
      </c>
      <c r="Q102" s="98">
        <v>344.78385809258043</v>
      </c>
      <c r="R102" s="98">
        <v>371.37871443553843</v>
      </c>
      <c r="S102" s="98">
        <v>400.40813779046562</v>
      </c>
      <c r="T102" s="98">
        <v>413.76683949475569</v>
      </c>
      <c r="U102" s="98">
        <v>430.94881809932906</v>
      </c>
      <c r="V102" s="98">
        <v>505.26108944362073</v>
      </c>
      <c r="W102" s="98">
        <v>483.68066913067088</v>
      </c>
      <c r="X102" s="98">
        <v>487.11460500036344</v>
      </c>
      <c r="Y102" s="98">
        <v>505.22318415286901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291.17991291745074</v>
      </c>
      <c r="C124" s="117">
        <f t="shared" si="42"/>
        <v>278.88615944063719</v>
      </c>
      <c r="D124" s="117">
        <f t="shared" si="42"/>
        <v>279.31052777397224</v>
      </c>
      <c r="E124" s="117">
        <f t="shared" si="42"/>
        <v>331.11380240209274</v>
      </c>
      <c r="F124" s="117">
        <f t="shared" si="42"/>
        <v>324.64600928974545</v>
      </c>
      <c r="G124" s="117">
        <f t="shared" si="42"/>
        <v>291.78934869861575</v>
      </c>
      <c r="H124" s="117">
        <f t="shared" si="42"/>
        <v>268.92936416799353</v>
      </c>
      <c r="I124" s="117">
        <f t="shared" si="42"/>
        <v>255.03868205797181</v>
      </c>
      <c r="J124" s="117">
        <f t="shared" si="42"/>
        <v>215.73795613127302</v>
      </c>
      <c r="K124" s="117">
        <f t="shared" si="42"/>
        <v>206.18348228375839</v>
      </c>
      <c r="L124" s="117">
        <f t="shared" si="42"/>
        <v>219.97423359288683</v>
      </c>
      <c r="M124" s="117">
        <f t="shared" si="42"/>
        <v>215.18913883605785</v>
      </c>
      <c r="N124" s="117">
        <f t="shared" si="42"/>
        <v>206.7435201614137</v>
      </c>
      <c r="O124" s="117">
        <f t="shared" si="42"/>
        <v>204.92963006499352</v>
      </c>
      <c r="P124" s="117">
        <f t="shared" si="42"/>
        <v>186.99320678877044</v>
      </c>
      <c r="Q124" s="117">
        <f t="shared" si="42"/>
        <v>178.41882274394246</v>
      </c>
      <c r="R124" s="117">
        <f t="shared" ref="R124:V124" si="43">R125+R128+R130+R139</f>
        <v>173.01889546979305</v>
      </c>
      <c r="S124" s="117">
        <f t="shared" si="43"/>
        <v>169.79570659286361</v>
      </c>
      <c r="T124" s="117">
        <f t="shared" si="43"/>
        <v>154.27138307187207</v>
      </c>
      <c r="U124" s="117">
        <f t="shared" si="43"/>
        <v>143.21838883432812</v>
      </c>
      <c r="V124" s="117">
        <f t="shared" si="43"/>
        <v>151.94462043489108</v>
      </c>
      <c r="W124" s="117">
        <f t="shared" ref="W124:Y124" si="44">W125+W128+W130+W139</f>
        <v>138.17211847341278</v>
      </c>
      <c r="X124" s="117">
        <f t="shared" si="44"/>
        <v>138.29487741203738</v>
      </c>
      <c r="Y124" s="117">
        <f t="shared" si="44"/>
        <v>0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291.17991291745074</v>
      </c>
      <c r="C139" s="122">
        <v>278.88615944063719</v>
      </c>
      <c r="D139" s="122">
        <v>279.31052777397224</v>
      </c>
      <c r="E139" s="122">
        <v>331.11380240209274</v>
      </c>
      <c r="F139" s="122">
        <v>324.64600928974545</v>
      </c>
      <c r="G139" s="122">
        <v>291.78934869861575</v>
      </c>
      <c r="H139" s="122">
        <v>268.92936416799353</v>
      </c>
      <c r="I139" s="122">
        <v>255.03868205797181</v>
      </c>
      <c r="J139" s="122">
        <v>215.73795613127302</v>
      </c>
      <c r="K139" s="122">
        <v>206.18348228375839</v>
      </c>
      <c r="L139" s="122">
        <v>219.97423359288683</v>
      </c>
      <c r="M139" s="122">
        <v>215.18913883605785</v>
      </c>
      <c r="N139" s="122">
        <v>206.7435201614137</v>
      </c>
      <c r="O139" s="122">
        <v>204.92963006499352</v>
      </c>
      <c r="P139" s="122">
        <v>186.99320678877044</v>
      </c>
      <c r="Q139" s="122">
        <v>178.41882274394246</v>
      </c>
      <c r="R139" s="122">
        <v>173.01889546979305</v>
      </c>
      <c r="S139" s="122">
        <v>169.79570659286361</v>
      </c>
      <c r="T139" s="122">
        <v>154.27138307187207</v>
      </c>
      <c r="U139" s="122">
        <v>143.21838883432812</v>
      </c>
      <c r="V139" s="122">
        <v>151.94462043489108</v>
      </c>
      <c r="W139" s="122">
        <v>138.17211847341278</v>
      </c>
      <c r="X139" s="122">
        <v>138.29487741203738</v>
      </c>
      <c r="Y139" s="122">
        <v>0</v>
      </c>
      <c r="DA139" s="130" t="s">
        <v>2710</v>
      </c>
    </row>
    <row r="140" spans="1:105" ht="12" customHeight="1" x14ac:dyDescent="0.25">
      <c r="A140" s="97" t="s">
        <v>50</v>
      </c>
      <c r="B140" s="98">
        <v>607.33529890291572</v>
      </c>
      <c r="C140" s="98">
        <v>579.96840429816211</v>
      </c>
      <c r="D140" s="98">
        <v>577.61455709142831</v>
      </c>
      <c r="E140" s="98">
        <v>672.59251457655455</v>
      </c>
      <c r="F140" s="98">
        <v>669.13149692497541</v>
      </c>
      <c r="G140" s="98">
        <v>613.75968890203524</v>
      </c>
      <c r="H140" s="98">
        <v>600.56642841686516</v>
      </c>
      <c r="I140" s="98">
        <v>601.08533496695907</v>
      </c>
      <c r="J140" s="98">
        <v>541.49216506719404</v>
      </c>
      <c r="K140" s="98">
        <v>537.3768509212664</v>
      </c>
      <c r="L140" s="98">
        <v>546.48250008279388</v>
      </c>
      <c r="M140" s="98">
        <v>494.69297476398521</v>
      </c>
      <c r="N140" s="98">
        <v>423.41231733489718</v>
      </c>
      <c r="O140" s="98">
        <v>393.86569238631574</v>
      </c>
      <c r="P140" s="98">
        <v>355.25857334501023</v>
      </c>
      <c r="Q140" s="98">
        <v>344.91678543707485</v>
      </c>
      <c r="R140" s="98">
        <v>371.52529326734901</v>
      </c>
      <c r="S140" s="98">
        <v>400.53795157866239</v>
      </c>
      <c r="T140" s="98">
        <v>414.28583877483959</v>
      </c>
      <c r="U140" s="98">
        <v>432.65712399820171</v>
      </c>
      <c r="V140" s="98">
        <v>507.11715534905136</v>
      </c>
      <c r="W140" s="98">
        <v>485.53424853706565</v>
      </c>
      <c r="X140" s="98">
        <v>490.36721639862765</v>
      </c>
      <c r="Y140" s="98">
        <v>0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612.34638155670223</v>
      </c>
      <c r="C143" s="117">
        <f t="shared" si="49"/>
        <v>586.70554071188371</v>
      </c>
      <c r="D143" s="117">
        <f t="shared" si="49"/>
        <v>579.86056567216815</v>
      </c>
      <c r="E143" s="117">
        <f t="shared" si="49"/>
        <v>643.44776999165572</v>
      </c>
      <c r="F143" s="117">
        <f t="shared" si="49"/>
        <v>626.3250292268508</v>
      </c>
      <c r="G143" s="117">
        <f t="shared" si="49"/>
        <v>570.7865437318369</v>
      </c>
      <c r="H143" s="117">
        <f t="shared" si="49"/>
        <v>549.4080584644355</v>
      </c>
      <c r="I143" s="117">
        <f t="shared" si="49"/>
        <v>527.90570024489693</v>
      </c>
      <c r="J143" s="117">
        <f t="shared" si="49"/>
        <v>479.86282929802837</v>
      </c>
      <c r="K143" s="117">
        <f t="shared" si="49"/>
        <v>473.6996916963941</v>
      </c>
      <c r="L143" s="117">
        <f t="shared" si="49"/>
        <v>494.3668602155073</v>
      </c>
      <c r="M143" s="117">
        <f t="shared" si="49"/>
        <v>446.07282843599819</v>
      </c>
      <c r="N143" s="117">
        <f t="shared" si="49"/>
        <v>423.82344824879988</v>
      </c>
      <c r="O143" s="117">
        <f t="shared" si="49"/>
        <v>419.23655095685137</v>
      </c>
      <c r="P143" s="117">
        <f t="shared" si="49"/>
        <v>372.08694423100087</v>
      </c>
      <c r="Q143" s="117">
        <f t="shared" si="49"/>
        <v>341.04515611191738</v>
      </c>
      <c r="R143" s="117">
        <f t="shared" ref="R143:V143" si="50">R144+R146+R148+R157</f>
        <v>336.5936436096589</v>
      </c>
      <c r="S143" s="117">
        <f t="shared" si="50"/>
        <v>339.17461405368897</v>
      </c>
      <c r="T143" s="117">
        <f t="shared" si="50"/>
        <v>321.48322713778867</v>
      </c>
      <c r="U143" s="117">
        <f t="shared" si="50"/>
        <v>312.93168792814345</v>
      </c>
      <c r="V143" s="117">
        <f t="shared" si="50"/>
        <v>341.64008589816012</v>
      </c>
      <c r="W143" s="117">
        <f t="shared" ref="W143:Y143" si="51">W144+W146+W148+W157</f>
        <v>289.96342532009447</v>
      </c>
      <c r="X143" s="117">
        <f t="shared" si="51"/>
        <v>257.16051297181292</v>
      </c>
      <c r="Y143" s="117">
        <f t="shared" si="51"/>
        <v>242.39061381278555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321.1702875305885</v>
      </c>
      <c r="C148" s="122">
        <v>307.33635772863096</v>
      </c>
      <c r="D148" s="122">
        <v>298.11555114689003</v>
      </c>
      <c r="E148" s="122">
        <v>304.66382341821839</v>
      </c>
      <c r="F148" s="122">
        <v>299.45565707407991</v>
      </c>
      <c r="G148" s="122">
        <v>291.44215834484794</v>
      </c>
      <c r="H148" s="122">
        <v>291.73993568679089</v>
      </c>
      <c r="I148" s="122">
        <v>292.0403796173336</v>
      </c>
      <c r="J148" s="122">
        <v>284.96799064462988</v>
      </c>
      <c r="K148" s="122">
        <v>279.14978350874111</v>
      </c>
      <c r="L148" s="122">
        <v>280.73846595088952</v>
      </c>
      <c r="M148" s="122">
        <v>235.96950779961477</v>
      </c>
      <c r="N148" s="122">
        <v>222.15296150241278</v>
      </c>
      <c r="O148" s="122">
        <v>219.16963250392442</v>
      </c>
      <c r="P148" s="122">
        <v>195.5068151119963</v>
      </c>
      <c r="Q148" s="122">
        <v>179.94414566752644</v>
      </c>
      <c r="R148" s="122">
        <v>178.17907508382459</v>
      </c>
      <c r="S148" s="122">
        <v>179.62770483690301</v>
      </c>
      <c r="T148" s="122">
        <v>171.19760628425081</v>
      </c>
      <c r="U148" s="122">
        <v>167.88842369431271</v>
      </c>
      <c r="V148" s="122">
        <v>185.47762425096428</v>
      </c>
      <c r="W148" s="122">
        <v>160.05417982810337</v>
      </c>
      <c r="X148" s="122">
        <v>143.07139793692619</v>
      </c>
      <c r="Y148" s="122">
        <v>135.45545846410536</v>
      </c>
      <c r="DA148" s="130" t="s">
        <v>2718</v>
      </c>
    </row>
    <row r="149" spans="1:105" ht="12" customHeight="1" x14ac:dyDescent="0.25">
      <c r="A149" s="97" t="s">
        <v>124</v>
      </c>
      <c r="B149" s="98">
        <v>346.19059718618962</v>
      </c>
      <c r="C149" s="98">
        <v>333.38766106761619</v>
      </c>
      <c r="D149" s="98">
        <v>325.87265111990939</v>
      </c>
      <c r="E149" s="98">
        <v>332.33535825535347</v>
      </c>
      <c r="F149" s="98">
        <v>327.87622414070938</v>
      </c>
      <c r="G149" s="98">
        <v>321.06332356349412</v>
      </c>
      <c r="H149" s="98">
        <v>323.34869405881636</v>
      </c>
      <c r="I149" s="98">
        <v>329.6610001266784</v>
      </c>
      <c r="J149" s="98">
        <v>330.17335943921046</v>
      </c>
      <c r="K149" s="98">
        <v>331.72611496660136</v>
      </c>
      <c r="L149" s="98">
        <v>347.04834893817201</v>
      </c>
      <c r="M149" s="98">
        <v>302.64201246794869</v>
      </c>
      <c r="N149" s="98">
        <v>293.06909786238401</v>
      </c>
      <c r="O149" s="98">
        <v>293.62274802574785</v>
      </c>
      <c r="P149" s="98">
        <v>269.34017292037703</v>
      </c>
      <c r="Q149" s="98">
        <v>254.11851332095574</v>
      </c>
      <c r="R149" s="98">
        <v>255.80829507479257</v>
      </c>
      <c r="S149" s="98">
        <v>258.8458838900591</v>
      </c>
      <c r="T149" s="98">
        <v>252.33570745330002</v>
      </c>
      <c r="U149" s="98">
        <v>247.21236611757101</v>
      </c>
      <c r="V149" s="98">
        <v>283.79767062398963</v>
      </c>
      <c r="W149" s="98">
        <v>247.03239087889216</v>
      </c>
      <c r="X149" s="98">
        <v>235.4220701742982</v>
      </c>
      <c r="Y149" s="98">
        <v>230.78281100503887</v>
      </c>
      <c r="DA149" s="63" t="s">
        <v>2719</v>
      </c>
    </row>
    <row r="150" spans="1:105" ht="12" customHeight="1" x14ac:dyDescent="0.25">
      <c r="A150" s="97" t="s">
        <v>123</v>
      </c>
      <c r="B150" s="98">
        <v>61.923259483058146</v>
      </c>
      <c r="C150" s="98">
        <v>63.224536615067741</v>
      </c>
      <c r="D150" s="98">
        <v>64.211471611022432</v>
      </c>
      <c r="E150" s="98">
        <v>56.8650890532533</v>
      </c>
      <c r="F150" s="98">
        <v>56.277630724752619</v>
      </c>
      <c r="G150" s="98">
        <v>63.339153981684575</v>
      </c>
      <c r="H150" s="98">
        <v>58.606022081617525</v>
      </c>
      <c r="I150" s="98">
        <v>60.851856767726908</v>
      </c>
      <c r="J150" s="98">
        <v>59.492401953361657</v>
      </c>
      <c r="K150" s="98">
        <v>62.422530470449821</v>
      </c>
      <c r="L150" s="98">
        <v>54.997844764395786</v>
      </c>
      <c r="M150" s="98">
        <v>31.836069912795569</v>
      </c>
      <c r="N150" s="98">
        <v>32.39258720692284</v>
      </c>
      <c r="O150" s="98">
        <v>30.23504778818263</v>
      </c>
      <c r="P150" s="98">
        <v>28.853011933562374</v>
      </c>
      <c r="Q150" s="98">
        <v>27.69735814991764</v>
      </c>
      <c r="R150" s="98">
        <v>30.313932360914723</v>
      </c>
      <c r="S150" s="98">
        <v>30.272252338784419</v>
      </c>
      <c r="T150" s="98">
        <v>21.043958275510192</v>
      </c>
      <c r="U150" s="98">
        <v>21.341130759957665</v>
      </c>
      <c r="V150" s="98">
        <v>33.259904471988115</v>
      </c>
      <c r="W150" s="98">
        <v>30.780165295002387</v>
      </c>
      <c r="X150" s="98">
        <v>46.822008243070741</v>
      </c>
      <c r="Y150" s="98">
        <v>37.918809649789594</v>
      </c>
      <c r="DA150" s="63" t="s">
        <v>2720</v>
      </c>
    </row>
    <row r="151" spans="1:105" ht="12" customHeight="1" x14ac:dyDescent="0.25">
      <c r="A151" s="100" t="s">
        <v>50</v>
      </c>
      <c r="B151" s="101">
        <v>61.923259483058146</v>
      </c>
      <c r="C151" s="101">
        <v>63.224536615067741</v>
      </c>
      <c r="D151" s="101">
        <v>64.211471611022432</v>
      </c>
      <c r="E151" s="101">
        <v>56.8650890532533</v>
      </c>
      <c r="F151" s="101">
        <v>56.277630724752619</v>
      </c>
      <c r="G151" s="101">
        <v>63.339153981684575</v>
      </c>
      <c r="H151" s="101">
        <v>58.606022081617525</v>
      </c>
      <c r="I151" s="101">
        <v>60.851856767726908</v>
      </c>
      <c r="J151" s="101">
        <v>59.492401953361657</v>
      </c>
      <c r="K151" s="101">
        <v>62.422530470449821</v>
      </c>
      <c r="L151" s="101">
        <v>54.997844764395786</v>
      </c>
      <c r="M151" s="101">
        <v>31.836069912795569</v>
      </c>
      <c r="N151" s="101">
        <v>32.39258720692284</v>
      </c>
      <c r="O151" s="101">
        <v>30.23504778818263</v>
      </c>
      <c r="P151" s="101">
        <v>28.853011933562374</v>
      </c>
      <c r="Q151" s="101">
        <v>27.69735814991764</v>
      </c>
      <c r="R151" s="101">
        <v>30.313932360914723</v>
      </c>
      <c r="S151" s="101">
        <v>30.272252338784419</v>
      </c>
      <c r="T151" s="101">
        <v>21.043958275510192</v>
      </c>
      <c r="U151" s="101">
        <v>21.341130759957665</v>
      </c>
      <c r="V151" s="101">
        <v>33.259904471988115</v>
      </c>
      <c r="W151" s="101">
        <v>30.780165295002387</v>
      </c>
      <c r="X151" s="101">
        <v>46.822008243070741</v>
      </c>
      <c r="Y151" s="101">
        <v>37.918809649789594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291.17609402611379</v>
      </c>
      <c r="C157" s="122">
        <v>279.3691829832527</v>
      </c>
      <c r="D157" s="122">
        <v>281.74501452527812</v>
      </c>
      <c r="E157" s="122">
        <v>338.78394657343733</v>
      </c>
      <c r="F157" s="122">
        <v>326.86937215277084</v>
      </c>
      <c r="G157" s="122">
        <v>279.34438538698902</v>
      </c>
      <c r="H157" s="122">
        <v>257.66812277764467</v>
      </c>
      <c r="I157" s="122">
        <v>235.86532062756328</v>
      </c>
      <c r="J157" s="122">
        <v>194.89483865339852</v>
      </c>
      <c r="K157" s="122">
        <v>194.54990818765302</v>
      </c>
      <c r="L157" s="122">
        <v>213.62839426461778</v>
      </c>
      <c r="M157" s="122">
        <v>210.10332063638344</v>
      </c>
      <c r="N157" s="122">
        <v>201.67048674638707</v>
      </c>
      <c r="O157" s="122">
        <v>200.06691845292698</v>
      </c>
      <c r="P157" s="122">
        <v>176.58012911900457</v>
      </c>
      <c r="Q157" s="122">
        <v>161.10101044439094</v>
      </c>
      <c r="R157" s="122">
        <v>158.41456852583428</v>
      </c>
      <c r="S157" s="122">
        <v>159.54690921678596</v>
      </c>
      <c r="T157" s="122">
        <v>150.28562085353786</v>
      </c>
      <c r="U157" s="122">
        <v>145.04326423383077</v>
      </c>
      <c r="V157" s="122">
        <v>156.16246164719587</v>
      </c>
      <c r="W157" s="122">
        <v>129.9092454919911</v>
      </c>
      <c r="X157" s="122">
        <v>114.08911503488673</v>
      </c>
      <c r="Y157" s="122">
        <v>106.93515534868018</v>
      </c>
      <c r="DA157" s="130" t="s">
        <v>2727</v>
      </c>
    </row>
    <row r="158" spans="1:105" ht="12" customHeight="1" x14ac:dyDescent="0.25">
      <c r="A158" s="97" t="s">
        <v>50</v>
      </c>
      <c r="B158" s="98">
        <v>607.33529890291584</v>
      </c>
      <c r="C158" s="98">
        <v>578.26503562462631</v>
      </c>
      <c r="D158" s="98">
        <v>574.59781262546198</v>
      </c>
      <c r="E158" s="98">
        <v>669.20451433797689</v>
      </c>
      <c r="F158" s="98">
        <v>666.44392923607268</v>
      </c>
      <c r="G158" s="98">
        <v>611.79533180357475</v>
      </c>
      <c r="H158" s="98">
        <v>599.75771033579679</v>
      </c>
      <c r="I158" s="98">
        <v>600.70319315599738</v>
      </c>
      <c r="J158" s="98">
        <v>540.99481960657624</v>
      </c>
      <c r="K158" s="98">
        <v>536.84230637692644</v>
      </c>
      <c r="L158" s="98">
        <v>546.12990083537397</v>
      </c>
      <c r="M158" s="98">
        <v>494.61902862419777</v>
      </c>
      <c r="N158" s="98">
        <v>423.44684773410182</v>
      </c>
      <c r="O158" s="98">
        <v>393.86563277660878</v>
      </c>
      <c r="P158" s="98">
        <v>355.15420385334187</v>
      </c>
      <c r="Q158" s="98">
        <v>344.73681156307413</v>
      </c>
      <c r="R158" s="98">
        <v>371.3704042894887</v>
      </c>
      <c r="S158" s="98">
        <v>400.90630357485588</v>
      </c>
      <c r="T158" s="98">
        <v>415.42217390722863</v>
      </c>
      <c r="U158" s="98">
        <v>434.30452740387392</v>
      </c>
      <c r="V158" s="98">
        <v>507.94744299750289</v>
      </c>
      <c r="W158" s="98">
        <v>484.29783267779339</v>
      </c>
      <c r="X158" s="98">
        <v>486.63022154806771</v>
      </c>
      <c r="Y158" s="98">
        <v>504.27081271793327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612.34696532820692</v>
      </c>
      <c r="C161" s="117">
        <f t="shared" si="54"/>
        <v>590.70412013266832</v>
      </c>
      <c r="D161" s="117">
        <f t="shared" si="54"/>
        <v>585.46955128108675</v>
      </c>
      <c r="E161" s="117">
        <f t="shared" si="54"/>
        <v>643.45403233305819</v>
      </c>
      <c r="F161" s="117">
        <f t="shared" si="54"/>
        <v>630.33681132459799</v>
      </c>
      <c r="G161" s="117">
        <f t="shared" si="54"/>
        <v>576.79038411574152</v>
      </c>
      <c r="H161" s="117">
        <f t="shared" si="54"/>
        <v>550.64253847858845</v>
      </c>
      <c r="I161" s="117">
        <f t="shared" si="54"/>
        <v>537.46497406663229</v>
      </c>
      <c r="J161" s="117">
        <f t="shared" si="54"/>
        <v>499.89902388787266</v>
      </c>
      <c r="K161" s="117">
        <f t="shared" si="54"/>
        <v>488.90200781909834</v>
      </c>
      <c r="L161" s="117">
        <f t="shared" si="54"/>
        <v>501.19320483044919</v>
      </c>
      <c r="M161" s="117">
        <f t="shared" si="54"/>
        <v>445.39178251504597</v>
      </c>
      <c r="N161" s="117">
        <f t="shared" si="54"/>
        <v>414.25310040041779</v>
      </c>
      <c r="O161" s="117">
        <f t="shared" si="54"/>
        <v>409.79915548341768</v>
      </c>
      <c r="P161" s="117">
        <f t="shared" si="54"/>
        <v>379.95572624860995</v>
      </c>
      <c r="Q161" s="117">
        <f t="shared" si="54"/>
        <v>364.80351029194532</v>
      </c>
      <c r="R161" s="117">
        <f t="shared" ref="R161:V161" si="55">R162+R164+R166+R175</f>
        <v>381.30672813383467</v>
      </c>
      <c r="S161" s="117">
        <f t="shared" si="55"/>
        <v>389.38013026920504</v>
      </c>
      <c r="T161" s="117">
        <f t="shared" si="55"/>
        <v>372.979445123983</v>
      </c>
      <c r="U161" s="117">
        <f t="shared" si="55"/>
        <v>347.15220014318402</v>
      </c>
      <c r="V161" s="117">
        <f t="shared" si="55"/>
        <v>361.52770209381117</v>
      </c>
      <c r="W161" s="117">
        <f t="shared" ref="W161:Y161" si="56">W162+W164+W166+W175</f>
        <v>259.19459495197498</v>
      </c>
      <c r="X161" s="117">
        <f t="shared" si="56"/>
        <v>196.61377704452877</v>
      </c>
      <c r="Y161" s="117">
        <f t="shared" si="56"/>
        <v>182.32445256153471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321.17060925844021</v>
      </c>
      <c r="C166" s="122">
        <v>311.86995923656826</v>
      </c>
      <c r="D166" s="122">
        <v>306.19942385397144</v>
      </c>
      <c r="E166" s="122">
        <v>311.56967613625369</v>
      </c>
      <c r="F166" s="122">
        <v>305.11205315509977</v>
      </c>
      <c r="G166" s="122">
        <v>295.34155838694164</v>
      </c>
      <c r="H166" s="122">
        <v>293.18030603476018</v>
      </c>
      <c r="I166" s="122">
        <v>294.92749470697805</v>
      </c>
      <c r="J166" s="122">
        <v>292.22280553062541</v>
      </c>
      <c r="K166" s="122">
        <v>288.59547574713548</v>
      </c>
      <c r="L166" s="122">
        <v>292.05683888606052</v>
      </c>
      <c r="M166" s="122">
        <v>243.91479225352026</v>
      </c>
      <c r="N166" s="122">
        <v>230.29494143063485</v>
      </c>
      <c r="O166" s="122">
        <v>226.60879317005654</v>
      </c>
      <c r="P166" s="122">
        <v>208.72731299586175</v>
      </c>
      <c r="Q166" s="122">
        <v>195.60051467494696</v>
      </c>
      <c r="R166" s="122">
        <v>196.53846069406174</v>
      </c>
      <c r="S166" s="122">
        <v>191.98269335886246</v>
      </c>
      <c r="T166" s="122">
        <v>181.30912202564701</v>
      </c>
      <c r="U166" s="122">
        <v>174.64110015403156</v>
      </c>
      <c r="V166" s="122">
        <v>194.98971152835855</v>
      </c>
      <c r="W166" s="122">
        <v>160.37210384666912</v>
      </c>
      <c r="X166" s="122">
        <v>125.52055638983572</v>
      </c>
      <c r="Y166" s="122">
        <v>120.87954313373156</v>
      </c>
      <c r="DA166" s="130" t="s">
        <v>2735</v>
      </c>
    </row>
    <row r="167" spans="1:105" ht="12" customHeight="1" x14ac:dyDescent="0.25">
      <c r="A167" s="97" t="s">
        <v>124</v>
      </c>
      <c r="B167" s="98">
        <v>346.19059718618962</v>
      </c>
      <c r="C167" s="98">
        <v>336.87032267769803</v>
      </c>
      <c r="D167" s="98">
        <v>331.81689985673376</v>
      </c>
      <c r="E167" s="98">
        <v>338.0604297906516</v>
      </c>
      <c r="F167" s="98">
        <v>332.43198108999286</v>
      </c>
      <c r="G167" s="98">
        <v>324.07866816127233</v>
      </c>
      <c r="H167" s="98">
        <v>324.58684047276006</v>
      </c>
      <c r="I167" s="98">
        <v>330.48481688684444</v>
      </c>
      <c r="J167" s="98">
        <v>331.66778416144535</v>
      </c>
      <c r="K167" s="98">
        <v>333.82312425390472</v>
      </c>
      <c r="L167" s="98">
        <v>349.40734768983953</v>
      </c>
      <c r="M167" s="98">
        <v>304.46650718559721</v>
      </c>
      <c r="N167" s="98">
        <v>295.84419237474003</v>
      </c>
      <c r="O167" s="98">
        <v>298.77226256265578</v>
      </c>
      <c r="P167" s="98">
        <v>278.65740399607972</v>
      </c>
      <c r="Q167" s="98">
        <v>266.42836225646283</v>
      </c>
      <c r="R167" s="98">
        <v>271.93513350209565</v>
      </c>
      <c r="S167" s="98">
        <v>273.02281334851756</v>
      </c>
      <c r="T167" s="98">
        <v>264.57909137142656</v>
      </c>
      <c r="U167" s="98">
        <v>253.37059303732877</v>
      </c>
      <c r="V167" s="98">
        <v>289.08002900194919</v>
      </c>
      <c r="W167" s="98">
        <v>242.72094244189947</v>
      </c>
      <c r="X167" s="98">
        <v>230.90163840439578</v>
      </c>
      <c r="Y167" s="98">
        <v>225.20768506715052</v>
      </c>
      <c r="DA167" s="63" t="s">
        <v>2736</v>
      </c>
    </row>
    <row r="168" spans="1:105" ht="12" customHeight="1" x14ac:dyDescent="0.25">
      <c r="A168" s="97" t="s">
        <v>123</v>
      </c>
      <c r="B168" s="98">
        <v>61.923259483058146</v>
      </c>
      <c r="C168" s="98">
        <v>63.73767286205419</v>
      </c>
      <c r="D168" s="98">
        <v>65.366909388754351</v>
      </c>
      <c r="E168" s="98">
        <v>57.823530312656793</v>
      </c>
      <c r="F168" s="98">
        <v>57.029843600132637</v>
      </c>
      <c r="G168" s="98">
        <v>63.940806653084849</v>
      </c>
      <c r="H168" s="98">
        <v>58.827888464151968</v>
      </c>
      <c r="I168" s="98">
        <v>60.961625750008487</v>
      </c>
      <c r="J168" s="98">
        <v>59.837967893161789</v>
      </c>
      <c r="K168" s="98">
        <v>62.867401100376604</v>
      </c>
      <c r="L168" s="98">
        <v>55.321037403244254</v>
      </c>
      <c r="M168" s="98">
        <v>31.939235941977515</v>
      </c>
      <c r="N168" s="98">
        <v>32.648582165784369</v>
      </c>
      <c r="O168" s="98">
        <v>30.731204234876387</v>
      </c>
      <c r="P168" s="98">
        <v>29.806051460345866</v>
      </c>
      <c r="Q168" s="98">
        <v>28.92474286764396</v>
      </c>
      <c r="R168" s="98">
        <v>32.033902364917601</v>
      </c>
      <c r="S168" s="98">
        <v>32.05012798541857</v>
      </c>
      <c r="T168" s="98">
        <v>22.132349516512448</v>
      </c>
      <c r="U168" s="98">
        <v>21.942205519284396</v>
      </c>
      <c r="V168" s="98">
        <v>33.930166505198528</v>
      </c>
      <c r="W168" s="98">
        <v>31.283184607115558</v>
      </c>
      <c r="X168" s="98">
        <v>48.0308012786722</v>
      </c>
      <c r="Y168" s="98">
        <v>38.868916916638234</v>
      </c>
      <c r="DA168" s="63" t="s">
        <v>2737</v>
      </c>
    </row>
    <row r="169" spans="1:105" ht="12" customHeight="1" x14ac:dyDescent="0.25">
      <c r="A169" s="100" t="s">
        <v>50</v>
      </c>
      <c r="B169" s="101">
        <v>61.923259483058146</v>
      </c>
      <c r="C169" s="101">
        <v>63.73767286205419</v>
      </c>
      <c r="D169" s="101">
        <v>65.366909388754351</v>
      </c>
      <c r="E169" s="101">
        <v>57.823530312656793</v>
      </c>
      <c r="F169" s="101">
        <v>57.029843600132637</v>
      </c>
      <c r="G169" s="101">
        <v>63.940806653084849</v>
      </c>
      <c r="H169" s="101">
        <v>58.827888464151968</v>
      </c>
      <c r="I169" s="101">
        <v>60.961625750008487</v>
      </c>
      <c r="J169" s="101">
        <v>59.837967893161789</v>
      </c>
      <c r="K169" s="101">
        <v>62.867401100376604</v>
      </c>
      <c r="L169" s="101">
        <v>55.321037403244254</v>
      </c>
      <c r="M169" s="101">
        <v>31.939235941977515</v>
      </c>
      <c r="N169" s="101">
        <v>32.648582165784369</v>
      </c>
      <c r="O169" s="101">
        <v>30.731204234876387</v>
      </c>
      <c r="P169" s="101">
        <v>29.806051460345866</v>
      </c>
      <c r="Q169" s="101">
        <v>28.92474286764396</v>
      </c>
      <c r="R169" s="101">
        <v>32.033902364917601</v>
      </c>
      <c r="S169" s="101">
        <v>32.05012798541857</v>
      </c>
      <c r="T169" s="101">
        <v>22.132349516512448</v>
      </c>
      <c r="U169" s="101">
        <v>21.942205519284396</v>
      </c>
      <c r="V169" s="101">
        <v>33.930166505198528</v>
      </c>
      <c r="W169" s="101">
        <v>31.283184607115558</v>
      </c>
      <c r="X169" s="101">
        <v>48.0308012786722</v>
      </c>
      <c r="Y169" s="101">
        <v>38.868916916638234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291.17635606976671</v>
      </c>
      <c r="C175" s="122">
        <v>278.83416089610012</v>
      </c>
      <c r="D175" s="122">
        <v>279.27012742711531</v>
      </c>
      <c r="E175" s="122">
        <v>331.88435619680456</v>
      </c>
      <c r="F175" s="122">
        <v>325.22475816949822</v>
      </c>
      <c r="G175" s="122">
        <v>281.44882572879982</v>
      </c>
      <c r="H175" s="122">
        <v>257.46223244382827</v>
      </c>
      <c r="I175" s="122">
        <v>242.5374793596543</v>
      </c>
      <c r="J175" s="122">
        <v>207.67621835724728</v>
      </c>
      <c r="K175" s="122">
        <v>200.30653207196286</v>
      </c>
      <c r="L175" s="122">
        <v>209.13636594438864</v>
      </c>
      <c r="M175" s="122">
        <v>201.47699026152569</v>
      </c>
      <c r="N175" s="122">
        <v>183.95815896978291</v>
      </c>
      <c r="O175" s="122">
        <v>183.19036231336113</v>
      </c>
      <c r="P175" s="122">
        <v>171.2284132527482</v>
      </c>
      <c r="Q175" s="122">
        <v>169.20299561699835</v>
      </c>
      <c r="R175" s="122">
        <v>184.76826743977293</v>
      </c>
      <c r="S175" s="122">
        <v>197.39743691034258</v>
      </c>
      <c r="T175" s="122">
        <v>191.67032309833598</v>
      </c>
      <c r="U175" s="122">
        <v>172.51109998915246</v>
      </c>
      <c r="V175" s="122">
        <v>166.53799056545259</v>
      </c>
      <c r="W175" s="122">
        <v>98.822491105305858</v>
      </c>
      <c r="X175" s="122">
        <v>71.09322065469307</v>
      </c>
      <c r="Y175" s="122">
        <v>61.444909427803168</v>
      </c>
      <c r="DA175" s="130" t="s">
        <v>2744</v>
      </c>
    </row>
    <row r="176" spans="1:105" ht="12" customHeight="1" x14ac:dyDescent="0.25">
      <c r="A176" s="97" t="s">
        <v>50</v>
      </c>
      <c r="B176" s="98">
        <v>607.33529890291572</v>
      </c>
      <c r="C176" s="98">
        <v>580.04256573372516</v>
      </c>
      <c r="D176" s="98">
        <v>577.59901257128479</v>
      </c>
      <c r="E176" s="98">
        <v>672.37506656713742</v>
      </c>
      <c r="F176" s="98">
        <v>668.92515302078084</v>
      </c>
      <c r="G176" s="98">
        <v>613.31268530441184</v>
      </c>
      <c r="H176" s="98">
        <v>600.25386889734773</v>
      </c>
      <c r="I176" s="98">
        <v>600.86890726447859</v>
      </c>
      <c r="J176" s="98">
        <v>541.37564434402418</v>
      </c>
      <c r="K176" s="98">
        <v>537.43599653224135</v>
      </c>
      <c r="L176" s="98">
        <v>546.74411993804267</v>
      </c>
      <c r="M176" s="98">
        <v>494.95970360274998</v>
      </c>
      <c r="N176" s="98">
        <v>423.71982181787757</v>
      </c>
      <c r="O176" s="98">
        <v>394.10441689411948</v>
      </c>
      <c r="P176" s="98">
        <v>355.43654782894976</v>
      </c>
      <c r="Q176" s="98">
        <v>345.08206898894849</v>
      </c>
      <c r="R176" s="98">
        <v>371.94701142583892</v>
      </c>
      <c r="S176" s="98">
        <v>401.60611350574254</v>
      </c>
      <c r="T176" s="98">
        <v>416.72557903078757</v>
      </c>
      <c r="U176" s="98">
        <v>435.40464659183874</v>
      </c>
      <c r="V176" s="98">
        <v>510.00831815826183</v>
      </c>
      <c r="W176" s="98">
        <v>480.93612337915516</v>
      </c>
      <c r="X176" s="98">
        <v>483.32442719546998</v>
      </c>
      <c r="Y176" s="98">
        <v>499.77868396465448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2749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2750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X8" s="99">
        <f>RES_hhdet_fech!X8/RES_summary!X$19</f>
        <v>0</v>
      </c>
      <c r="Y8" s="99">
        <f>RES_hhdet_fech!Y8/RES_summary!Y$19</f>
        <v>0</v>
      </c>
      <c r="DA8" s="63" t="s">
        <v>2753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2766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68.02274265023064</v>
      </c>
      <c r="C24" s="118">
        <f t="shared" si="7"/>
        <v>66.557869368563701</v>
      </c>
      <c r="D24" s="118">
        <f t="shared" si="7"/>
        <v>66.303756477728967</v>
      </c>
      <c r="E24" s="118">
        <f t="shared" si="7"/>
        <v>84.716850243229899</v>
      </c>
      <c r="F24" s="118">
        <f t="shared" si="7"/>
        <v>84.019463363976669</v>
      </c>
      <c r="G24" s="118">
        <f t="shared" si="7"/>
        <v>77.172552814902758</v>
      </c>
      <c r="H24" s="118">
        <f t="shared" si="7"/>
        <v>75.728555186857392</v>
      </c>
      <c r="I24" s="118">
        <f t="shared" si="7"/>
        <v>77.586916153598864</v>
      </c>
      <c r="J24" s="118">
        <f t="shared" si="7"/>
        <v>65.83642240060999</v>
      </c>
      <c r="K24" s="118">
        <f t="shared" si="7"/>
        <v>47.820334691811603</v>
      </c>
      <c r="L24" s="118">
        <f t="shared" si="7"/>
        <v>85.130026024330249</v>
      </c>
      <c r="M24" s="118">
        <f t="shared" si="7"/>
        <v>68.997552897645022</v>
      </c>
      <c r="N24" s="118">
        <f t="shared" si="7"/>
        <v>62.761665030581064</v>
      </c>
      <c r="O24" s="118">
        <f t="shared" si="7"/>
        <v>61.733750517536379</v>
      </c>
      <c r="P24" s="118">
        <f t="shared" si="7"/>
        <v>59.408868078989286</v>
      </c>
      <c r="Q24" s="118">
        <f t="shared" si="7"/>
        <v>58.046252238220504</v>
      </c>
      <c r="R24" s="118">
        <f t="shared" ref="R24:V24" si="8">R25+R28+R30+R39</f>
        <v>60.794635722942452</v>
      </c>
      <c r="S24" s="118">
        <f t="shared" si="8"/>
        <v>60.417419468482215</v>
      </c>
      <c r="T24" s="118">
        <f t="shared" si="8"/>
        <v>58.951106645065465</v>
      </c>
      <c r="U24" s="118">
        <f t="shared" si="8"/>
        <v>58.516486332137362</v>
      </c>
      <c r="V24" s="118">
        <f t="shared" si="8"/>
        <v>63.9501095432719</v>
      </c>
      <c r="W24" s="118">
        <f t="shared" ref="W24:Y24" si="9">W25+W28+W30+W39</f>
        <v>60.902793686845243</v>
      </c>
      <c r="X24" s="118">
        <f t="shared" si="9"/>
        <v>60.391842426019693</v>
      </c>
      <c r="Y24" s="118">
        <f t="shared" si="9"/>
        <v>62.74454965787907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30.951398471752423</v>
      </c>
      <c r="C25" s="123">
        <f t="shared" si="10"/>
        <v>29.693444198409935</v>
      </c>
      <c r="D25" s="123">
        <f t="shared" si="10"/>
        <v>29.021398754270699</v>
      </c>
      <c r="E25" s="123">
        <f t="shared" si="10"/>
        <v>46.345892530557961</v>
      </c>
      <c r="F25" s="123">
        <f t="shared" si="10"/>
        <v>45.939269316200672</v>
      </c>
      <c r="G25" s="123">
        <f t="shared" si="10"/>
        <v>39.964918131672292</v>
      </c>
      <c r="H25" s="123">
        <f t="shared" si="10"/>
        <v>39.549442179156287</v>
      </c>
      <c r="I25" s="123">
        <f t="shared" si="10"/>
        <v>40.873561008841634</v>
      </c>
      <c r="J25" s="123">
        <f t="shared" si="10"/>
        <v>32.167994809363599</v>
      </c>
      <c r="K25" s="123">
        <f t="shared" si="10"/>
        <v>14.556222171500924</v>
      </c>
      <c r="L25" s="123">
        <f t="shared" si="10"/>
        <v>49.393792599004101</v>
      </c>
      <c r="M25" s="123">
        <f t="shared" si="10"/>
        <v>38.784688480064915</v>
      </c>
      <c r="N25" s="123">
        <f t="shared" si="10"/>
        <v>36.32491460719551</v>
      </c>
      <c r="O25" s="123">
        <f t="shared" si="10"/>
        <v>37.049337480467202</v>
      </c>
      <c r="P25" s="123">
        <f t="shared" si="10"/>
        <v>36.793156597862833</v>
      </c>
      <c r="Q25" s="123">
        <f t="shared" si="10"/>
        <v>36.157675960822971</v>
      </c>
      <c r="R25" s="123">
        <f t="shared" ref="R25:V25" si="11">SUM(R26:R27)</f>
        <v>36.649467000290677</v>
      </c>
      <c r="S25" s="123">
        <f t="shared" si="11"/>
        <v>36.620419618392262</v>
      </c>
      <c r="T25" s="123">
        <f t="shared" si="11"/>
        <v>34.658199134091731</v>
      </c>
      <c r="U25" s="123">
        <f t="shared" si="11"/>
        <v>34.847011744291649</v>
      </c>
      <c r="V25" s="123">
        <f t="shared" si="11"/>
        <v>38.674104462704243</v>
      </c>
      <c r="W25" s="123">
        <f t="shared" ref="W25:Y25" si="12">SUM(W26:W27)</f>
        <v>36.281783000510273</v>
      </c>
      <c r="X25" s="123">
        <f t="shared" si="12"/>
        <v>36.820098164434341</v>
      </c>
      <c r="Y25" s="123">
        <f t="shared" si="12"/>
        <v>37.335191317619802</v>
      </c>
      <c r="DA25" s="130" t="s">
        <v>2769</v>
      </c>
    </row>
    <row r="26" spans="1:105" ht="12" customHeight="1" x14ac:dyDescent="0.25">
      <c r="A26" s="97" t="s">
        <v>74</v>
      </c>
      <c r="B26" s="99">
        <v>30.678566142913024</v>
      </c>
      <c r="C26" s="99">
        <v>29.438312510526767</v>
      </c>
      <c r="D26" s="99">
        <v>28.780819434578785</v>
      </c>
      <c r="E26" s="99">
        <v>46.026832546702863</v>
      </c>
      <c r="F26" s="99">
        <v>45.636453069059975</v>
      </c>
      <c r="G26" s="99">
        <v>39.698006510650558</v>
      </c>
      <c r="H26" s="99">
        <v>39.280991486205295</v>
      </c>
      <c r="I26" s="99">
        <v>40.586694269386378</v>
      </c>
      <c r="J26" s="99">
        <v>31.930506882178047</v>
      </c>
      <c r="K26" s="99">
        <v>14.454264860709458</v>
      </c>
      <c r="L26" s="99">
        <v>49.161179927944914</v>
      </c>
      <c r="M26" s="99">
        <v>38.574065512409767</v>
      </c>
      <c r="N26" s="99">
        <v>36.124490086810042</v>
      </c>
      <c r="O26" s="99">
        <v>36.835066112636696</v>
      </c>
      <c r="P26" s="99">
        <v>36.589728372167691</v>
      </c>
      <c r="Q26" s="99">
        <v>35.961698520991845</v>
      </c>
      <c r="R26" s="99">
        <v>36.443539377960796</v>
      </c>
      <c r="S26" s="99">
        <v>36.414106811842217</v>
      </c>
      <c r="T26" s="99">
        <v>34.460857391868615</v>
      </c>
      <c r="U26" s="99">
        <v>34.646290007760896</v>
      </c>
      <c r="V26" s="99">
        <v>38.355554559109741</v>
      </c>
      <c r="W26" s="99">
        <v>35.982715682824633</v>
      </c>
      <c r="X26" s="99">
        <v>36.514151794229093</v>
      </c>
      <c r="Y26" s="99">
        <v>37.016619612867196</v>
      </c>
      <c r="DA26" s="63" t="s">
        <v>2770</v>
      </c>
    </row>
    <row r="27" spans="1:105" ht="12" customHeight="1" x14ac:dyDescent="0.25">
      <c r="A27" s="97" t="s">
        <v>53</v>
      </c>
      <c r="B27" s="99">
        <v>0.27283232883940067</v>
      </c>
      <c r="C27" s="99">
        <v>0.25513168788316759</v>
      </c>
      <c r="D27" s="99">
        <v>0.24057931969191362</v>
      </c>
      <c r="E27" s="99">
        <v>0.31905998385509599</v>
      </c>
      <c r="F27" s="99">
        <v>0.30281624714069644</v>
      </c>
      <c r="G27" s="99">
        <v>0.26691162102173116</v>
      </c>
      <c r="H27" s="99">
        <v>0.26845069295099422</v>
      </c>
      <c r="I27" s="99">
        <v>0.28686673945525792</v>
      </c>
      <c r="J27" s="99">
        <v>0.23748792718555184</v>
      </c>
      <c r="K27" s="99">
        <v>0.10195731079146642</v>
      </c>
      <c r="L27" s="99">
        <v>0.23261267105918662</v>
      </c>
      <c r="M27" s="99">
        <v>0.21062296765514651</v>
      </c>
      <c r="N27" s="99">
        <v>0.20042452038547115</v>
      </c>
      <c r="O27" s="99">
        <v>0.21427136783050243</v>
      </c>
      <c r="P27" s="99">
        <v>0.20342822569513822</v>
      </c>
      <c r="Q27" s="99">
        <v>0.19597743983112498</v>
      </c>
      <c r="R27" s="99">
        <v>0.20592762232988077</v>
      </c>
      <c r="S27" s="99">
        <v>0.20631280655004525</v>
      </c>
      <c r="T27" s="99">
        <v>0.19734174222311804</v>
      </c>
      <c r="U27" s="99">
        <v>0.20072173653075143</v>
      </c>
      <c r="V27" s="99">
        <v>0.31854990359449881</v>
      </c>
      <c r="W27" s="99">
        <v>0.29906731768563893</v>
      </c>
      <c r="X27" s="99">
        <v>0.30594637020524906</v>
      </c>
      <c r="Y27" s="99">
        <v>0.31857170475260649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0.1417648529580032</v>
      </c>
      <c r="C28" s="123">
        <f t="shared" si="13"/>
        <v>0.1561383102255666</v>
      </c>
      <c r="D28" s="123">
        <f t="shared" si="13"/>
        <v>0.12294284982989706</v>
      </c>
      <c r="E28" s="123">
        <f t="shared" si="13"/>
        <v>0.26041137702188422</v>
      </c>
      <c r="F28" s="123">
        <f t="shared" si="13"/>
        <v>0.19277561402173721</v>
      </c>
      <c r="G28" s="123">
        <f t="shared" si="13"/>
        <v>0.25645682998526426</v>
      </c>
      <c r="H28" s="123">
        <f t="shared" si="13"/>
        <v>0.3575632086883892</v>
      </c>
      <c r="I28" s="123">
        <f t="shared" si="13"/>
        <v>0.21486389545933296</v>
      </c>
      <c r="J28" s="123">
        <f t="shared" si="13"/>
        <v>0.24607150523375035</v>
      </c>
      <c r="K28" s="123">
        <f t="shared" si="13"/>
        <v>0.3038373828466493</v>
      </c>
      <c r="L28" s="123">
        <f t="shared" si="13"/>
        <v>0.28124703576221199</v>
      </c>
      <c r="M28" s="123">
        <f t="shared" si="13"/>
        <v>0.16086419278964573</v>
      </c>
      <c r="N28" s="123">
        <f t="shared" si="13"/>
        <v>0.17725221350229775</v>
      </c>
      <c r="O28" s="123">
        <f t="shared" si="13"/>
        <v>0.27044195927000358</v>
      </c>
      <c r="P28" s="123">
        <f t="shared" si="13"/>
        <v>0.40116078152073814</v>
      </c>
      <c r="Q28" s="123">
        <f t="shared" si="13"/>
        <v>0.42266266447267831</v>
      </c>
      <c r="R28" s="123">
        <f t="shared" si="13"/>
        <v>0.45393026198606473</v>
      </c>
      <c r="S28" s="123">
        <f t="shared" si="13"/>
        <v>0.413063546151481</v>
      </c>
      <c r="T28" s="123">
        <f t="shared" si="13"/>
        <v>0.4050088175037399</v>
      </c>
      <c r="U28" s="123">
        <f t="shared" si="13"/>
        <v>0.36691537632841892</v>
      </c>
      <c r="V28" s="123">
        <f t="shared" si="13"/>
        <v>0.32951275224943311</v>
      </c>
      <c r="W28" s="123">
        <f t="shared" si="13"/>
        <v>0.31661945356783366</v>
      </c>
      <c r="X28" s="123">
        <f t="shared" si="13"/>
        <v>0.31469370159235949</v>
      </c>
      <c r="Y28" s="123">
        <f t="shared" si="13"/>
        <v>0.37571838883172859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0.1417648529580032</v>
      </c>
      <c r="C29" s="99">
        <f>RES_hhdet_fech!C29/RES_summary!C$19</f>
        <v>0.1561383102255666</v>
      </c>
      <c r="D29" s="99">
        <f>RES_hhdet_fech!D29/RES_summary!D$19</f>
        <v>0.12294284982989706</v>
      </c>
      <c r="E29" s="99">
        <f>RES_hhdet_fech!E29/RES_summary!E$19</f>
        <v>0.26041137702188422</v>
      </c>
      <c r="F29" s="99">
        <f>RES_hhdet_fech!F29/RES_summary!F$19</f>
        <v>0.19277561402173721</v>
      </c>
      <c r="G29" s="99">
        <f>RES_hhdet_fech!G29/RES_summary!G$19</f>
        <v>0.25645682998526426</v>
      </c>
      <c r="H29" s="99">
        <f>RES_hhdet_fech!H29/RES_summary!H$19</f>
        <v>0.3575632086883892</v>
      </c>
      <c r="I29" s="99">
        <f>RES_hhdet_fech!I29/RES_summary!I$19</f>
        <v>0.21486389545933296</v>
      </c>
      <c r="J29" s="99">
        <f>RES_hhdet_fech!J29/RES_summary!J$19</f>
        <v>0.24607150523375035</v>
      </c>
      <c r="K29" s="99">
        <f>RES_hhdet_fech!K29/RES_summary!K$19</f>
        <v>0.3038373828466493</v>
      </c>
      <c r="L29" s="99">
        <f>RES_hhdet_fech!L29/RES_summary!L$19</f>
        <v>0.28124703576221199</v>
      </c>
      <c r="M29" s="99">
        <f>RES_hhdet_fech!M29/RES_summary!M$19</f>
        <v>0.16086419278964573</v>
      </c>
      <c r="N29" s="99">
        <f>RES_hhdet_fech!N29/RES_summary!N$19</f>
        <v>0.17725221350229775</v>
      </c>
      <c r="O29" s="99">
        <f>RES_hhdet_fech!O29/RES_summary!O$19</f>
        <v>0.27044195927000358</v>
      </c>
      <c r="P29" s="99">
        <f>RES_hhdet_fech!P29/RES_summary!P$19</f>
        <v>0.40116078152073814</v>
      </c>
      <c r="Q29" s="99">
        <f>RES_hhdet_fech!Q29/RES_summary!Q$19</f>
        <v>0.42266266447267831</v>
      </c>
      <c r="R29" s="99">
        <f>RES_hhdet_fech!R29/RES_summary!R$19</f>
        <v>0.45393026198606473</v>
      </c>
      <c r="S29" s="99">
        <f>RES_hhdet_fech!S29/RES_summary!S$19</f>
        <v>0.413063546151481</v>
      </c>
      <c r="T29" s="99">
        <f>RES_hhdet_fech!T29/RES_summary!T$19</f>
        <v>0.4050088175037399</v>
      </c>
      <c r="U29" s="99">
        <f>RES_hhdet_fech!U29/RES_summary!U$19</f>
        <v>0.36691537632841892</v>
      </c>
      <c r="V29" s="99">
        <f>RES_hhdet_fech!V29/RES_summary!V$19</f>
        <v>0.32951275224943311</v>
      </c>
      <c r="W29" s="99">
        <f>RES_hhdet_fech!W29/RES_summary!W$19</f>
        <v>0.31661945356783366</v>
      </c>
      <c r="X29" s="99">
        <f>RES_hhdet_fech!X29/RES_summary!X$19</f>
        <v>0.31469370159235949</v>
      </c>
      <c r="Y29" s="99">
        <f>RES_hhdet_fech!Y29/RES_summary!Y$19</f>
        <v>0.37571838883172859</v>
      </c>
      <c r="DA29" s="63" t="s">
        <v>2773</v>
      </c>
    </row>
    <row r="30" spans="1:105" ht="12" customHeight="1" x14ac:dyDescent="0.25">
      <c r="A30" s="121" t="s">
        <v>55</v>
      </c>
      <c r="B30" s="123">
        <v>14.576118909177639</v>
      </c>
      <c r="C30" s="123">
        <v>14.170039714821959</v>
      </c>
      <c r="D30" s="123">
        <v>13.936571214011451</v>
      </c>
      <c r="E30" s="123">
        <v>14.085280974350244</v>
      </c>
      <c r="F30" s="123">
        <v>13.813315757745288</v>
      </c>
      <c r="G30" s="123">
        <v>13.529576111828781</v>
      </c>
      <c r="H30" s="123">
        <v>13.477962059672755</v>
      </c>
      <c r="I30" s="123">
        <v>13.693309357825886</v>
      </c>
      <c r="J30" s="123">
        <v>13.718884274268452</v>
      </c>
      <c r="K30" s="123">
        <v>13.705799175124227</v>
      </c>
      <c r="L30" s="123">
        <v>13.804599182920789</v>
      </c>
      <c r="M30" s="123">
        <v>11.624714482019197</v>
      </c>
      <c r="N30" s="123">
        <v>10.815555108872312</v>
      </c>
      <c r="O30" s="123">
        <v>10.703547637363824</v>
      </c>
      <c r="P30" s="123">
        <v>9.9675110910250559</v>
      </c>
      <c r="Q30" s="123">
        <v>9.5641845129295699</v>
      </c>
      <c r="R30" s="123">
        <v>9.7363913940311448</v>
      </c>
      <c r="S30" s="123">
        <v>9.7754696963572325</v>
      </c>
      <c r="T30" s="123">
        <v>9.3683108885936921</v>
      </c>
      <c r="U30" s="123">
        <v>8.9820319123453629</v>
      </c>
      <c r="V30" s="123">
        <v>9.6111336498520572</v>
      </c>
      <c r="W30" s="123">
        <v>8.8485258987047768</v>
      </c>
      <c r="X30" s="123">
        <v>8.6241345518972867</v>
      </c>
      <c r="Y30" s="123">
        <v>8.5609612744322163</v>
      </c>
      <c r="DA30" s="130" t="s">
        <v>2774</v>
      </c>
    </row>
    <row r="31" spans="1:105" ht="12" customHeight="1" x14ac:dyDescent="0.25">
      <c r="A31" s="97" t="s">
        <v>141</v>
      </c>
      <c r="B31" s="99">
        <v>14.948904821233693</v>
      </c>
      <c r="C31" s="99">
        <v>14.502665685556563</v>
      </c>
      <c r="D31" s="99">
        <v>14.249733576050199</v>
      </c>
      <c r="E31" s="99">
        <v>14.490306056989656</v>
      </c>
      <c r="F31" s="99">
        <v>14.218156110326269</v>
      </c>
      <c r="G31" s="99">
        <v>13.858642218932301</v>
      </c>
      <c r="H31" s="99">
        <v>13.85935654199255</v>
      </c>
      <c r="I31" s="99">
        <v>14.078839547553267</v>
      </c>
      <c r="J31" s="99">
        <v>14.112337756007255</v>
      </c>
      <c r="K31" s="99">
        <v>14.154130063307253</v>
      </c>
      <c r="L31" s="99">
        <v>14.698264303826024</v>
      </c>
      <c r="M31" s="99">
        <v>12.618421953704816</v>
      </c>
      <c r="N31" s="99">
        <v>11.990950242837455</v>
      </c>
      <c r="O31" s="99">
        <v>11.928854000109981</v>
      </c>
      <c r="P31" s="99">
        <v>11.076570744311171</v>
      </c>
      <c r="Q31" s="99">
        <v>10.596034447769059</v>
      </c>
      <c r="R31" s="99">
        <v>10.779952647409676</v>
      </c>
      <c r="S31" s="99">
        <v>10.799449766010229</v>
      </c>
      <c r="T31" s="99">
        <v>10.301068164905338</v>
      </c>
      <c r="U31" s="99">
        <v>9.7723856739892998</v>
      </c>
      <c r="V31" s="99">
        <v>10.992127700378555</v>
      </c>
      <c r="W31" s="99">
        <v>9.5840122750249641</v>
      </c>
      <c r="X31" s="99">
        <v>9.2030955942204393</v>
      </c>
      <c r="Y31" s="99">
        <v>9.0597759085520462</v>
      </c>
      <c r="DA31" s="63" t="s">
        <v>2775</v>
      </c>
    </row>
    <row r="32" spans="1:105" ht="12" customHeight="1" x14ac:dyDescent="0.25">
      <c r="A32" s="97" t="s">
        <v>140</v>
      </c>
      <c r="B32" s="99">
        <v>9.6257349692314431</v>
      </c>
      <c r="C32" s="99">
        <v>9.4454460169982841</v>
      </c>
      <c r="D32" s="99">
        <v>9.3723930487365319</v>
      </c>
      <c r="E32" s="99">
        <v>9.4125710308132273</v>
      </c>
      <c r="F32" s="99">
        <v>9.2861005072174621</v>
      </c>
      <c r="G32" s="99">
        <v>9.2348760769387752</v>
      </c>
      <c r="H32" s="99">
        <v>9.1921201870599418</v>
      </c>
      <c r="I32" s="99">
        <v>9.3868865706874693</v>
      </c>
      <c r="J32" s="99">
        <v>9.3924027447721397</v>
      </c>
      <c r="K32" s="99">
        <v>9.4953765050346117</v>
      </c>
      <c r="L32" s="99">
        <v>9.7353822255261147</v>
      </c>
      <c r="M32" s="99">
        <v>8.1932107941983379</v>
      </c>
      <c r="N32" s="99">
        <v>7.9508286168799307</v>
      </c>
      <c r="O32" s="99">
        <v>7.981481370577395</v>
      </c>
      <c r="P32" s="99">
        <v>7.428347454597116</v>
      </c>
      <c r="Q32" s="99">
        <v>7.1222062049738222</v>
      </c>
      <c r="R32" s="99">
        <v>7.3333053854505037</v>
      </c>
      <c r="S32" s="99">
        <v>7.5224725494123268</v>
      </c>
      <c r="T32" s="99">
        <v>7.3024945709597775</v>
      </c>
      <c r="U32" s="99">
        <v>7.2438739042281961</v>
      </c>
      <c r="V32" s="99">
        <v>8.5021846011945446</v>
      </c>
      <c r="W32" s="99">
        <v>7.5125277966971895</v>
      </c>
      <c r="X32" s="99">
        <v>7.377251719365284</v>
      </c>
      <c r="Y32" s="99">
        <v>7.1849404681259408</v>
      </c>
      <c r="DA32" s="63" t="s">
        <v>2776</v>
      </c>
    </row>
    <row r="33" spans="1:105" ht="12" customHeight="1" x14ac:dyDescent="0.25">
      <c r="A33" s="100" t="s">
        <v>50</v>
      </c>
      <c r="B33" s="102">
        <v>2.6739169687353974</v>
      </c>
      <c r="C33" s="102">
        <v>2.7443795428796376</v>
      </c>
      <c r="D33" s="102">
        <v>2.8074308468157949</v>
      </c>
      <c r="E33" s="102">
        <v>2.4795141635679339</v>
      </c>
      <c r="F33" s="102">
        <v>2.4395778092479476</v>
      </c>
      <c r="G33" s="102">
        <v>2.7305713133481104</v>
      </c>
      <c r="H33" s="102">
        <v>2.5092924366269962</v>
      </c>
      <c r="I33" s="102">
        <v>2.5928042098457942</v>
      </c>
      <c r="J33" s="102">
        <v>2.5461580616959876</v>
      </c>
      <c r="K33" s="102">
        <v>2.6678058611308111</v>
      </c>
      <c r="L33" s="102">
        <v>2.3226475196350482</v>
      </c>
      <c r="M33" s="102">
        <v>1.3249030870382548</v>
      </c>
      <c r="N33" s="102">
        <v>1.3321120703026823</v>
      </c>
      <c r="O33" s="102">
        <v>1.2362233443786141</v>
      </c>
      <c r="P33" s="102">
        <v>1.1921356912938383</v>
      </c>
      <c r="Q33" s="102">
        <v>1.153766840258581</v>
      </c>
      <c r="R33" s="102">
        <v>1.272023707269841</v>
      </c>
      <c r="S33" s="102">
        <v>1.2560533799470257</v>
      </c>
      <c r="T33" s="102">
        <v>0.85715607300546459</v>
      </c>
      <c r="U33" s="102">
        <v>0.84437644411730961</v>
      </c>
      <c r="V33" s="102">
        <v>1.2937544458798729</v>
      </c>
      <c r="W33" s="102">
        <v>1.1924022423360485</v>
      </c>
      <c r="X33" s="102">
        <v>1.816955297191686</v>
      </c>
      <c r="Y33" s="102">
        <v>1.4691144351887944</v>
      </c>
      <c r="DA33" s="131" t="s">
        <v>2777</v>
      </c>
    </row>
    <row r="34" spans="1:105" ht="12" customHeight="1" x14ac:dyDescent="0.25">
      <c r="A34" s="103" t="s">
        <v>52</v>
      </c>
      <c r="B34" s="105">
        <v>6.9518180004960461</v>
      </c>
      <c r="C34" s="105">
        <v>6.7010664741186474</v>
      </c>
      <c r="D34" s="105">
        <v>6.5649622019207374</v>
      </c>
      <c r="E34" s="105">
        <v>6.933056867245293</v>
      </c>
      <c r="F34" s="105">
        <v>6.8465226979695126</v>
      </c>
      <c r="G34" s="105">
        <v>6.5043047635906639</v>
      </c>
      <c r="H34" s="105">
        <v>6.6828277504329456</v>
      </c>
      <c r="I34" s="105">
        <v>6.7940823608416752</v>
      </c>
      <c r="J34" s="105">
        <v>6.8462446830761525</v>
      </c>
      <c r="K34" s="105">
        <v>6.8275706439037993</v>
      </c>
      <c r="L34" s="105">
        <v>7.4127347058910678</v>
      </c>
      <c r="M34" s="105">
        <v>6.8683077071600849</v>
      </c>
      <c r="N34" s="105">
        <v>6.6187165465772475</v>
      </c>
      <c r="O34" s="105">
        <v>6.7452580261987807</v>
      </c>
      <c r="P34" s="105">
        <v>6.2362117633032765</v>
      </c>
      <c r="Q34" s="105">
        <v>5.9684393647152403</v>
      </c>
      <c r="R34" s="105">
        <v>6.061281678180662</v>
      </c>
      <c r="S34" s="105">
        <v>6.2664191694652995</v>
      </c>
      <c r="T34" s="105">
        <v>6.445338497954312</v>
      </c>
      <c r="U34" s="105">
        <v>6.3994974601108874</v>
      </c>
      <c r="V34" s="105">
        <v>7.2084301553146739</v>
      </c>
      <c r="W34" s="105">
        <v>6.3201255543611401</v>
      </c>
      <c r="X34" s="105">
        <v>5.5602964221735967</v>
      </c>
      <c r="Y34" s="105">
        <v>5.7158260329371471</v>
      </c>
      <c r="DA34" s="132" t="s">
        <v>2778</v>
      </c>
    </row>
    <row r="35" spans="1:105" ht="12" customHeight="1" x14ac:dyDescent="0.25">
      <c r="A35" s="106" t="s">
        <v>122</v>
      </c>
      <c r="B35" s="102">
        <v>12.647562306702275</v>
      </c>
      <c r="C35" s="102">
        <v>12.920339908945769</v>
      </c>
      <c r="D35" s="102">
        <v>13.046258496562777</v>
      </c>
      <c r="E35" s="102">
        <v>11.94944759431821</v>
      </c>
      <c r="F35" s="102">
        <v>11.823120553189046</v>
      </c>
      <c r="G35" s="102">
        <v>12.663528077798793</v>
      </c>
      <c r="H35" s="102">
        <v>12.120886910542316</v>
      </c>
      <c r="I35" s="102">
        <v>12.449979504219097</v>
      </c>
      <c r="J35" s="102">
        <v>12.41821430109985</v>
      </c>
      <c r="K35" s="102">
        <v>12.541884434696916</v>
      </c>
      <c r="L35" s="102">
        <v>12.284099718083171</v>
      </c>
      <c r="M35" s="102">
        <v>11.421136344212952</v>
      </c>
      <c r="N35" s="102">
        <v>10.624567982195376</v>
      </c>
      <c r="O35" s="102">
        <v>10.335334129897898</v>
      </c>
      <c r="P35" s="102">
        <v>9.7306080909384143</v>
      </c>
      <c r="Q35" s="102">
        <v>9.4794798195267731</v>
      </c>
      <c r="R35" s="102">
        <v>9.6615038333188874</v>
      </c>
      <c r="S35" s="102">
        <v>9.696947880886734</v>
      </c>
      <c r="T35" s="102">
        <v>9.5509855845576794</v>
      </c>
      <c r="U35" s="102">
        <v>9.3275296791038738</v>
      </c>
      <c r="V35" s="102">
        <v>8.6952148394764244</v>
      </c>
      <c r="W35" s="102">
        <v>9.3454910184451379</v>
      </c>
      <c r="X35" s="102">
        <v>9.2629598764679404</v>
      </c>
      <c r="Y35" s="102">
        <v>9.4120329305229919</v>
      </c>
      <c r="DA35" s="131" t="s">
        <v>2779</v>
      </c>
    </row>
    <row r="36" spans="1:105" ht="12" customHeight="1" x14ac:dyDescent="0.25">
      <c r="A36" s="107" t="s">
        <v>121</v>
      </c>
      <c r="B36" s="105">
        <v>8.8349774068856632</v>
      </c>
      <c r="C36" s="105">
        <v>9.1752762530985681</v>
      </c>
      <c r="D36" s="105">
        <v>9.3731305753874761</v>
      </c>
      <c r="E36" s="105">
        <v>8.3770432701808311</v>
      </c>
      <c r="F36" s="105">
        <v>8.3343179165749675</v>
      </c>
      <c r="G36" s="105">
        <v>9.1987932154173855</v>
      </c>
      <c r="H36" s="105">
        <v>8.7062118138344218</v>
      </c>
      <c r="I36" s="105">
        <v>8.9889012682010883</v>
      </c>
      <c r="J36" s="105">
        <v>8.9456561673571162</v>
      </c>
      <c r="K36" s="105">
        <v>9.1087158535869737</v>
      </c>
      <c r="L36" s="105">
        <v>8.6937352928772977</v>
      </c>
      <c r="M36" s="105">
        <v>8.0260907363418834</v>
      </c>
      <c r="N36" s="105">
        <v>7.5251730175530245</v>
      </c>
      <c r="O36" s="105">
        <v>7.3241420411749818</v>
      </c>
      <c r="P36" s="105">
        <v>6.9196090814340989</v>
      </c>
      <c r="Q36" s="105">
        <v>6.7602405400155199</v>
      </c>
      <c r="R36" s="105">
        <v>6.9439961169104709</v>
      </c>
      <c r="S36" s="105">
        <v>7.016573169525576</v>
      </c>
      <c r="T36" s="105">
        <v>7.0325609208585567</v>
      </c>
      <c r="U36" s="105">
        <v>6.9878618740044436</v>
      </c>
      <c r="V36" s="105">
        <v>6.5075550648610854</v>
      </c>
      <c r="W36" s="105">
        <v>7.1720642212938692</v>
      </c>
      <c r="X36" s="105">
        <v>7.2915984034979271</v>
      </c>
      <c r="Y36" s="105">
        <v>7.4034138433881402</v>
      </c>
      <c r="DA36" s="132" t="s">
        <v>2780</v>
      </c>
    </row>
    <row r="37" spans="1:105" ht="12" customHeight="1" x14ac:dyDescent="0.25">
      <c r="A37" s="108" t="s">
        <v>53</v>
      </c>
      <c r="B37" s="99">
        <v>2.089088176907139</v>
      </c>
      <c r="C37" s="99">
        <v>2.4462166647525034</v>
      </c>
      <c r="D37" s="99">
        <v>2.6581736897573469</v>
      </c>
      <c r="E37" s="99">
        <v>1.7520570107871423</v>
      </c>
      <c r="F37" s="99">
        <v>1.7621823141115449</v>
      </c>
      <c r="G37" s="99">
        <v>2.5905347097614415</v>
      </c>
      <c r="H37" s="99">
        <v>2.1117106934349539</v>
      </c>
      <c r="I37" s="99">
        <v>2.2521837001945544</v>
      </c>
      <c r="J37" s="99">
        <v>2.1701036447108839</v>
      </c>
      <c r="K37" s="99">
        <v>2.3551370633154396</v>
      </c>
      <c r="L37" s="99">
        <v>1.6032983579097113</v>
      </c>
      <c r="M37" s="99">
        <v>1.1294377913007525</v>
      </c>
      <c r="N37" s="99">
        <v>1.0197534105660913</v>
      </c>
      <c r="O37" s="99">
        <v>0.84120678002205163</v>
      </c>
      <c r="P37" s="99">
        <v>0.85619306013647467</v>
      </c>
      <c r="Q37" s="99">
        <v>0.88710637235544598</v>
      </c>
      <c r="R37" s="99">
        <v>0.99854078660030521</v>
      </c>
      <c r="S37" s="99">
        <v>0.95533028009369003</v>
      </c>
      <c r="T37" s="99">
        <v>0.68321422817856714</v>
      </c>
      <c r="U37" s="99">
        <v>0.68419279751804019</v>
      </c>
      <c r="V37" s="99">
        <v>0.2471704722600887</v>
      </c>
      <c r="W37" s="99">
        <v>0.6656435461327822</v>
      </c>
      <c r="X37" s="99">
        <v>1.2764432966693564</v>
      </c>
      <c r="Y37" s="99">
        <v>1.2638158311698993</v>
      </c>
      <c r="DA37" s="63" t="s">
        <v>2781</v>
      </c>
    </row>
    <row r="38" spans="1:105" ht="12" customHeight="1" x14ac:dyDescent="0.25">
      <c r="A38" s="108" t="s">
        <v>52</v>
      </c>
      <c r="B38" s="99">
        <v>6.7458892299785251</v>
      </c>
      <c r="C38" s="99">
        <v>6.7290595883460655</v>
      </c>
      <c r="D38" s="99">
        <v>6.7149568856301292</v>
      </c>
      <c r="E38" s="99">
        <v>6.6249862593936886</v>
      </c>
      <c r="F38" s="99">
        <v>6.5721356024634234</v>
      </c>
      <c r="G38" s="99">
        <v>6.6082585056559449</v>
      </c>
      <c r="H38" s="99">
        <v>6.5945011203994675</v>
      </c>
      <c r="I38" s="99">
        <v>6.7367175680065339</v>
      </c>
      <c r="J38" s="99">
        <v>6.7755525226462323</v>
      </c>
      <c r="K38" s="99">
        <v>6.7535787902715345</v>
      </c>
      <c r="L38" s="99">
        <v>7.0904369349675846</v>
      </c>
      <c r="M38" s="99">
        <v>6.8966529450411302</v>
      </c>
      <c r="N38" s="99">
        <v>6.5054196069869334</v>
      </c>
      <c r="O38" s="99">
        <v>6.4829352611529298</v>
      </c>
      <c r="P38" s="99">
        <v>6.0634160212976242</v>
      </c>
      <c r="Q38" s="99">
        <v>5.8731341676600737</v>
      </c>
      <c r="R38" s="99">
        <v>5.9454553303101667</v>
      </c>
      <c r="S38" s="99">
        <v>6.0612428894318864</v>
      </c>
      <c r="T38" s="99">
        <v>6.3493466926799886</v>
      </c>
      <c r="U38" s="99">
        <v>6.303669076486405</v>
      </c>
      <c r="V38" s="99">
        <v>6.2603845926009969</v>
      </c>
      <c r="W38" s="99">
        <v>6.5064206751610865</v>
      </c>
      <c r="X38" s="99">
        <v>6.0151551068285709</v>
      </c>
      <c r="Y38" s="99">
        <v>6.139598012218241</v>
      </c>
      <c r="DA38" s="63" t="s">
        <v>2782</v>
      </c>
    </row>
    <row r="39" spans="1:105" ht="12" customHeight="1" x14ac:dyDescent="0.25">
      <c r="A39" s="121" t="s">
        <v>54</v>
      </c>
      <c r="B39" s="123">
        <v>22.353460416342578</v>
      </c>
      <c r="C39" s="123">
        <v>22.538247145106233</v>
      </c>
      <c r="D39" s="123">
        <v>23.22284365961692</v>
      </c>
      <c r="E39" s="123">
        <v>24.025265361299812</v>
      </c>
      <c r="F39" s="123">
        <v>24.074102676008977</v>
      </c>
      <c r="G39" s="123">
        <v>23.421601741416421</v>
      </c>
      <c r="H39" s="123">
        <v>22.343587739339956</v>
      </c>
      <c r="I39" s="123">
        <v>22.805181891472014</v>
      </c>
      <c r="J39" s="123">
        <v>19.703471811744183</v>
      </c>
      <c r="K39" s="123">
        <v>19.254475962339804</v>
      </c>
      <c r="L39" s="123">
        <v>21.650387206643142</v>
      </c>
      <c r="M39" s="123">
        <v>18.427285742771257</v>
      </c>
      <c r="N39" s="123">
        <v>15.443943101010946</v>
      </c>
      <c r="O39" s="123">
        <v>13.710423440435346</v>
      </c>
      <c r="P39" s="123">
        <v>12.247039608580668</v>
      </c>
      <c r="Q39" s="123">
        <v>11.901729099995283</v>
      </c>
      <c r="R39" s="123">
        <v>13.954847066634564</v>
      </c>
      <c r="S39" s="123">
        <v>13.608466607581233</v>
      </c>
      <c r="T39" s="123">
        <v>14.519587804876302</v>
      </c>
      <c r="U39" s="123">
        <v>14.32052729917193</v>
      </c>
      <c r="V39" s="123">
        <v>15.335358678466166</v>
      </c>
      <c r="W39" s="123">
        <v>15.455865334062356</v>
      </c>
      <c r="X39" s="123">
        <v>14.632916008095705</v>
      </c>
      <c r="Y39" s="123">
        <v>16.472678676995322</v>
      </c>
      <c r="DA39" s="130" t="s">
        <v>2783</v>
      </c>
    </row>
    <row r="40" spans="1:105" ht="12" customHeight="1" x14ac:dyDescent="0.25">
      <c r="A40" s="97" t="s">
        <v>50</v>
      </c>
      <c r="B40" s="99">
        <v>26.225430880181591</v>
      </c>
      <c r="C40" s="99">
        <v>24.98033636114328</v>
      </c>
      <c r="D40" s="99">
        <v>24.815023814828621</v>
      </c>
      <c r="E40" s="99">
        <v>28.82164900769904</v>
      </c>
      <c r="F40" s="99">
        <v>28.598690544665345</v>
      </c>
      <c r="G40" s="99">
        <v>26.165249756670566</v>
      </c>
      <c r="H40" s="99">
        <v>25.533400114906414</v>
      </c>
      <c r="I40" s="99">
        <v>25.487900717296824</v>
      </c>
      <c r="J40" s="99">
        <v>22.89691674810291</v>
      </c>
      <c r="K40" s="99">
        <v>22.638913134808337</v>
      </c>
      <c r="L40" s="99">
        <v>22.92069555237352</v>
      </c>
      <c r="M40" s="99">
        <v>20.590044564602508</v>
      </c>
      <c r="N40" s="99">
        <v>17.50646460964149</v>
      </c>
      <c r="O40" s="99">
        <v>16.210649805169563</v>
      </c>
      <c r="P40" s="99">
        <v>14.519634140118724</v>
      </c>
      <c r="Q40" s="99">
        <v>14.021049190148124</v>
      </c>
      <c r="R40" s="99">
        <v>15.035386159451443</v>
      </c>
      <c r="S40" s="99">
        <v>16.135090782267195</v>
      </c>
      <c r="T40" s="99">
        <v>16.589010598876527</v>
      </c>
      <c r="U40" s="99">
        <v>17.146347359251624</v>
      </c>
      <c r="V40" s="99">
        <v>19.850062029972491</v>
      </c>
      <c r="W40" s="99">
        <v>18.853639309049829</v>
      </c>
      <c r="X40" s="99">
        <v>18.932178109229589</v>
      </c>
      <c r="Y40" s="99">
        <v>19.563569194759335</v>
      </c>
      <c r="DA40" s="63" t="s">
        <v>2784</v>
      </c>
    </row>
    <row r="41" spans="1:105" ht="12" customHeight="1" x14ac:dyDescent="0.25">
      <c r="A41" s="109" t="s">
        <v>120</v>
      </c>
      <c r="B41" s="110">
        <v>18.787448045020927</v>
      </c>
      <c r="C41" s="110">
        <v>20.276526963905269</v>
      </c>
      <c r="D41" s="110">
        <v>21.73140415791541</v>
      </c>
      <c r="E41" s="110">
        <v>19.360798678363036</v>
      </c>
      <c r="F41" s="110">
        <v>19.78134537378617</v>
      </c>
      <c r="G41" s="110">
        <v>20.903722610497564</v>
      </c>
      <c r="H41" s="110">
        <v>19.495257651775027</v>
      </c>
      <c r="I41" s="110">
        <v>20.454153987948708</v>
      </c>
      <c r="J41" s="110">
        <v>16.926423615533832</v>
      </c>
      <c r="K41" s="110">
        <v>16.450929362077758</v>
      </c>
      <c r="L41" s="110">
        <v>20.540766299948167</v>
      </c>
      <c r="M41" s="110">
        <v>16.273478609491082</v>
      </c>
      <c r="N41" s="110">
        <v>12.659469124668002</v>
      </c>
      <c r="O41" s="110">
        <v>10.022254185890008</v>
      </c>
      <c r="P41" s="110">
        <v>8.8927714242853728</v>
      </c>
      <c r="Q41" s="110">
        <v>8.8246116793211744</v>
      </c>
      <c r="R41" s="110">
        <v>12.48775257206567</v>
      </c>
      <c r="S41" s="110">
        <v>10.727342020756929</v>
      </c>
      <c r="T41" s="110">
        <v>12.727477515662137</v>
      </c>
      <c r="U41" s="110">
        <v>12.475965374384396</v>
      </c>
      <c r="V41" s="110">
        <v>13.077417909490228</v>
      </c>
      <c r="W41" s="110">
        <v>13.967653400734919</v>
      </c>
      <c r="X41" s="110">
        <v>12.75578516592633</v>
      </c>
      <c r="Y41" s="110">
        <v>15.148505528019513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65.916931472763864</v>
      </c>
      <c r="C43" s="118">
        <f t="shared" si="14"/>
        <v>78.875492686117383</v>
      </c>
      <c r="D43" s="118">
        <f t="shared" si="14"/>
        <v>81.436021067999903</v>
      </c>
      <c r="E43" s="118">
        <f t="shared" si="14"/>
        <v>75.00796641052456</v>
      </c>
      <c r="F43" s="118">
        <f t="shared" si="14"/>
        <v>76.002575529261478</v>
      </c>
      <c r="G43" s="118">
        <f t="shared" si="14"/>
        <v>79.626173431035681</v>
      </c>
      <c r="H43" s="118">
        <f t="shared" si="14"/>
        <v>74.884103922036928</v>
      </c>
      <c r="I43" s="118">
        <f t="shared" si="14"/>
        <v>79.090559424553533</v>
      </c>
      <c r="J43" s="118">
        <f t="shared" si="14"/>
        <v>75.967146831943026</v>
      </c>
      <c r="K43" s="118">
        <f t="shared" si="14"/>
        <v>73.491078712474518</v>
      </c>
      <c r="L43" s="118">
        <f t="shared" si="14"/>
        <v>74.325804589456339</v>
      </c>
      <c r="M43" s="118">
        <f t="shared" si="14"/>
        <v>77.399240724019137</v>
      </c>
      <c r="N43" s="118">
        <f t="shared" si="14"/>
        <v>61.200260528272068</v>
      </c>
      <c r="O43" s="118">
        <f t="shared" si="14"/>
        <v>62.533027787405764</v>
      </c>
      <c r="P43" s="118">
        <f t="shared" si="14"/>
        <v>63.292263318496758</v>
      </c>
      <c r="Q43" s="118">
        <f t="shared" si="14"/>
        <v>62.290915533303611</v>
      </c>
      <c r="R43" s="118">
        <f t="shared" ref="R43:V43" si="15">R44+R47+R49+R58</f>
        <v>66.548628625621618</v>
      </c>
      <c r="S43" s="118">
        <f t="shared" si="15"/>
        <v>60.352053176744185</v>
      </c>
      <c r="T43" s="118">
        <f t="shared" si="15"/>
        <v>69.583773137836403</v>
      </c>
      <c r="U43" s="118">
        <f t="shared" si="15"/>
        <v>63.034919956088693</v>
      </c>
      <c r="V43" s="118">
        <f t="shared" si="15"/>
        <v>69.747096363033393</v>
      </c>
      <c r="W43" s="118">
        <f t="shared" ref="W43:Y43" si="16">W44+W47+W49+W58</f>
        <v>69.8571195785144</v>
      </c>
      <c r="X43" s="118">
        <f t="shared" si="16"/>
        <v>65.549740997619509</v>
      </c>
      <c r="Y43" s="118">
        <f t="shared" si="16"/>
        <v>63.727278882959887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29.251744357343469</v>
      </c>
      <c r="C44" s="123">
        <f t="shared" si="17"/>
        <v>38.099516075104006</v>
      </c>
      <c r="D44" s="123">
        <f t="shared" si="17"/>
        <v>40.068154407128432</v>
      </c>
      <c r="E44" s="123">
        <f t="shared" si="17"/>
        <v>36.320641191900371</v>
      </c>
      <c r="F44" s="123">
        <f t="shared" si="17"/>
        <v>37.841295412033773</v>
      </c>
      <c r="G44" s="123">
        <f t="shared" si="17"/>
        <v>41.44962711272963</v>
      </c>
      <c r="H44" s="123">
        <f t="shared" si="17"/>
        <v>38.626876075457282</v>
      </c>
      <c r="I44" s="123">
        <f t="shared" si="17"/>
        <v>41.808934909265147</v>
      </c>
      <c r="J44" s="123">
        <f t="shared" si="17"/>
        <v>41.631181085759422</v>
      </c>
      <c r="K44" s="123">
        <f t="shared" si="17"/>
        <v>41.370871476052315</v>
      </c>
      <c r="L44" s="123">
        <f t="shared" si="17"/>
        <v>35.48435619193743</v>
      </c>
      <c r="M44" s="123">
        <f t="shared" si="17"/>
        <v>41.102788406885786</v>
      </c>
      <c r="N44" s="123">
        <f t="shared" si="17"/>
        <v>33.46547265693129</v>
      </c>
      <c r="O44" s="123">
        <f t="shared" si="17"/>
        <v>37.232673002118148</v>
      </c>
      <c r="P44" s="123">
        <f t="shared" si="17"/>
        <v>39.763168430412883</v>
      </c>
      <c r="Q44" s="123">
        <f t="shared" si="17"/>
        <v>39.568203632730167</v>
      </c>
      <c r="R44" s="123">
        <f t="shared" ref="R44:V44" si="18">SUM(R45:R46)</f>
        <v>40.982957574002498</v>
      </c>
      <c r="S44" s="123">
        <f t="shared" si="18"/>
        <v>36.713408494427512</v>
      </c>
      <c r="T44" s="123">
        <f t="shared" si="18"/>
        <v>42.830234869166603</v>
      </c>
      <c r="U44" s="123">
        <f t="shared" si="18"/>
        <v>37.973378241343397</v>
      </c>
      <c r="V44" s="123">
        <f t="shared" si="18"/>
        <v>41.850533540962303</v>
      </c>
      <c r="W44" s="123">
        <f t="shared" ref="W44:Y44" si="19">SUM(W45:W46)</f>
        <v>42.525111171441637</v>
      </c>
      <c r="X44" s="123">
        <f t="shared" si="19"/>
        <v>40.289726753945523</v>
      </c>
      <c r="Y44" s="123">
        <f t="shared" si="19"/>
        <v>37.629510258888999</v>
      </c>
      <c r="DA44" s="130" t="s">
        <v>2787</v>
      </c>
    </row>
    <row r="45" spans="1:105" ht="12" customHeight="1" x14ac:dyDescent="0.25">
      <c r="A45" s="97" t="s">
        <v>211</v>
      </c>
      <c r="B45" s="99">
        <v>29.006548152331959</v>
      </c>
      <c r="C45" s="99">
        <v>37.790700165998352</v>
      </c>
      <c r="D45" s="99">
        <v>39.75647986590559</v>
      </c>
      <c r="E45" s="99">
        <v>36.088496879771242</v>
      </c>
      <c r="F45" s="99">
        <v>37.610425520732363</v>
      </c>
      <c r="G45" s="99">
        <v>41.188614158264002</v>
      </c>
      <c r="H45" s="99">
        <v>38.372497585975502</v>
      </c>
      <c r="I45" s="99">
        <v>41.515709873059656</v>
      </c>
      <c r="J45" s="99">
        <v>41.315759311671862</v>
      </c>
      <c r="K45" s="99">
        <v>41.066936723631244</v>
      </c>
      <c r="L45" s="99">
        <v>35.306937945428778</v>
      </c>
      <c r="M45" s="99">
        <v>40.870281528141916</v>
      </c>
      <c r="N45" s="99">
        <v>33.283871859471034</v>
      </c>
      <c r="O45" s="99">
        <v>37.032095594458887</v>
      </c>
      <c r="P45" s="99">
        <v>39.558367678535681</v>
      </c>
      <c r="Q45" s="99">
        <v>39.368404908976693</v>
      </c>
      <c r="R45" s="99">
        <v>40.768926804340389</v>
      </c>
      <c r="S45" s="99">
        <v>36.525687975363333</v>
      </c>
      <c r="T45" s="99">
        <v>42.613096709162797</v>
      </c>
      <c r="U45" s="99">
        <v>37.782756624754789</v>
      </c>
      <c r="V45" s="99">
        <v>41.547394396364382</v>
      </c>
      <c r="W45" s="99">
        <v>42.209593563871749</v>
      </c>
      <c r="X45" s="99">
        <v>39.979500438957096</v>
      </c>
      <c r="Y45" s="99">
        <v>37.320894531521624</v>
      </c>
      <c r="DA45" s="63" t="s">
        <v>2788</v>
      </c>
    </row>
    <row r="46" spans="1:105" ht="12" customHeight="1" x14ac:dyDescent="0.25">
      <c r="A46" s="97" t="s">
        <v>53</v>
      </c>
      <c r="B46" s="99">
        <v>0.24519620501151071</v>
      </c>
      <c r="C46" s="99">
        <v>0.30881590910565493</v>
      </c>
      <c r="D46" s="99">
        <v>0.31167454122284088</v>
      </c>
      <c r="E46" s="99">
        <v>0.23214431212912753</v>
      </c>
      <c r="F46" s="99">
        <v>0.23086989130141</v>
      </c>
      <c r="G46" s="99">
        <v>0.26101295446562772</v>
      </c>
      <c r="H46" s="99">
        <v>0.25437848948178088</v>
      </c>
      <c r="I46" s="99">
        <v>0.29322503620549173</v>
      </c>
      <c r="J46" s="99">
        <v>0.3154217740875575</v>
      </c>
      <c r="K46" s="99">
        <v>0.3039347524210681</v>
      </c>
      <c r="L46" s="99">
        <v>0.17741824650865265</v>
      </c>
      <c r="M46" s="99">
        <v>0.23250687874386949</v>
      </c>
      <c r="N46" s="99">
        <v>0.18160079746025348</v>
      </c>
      <c r="O46" s="99">
        <v>0.20057740765926013</v>
      </c>
      <c r="P46" s="99">
        <v>0.20480075187719804</v>
      </c>
      <c r="Q46" s="99">
        <v>0.19979872375347579</v>
      </c>
      <c r="R46" s="99">
        <v>0.21403076966210741</v>
      </c>
      <c r="S46" s="99">
        <v>0.18772051906417747</v>
      </c>
      <c r="T46" s="99">
        <v>0.21713816000380923</v>
      </c>
      <c r="U46" s="99">
        <v>0.19062161658861124</v>
      </c>
      <c r="V46" s="99">
        <v>0.30313914459791891</v>
      </c>
      <c r="W46" s="99">
        <v>0.31551760756989067</v>
      </c>
      <c r="X46" s="99">
        <v>0.31022631498842385</v>
      </c>
      <c r="Y46" s="99">
        <v>0.30861572736737436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0.141745269918922</v>
      </c>
      <c r="C47" s="123">
        <f t="shared" si="20"/>
        <v>0.1570075878857953</v>
      </c>
      <c r="D47" s="123">
        <f t="shared" si="20"/>
        <v>0.12527622154215762</v>
      </c>
      <c r="E47" s="123">
        <f t="shared" si="20"/>
        <v>0.2556620003959183</v>
      </c>
      <c r="F47" s="123">
        <f t="shared" si="20"/>
        <v>0.17429614142066305</v>
      </c>
      <c r="G47" s="123">
        <f t="shared" si="20"/>
        <v>0.18580059315072545</v>
      </c>
      <c r="H47" s="123">
        <f t="shared" si="20"/>
        <v>0.21179385502623099</v>
      </c>
      <c r="I47" s="123">
        <f t="shared" si="20"/>
        <v>0.1039410374419371</v>
      </c>
      <c r="J47" s="123">
        <f t="shared" si="20"/>
        <v>0.10546047478275888</v>
      </c>
      <c r="K47" s="123">
        <f t="shared" si="20"/>
        <v>0.19404634499436635</v>
      </c>
      <c r="L47" s="123">
        <f t="shared" si="20"/>
        <v>0.31688104687557456</v>
      </c>
      <c r="M47" s="123">
        <f t="shared" si="20"/>
        <v>0.3684504535613301</v>
      </c>
      <c r="N47" s="123">
        <f t="shared" si="20"/>
        <v>0.39440397709679098</v>
      </c>
      <c r="O47" s="123">
        <f t="shared" si="20"/>
        <v>0.39262965947920031</v>
      </c>
      <c r="P47" s="123">
        <f t="shared" si="20"/>
        <v>0.36185890399645526</v>
      </c>
      <c r="Q47" s="123">
        <f t="shared" si="20"/>
        <v>0.32047812461581354</v>
      </c>
      <c r="R47" s="123">
        <f t="shared" si="20"/>
        <v>0.28246130371972555</v>
      </c>
      <c r="S47" s="123">
        <f t="shared" si="20"/>
        <v>0.20962579718513621</v>
      </c>
      <c r="T47" s="123">
        <f t="shared" si="20"/>
        <v>0.14450925465146516</v>
      </c>
      <c r="U47" s="123">
        <f t="shared" si="20"/>
        <v>9.6067947942736362E-2</v>
      </c>
      <c r="V47" s="123">
        <f t="shared" si="20"/>
        <v>8.2605870697446654E-2</v>
      </c>
      <c r="W47" s="123">
        <f t="shared" si="20"/>
        <v>0.12933919635324728</v>
      </c>
      <c r="X47" s="123">
        <f t="shared" si="20"/>
        <v>0.21149558940126206</v>
      </c>
      <c r="Y47" s="123">
        <f t="shared" si="20"/>
        <v>0.32774411808855519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0.141745269918922</v>
      </c>
      <c r="C48" s="99">
        <f>RES_hhdet_fech!C48/RES_summary!C$19</f>
        <v>0.1570075878857953</v>
      </c>
      <c r="D48" s="99">
        <f>RES_hhdet_fech!D48/RES_summary!D$19</f>
        <v>0.12527622154215762</v>
      </c>
      <c r="E48" s="99">
        <f>RES_hhdet_fech!E48/RES_summary!E$19</f>
        <v>0.2556620003959183</v>
      </c>
      <c r="F48" s="99">
        <f>RES_hhdet_fech!F48/RES_summary!F$19</f>
        <v>0.17429614142066305</v>
      </c>
      <c r="G48" s="99">
        <f>RES_hhdet_fech!G48/RES_summary!G$19</f>
        <v>0.18580059315072545</v>
      </c>
      <c r="H48" s="99">
        <f>RES_hhdet_fech!H48/RES_summary!H$19</f>
        <v>0.21179385502623099</v>
      </c>
      <c r="I48" s="99">
        <f>RES_hhdet_fech!I48/RES_summary!I$19</f>
        <v>0.1039410374419371</v>
      </c>
      <c r="J48" s="99">
        <f>RES_hhdet_fech!J48/RES_summary!J$19</f>
        <v>0.10546047478275888</v>
      </c>
      <c r="K48" s="99">
        <f>RES_hhdet_fech!K48/RES_summary!K$19</f>
        <v>0.19404634499436635</v>
      </c>
      <c r="L48" s="99">
        <f>RES_hhdet_fech!L48/RES_summary!L$19</f>
        <v>0.31688104687557456</v>
      </c>
      <c r="M48" s="99">
        <f>RES_hhdet_fech!M48/RES_summary!M$19</f>
        <v>0.3684504535613301</v>
      </c>
      <c r="N48" s="99">
        <f>RES_hhdet_fech!N48/RES_summary!N$19</f>
        <v>0.39440397709679098</v>
      </c>
      <c r="O48" s="99">
        <f>RES_hhdet_fech!O48/RES_summary!O$19</f>
        <v>0.39262965947920031</v>
      </c>
      <c r="P48" s="99">
        <f>RES_hhdet_fech!P48/RES_summary!P$19</f>
        <v>0.36185890399645526</v>
      </c>
      <c r="Q48" s="99">
        <f>RES_hhdet_fech!Q48/RES_summary!Q$19</f>
        <v>0.32047812461581354</v>
      </c>
      <c r="R48" s="99">
        <f>RES_hhdet_fech!R48/RES_summary!R$19</f>
        <v>0.28246130371972555</v>
      </c>
      <c r="S48" s="99">
        <f>RES_hhdet_fech!S48/RES_summary!S$19</f>
        <v>0.20962579718513621</v>
      </c>
      <c r="T48" s="99">
        <f>RES_hhdet_fech!T48/RES_summary!T$19</f>
        <v>0.14450925465146516</v>
      </c>
      <c r="U48" s="99">
        <f>RES_hhdet_fech!U48/RES_summary!U$19</f>
        <v>9.6067947942736362E-2</v>
      </c>
      <c r="V48" s="99">
        <f>RES_hhdet_fech!V48/RES_summary!V$19</f>
        <v>8.2605870697446654E-2</v>
      </c>
      <c r="W48" s="99">
        <f>RES_hhdet_fech!W48/RES_summary!W$19</f>
        <v>0.12933919635324728</v>
      </c>
      <c r="X48" s="99">
        <f>RES_hhdet_fech!X48/RES_summary!X$19</f>
        <v>0.21149558940126206</v>
      </c>
      <c r="Y48" s="99">
        <f>RES_hhdet_fech!Y48/RES_summary!Y$19</f>
        <v>0.32774411808855519</v>
      </c>
      <c r="DA48" s="63" t="s">
        <v>2791</v>
      </c>
    </row>
    <row r="49" spans="1:105" ht="12" customHeight="1" x14ac:dyDescent="0.25">
      <c r="A49" s="121" t="s">
        <v>55</v>
      </c>
      <c r="B49" s="123">
        <v>14.169946449793283</v>
      </c>
      <c r="C49" s="123">
        <v>18.061418889288259</v>
      </c>
      <c r="D49" s="123">
        <v>17.989070605060924</v>
      </c>
      <c r="E49" s="123">
        <v>14.398278283719764</v>
      </c>
      <c r="F49" s="123">
        <v>13.905783728179353</v>
      </c>
      <c r="G49" s="123">
        <v>14.797398595282493</v>
      </c>
      <c r="H49" s="123">
        <v>14.284639998654431</v>
      </c>
      <c r="I49" s="123">
        <v>15.049840239555435</v>
      </c>
      <c r="J49" s="123">
        <v>15.454457061558134</v>
      </c>
      <c r="K49" s="123">
        <v>13.457918785049557</v>
      </c>
      <c r="L49" s="123">
        <v>17.125834502928232</v>
      </c>
      <c r="M49" s="123">
        <v>17.894934816176175</v>
      </c>
      <c r="N49" s="123">
        <v>12.538693633832589</v>
      </c>
      <c r="O49" s="123">
        <v>12.018260890183566</v>
      </c>
      <c r="P49" s="123">
        <v>11.628516317920795</v>
      </c>
      <c r="Q49" s="123">
        <v>11.235086673772516</v>
      </c>
      <c r="R49" s="123">
        <v>11.866600895087752</v>
      </c>
      <c r="S49" s="123">
        <v>10.796473368262824</v>
      </c>
      <c r="T49" s="123">
        <v>12.678721959809526</v>
      </c>
      <c r="U49" s="123">
        <v>10.937710005242071</v>
      </c>
      <c r="V49" s="123">
        <v>12.520241471838151</v>
      </c>
      <c r="W49" s="123">
        <v>11.64988684702984</v>
      </c>
      <c r="X49" s="123">
        <v>10.643626565126812</v>
      </c>
      <c r="Y49" s="123">
        <v>9.6545806976631958</v>
      </c>
      <c r="DA49" s="130" t="s">
        <v>2792</v>
      </c>
    </row>
    <row r="50" spans="1:105" ht="12" customHeight="1" x14ac:dyDescent="0.25">
      <c r="A50" s="97" t="s">
        <v>138</v>
      </c>
      <c r="B50" s="99">
        <v>14.362477967348507</v>
      </c>
      <c r="C50" s="99">
        <v>18.401872051716104</v>
      </c>
      <c r="D50" s="99">
        <v>18.303236613234038</v>
      </c>
      <c r="E50" s="99">
        <v>14.62270669513607</v>
      </c>
      <c r="F50" s="99">
        <v>14.124586515188909</v>
      </c>
      <c r="G50" s="99">
        <v>15.019286410953743</v>
      </c>
      <c r="H50" s="99">
        <v>14.495743771093739</v>
      </c>
      <c r="I50" s="99">
        <v>15.264295733334773</v>
      </c>
      <c r="J50" s="99">
        <v>15.682832094649415</v>
      </c>
      <c r="K50" s="99">
        <v>13.607329868750179</v>
      </c>
      <c r="L50" s="99">
        <v>17.464973083601148</v>
      </c>
      <c r="M50" s="99">
        <v>18.399209842137001</v>
      </c>
      <c r="N50" s="99">
        <v>12.855121743166698</v>
      </c>
      <c r="O50" s="99">
        <v>12.32996463081342</v>
      </c>
      <c r="P50" s="99">
        <v>11.950486279685597</v>
      </c>
      <c r="Q50" s="99">
        <v>11.547105312193491</v>
      </c>
      <c r="R50" s="99">
        <v>12.19289457147176</v>
      </c>
      <c r="S50" s="99">
        <v>11.070191809112137</v>
      </c>
      <c r="T50" s="99">
        <v>13.06983820982277</v>
      </c>
      <c r="U50" s="99">
        <v>11.270325508873229</v>
      </c>
      <c r="V50" s="99">
        <v>12.979913740947117</v>
      </c>
      <c r="W50" s="99">
        <v>12.033078388967695</v>
      </c>
      <c r="X50" s="99">
        <v>10.889435481211235</v>
      </c>
      <c r="Y50" s="99">
        <v>9.804585510281159</v>
      </c>
      <c r="DA50" s="63" t="s">
        <v>2793</v>
      </c>
    </row>
    <row r="51" spans="1:105" ht="12" customHeight="1" x14ac:dyDescent="0.25">
      <c r="A51" s="97" t="s">
        <v>137</v>
      </c>
      <c r="B51" s="99">
        <v>8.5394802450802576</v>
      </c>
      <c r="C51" s="99">
        <v>11.117437372946862</v>
      </c>
      <c r="D51" s="99">
        <v>11.150876236317842</v>
      </c>
      <c r="E51" s="99">
        <v>8.6802854214166896</v>
      </c>
      <c r="F51" s="99">
        <v>8.4021322317524838</v>
      </c>
      <c r="G51" s="99">
        <v>9.1844473665732984</v>
      </c>
      <c r="H51" s="99">
        <v>8.8201907021789712</v>
      </c>
      <c r="I51" s="99">
        <v>9.4048492882720414</v>
      </c>
      <c r="J51" s="99">
        <v>9.7092896362268526</v>
      </c>
      <c r="K51" s="99">
        <v>8.4987338220025883</v>
      </c>
      <c r="L51" s="99">
        <v>10.81621560786351</v>
      </c>
      <c r="M51" s="99">
        <v>11.196171953905921</v>
      </c>
      <c r="N51" s="99">
        <v>7.7599541323833483</v>
      </c>
      <c r="O51" s="99">
        <v>7.4022371073536437</v>
      </c>
      <c r="P51" s="99">
        <v>7.2759544437266515</v>
      </c>
      <c r="Q51" s="99">
        <v>7.1098221940456297</v>
      </c>
      <c r="R51" s="99">
        <v>7.6089375300693574</v>
      </c>
      <c r="S51" s="99">
        <v>6.9157211923467594</v>
      </c>
      <c r="T51" s="99">
        <v>8.1266827220043414</v>
      </c>
      <c r="U51" s="99">
        <v>7.1172898222030589</v>
      </c>
      <c r="V51" s="99">
        <v>8.4219357082607669</v>
      </c>
      <c r="W51" s="99">
        <v>8.1447258873518518</v>
      </c>
      <c r="X51" s="99">
        <v>7.974174235999322</v>
      </c>
      <c r="Y51" s="99">
        <v>7.3024798380282672</v>
      </c>
      <c r="DA51" s="63" t="s">
        <v>2794</v>
      </c>
    </row>
    <row r="52" spans="1:105" ht="12" customHeight="1" x14ac:dyDescent="0.25">
      <c r="A52" s="100" t="s">
        <v>211</v>
      </c>
      <c r="B52" s="102">
        <v>2.469540333242874</v>
      </c>
      <c r="C52" s="102">
        <v>3.546689060179907</v>
      </c>
      <c r="D52" s="102">
        <v>3.6900650348672284</v>
      </c>
      <c r="E52" s="102">
        <v>2.4757204496908991</v>
      </c>
      <c r="F52" s="102">
        <v>2.4013296214048996</v>
      </c>
      <c r="G52" s="102">
        <v>2.939904999328931</v>
      </c>
      <c r="H52" s="102">
        <v>2.5874922290506546</v>
      </c>
      <c r="I52" s="102">
        <v>2.802431470303743</v>
      </c>
      <c r="J52" s="102">
        <v>2.8298490103129756</v>
      </c>
      <c r="K52" s="102">
        <v>2.4805075724826269</v>
      </c>
      <c r="L52" s="102">
        <v>2.8760535938109379</v>
      </c>
      <c r="M52" s="102">
        <v>2.526121192182111</v>
      </c>
      <c r="N52" s="102">
        <v>1.5702758574047444</v>
      </c>
      <c r="O52" s="102">
        <v>1.2312597192501558</v>
      </c>
      <c r="P52" s="102">
        <v>1.2216456298397924</v>
      </c>
      <c r="Q52" s="102">
        <v>1.2307821336997342</v>
      </c>
      <c r="R52" s="102">
        <v>1.4735014327471048</v>
      </c>
      <c r="S52" s="102">
        <v>1.2201455057466777</v>
      </c>
      <c r="T52" s="102">
        <v>1.2718348819564371</v>
      </c>
      <c r="U52" s="102">
        <v>1.1218625620009799</v>
      </c>
      <c r="V52" s="102">
        <v>1.4704909440927831</v>
      </c>
      <c r="W52" s="102">
        <v>1.700120104216464</v>
      </c>
      <c r="X52" s="102">
        <v>2.4601206708695611</v>
      </c>
      <c r="Y52" s="102">
        <v>1.9151612374170031</v>
      </c>
      <c r="DA52" s="131" t="s">
        <v>2795</v>
      </c>
    </row>
    <row r="53" spans="1:105" ht="12" customHeight="1" x14ac:dyDescent="0.25">
      <c r="A53" s="103" t="s">
        <v>52</v>
      </c>
      <c r="B53" s="105">
        <v>6.0699399118373831</v>
      </c>
      <c r="C53" s="105">
        <v>7.5707483127669528</v>
      </c>
      <c r="D53" s="105">
        <v>7.4608112014506132</v>
      </c>
      <c r="E53" s="105">
        <v>6.20456497172579</v>
      </c>
      <c r="F53" s="105">
        <v>6.0008026103475842</v>
      </c>
      <c r="G53" s="105">
        <v>6.2445423672443665</v>
      </c>
      <c r="H53" s="105">
        <v>6.2326984731283179</v>
      </c>
      <c r="I53" s="105">
        <v>6.6024178179682993</v>
      </c>
      <c r="J53" s="105">
        <v>6.8794406259138769</v>
      </c>
      <c r="K53" s="105">
        <v>6.0182262495199597</v>
      </c>
      <c r="L53" s="105">
        <v>7.9401620140525733</v>
      </c>
      <c r="M53" s="105">
        <v>8.670050761723811</v>
      </c>
      <c r="N53" s="105">
        <v>6.1896782749786032</v>
      </c>
      <c r="O53" s="105">
        <v>6.1709773881034886</v>
      </c>
      <c r="P53" s="105">
        <v>6.0543088138868599</v>
      </c>
      <c r="Q53" s="105">
        <v>5.8790400603458952</v>
      </c>
      <c r="R53" s="105">
        <v>6.1354360973222519</v>
      </c>
      <c r="S53" s="105">
        <v>5.6955756866000815</v>
      </c>
      <c r="T53" s="105">
        <v>6.8548478400479054</v>
      </c>
      <c r="U53" s="105">
        <v>5.9954272602020815</v>
      </c>
      <c r="V53" s="105">
        <v>6.9514447641679817</v>
      </c>
      <c r="W53" s="105">
        <v>6.4446057831353869</v>
      </c>
      <c r="X53" s="105">
        <v>5.5140535651297604</v>
      </c>
      <c r="Y53" s="105">
        <v>5.3873186006112652</v>
      </c>
      <c r="DA53" s="132" t="s">
        <v>2796</v>
      </c>
    </row>
    <row r="54" spans="1:105" ht="12" customHeight="1" x14ac:dyDescent="0.25">
      <c r="A54" s="106" t="s">
        <v>122</v>
      </c>
      <c r="B54" s="102">
        <v>12.647562306702277</v>
      </c>
      <c r="C54" s="102">
        <v>12.944789968621309</v>
      </c>
      <c r="D54" s="102">
        <v>13.123734863112015</v>
      </c>
      <c r="E54" s="102">
        <v>12.035357400836581</v>
      </c>
      <c r="F54" s="102">
        <v>11.876121390547173</v>
      </c>
      <c r="G54" s="102">
        <v>12.660733230858551</v>
      </c>
      <c r="H54" s="102">
        <v>12.047095033272749</v>
      </c>
      <c r="I54" s="102">
        <v>12.358243054496876</v>
      </c>
      <c r="J54" s="102">
        <v>12.315898829014246</v>
      </c>
      <c r="K54" s="102">
        <v>12.44440171821724</v>
      </c>
      <c r="L54" s="102">
        <v>12.199782609096182</v>
      </c>
      <c r="M54" s="102">
        <v>11.424547043565001</v>
      </c>
      <c r="N54" s="102">
        <v>10.73465371622995</v>
      </c>
      <c r="O54" s="102">
        <v>10.509908335426724</v>
      </c>
      <c r="P54" s="102">
        <v>9.8257102836550789</v>
      </c>
      <c r="Q54" s="102">
        <v>9.4958643069526989</v>
      </c>
      <c r="R54" s="102">
        <v>9.6228300744682969</v>
      </c>
      <c r="S54" s="102">
        <v>9.6401606519753376</v>
      </c>
      <c r="T54" s="102">
        <v>9.4490379852334723</v>
      </c>
      <c r="U54" s="102">
        <v>9.2325527071325446</v>
      </c>
      <c r="V54" s="102">
        <v>8.6220340263506579</v>
      </c>
      <c r="W54" s="102">
        <v>9.2807379826687377</v>
      </c>
      <c r="X54" s="102">
        <v>9.1326898790162652</v>
      </c>
      <c r="Y54" s="102">
        <v>9.2436812494021705</v>
      </c>
      <c r="DA54" s="131" t="s">
        <v>2797</v>
      </c>
    </row>
    <row r="55" spans="1:105" ht="12" customHeight="1" x14ac:dyDescent="0.25">
      <c r="A55" s="107" t="s">
        <v>121</v>
      </c>
      <c r="B55" s="105">
        <v>8.8349774068856632</v>
      </c>
      <c r="C55" s="105">
        <v>9.1804855667321732</v>
      </c>
      <c r="D55" s="105">
        <v>9.389149101079493</v>
      </c>
      <c r="E55" s="105">
        <v>8.3895455456552011</v>
      </c>
      <c r="F55" s="105">
        <v>8.3392394718691403</v>
      </c>
      <c r="G55" s="105">
        <v>9.1842132118015236</v>
      </c>
      <c r="H55" s="105">
        <v>8.6772681347781653</v>
      </c>
      <c r="I55" s="105">
        <v>8.951862044685539</v>
      </c>
      <c r="J55" s="105">
        <v>8.9002908366843467</v>
      </c>
      <c r="K55" s="105">
        <v>9.0562583009298354</v>
      </c>
      <c r="L55" s="105">
        <v>8.6514544060772582</v>
      </c>
      <c r="M55" s="105">
        <v>7.9941957778186934</v>
      </c>
      <c r="N55" s="105">
        <v>7.5183095736861318</v>
      </c>
      <c r="O55" s="105">
        <v>7.3290835469658839</v>
      </c>
      <c r="P55" s="105">
        <v>6.9200647775908184</v>
      </c>
      <c r="Q55" s="105">
        <v>6.7563079984072099</v>
      </c>
      <c r="R55" s="105">
        <v>6.9359599016669939</v>
      </c>
      <c r="S55" s="105">
        <v>7.022106575530648</v>
      </c>
      <c r="T55" s="105">
        <v>7.0202582784538636</v>
      </c>
      <c r="U55" s="105">
        <v>6.9694291161792696</v>
      </c>
      <c r="V55" s="105">
        <v>6.4802882051339976</v>
      </c>
      <c r="W55" s="105">
        <v>7.1261420917023148</v>
      </c>
      <c r="X55" s="105">
        <v>7.2132352218257783</v>
      </c>
      <c r="Y55" s="105">
        <v>7.3075651102113248</v>
      </c>
      <c r="DA55" s="132" t="s">
        <v>2798</v>
      </c>
    </row>
    <row r="56" spans="1:105" ht="12" customHeight="1" x14ac:dyDescent="0.25">
      <c r="A56" s="108" t="s">
        <v>53</v>
      </c>
      <c r="B56" s="99">
        <v>2.0890881769071385</v>
      </c>
      <c r="C56" s="99">
        <v>2.4515766651301472</v>
      </c>
      <c r="D56" s="99">
        <v>2.6739293505352042</v>
      </c>
      <c r="E56" s="99">
        <v>1.7642496739219498</v>
      </c>
      <c r="F56" s="99">
        <v>1.7700081780395256</v>
      </c>
      <c r="G56" s="99">
        <v>2.5860777342090806</v>
      </c>
      <c r="H56" s="99">
        <v>2.1001015011296329</v>
      </c>
      <c r="I56" s="99">
        <v>2.2369502139816637</v>
      </c>
      <c r="J56" s="99">
        <v>2.1511589370491988</v>
      </c>
      <c r="K56" s="99">
        <v>2.3365746542358057</v>
      </c>
      <c r="L56" s="99">
        <v>1.5979076600653541</v>
      </c>
      <c r="M56" s="99">
        <v>1.1284353095296107</v>
      </c>
      <c r="N56" s="99">
        <v>1.0247186611781174</v>
      </c>
      <c r="O56" s="99">
        <v>0.84779411905649116</v>
      </c>
      <c r="P56" s="99">
        <v>0.8584217430272153</v>
      </c>
      <c r="Q56" s="99">
        <v>0.88496159085107917</v>
      </c>
      <c r="R56" s="99">
        <v>0.99157791985437715</v>
      </c>
      <c r="S56" s="99">
        <v>0.9504705269121192</v>
      </c>
      <c r="T56" s="99">
        <v>0.6768898937221679</v>
      </c>
      <c r="U56" s="99">
        <v>0.67825524743176102</v>
      </c>
      <c r="V56" s="99">
        <v>0.24657963344689027</v>
      </c>
      <c r="W56" s="99">
        <v>0.66214355153287729</v>
      </c>
      <c r="X56" s="99">
        <v>1.2553319041980313</v>
      </c>
      <c r="Y56" s="99">
        <v>1.2358494271095108</v>
      </c>
      <c r="DA56" s="63" t="s">
        <v>2799</v>
      </c>
    </row>
    <row r="57" spans="1:105" ht="12" customHeight="1" x14ac:dyDescent="0.25">
      <c r="A57" s="108" t="s">
        <v>52</v>
      </c>
      <c r="B57" s="99">
        <v>6.7458892299785242</v>
      </c>
      <c r="C57" s="99">
        <v>6.7289089016020274</v>
      </c>
      <c r="D57" s="99">
        <v>6.7152197505442883</v>
      </c>
      <c r="E57" s="99">
        <v>6.6252958717332513</v>
      </c>
      <c r="F57" s="99">
        <v>6.5692312938296151</v>
      </c>
      <c r="G57" s="99">
        <v>6.598135477592443</v>
      </c>
      <c r="H57" s="99">
        <v>6.5771666336485337</v>
      </c>
      <c r="I57" s="99">
        <v>6.7149118307038744</v>
      </c>
      <c r="J57" s="99">
        <v>6.7491318996351488</v>
      </c>
      <c r="K57" s="99">
        <v>6.7196836466940306</v>
      </c>
      <c r="L57" s="99">
        <v>7.0535467460119019</v>
      </c>
      <c r="M57" s="99">
        <v>6.865760468289082</v>
      </c>
      <c r="N57" s="99">
        <v>6.4935909125080142</v>
      </c>
      <c r="O57" s="99">
        <v>6.4812894279093927</v>
      </c>
      <c r="P57" s="99">
        <v>6.0616430345636036</v>
      </c>
      <c r="Q57" s="99">
        <v>5.871346407556131</v>
      </c>
      <c r="R57" s="99">
        <v>5.9443819818126178</v>
      </c>
      <c r="S57" s="99">
        <v>6.0716360486185295</v>
      </c>
      <c r="T57" s="99">
        <v>6.3433683847316962</v>
      </c>
      <c r="U57" s="99">
        <v>6.2911738687475074</v>
      </c>
      <c r="V57" s="99">
        <v>6.2337085716871083</v>
      </c>
      <c r="W57" s="99">
        <v>6.4639985401694373</v>
      </c>
      <c r="X57" s="99">
        <v>5.9579033176277472</v>
      </c>
      <c r="Y57" s="99">
        <v>6.0717156831018135</v>
      </c>
      <c r="DA57" s="63" t="s">
        <v>2800</v>
      </c>
    </row>
    <row r="58" spans="1:105" ht="12" customHeight="1" x14ac:dyDescent="0.25">
      <c r="A58" s="121" t="s">
        <v>54</v>
      </c>
      <c r="B58" s="123">
        <v>22.35349539570819</v>
      </c>
      <c r="C58" s="123">
        <v>22.557550133839328</v>
      </c>
      <c r="D58" s="123">
        <v>23.253519834268385</v>
      </c>
      <c r="E58" s="123">
        <v>24.033384934508511</v>
      </c>
      <c r="F58" s="123">
        <v>24.081200247627692</v>
      </c>
      <c r="G58" s="123">
        <v>23.193347129872841</v>
      </c>
      <c r="H58" s="123">
        <v>21.760793992898989</v>
      </c>
      <c r="I58" s="123">
        <v>22.127843238291018</v>
      </c>
      <c r="J58" s="123">
        <v>18.776048209842717</v>
      </c>
      <c r="K58" s="123">
        <v>18.46824210637828</v>
      </c>
      <c r="L58" s="123">
        <v>21.39873284771511</v>
      </c>
      <c r="M58" s="123">
        <v>18.033067047395843</v>
      </c>
      <c r="N58" s="123">
        <v>14.801690260411396</v>
      </c>
      <c r="O58" s="123">
        <v>12.889464235624848</v>
      </c>
      <c r="P58" s="123">
        <v>11.538719666166623</v>
      </c>
      <c r="Q58" s="123">
        <v>11.167147102185121</v>
      </c>
      <c r="R58" s="123">
        <v>13.416608852811647</v>
      </c>
      <c r="S58" s="123">
        <v>12.632545516868719</v>
      </c>
      <c r="T58" s="123">
        <v>13.930307054208811</v>
      </c>
      <c r="U58" s="123">
        <v>14.027763761560486</v>
      </c>
      <c r="V58" s="123">
        <v>15.293715479535489</v>
      </c>
      <c r="W58" s="123">
        <v>15.552782363689669</v>
      </c>
      <c r="X58" s="123">
        <v>14.404892089145919</v>
      </c>
      <c r="Y58" s="123">
        <v>16.115443808319135</v>
      </c>
      <c r="DA58" s="130" t="s">
        <v>2801</v>
      </c>
    </row>
    <row r="59" spans="1:105" ht="12" customHeight="1" x14ac:dyDescent="0.25">
      <c r="A59" s="97" t="s">
        <v>50</v>
      </c>
      <c r="B59" s="99">
        <v>26.225430880181595</v>
      </c>
      <c r="C59" s="99">
        <v>25.000266038248306</v>
      </c>
      <c r="D59" s="99">
        <v>24.844534378731218</v>
      </c>
      <c r="E59" s="99">
        <v>28.875348486358078</v>
      </c>
      <c r="F59" s="99">
        <v>28.645552546092215</v>
      </c>
      <c r="G59" s="99">
        <v>26.168726997980635</v>
      </c>
      <c r="H59" s="99">
        <v>25.492896388642727</v>
      </c>
      <c r="I59" s="99">
        <v>25.431894931624338</v>
      </c>
      <c r="J59" s="99">
        <v>22.825924145646621</v>
      </c>
      <c r="K59" s="99">
        <v>22.564150496799051</v>
      </c>
      <c r="L59" s="99">
        <v>22.877213809320406</v>
      </c>
      <c r="M59" s="99">
        <v>20.595180780658783</v>
      </c>
      <c r="N59" s="99">
        <v>17.529676769322734</v>
      </c>
      <c r="O59" s="99">
        <v>16.23205573613172</v>
      </c>
      <c r="P59" s="99">
        <v>14.533120702931329</v>
      </c>
      <c r="Q59" s="99">
        <v>14.025862809031089</v>
      </c>
      <c r="R59" s="99">
        <v>15.021847448430291</v>
      </c>
      <c r="S59" s="99">
        <v>16.092884312901315</v>
      </c>
      <c r="T59" s="99">
        <v>16.520479391733634</v>
      </c>
      <c r="U59" s="99">
        <v>17.192047941553966</v>
      </c>
      <c r="V59" s="99">
        <v>20.046875290044692</v>
      </c>
      <c r="W59" s="99">
        <v>19.061555882265907</v>
      </c>
      <c r="X59" s="99">
        <v>19.060577942400041</v>
      </c>
      <c r="Y59" s="99">
        <v>19.613575805094893</v>
      </c>
      <c r="DA59" s="63" t="s">
        <v>2802</v>
      </c>
    </row>
    <row r="60" spans="1:105" ht="12" customHeight="1" x14ac:dyDescent="0.25">
      <c r="A60" s="109" t="s">
        <v>120</v>
      </c>
      <c r="B60" s="110">
        <v>18.78744804502093</v>
      </c>
      <c r="C60" s="110">
        <v>20.300741913829988</v>
      </c>
      <c r="D60" s="110">
        <v>21.770419241500804</v>
      </c>
      <c r="E60" s="110">
        <v>19.414660740844283</v>
      </c>
      <c r="F60" s="110">
        <v>19.829491524093893</v>
      </c>
      <c r="G60" s="110">
        <v>20.87783872044152</v>
      </c>
      <c r="H60" s="110">
        <v>19.419005755719979</v>
      </c>
      <c r="I60" s="110">
        <v>20.359680207788049</v>
      </c>
      <c r="J60" s="110">
        <v>16.821474881752028</v>
      </c>
      <c r="K60" s="110">
        <v>16.358775811281127</v>
      </c>
      <c r="L60" s="110">
        <v>20.478164350889866</v>
      </c>
      <c r="M60" s="110">
        <v>16.287733767121889</v>
      </c>
      <c r="N60" s="110">
        <v>12.729532320253263</v>
      </c>
      <c r="O60" s="110">
        <v>10.105587236345956</v>
      </c>
      <c r="P60" s="110">
        <v>8.9356443936510495</v>
      </c>
      <c r="Q60" s="110">
        <v>8.7993591095392656</v>
      </c>
      <c r="R60" s="110">
        <v>12.323231957184568</v>
      </c>
      <c r="S60" s="110">
        <v>10.61774603745163</v>
      </c>
      <c r="T60" s="110">
        <v>12.71315709382905</v>
      </c>
      <c r="U60" s="110">
        <v>12.689899058114255</v>
      </c>
      <c r="V60" s="110">
        <v>13.415766145485007</v>
      </c>
      <c r="W60" s="110">
        <v>14.28036675734711</v>
      </c>
      <c r="X60" s="110">
        <v>12.872458284169653</v>
      </c>
      <c r="Y60" s="110">
        <v>15.070235959300541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66.768625814605159</v>
      </c>
      <c r="C62" s="118">
        <f t="shared" si="21"/>
        <v>71.18190456356308</v>
      </c>
      <c r="D62" s="118">
        <f t="shared" si="21"/>
        <v>76.140394636184425</v>
      </c>
      <c r="E62" s="118">
        <f t="shared" si="21"/>
        <v>74.651266248332647</v>
      </c>
      <c r="F62" s="118">
        <f t="shared" si="21"/>
        <v>77.954584749341592</v>
      </c>
      <c r="G62" s="118">
        <f t="shared" si="21"/>
        <v>79.749918282898406</v>
      </c>
      <c r="H62" s="118">
        <f t="shared" si="21"/>
        <v>75.807740165314769</v>
      </c>
      <c r="I62" s="118">
        <f t="shared" si="21"/>
        <v>77.288193613117841</v>
      </c>
      <c r="J62" s="118">
        <f t="shared" si="21"/>
        <v>73.144713302533432</v>
      </c>
      <c r="K62" s="118">
        <f t="shared" si="21"/>
        <v>75.530053674072406</v>
      </c>
      <c r="L62" s="118">
        <f t="shared" si="21"/>
        <v>75.896967187398758</v>
      </c>
      <c r="M62" s="118">
        <f t="shared" si="21"/>
        <v>63.536579615234842</v>
      </c>
      <c r="N62" s="118">
        <f t="shared" si="21"/>
        <v>62.561445452528659</v>
      </c>
      <c r="O62" s="118">
        <f t="shared" si="21"/>
        <v>60.342774054816537</v>
      </c>
      <c r="P62" s="118">
        <f t="shared" si="21"/>
        <v>62.490726942789593</v>
      </c>
      <c r="Q62" s="118">
        <f t="shared" si="21"/>
        <v>62.837630199590677</v>
      </c>
      <c r="R62" s="118">
        <f t="shared" ref="R62:V62" si="22">R63+R66+R68+R77</f>
        <v>58.709675106325818</v>
      </c>
      <c r="S62" s="118">
        <f t="shared" si="22"/>
        <v>58.635326514671078</v>
      </c>
      <c r="T62" s="118">
        <f t="shared" si="22"/>
        <v>61.668877770066544</v>
      </c>
      <c r="U62" s="118">
        <f t="shared" si="22"/>
        <v>61.888787332308837</v>
      </c>
      <c r="V62" s="118">
        <f t="shared" si="22"/>
        <v>64.016265077681524</v>
      </c>
      <c r="W62" s="118">
        <f t="shared" ref="W62:Y62" si="23">W63+W66+W68+W77</f>
        <v>64.014510221262483</v>
      </c>
      <c r="X62" s="118">
        <f t="shared" si="23"/>
        <v>62.60368070776542</v>
      </c>
      <c r="Y62" s="118">
        <f t="shared" si="23"/>
        <v>62.032551353561274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28.173544760541361</v>
      </c>
      <c r="C63" s="123">
        <f t="shared" si="24"/>
        <v>30.012837312844916</v>
      </c>
      <c r="D63" s="123">
        <f t="shared" si="24"/>
        <v>32.610374924476162</v>
      </c>
      <c r="E63" s="123">
        <f t="shared" si="24"/>
        <v>34.200489510726065</v>
      </c>
      <c r="F63" s="123">
        <f t="shared" si="24"/>
        <v>37.051631009533672</v>
      </c>
      <c r="G63" s="123">
        <f t="shared" si="24"/>
        <v>38.47728294508439</v>
      </c>
      <c r="H63" s="123">
        <f t="shared" si="24"/>
        <v>36.769581078060895</v>
      </c>
      <c r="I63" s="123">
        <f t="shared" si="24"/>
        <v>38.454446290886445</v>
      </c>
      <c r="J63" s="123">
        <f t="shared" si="24"/>
        <v>36.838021176307421</v>
      </c>
      <c r="K63" s="123">
        <f t="shared" si="24"/>
        <v>40.556347322066109</v>
      </c>
      <c r="L63" s="123">
        <f t="shared" si="24"/>
        <v>33.812389991537806</v>
      </c>
      <c r="M63" s="123">
        <f t="shared" si="24"/>
        <v>30.280276332742659</v>
      </c>
      <c r="N63" s="123">
        <f t="shared" si="24"/>
        <v>33.206452533216726</v>
      </c>
      <c r="O63" s="123">
        <f t="shared" si="24"/>
        <v>34.996072107105746</v>
      </c>
      <c r="P63" s="123">
        <f t="shared" si="24"/>
        <v>37.605502277366128</v>
      </c>
      <c r="Q63" s="123">
        <f t="shared" si="24"/>
        <v>37.847743602733324</v>
      </c>
      <c r="R63" s="123">
        <f t="shared" ref="R63:V63" si="25">SUM(R64:R65)</f>
        <v>33.691582796983717</v>
      </c>
      <c r="S63" s="123">
        <f t="shared" si="25"/>
        <v>33.552612263851437</v>
      </c>
      <c r="T63" s="123">
        <f t="shared" si="25"/>
        <v>34.031144500985057</v>
      </c>
      <c r="U63" s="123">
        <f t="shared" si="25"/>
        <v>33.881123964829101</v>
      </c>
      <c r="V63" s="123">
        <f t="shared" si="25"/>
        <v>34.077195539149557</v>
      </c>
      <c r="W63" s="123">
        <f t="shared" ref="W63:Y63" si="26">SUM(W64:W65)</f>
        <v>33.997272738995257</v>
      </c>
      <c r="X63" s="123">
        <f t="shared" si="26"/>
        <v>34.249025675327772</v>
      </c>
      <c r="Y63" s="123">
        <f t="shared" si="26"/>
        <v>32.794260564403594</v>
      </c>
      <c r="DA63" s="130" t="s">
        <v>2805</v>
      </c>
    </row>
    <row r="64" spans="1:105" ht="12" customHeight="1" x14ac:dyDescent="0.25">
      <c r="A64" s="97" t="s">
        <v>212</v>
      </c>
      <c r="B64" s="99">
        <v>27.913348377725661</v>
      </c>
      <c r="C64" s="99">
        <v>29.740129281499403</v>
      </c>
      <c r="D64" s="99">
        <v>32.322524781965008</v>
      </c>
      <c r="E64" s="99">
        <v>33.949291891260948</v>
      </c>
      <c r="F64" s="99">
        <v>36.789942602482597</v>
      </c>
      <c r="G64" s="99">
        <v>38.199692901172817</v>
      </c>
      <c r="H64" s="99">
        <v>36.497676782201729</v>
      </c>
      <c r="I64" s="99">
        <v>38.157356554119907</v>
      </c>
      <c r="J64" s="99">
        <v>36.534875628293342</v>
      </c>
      <c r="K64" s="99">
        <v>40.235483353681275</v>
      </c>
      <c r="L64" s="99">
        <v>33.630999892920876</v>
      </c>
      <c r="M64" s="99">
        <v>30.096429761301476</v>
      </c>
      <c r="N64" s="99">
        <v>33.012237785531873</v>
      </c>
      <c r="O64" s="99">
        <v>34.792140376113508</v>
      </c>
      <c r="P64" s="99">
        <v>37.393695520255655</v>
      </c>
      <c r="Q64" s="99">
        <v>37.635579136182052</v>
      </c>
      <c r="R64" s="99">
        <v>33.492902639660997</v>
      </c>
      <c r="S64" s="99">
        <v>33.353564086117039</v>
      </c>
      <c r="T64" s="99">
        <v>33.826688734836765</v>
      </c>
      <c r="U64" s="99">
        <v>33.675101698751611</v>
      </c>
      <c r="V64" s="99">
        <v>33.777800341187138</v>
      </c>
      <c r="W64" s="99">
        <v>33.692899183334035</v>
      </c>
      <c r="X64" s="99">
        <v>33.934698829038439</v>
      </c>
      <c r="Y64" s="99">
        <v>32.479223668316415</v>
      </c>
      <c r="DA64" s="63" t="s">
        <v>2806</v>
      </c>
    </row>
    <row r="65" spans="1:105" ht="12" customHeight="1" x14ac:dyDescent="0.25">
      <c r="A65" s="97" t="s">
        <v>53</v>
      </c>
      <c r="B65" s="99">
        <v>0.26019638281570062</v>
      </c>
      <c r="C65" s="99">
        <v>0.2727080313455123</v>
      </c>
      <c r="D65" s="99">
        <v>0.2878501425111521</v>
      </c>
      <c r="E65" s="99">
        <v>0.2511976194651141</v>
      </c>
      <c r="F65" s="99">
        <v>0.26168840705107782</v>
      </c>
      <c r="G65" s="99">
        <v>0.27759004391157494</v>
      </c>
      <c r="H65" s="99">
        <v>0.27190429585916809</v>
      </c>
      <c r="I65" s="99">
        <v>0.29708973676653877</v>
      </c>
      <c r="J65" s="99">
        <v>0.30314554801408061</v>
      </c>
      <c r="K65" s="99">
        <v>0.32086396838483461</v>
      </c>
      <c r="L65" s="99">
        <v>0.1813900986169327</v>
      </c>
      <c r="M65" s="99">
        <v>0.1838465714411833</v>
      </c>
      <c r="N65" s="99">
        <v>0.19421474768485078</v>
      </c>
      <c r="O65" s="99">
        <v>0.20393173099223844</v>
      </c>
      <c r="P65" s="99">
        <v>0.21180675711047331</v>
      </c>
      <c r="Q65" s="99">
        <v>0.21216446655127377</v>
      </c>
      <c r="R65" s="99">
        <v>0.19868015732271646</v>
      </c>
      <c r="S65" s="99">
        <v>0.19904817773439457</v>
      </c>
      <c r="T65" s="99">
        <v>0.20445576614829331</v>
      </c>
      <c r="U65" s="99">
        <v>0.20602226607749211</v>
      </c>
      <c r="V65" s="99">
        <v>0.29939519796241693</v>
      </c>
      <c r="W65" s="99">
        <v>0.30437355566121865</v>
      </c>
      <c r="X65" s="99">
        <v>0.31432684628933644</v>
      </c>
      <c r="Y65" s="99">
        <v>0.31503689608717589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0.14173410955148028</v>
      </c>
      <c r="C66" s="123">
        <f t="shared" si="27"/>
        <v>0.15486169725897908</v>
      </c>
      <c r="D66" s="123">
        <f t="shared" si="27"/>
        <v>0.11845265976779067</v>
      </c>
      <c r="E66" s="123">
        <f t="shared" si="27"/>
        <v>0.27127438090510325</v>
      </c>
      <c r="F66" s="123">
        <f t="shared" si="27"/>
        <v>0.20708310027120816</v>
      </c>
      <c r="G66" s="123">
        <f t="shared" si="27"/>
        <v>0.26125470773532361</v>
      </c>
      <c r="H66" s="123">
        <f t="shared" si="27"/>
        <v>0.3252749595329863</v>
      </c>
      <c r="I66" s="123">
        <f t="shared" si="27"/>
        <v>0.15195679764105735</v>
      </c>
      <c r="J66" s="123">
        <f t="shared" si="27"/>
        <v>0.13521524470941659</v>
      </c>
      <c r="K66" s="123">
        <f t="shared" si="27"/>
        <v>0.21056575246114576</v>
      </c>
      <c r="L66" s="123">
        <f t="shared" si="27"/>
        <v>0.30113530623712792</v>
      </c>
      <c r="M66" s="123">
        <f t="shared" si="27"/>
        <v>0.29998665854404227</v>
      </c>
      <c r="N66" s="123">
        <f t="shared" si="27"/>
        <v>0.30222643231790142</v>
      </c>
      <c r="O66" s="123">
        <f t="shared" si="27"/>
        <v>0.29133589003755267</v>
      </c>
      <c r="P66" s="123">
        <f t="shared" si="27"/>
        <v>0.27292258540158254</v>
      </c>
      <c r="Q66" s="123">
        <f t="shared" si="27"/>
        <v>0.25684754708070479</v>
      </c>
      <c r="R66" s="123">
        <f t="shared" si="27"/>
        <v>0.29007495399568178</v>
      </c>
      <c r="S66" s="123">
        <f t="shared" si="27"/>
        <v>0.28401585231945992</v>
      </c>
      <c r="T66" s="123">
        <f t="shared" si="27"/>
        <v>0.29544700391305184</v>
      </c>
      <c r="U66" s="123">
        <f t="shared" si="27"/>
        <v>0.29633699654084689</v>
      </c>
      <c r="V66" s="123">
        <f t="shared" si="27"/>
        <v>0.32489471644107282</v>
      </c>
      <c r="W66" s="123">
        <f t="shared" si="27"/>
        <v>0.38750303448197881</v>
      </c>
      <c r="X66" s="123">
        <f t="shared" si="27"/>
        <v>0.44198202854378987</v>
      </c>
      <c r="Y66" s="123">
        <f t="shared" si="27"/>
        <v>0.51549515146721991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0.14173410955148028</v>
      </c>
      <c r="C67" s="99">
        <f>RES_hhdet_fech!C67/RES_summary!C$19</f>
        <v>0.15486169725897908</v>
      </c>
      <c r="D67" s="99">
        <f>RES_hhdet_fech!D67/RES_summary!D$19</f>
        <v>0.11845265976779067</v>
      </c>
      <c r="E67" s="99">
        <f>RES_hhdet_fech!E67/RES_summary!E$19</f>
        <v>0.27127438090510325</v>
      </c>
      <c r="F67" s="99">
        <f>RES_hhdet_fech!F67/RES_summary!F$19</f>
        <v>0.20708310027120816</v>
      </c>
      <c r="G67" s="99">
        <f>RES_hhdet_fech!G67/RES_summary!G$19</f>
        <v>0.26125470773532361</v>
      </c>
      <c r="H67" s="99">
        <f>RES_hhdet_fech!H67/RES_summary!H$19</f>
        <v>0.3252749595329863</v>
      </c>
      <c r="I67" s="99">
        <f>RES_hhdet_fech!I67/RES_summary!I$19</f>
        <v>0.15195679764105735</v>
      </c>
      <c r="J67" s="99">
        <f>RES_hhdet_fech!J67/RES_summary!J$19</f>
        <v>0.13521524470941659</v>
      </c>
      <c r="K67" s="99">
        <f>RES_hhdet_fech!K67/RES_summary!K$19</f>
        <v>0.21056575246114576</v>
      </c>
      <c r="L67" s="99">
        <f>RES_hhdet_fech!L67/RES_summary!L$19</f>
        <v>0.30113530623712792</v>
      </c>
      <c r="M67" s="99">
        <f>RES_hhdet_fech!M67/RES_summary!M$19</f>
        <v>0.29998665854404227</v>
      </c>
      <c r="N67" s="99">
        <f>RES_hhdet_fech!N67/RES_summary!N$19</f>
        <v>0.30222643231790142</v>
      </c>
      <c r="O67" s="99">
        <f>RES_hhdet_fech!O67/RES_summary!O$19</f>
        <v>0.29133589003755267</v>
      </c>
      <c r="P67" s="99">
        <f>RES_hhdet_fech!P67/RES_summary!P$19</f>
        <v>0.27292258540158254</v>
      </c>
      <c r="Q67" s="99">
        <f>RES_hhdet_fech!Q67/RES_summary!Q$19</f>
        <v>0.25684754708070479</v>
      </c>
      <c r="R67" s="99">
        <f>RES_hhdet_fech!R67/RES_summary!R$19</f>
        <v>0.29007495399568178</v>
      </c>
      <c r="S67" s="99">
        <f>RES_hhdet_fech!S67/RES_summary!S$19</f>
        <v>0.28401585231945992</v>
      </c>
      <c r="T67" s="99">
        <f>RES_hhdet_fech!T67/RES_summary!T$19</f>
        <v>0.29544700391305184</v>
      </c>
      <c r="U67" s="99">
        <f>RES_hhdet_fech!U67/RES_summary!U$19</f>
        <v>0.29633699654084689</v>
      </c>
      <c r="V67" s="99">
        <f>RES_hhdet_fech!V67/RES_summary!V$19</f>
        <v>0.32489471644107282</v>
      </c>
      <c r="W67" s="99">
        <f>RES_hhdet_fech!W67/RES_summary!W$19</f>
        <v>0.38750303448197881</v>
      </c>
      <c r="X67" s="99">
        <f>RES_hhdet_fech!X67/RES_summary!X$19</f>
        <v>0.44198202854378987</v>
      </c>
      <c r="Y67" s="99">
        <f>RES_hhdet_fech!Y67/RES_summary!Y$19</f>
        <v>0.51549515146721991</v>
      </c>
      <c r="DA67" s="63" t="s">
        <v>2809</v>
      </c>
    </row>
    <row r="68" spans="1:105" ht="12" customHeight="1" x14ac:dyDescent="0.25">
      <c r="A68" s="121" t="s">
        <v>55</v>
      </c>
      <c r="B68" s="123">
        <v>14.528612694196664</v>
      </c>
      <c r="C68" s="123">
        <v>15.063571590060578</v>
      </c>
      <c r="D68" s="123">
        <v>15.453607348395868</v>
      </c>
      <c r="E68" s="123">
        <v>14.281848577618321</v>
      </c>
      <c r="F68" s="123">
        <v>14.33790423284832</v>
      </c>
      <c r="G68" s="123">
        <v>14.317590506115115</v>
      </c>
      <c r="H68" s="123">
        <v>13.87814372195457</v>
      </c>
      <c r="I68" s="123">
        <v>13.888945610488037</v>
      </c>
      <c r="J68" s="123">
        <v>13.504015273770197</v>
      </c>
      <c r="K68" s="123">
        <v>12.900749689530741</v>
      </c>
      <c r="L68" s="123">
        <v>15.615120998115831</v>
      </c>
      <c r="M68" s="123">
        <v>12.590397201576735</v>
      </c>
      <c r="N68" s="123">
        <v>11.883285607265726</v>
      </c>
      <c r="O68" s="123">
        <v>10.907605903721709</v>
      </c>
      <c r="P68" s="123">
        <v>10.809434887450305</v>
      </c>
      <c r="Q68" s="123">
        <v>10.694469512928189</v>
      </c>
      <c r="R68" s="123">
        <v>9.7722123324203434</v>
      </c>
      <c r="S68" s="123">
        <v>9.972876051258126</v>
      </c>
      <c r="T68" s="123">
        <v>10.242620463990834</v>
      </c>
      <c r="U68" s="123">
        <v>10.081092806857265</v>
      </c>
      <c r="V68" s="123">
        <v>10.651308965282162</v>
      </c>
      <c r="W68" s="123">
        <v>9.8752477291161007</v>
      </c>
      <c r="X68" s="123">
        <v>9.4294515403741279</v>
      </c>
      <c r="Y68" s="123">
        <v>8.8678014572275536</v>
      </c>
      <c r="DA68" s="130" t="s">
        <v>2810</v>
      </c>
    </row>
    <row r="69" spans="1:105" ht="12" customHeight="1" x14ac:dyDescent="0.25">
      <c r="A69" s="97" t="s">
        <v>134</v>
      </c>
      <c r="B69" s="99">
        <v>14.800011715498954</v>
      </c>
      <c r="C69" s="99">
        <v>15.353231139320284</v>
      </c>
      <c r="D69" s="99">
        <v>15.755005611534187</v>
      </c>
      <c r="E69" s="99">
        <v>14.577081339618744</v>
      </c>
      <c r="F69" s="99">
        <v>14.639183108005753</v>
      </c>
      <c r="G69" s="99">
        <v>14.574944266946327</v>
      </c>
      <c r="H69" s="99">
        <v>14.132773993962605</v>
      </c>
      <c r="I69" s="99">
        <v>14.119519684418581</v>
      </c>
      <c r="J69" s="99">
        <v>13.728073083686613</v>
      </c>
      <c r="K69" s="99">
        <v>13.09195189409294</v>
      </c>
      <c r="L69" s="99">
        <v>16.048552210314195</v>
      </c>
      <c r="M69" s="99">
        <v>12.925438444939616</v>
      </c>
      <c r="N69" s="99">
        <v>12.231819494945812</v>
      </c>
      <c r="O69" s="99">
        <v>11.202698972999821</v>
      </c>
      <c r="P69" s="99">
        <v>11.140887590163864</v>
      </c>
      <c r="Q69" s="99">
        <v>11.029519425929339</v>
      </c>
      <c r="R69" s="99">
        <v>10.027785656240253</v>
      </c>
      <c r="S69" s="99">
        <v>10.215853413816838</v>
      </c>
      <c r="T69" s="99">
        <v>10.49695026615524</v>
      </c>
      <c r="U69" s="99">
        <v>10.315165741506487</v>
      </c>
      <c r="V69" s="99">
        <v>10.914033191922616</v>
      </c>
      <c r="W69" s="99">
        <v>10.073802486429198</v>
      </c>
      <c r="X69" s="99">
        <v>9.5807314945782167</v>
      </c>
      <c r="Y69" s="99">
        <v>8.9833686978688991</v>
      </c>
      <c r="DA69" s="63" t="s">
        <v>2811</v>
      </c>
    </row>
    <row r="70" spans="1:105" ht="12" customHeight="1" x14ac:dyDescent="0.25">
      <c r="A70" s="97" t="s">
        <v>133</v>
      </c>
      <c r="B70" s="99">
        <v>9.0429420386344042</v>
      </c>
      <c r="C70" s="99">
        <v>9.593826909536018</v>
      </c>
      <c r="D70" s="99">
        <v>10.029816482440674</v>
      </c>
      <c r="E70" s="99">
        <v>9.163767824592064</v>
      </c>
      <c r="F70" s="99">
        <v>9.3030098105875396</v>
      </c>
      <c r="G70" s="99">
        <v>9.5237522761374489</v>
      </c>
      <c r="H70" s="99">
        <v>9.2064140760069986</v>
      </c>
      <c r="I70" s="99">
        <v>9.3004261727642188</v>
      </c>
      <c r="J70" s="99">
        <v>9.0831753437162828</v>
      </c>
      <c r="K70" s="99">
        <v>8.7813141796804537</v>
      </c>
      <c r="L70" s="99">
        <v>10.711064539350849</v>
      </c>
      <c r="M70" s="99">
        <v>8.4146288900423727</v>
      </c>
      <c r="N70" s="99">
        <v>8.0457558334025663</v>
      </c>
      <c r="O70" s="99">
        <v>7.3501180447124908</v>
      </c>
      <c r="P70" s="99">
        <v>7.4133426467691486</v>
      </c>
      <c r="Q70" s="99">
        <v>7.4498782043320269</v>
      </c>
      <c r="R70" s="99">
        <v>6.8961534981361599</v>
      </c>
      <c r="S70" s="99">
        <v>7.1393082257282101</v>
      </c>
      <c r="T70" s="99">
        <v>7.4244885076470402</v>
      </c>
      <c r="U70" s="99">
        <v>7.4724781466290349</v>
      </c>
      <c r="V70" s="99">
        <v>8.106331119849127</v>
      </c>
      <c r="W70" s="99">
        <v>7.6687982200425795</v>
      </c>
      <c r="X70" s="99">
        <v>7.6240000140429505</v>
      </c>
      <c r="Y70" s="99">
        <v>7.1943428936809095</v>
      </c>
      <c r="DA70" s="63" t="s">
        <v>2812</v>
      </c>
    </row>
    <row r="71" spans="1:105" ht="12" customHeight="1" x14ac:dyDescent="0.25">
      <c r="A71" s="100" t="s">
        <v>212</v>
      </c>
      <c r="B71" s="102">
        <v>2.5894381419155761</v>
      </c>
      <c r="C71" s="102">
        <v>2.8958639693030821</v>
      </c>
      <c r="D71" s="102">
        <v>3.1279570982119682</v>
      </c>
      <c r="E71" s="102">
        <v>2.4565701237355424</v>
      </c>
      <c r="F71" s="102">
        <v>2.4964001784201661</v>
      </c>
      <c r="G71" s="102">
        <v>2.8884187955192098</v>
      </c>
      <c r="H71" s="102">
        <v>2.5620491167418082</v>
      </c>
      <c r="I71" s="102">
        <v>2.6109239573183518</v>
      </c>
      <c r="J71" s="102">
        <v>2.4536063349662007</v>
      </c>
      <c r="K71" s="102">
        <v>2.4167425849881194</v>
      </c>
      <c r="L71" s="102">
        <v>2.636031280653766</v>
      </c>
      <c r="M71" s="102">
        <v>1.3777103611141381</v>
      </c>
      <c r="N71" s="102">
        <v>1.3449816340219678</v>
      </c>
      <c r="O71" s="102">
        <v>1.0112051866084468</v>
      </c>
      <c r="P71" s="102">
        <v>1.1623315764626467</v>
      </c>
      <c r="Q71" s="102">
        <v>1.2432578297809791</v>
      </c>
      <c r="R71" s="102">
        <v>1.2079380119531637</v>
      </c>
      <c r="S71" s="102">
        <v>1.1079898386634128</v>
      </c>
      <c r="T71" s="102">
        <v>0.90194276819438524</v>
      </c>
      <c r="U71" s="102">
        <v>0.93993516398072963</v>
      </c>
      <c r="V71" s="102">
        <v>1.1994035842745823</v>
      </c>
      <c r="W71" s="102">
        <v>1.3560592077698677</v>
      </c>
      <c r="X71" s="102">
        <v>2.0951718263734782</v>
      </c>
      <c r="Y71" s="102">
        <v>1.7721477052222507</v>
      </c>
      <c r="DA71" s="131" t="s">
        <v>2813</v>
      </c>
    </row>
    <row r="72" spans="1:105" ht="12" customHeight="1" x14ac:dyDescent="0.25">
      <c r="A72" s="103" t="s">
        <v>52</v>
      </c>
      <c r="B72" s="105">
        <v>6.4535038967188294</v>
      </c>
      <c r="C72" s="105">
        <v>6.6979629402329355</v>
      </c>
      <c r="D72" s="105">
        <v>6.9018593842287075</v>
      </c>
      <c r="E72" s="105">
        <v>6.707197700856522</v>
      </c>
      <c r="F72" s="105">
        <v>6.8066096321673752</v>
      </c>
      <c r="G72" s="105">
        <v>6.6353334806182369</v>
      </c>
      <c r="H72" s="105">
        <v>6.6443649592651903</v>
      </c>
      <c r="I72" s="105">
        <v>6.6895022154458648</v>
      </c>
      <c r="J72" s="105">
        <v>6.6295690087500825</v>
      </c>
      <c r="K72" s="105">
        <v>6.3645715946923334</v>
      </c>
      <c r="L72" s="105">
        <v>8.0750332586970845</v>
      </c>
      <c r="M72" s="105">
        <v>7.0369185289282346</v>
      </c>
      <c r="N72" s="105">
        <v>6.7007741993805991</v>
      </c>
      <c r="O72" s="105">
        <v>6.3389128581040435</v>
      </c>
      <c r="P72" s="105">
        <v>6.251011070306502</v>
      </c>
      <c r="Q72" s="105">
        <v>6.2066203745510489</v>
      </c>
      <c r="R72" s="105">
        <v>5.6882154861829957</v>
      </c>
      <c r="S72" s="105">
        <v>6.0313183870647977</v>
      </c>
      <c r="T72" s="105">
        <v>6.5225457394526538</v>
      </c>
      <c r="U72" s="105">
        <v>6.532542982648307</v>
      </c>
      <c r="V72" s="105">
        <v>6.9069275355745443</v>
      </c>
      <c r="W72" s="105">
        <v>6.3127390122727132</v>
      </c>
      <c r="X72" s="105">
        <v>5.5288281876694709</v>
      </c>
      <c r="Y72" s="105">
        <v>5.4221951884586597</v>
      </c>
      <c r="DA72" s="132" t="s">
        <v>2814</v>
      </c>
    </row>
    <row r="73" spans="1:105" ht="12" customHeight="1" x14ac:dyDescent="0.25">
      <c r="A73" s="106" t="s">
        <v>122</v>
      </c>
      <c r="B73" s="102">
        <v>12.64756230670228</v>
      </c>
      <c r="C73" s="102">
        <v>12.890952078101723</v>
      </c>
      <c r="D73" s="102">
        <v>13.003101519205211</v>
      </c>
      <c r="E73" s="102">
        <v>11.898830029124941</v>
      </c>
      <c r="F73" s="102">
        <v>11.77695193567178</v>
      </c>
      <c r="G73" s="102">
        <v>12.608194050106844</v>
      </c>
      <c r="H73" s="102">
        <v>12.057886956830341</v>
      </c>
      <c r="I73" s="102">
        <v>12.384365623990314</v>
      </c>
      <c r="J73" s="102">
        <v>12.335643270053074</v>
      </c>
      <c r="K73" s="102">
        <v>12.450827531056875</v>
      </c>
      <c r="L73" s="102">
        <v>12.196748365125643</v>
      </c>
      <c r="M73" s="102">
        <v>11.416998839768361</v>
      </c>
      <c r="N73" s="102">
        <v>10.717204154250894</v>
      </c>
      <c r="O73" s="102">
        <v>10.502767028522316</v>
      </c>
      <c r="P73" s="102">
        <v>9.7916938088027106</v>
      </c>
      <c r="Q73" s="102">
        <v>9.4169921641008347</v>
      </c>
      <c r="R73" s="102">
        <v>9.4916910737438229</v>
      </c>
      <c r="S73" s="102">
        <v>9.4690005427442987</v>
      </c>
      <c r="T73" s="102">
        <v>9.4088308509274903</v>
      </c>
      <c r="U73" s="102">
        <v>9.249433693939034</v>
      </c>
      <c r="V73" s="102">
        <v>8.7349080237226335</v>
      </c>
      <c r="W73" s="102">
        <v>9.3924513239174807</v>
      </c>
      <c r="X73" s="102">
        <v>9.2661589329988132</v>
      </c>
      <c r="Y73" s="102">
        <v>9.3695595508640466</v>
      </c>
      <c r="DA73" s="131" t="s">
        <v>2815</v>
      </c>
    </row>
    <row r="74" spans="1:105" ht="12" customHeight="1" x14ac:dyDescent="0.25">
      <c r="A74" s="107" t="s">
        <v>121</v>
      </c>
      <c r="B74" s="105">
        <v>8.834977406885665</v>
      </c>
      <c r="C74" s="105">
        <v>9.1681733736291839</v>
      </c>
      <c r="D74" s="105">
        <v>9.3618900789193553</v>
      </c>
      <c r="E74" s="105">
        <v>8.3661664409109076</v>
      </c>
      <c r="F74" s="105">
        <v>8.3217819286373658</v>
      </c>
      <c r="G74" s="105">
        <v>9.1764055122426296</v>
      </c>
      <c r="H74" s="105">
        <v>8.6817332234726958</v>
      </c>
      <c r="I74" s="105">
        <v>8.9603265973271125</v>
      </c>
      <c r="J74" s="105">
        <v>8.9055260462325947</v>
      </c>
      <c r="K74" s="105">
        <v>9.0561254827116908</v>
      </c>
      <c r="L74" s="105">
        <v>8.6465852465274029</v>
      </c>
      <c r="M74" s="105">
        <v>7.9934455041791272</v>
      </c>
      <c r="N74" s="105">
        <v>7.51189499440662</v>
      </c>
      <c r="O74" s="105">
        <v>7.3226215184911831</v>
      </c>
      <c r="P74" s="105">
        <v>6.8957661380774722</v>
      </c>
      <c r="Q74" s="105">
        <v>6.7164503728629592</v>
      </c>
      <c r="R74" s="105">
        <v>6.8794207671484413</v>
      </c>
      <c r="S74" s="105">
        <v>6.9486423923012053</v>
      </c>
      <c r="T74" s="105">
        <v>6.9639572624055077</v>
      </c>
      <c r="U74" s="105">
        <v>6.9290932277277246</v>
      </c>
      <c r="V74" s="105">
        <v>6.4536249331828284</v>
      </c>
      <c r="W74" s="105">
        <v>7.1090148557057944</v>
      </c>
      <c r="X74" s="105">
        <v>7.2232968305215781</v>
      </c>
      <c r="Y74" s="105">
        <v>7.3238901229094333</v>
      </c>
      <c r="DA74" s="132" t="s">
        <v>2816</v>
      </c>
    </row>
    <row r="75" spans="1:105" ht="12" customHeight="1" x14ac:dyDescent="0.25">
      <c r="A75" s="108" t="s">
        <v>53</v>
      </c>
      <c r="B75" s="99">
        <v>2.0890881769071385</v>
      </c>
      <c r="C75" s="99">
        <v>2.4400824539348291</v>
      </c>
      <c r="D75" s="99">
        <v>2.6492329306360873</v>
      </c>
      <c r="E75" s="99">
        <v>1.7449179983619003</v>
      </c>
      <c r="F75" s="99">
        <v>1.75544334332647</v>
      </c>
      <c r="G75" s="99">
        <v>2.5780927809458536</v>
      </c>
      <c r="H75" s="99">
        <v>2.1015715121368745</v>
      </c>
      <c r="I75" s="99">
        <v>2.2415281842839003</v>
      </c>
      <c r="J75" s="99">
        <v>2.1539461507015272</v>
      </c>
      <c r="K75" s="99">
        <v>2.3367233900020681</v>
      </c>
      <c r="L75" s="99">
        <v>1.5957874189338013</v>
      </c>
      <c r="M75" s="99">
        <v>1.1280977434857788</v>
      </c>
      <c r="N75" s="99">
        <v>1.0235470668079623</v>
      </c>
      <c r="O75" s="99">
        <v>0.84795003174046779</v>
      </c>
      <c r="P75" s="99">
        <v>0.85503719367567632</v>
      </c>
      <c r="Q75" s="99">
        <v>0.87764033410893594</v>
      </c>
      <c r="R75" s="99">
        <v>0.98015263530246344</v>
      </c>
      <c r="S75" s="99">
        <v>0.93757625922895971</v>
      </c>
      <c r="T75" s="99">
        <v>0.67197742210719302</v>
      </c>
      <c r="U75" s="99">
        <v>0.68057458956407457</v>
      </c>
      <c r="V75" s="99">
        <v>0.24880924126679935</v>
      </c>
      <c r="W75" s="99">
        <v>0.66723070558884179</v>
      </c>
      <c r="X75" s="99">
        <v>1.2700852807467626</v>
      </c>
      <c r="Y75" s="99">
        <v>1.2511985573381155</v>
      </c>
      <c r="DA75" s="63" t="s">
        <v>2817</v>
      </c>
    </row>
    <row r="76" spans="1:105" ht="12" customHeight="1" x14ac:dyDescent="0.25">
      <c r="A76" s="108" t="s">
        <v>52</v>
      </c>
      <c r="B76" s="99">
        <v>6.7458892299785269</v>
      </c>
      <c r="C76" s="99">
        <v>6.7280909196943552</v>
      </c>
      <c r="D76" s="99">
        <v>6.7126571482832693</v>
      </c>
      <c r="E76" s="99">
        <v>6.6212484425490059</v>
      </c>
      <c r="F76" s="99">
        <v>6.5663385853108949</v>
      </c>
      <c r="G76" s="99">
        <v>6.598312731296776</v>
      </c>
      <c r="H76" s="99">
        <v>6.5801617113358191</v>
      </c>
      <c r="I76" s="99">
        <v>6.7187984130432099</v>
      </c>
      <c r="J76" s="99">
        <v>6.7515798955310693</v>
      </c>
      <c r="K76" s="99">
        <v>6.7194020927096219</v>
      </c>
      <c r="L76" s="99">
        <v>7.0507978275936036</v>
      </c>
      <c r="M76" s="99">
        <v>6.8653477606933482</v>
      </c>
      <c r="N76" s="99">
        <v>6.4883479275986575</v>
      </c>
      <c r="O76" s="99">
        <v>6.4746714867507151</v>
      </c>
      <c r="P76" s="99">
        <v>6.0407289444017964</v>
      </c>
      <c r="Q76" s="99">
        <v>5.8388100387540245</v>
      </c>
      <c r="R76" s="99">
        <v>5.8992681318459779</v>
      </c>
      <c r="S76" s="99">
        <v>6.0110661330722444</v>
      </c>
      <c r="T76" s="99">
        <v>6.2919798402983158</v>
      </c>
      <c r="U76" s="99">
        <v>6.2485186381636497</v>
      </c>
      <c r="V76" s="99">
        <v>6.2048156919160284</v>
      </c>
      <c r="W76" s="99">
        <v>6.4417841501169537</v>
      </c>
      <c r="X76" s="99">
        <v>5.9532115497748164</v>
      </c>
      <c r="Y76" s="99">
        <v>6.0726915655713185</v>
      </c>
      <c r="DA76" s="63" t="s">
        <v>2818</v>
      </c>
    </row>
    <row r="77" spans="1:105" ht="12" customHeight="1" x14ac:dyDescent="0.25">
      <c r="A77" s="121" t="s">
        <v>54</v>
      </c>
      <c r="B77" s="123">
        <v>23.924734250315648</v>
      </c>
      <c r="C77" s="123">
        <v>25.950633963398612</v>
      </c>
      <c r="D77" s="123">
        <v>27.957959703544606</v>
      </c>
      <c r="E77" s="123">
        <v>25.897653779083157</v>
      </c>
      <c r="F77" s="123">
        <v>26.357966406688391</v>
      </c>
      <c r="G77" s="123">
        <v>26.69379012396357</v>
      </c>
      <c r="H77" s="123">
        <v>24.834740405766315</v>
      </c>
      <c r="I77" s="123">
        <v>24.792844914102311</v>
      </c>
      <c r="J77" s="123">
        <v>22.6674616077464</v>
      </c>
      <c r="K77" s="123">
        <v>21.862390910014412</v>
      </c>
      <c r="L77" s="123">
        <v>26.168320891507992</v>
      </c>
      <c r="M77" s="123">
        <v>20.365919422371402</v>
      </c>
      <c r="N77" s="123">
        <v>17.169480879728301</v>
      </c>
      <c r="O77" s="123">
        <v>14.147760153951532</v>
      </c>
      <c r="P77" s="123">
        <v>13.802867192571586</v>
      </c>
      <c r="Q77" s="123">
        <v>14.038569536848467</v>
      </c>
      <c r="R77" s="123">
        <v>14.955805022926068</v>
      </c>
      <c r="S77" s="123">
        <v>14.825822347242051</v>
      </c>
      <c r="T77" s="123">
        <v>17.099665801177604</v>
      </c>
      <c r="U77" s="123">
        <v>17.630233564081632</v>
      </c>
      <c r="V77" s="123">
        <v>18.962865856808737</v>
      </c>
      <c r="W77" s="123">
        <v>19.754486718669142</v>
      </c>
      <c r="X77" s="123">
        <v>18.483221463519723</v>
      </c>
      <c r="Y77" s="123">
        <v>19.854994180462914</v>
      </c>
      <c r="DA77" s="130" t="s">
        <v>2819</v>
      </c>
    </row>
    <row r="78" spans="1:105" ht="12" customHeight="1" x14ac:dyDescent="0.25">
      <c r="A78" s="97" t="s">
        <v>189</v>
      </c>
      <c r="B78" s="99">
        <v>24.212365081148505</v>
      </c>
      <c r="C78" s="99">
        <v>26.305240936232817</v>
      </c>
      <c r="D78" s="99">
        <v>28.386809826077108</v>
      </c>
      <c r="E78" s="99">
        <v>26.376181714996189</v>
      </c>
      <c r="F78" s="99">
        <v>26.863458939135796</v>
      </c>
      <c r="G78" s="99">
        <v>27.158407282257247</v>
      </c>
      <c r="H78" s="99">
        <v>25.273389193614722</v>
      </c>
      <c r="I78" s="99">
        <v>25.149329897045387</v>
      </c>
      <c r="J78" s="99">
        <v>23.144927180090406</v>
      </c>
      <c r="K78" s="99">
        <v>22.324927678129232</v>
      </c>
      <c r="L78" s="99">
        <v>26.67897708024493</v>
      </c>
      <c r="M78" s="99">
        <v>20.736369869242054</v>
      </c>
      <c r="N78" s="99">
        <v>17.557554602705686</v>
      </c>
      <c r="O78" s="99">
        <v>14.474759745076318</v>
      </c>
      <c r="P78" s="99">
        <v>14.16774710433182</v>
      </c>
      <c r="Q78" s="99">
        <v>14.401036018632352</v>
      </c>
      <c r="R78" s="99">
        <v>15.122380761349419</v>
      </c>
      <c r="S78" s="99">
        <v>15.074047328912984</v>
      </c>
      <c r="T78" s="99">
        <v>17.341032934190284</v>
      </c>
      <c r="U78" s="99">
        <v>17.883017000920791</v>
      </c>
      <c r="V78" s="99">
        <v>19.210502629839837</v>
      </c>
      <c r="W78" s="99">
        <v>19.956464964905372</v>
      </c>
      <c r="X78" s="99">
        <v>18.648925061176289</v>
      </c>
      <c r="Y78" s="99">
        <v>19.988169466328614</v>
      </c>
      <c r="DA78" s="63" t="s">
        <v>2820</v>
      </c>
    </row>
    <row r="79" spans="1:105" ht="12" customHeight="1" x14ac:dyDescent="0.25">
      <c r="A79" s="109" t="s">
        <v>120</v>
      </c>
      <c r="B79" s="110">
        <v>18.787448045020927</v>
      </c>
      <c r="C79" s="110">
        <v>20.218788094706039</v>
      </c>
      <c r="D79" s="110">
        <v>21.637011474169835</v>
      </c>
      <c r="E79" s="110">
        <v>19.27532424338084</v>
      </c>
      <c r="F79" s="110">
        <v>19.704557426838871</v>
      </c>
      <c r="G79" s="110">
        <v>20.825685177858034</v>
      </c>
      <c r="H79" s="110">
        <v>19.439459875788341</v>
      </c>
      <c r="I79" s="110">
        <v>20.405197919404973</v>
      </c>
      <c r="J79" s="110">
        <v>16.857581534002215</v>
      </c>
      <c r="K79" s="110">
        <v>16.377187035680713</v>
      </c>
      <c r="L79" s="110">
        <v>20.473572432694116</v>
      </c>
      <c r="M79" s="110">
        <v>16.267434219661546</v>
      </c>
      <c r="N79" s="110">
        <v>12.704842980733172</v>
      </c>
      <c r="O79" s="110">
        <v>10.086598245797283</v>
      </c>
      <c r="P79" s="110">
        <v>8.9212342769267661</v>
      </c>
      <c r="Q79" s="110">
        <v>8.8165026703851623</v>
      </c>
      <c r="R79" s="110">
        <v>12.420484625881992</v>
      </c>
      <c r="S79" s="110">
        <v>10.704463978865554</v>
      </c>
      <c r="T79" s="110">
        <v>12.785497302302314</v>
      </c>
      <c r="U79" s="110">
        <v>12.70378983239195</v>
      </c>
      <c r="V79" s="110">
        <v>13.48279094411766</v>
      </c>
      <c r="W79" s="110">
        <v>14.405803960905276</v>
      </c>
      <c r="X79" s="110">
        <v>12.839051159388589</v>
      </c>
      <c r="Y79" s="110">
        <v>14.921765419229114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73.443069751365002</v>
      </c>
      <c r="C81" s="118">
        <f t="shared" si="28"/>
        <v>73.349385204528403</v>
      </c>
      <c r="D81" s="118">
        <f t="shared" si="28"/>
        <v>75.002572544536008</v>
      </c>
      <c r="E81" s="118">
        <f t="shared" si="28"/>
        <v>77.589662956801988</v>
      </c>
      <c r="F81" s="118">
        <f t="shared" si="28"/>
        <v>79.264129777760644</v>
      </c>
      <c r="G81" s="118">
        <f t="shared" si="28"/>
        <v>79.548421364531265</v>
      </c>
      <c r="H81" s="118">
        <f t="shared" si="28"/>
        <v>77.717686665081843</v>
      </c>
      <c r="I81" s="118">
        <f t="shared" si="28"/>
        <v>78.590847763420868</v>
      </c>
      <c r="J81" s="118">
        <f t="shared" si="28"/>
        <v>78.61936337091322</v>
      </c>
      <c r="K81" s="118">
        <f t="shared" si="28"/>
        <v>82.418005875832151</v>
      </c>
      <c r="L81" s="118">
        <f t="shared" si="28"/>
        <v>63.328930933205044</v>
      </c>
      <c r="M81" s="118">
        <f t="shared" si="28"/>
        <v>59.731928597572065</v>
      </c>
      <c r="N81" s="118">
        <f t="shared" si="28"/>
        <v>59.43717884265665</v>
      </c>
      <c r="O81" s="118">
        <f t="shared" si="28"/>
        <v>60.047545996300478</v>
      </c>
      <c r="P81" s="118">
        <f t="shared" si="28"/>
        <v>57.912516877102107</v>
      </c>
      <c r="Q81" s="118">
        <f t="shared" si="28"/>
        <v>56.810262505222092</v>
      </c>
      <c r="R81" s="118">
        <f t="shared" ref="R81:V81" si="29">R82+R85+R87+R100</f>
        <v>57.813743425106971</v>
      </c>
      <c r="S81" s="118">
        <f t="shared" si="29"/>
        <v>57.115850284267445</v>
      </c>
      <c r="T81" s="118">
        <f t="shared" si="29"/>
        <v>57.048547250043988</v>
      </c>
      <c r="U81" s="118">
        <f t="shared" si="29"/>
        <v>56.958030496121424</v>
      </c>
      <c r="V81" s="118">
        <f t="shared" si="29"/>
        <v>59.647034201093931</v>
      </c>
      <c r="W81" s="118">
        <f t="shared" ref="W81:Y81" si="30">W82+W85+W87+W100</f>
        <v>59.523604829945533</v>
      </c>
      <c r="X81" s="118">
        <f t="shared" si="30"/>
        <v>58.918507190655077</v>
      </c>
      <c r="Y81" s="118">
        <f t="shared" si="30"/>
        <v>60.742740498152685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34.190296319703059</v>
      </c>
      <c r="C82" s="123">
        <f t="shared" si="31"/>
        <v>34.037812311236955</v>
      </c>
      <c r="D82" s="123">
        <f t="shared" si="31"/>
        <v>35.306062045124222</v>
      </c>
      <c r="E82" s="123">
        <f t="shared" si="31"/>
        <v>37.688939646720286</v>
      </c>
      <c r="F82" s="123">
        <f t="shared" si="31"/>
        <v>40.276138762942054</v>
      </c>
      <c r="G82" s="123">
        <f t="shared" si="31"/>
        <v>41.289348363407164</v>
      </c>
      <c r="H82" s="123">
        <f t="shared" si="31"/>
        <v>40.678890246190484</v>
      </c>
      <c r="I82" s="123">
        <f t="shared" si="31"/>
        <v>41.851414874489478</v>
      </c>
      <c r="J82" s="123">
        <f t="shared" si="31"/>
        <v>41.854154269949809</v>
      </c>
      <c r="K82" s="123">
        <f t="shared" si="31"/>
        <v>45.51675083562791</v>
      </c>
      <c r="L82" s="123">
        <f t="shared" si="31"/>
        <v>29.009874370021649</v>
      </c>
      <c r="M82" s="123">
        <f t="shared" si="31"/>
        <v>29.241574748485711</v>
      </c>
      <c r="N82" s="123">
        <f t="shared" si="31"/>
        <v>31.568194130181059</v>
      </c>
      <c r="O82" s="123">
        <f t="shared" si="31"/>
        <v>33.604836241890908</v>
      </c>
      <c r="P82" s="123">
        <f t="shared" si="31"/>
        <v>33.219733831268101</v>
      </c>
      <c r="Q82" s="123">
        <f t="shared" si="31"/>
        <v>32.93168938251398</v>
      </c>
      <c r="R82" s="123">
        <f t="shared" ref="R82:V82" si="32">SUM(R83:R84)</f>
        <v>32.998739396663971</v>
      </c>
      <c r="S82" s="123">
        <f t="shared" si="32"/>
        <v>32.393611335096494</v>
      </c>
      <c r="T82" s="123">
        <f t="shared" si="32"/>
        <v>31.581243327722252</v>
      </c>
      <c r="U82" s="123">
        <f t="shared" si="32"/>
        <v>31.418028114480745</v>
      </c>
      <c r="V82" s="123">
        <f t="shared" si="32"/>
        <v>32.435518816303315</v>
      </c>
      <c r="W82" s="123">
        <f t="shared" ref="W82:Y82" si="33">SUM(W83:W84)</f>
        <v>32.59677395051726</v>
      </c>
      <c r="X82" s="123">
        <f t="shared" si="33"/>
        <v>32.793833181113882</v>
      </c>
      <c r="Y82" s="123">
        <f t="shared" si="33"/>
        <v>33.453457969104107</v>
      </c>
      <c r="DA82" s="130" t="s">
        <v>2823</v>
      </c>
    </row>
    <row r="83" spans="1:105" ht="12" customHeight="1" x14ac:dyDescent="0.25">
      <c r="A83" s="97" t="s">
        <v>199</v>
      </c>
      <c r="B83" s="99">
        <v>34.075159731724185</v>
      </c>
      <c r="C83" s="99">
        <v>33.925262207770274</v>
      </c>
      <c r="D83" s="99">
        <v>35.193292724568515</v>
      </c>
      <c r="E83" s="99">
        <v>37.588982112751118</v>
      </c>
      <c r="F83" s="99">
        <v>40.173018606774335</v>
      </c>
      <c r="G83" s="99">
        <v>41.180207063225289</v>
      </c>
      <c r="H83" s="99">
        <v>40.566574878405476</v>
      </c>
      <c r="I83" s="99">
        <v>41.729027341233468</v>
      </c>
      <c r="J83" s="99">
        <v>41.722341370687836</v>
      </c>
      <c r="K83" s="99">
        <v>45.377806411453854</v>
      </c>
      <c r="L83" s="99">
        <v>28.949172953754662</v>
      </c>
      <c r="M83" s="99">
        <v>29.169537655331816</v>
      </c>
      <c r="N83" s="99">
        <v>31.489939349789648</v>
      </c>
      <c r="O83" s="99">
        <v>33.518522429327888</v>
      </c>
      <c r="P83" s="99">
        <v>33.137538081097254</v>
      </c>
      <c r="Q83" s="99">
        <v>32.851016916783806</v>
      </c>
      <c r="R83" s="99">
        <v>32.914071114123935</v>
      </c>
      <c r="S83" s="99">
        <v>32.310758962924297</v>
      </c>
      <c r="T83" s="99">
        <v>31.500601737721034</v>
      </c>
      <c r="U83" s="99">
        <v>31.337766688231103</v>
      </c>
      <c r="V83" s="99">
        <v>32.316570364156121</v>
      </c>
      <c r="W83" s="99">
        <v>32.475425700797587</v>
      </c>
      <c r="X83" s="99">
        <v>32.6691757930394</v>
      </c>
      <c r="Y83" s="99">
        <v>33.321448699316718</v>
      </c>
      <c r="DA83" s="63" t="s">
        <v>2824</v>
      </c>
    </row>
    <row r="84" spans="1:105" ht="12" customHeight="1" x14ac:dyDescent="0.25">
      <c r="A84" s="97" t="s">
        <v>53</v>
      </c>
      <c r="B84" s="99">
        <v>0.11513658797887742</v>
      </c>
      <c r="C84" s="99">
        <v>0.11255010346668375</v>
      </c>
      <c r="D84" s="99">
        <v>0.1127693205557094</v>
      </c>
      <c r="E84" s="99">
        <v>9.9957533969166498E-2</v>
      </c>
      <c r="F84" s="99">
        <v>0.10312015616771864</v>
      </c>
      <c r="G84" s="99">
        <v>0.10914130018187736</v>
      </c>
      <c r="H84" s="99">
        <v>0.11231536778501053</v>
      </c>
      <c r="I84" s="99">
        <v>0.12238753325600926</v>
      </c>
      <c r="J84" s="99">
        <v>0.13181289926197132</v>
      </c>
      <c r="K84" s="99">
        <v>0.13894442417405631</v>
      </c>
      <c r="L84" s="99">
        <v>6.0701416266987385E-2</v>
      </c>
      <c r="M84" s="99">
        <v>7.2037093153895823E-2</v>
      </c>
      <c r="N84" s="99">
        <v>7.8254780391411718E-2</v>
      </c>
      <c r="O84" s="99">
        <v>8.631381256302248E-2</v>
      </c>
      <c r="P84" s="99">
        <v>8.219575017084868E-2</v>
      </c>
      <c r="Q84" s="99">
        <v>8.0672465730174059E-2</v>
      </c>
      <c r="R84" s="99">
        <v>8.4668282540036985E-2</v>
      </c>
      <c r="S84" s="99">
        <v>8.2852372172199151E-2</v>
      </c>
      <c r="T84" s="99">
        <v>8.0641590001218594E-2</v>
      </c>
      <c r="U84" s="99">
        <v>8.0261426249641332E-2</v>
      </c>
      <c r="V84" s="99">
        <v>0.11894845214719216</v>
      </c>
      <c r="W84" s="99">
        <v>0.12134824971967599</v>
      </c>
      <c r="X84" s="99">
        <v>0.12465738807447928</v>
      </c>
      <c r="Y84" s="99">
        <v>0.13200926978739061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0.14175253903824894</v>
      </c>
      <c r="C85" s="123">
        <f t="shared" si="34"/>
        <v>0.15620629428474272</v>
      </c>
      <c r="D85" s="123">
        <f t="shared" si="34"/>
        <v>0.12491507185515256</v>
      </c>
      <c r="E85" s="123">
        <f t="shared" si="34"/>
        <v>0.26361053968202092</v>
      </c>
      <c r="F85" s="123">
        <f t="shared" si="34"/>
        <v>0.18516189642681555</v>
      </c>
      <c r="G85" s="123">
        <f t="shared" si="34"/>
        <v>0.21521981888018182</v>
      </c>
      <c r="H85" s="123">
        <f t="shared" si="34"/>
        <v>0.24624366755447064</v>
      </c>
      <c r="I85" s="123">
        <f t="shared" si="34"/>
        <v>0.11796713597766795</v>
      </c>
      <c r="J85" s="123">
        <f t="shared" si="34"/>
        <v>0.11514779117862961</v>
      </c>
      <c r="K85" s="123">
        <f t="shared" si="34"/>
        <v>0.18582592276816035</v>
      </c>
      <c r="L85" s="123">
        <f t="shared" si="34"/>
        <v>0.2737143709231476</v>
      </c>
      <c r="M85" s="123">
        <f t="shared" si="34"/>
        <v>0.23691110766544343</v>
      </c>
      <c r="N85" s="123">
        <f t="shared" si="34"/>
        <v>0.24501613640638009</v>
      </c>
      <c r="O85" s="123">
        <f t="shared" si="34"/>
        <v>0.27405974476885248</v>
      </c>
      <c r="P85" s="123">
        <f t="shared" si="34"/>
        <v>0.29475181765412206</v>
      </c>
      <c r="Q85" s="123">
        <f t="shared" si="34"/>
        <v>0.28250817219002278</v>
      </c>
      <c r="R85" s="123">
        <f t="shared" si="34"/>
        <v>0.31982182841490414</v>
      </c>
      <c r="S85" s="123">
        <f t="shared" si="34"/>
        <v>0.32413943037420551</v>
      </c>
      <c r="T85" s="123">
        <f t="shared" si="34"/>
        <v>0.35353165973626488</v>
      </c>
      <c r="U85" s="123">
        <f t="shared" si="34"/>
        <v>0.34944045770590798</v>
      </c>
      <c r="V85" s="123">
        <f t="shared" si="34"/>
        <v>0.35340485735425764</v>
      </c>
      <c r="W85" s="123">
        <f t="shared" si="34"/>
        <v>0.3758974515015488</v>
      </c>
      <c r="X85" s="123">
        <f t="shared" si="34"/>
        <v>0.40014590593309746</v>
      </c>
      <c r="Y85" s="123">
        <f t="shared" si="34"/>
        <v>0.46236134058528916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0.14175253903824894</v>
      </c>
      <c r="C86" s="99">
        <f>RES_hhdet_fech!C86/RES_summary!C$19</f>
        <v>0.15620629428474272</v>
      </c>
      <c r="D86" s="99">
        <f>RES_hhdet_fech!D86/RES_summary!D$19</f>
        <v>0.12491507185515256</v>
      </c>
      <c r="E86" s="99">
        <f>RES_hhdet_fech!E86/RES_summary!E$19</f>
        <v>0.26361053968202092</v>
      </c>
      <c r="F86" s="99">
        <f>RES_hhdet_fech!F86/RES_summary!F$19</f>
        <v>0.18516189642681555</v>
      </c>
      <c r="G86" s="99">
        <f>RES_hhdet_fech!G86/RES_summary!G$19</f>
        <v>0.21521981888018182</v>
      </c>
      <c r="H86" s="99">
        <f>RES_hhdet_fech!H86/RES_summary!H$19</f>
        <v>0.24624366755447064</v>
      </c>
      <c r="I86" s="99">
        <f>RES_hhdet_fech!I86/RES_summary!I$19</f>
        <v>0.11796713597766795</v>
      </c>
      <c r="J86" s="99">
        <f>RES_hhdet_fech!J86/RES_summary!J$19</f>
        <v>0.11514779117862961</v>
      </c>
      <c r="K86" s="99">
        <f>RES_hhdet_fech!K86/RES_summary!K$19</f>
        <v>0.18582592276816035</v>
      </c>
      <c r="L86" s="99">
        <f>RES_hhdet_fech!L86/RES_summary!L$19</f>
        <v>0.2737143709231476</v>
      </c>
      <c r="M86" s="99">
        <f>RES_hhdet_fech!M86/RES_summary!M$19</f>
        <v>0.23691110766544343</v>
      </c>
      <c r="N86" s="99">
        <f>RES_hhdet_fech!N86/RES_summary!N$19</f>
        <v>0.24501613640638009</v>
      </c>
      <c r="O86" s="99">
        <f>RES_hhdet_fech!O86/RES_summary!O$19</f>
        <v>0.27405974476885248</v>
      </c>
      <c r="P86" s="99">
        <f>RES_hhdet_fech!P86/RES_summary!P$19</f>
        <v>0.29475181765412206</v>
      </c>
      <c r="Q86" s="99">
        <f>RES_hhdet_fech!Q86/RES_summary!Q$19</f>
        <v>0.28250817219002278</v>
      </c>
      <c r="R86" s="99">
        <f>RES_hhdet_fech!R86/RES_summary!R$19</f>
        <v>0.31982182841490414</v>
      </c>
      <c r="S86" s="99">
        <f>RES_hhdet_fech!S86/RES_summary!S$19</f>
        <v>0.32413943037420551</v>
      </c>
      <c r="T86" s="99">
        <f>RES_hhdet_fech!T86/RES_summary!T$19</f>
        <v>0.35353165973626488</v>
      </c>
      <c r="U86" s="99">
        <f>RES_hhdet_fech!U86/RES_summary!U$19</f>
        <v>0.34944045770590798</v>
      </c>
      <c r="V86" s="99">
        <f>RES_hhdet_fech!V86/RES_summary!V$19</f>
        <v>0.35340485735425764</v>
      </c>
      <c r="W86" s="99">
        <f>RES_hhdet_fech!W86/RES_summary!W$19</f>
        <v>0.3758974515015488</v>
      </c>
      <c r="X86" s="99">
        <f>RES_hhdet_fech!X86/RES_summary!X$19</f>
        <v>0.40014590593309746</v>
      </c>
      <c r="Y86" s="99">
        <f>RES_hhdet_fech!Y86/RES_summary!Y$19</f>
        <v>0.46236134058528916</v>
      </c>
      <c r="DA86" s="63" t="s">
        <v>2827</v>
      </c>
    </row>
    <row r="87" spans="1:105" ht="12" customHeight="1" x14ac:dyDescent="0.25">
      <c r="A87" s="121" t="s">
        <v>55</v>
      </c>
      <c r="B87" s="123">
        <v>14.962337919668867</v>
      </c>
      <c r="C87" s="123">
        <v>14.603482322186427</v>
      </c>
      <c r="D87" s="123">
        <v>14.401575759526814</v>
      </c>
      <c r="E87" s="123">
        <v>14.428961231269296</v>
      </c>
      <c r="F87" s="123">
        <v>14.145065704158002</v>
      </c>
      <c r="G87" s="123">
        <v>13.790379578963195</v>
      </c>
      <c r="H87" s="123">
        <v>13.707592546361203</v>
      </c>
      <c r="I87" s="123">
        <v>13.808841613226877</v>
      </c>
      <c r="J87" s="123">
        <v>13.789361819378847</v>
      </c>
      <c r="K87" s="123">
        <v>13.603344428087187</v>
      </c>
      <c r="L87" s="123">
        <v>13.624323135771895</v>
      </c>
      <c r="M87" s="123">
        <v>11.864019550735485</v>
      </c>
      <c r="N87" s="123">
        <v>11.195810752205974</v>
      </c>
      <c r="O87" s="123">
        <v>10.840838767987982</v>
      </c>
      <c r="P87" s="123">
        <v>9.9181746406195792</v>
      </c>
      <c r="Q87" s="123">
        <v>9.389891844577976</v>
      </c>
      <c r="R87" s="123">
        <v>9.3824128731760688</v>
      </c>
      <c r="S87" s="123">
        <v>9.4160121818077904</v>
      </c>
      <c r="T87" s="123">
        <v>9.2606760824227621</v>
      </c>
      <c r="U87" s="123">
        <v>9.0596627743174754</v>
      </c>
      <c r="V87" s="123">
        <v>9.6242993850145702</v>
      </c>
      <c r="W87" s="123">
        <v>8.9530951092206035</v>
      </c>
      <c r="X87" s="123">
        <v>8.5801440992047997</v>
      </c>
      <c r="Y87" s="123">
        <v>8.4693044715457795</v>
      </c>
      <c r="DA87" s="130" t="s">
        <v>2828</v>
      </c>
    </row>
    <row r="88" spans="1:105" ht="12" customHeight="1" x14ac:dyDescent="0.25">
      <c r="A88" s="97" t="s">
        <v>132</v>
      </c>
      <c r="B88" s="99">
        <v>17.867263478736795</v>
      </c>
      <c r="C88" s="99">
        <v>17.711305491218347</v>
      </c>
      <c r="D88" s="99">
        <v>17.428822515325802</v>
      </c>
      <c r="E88" s="99">
        <v>16.410511952361833</v>
      </c>
      <c r="F88" s="99">
        <v>15.97376022661841</v>
      </c>
      <c r="G88" s="99">
        <v>15.448184184990907</v>
      </c>
      <c r="H88" s="99">
        <v>15.494588661785919</v>
      </c>
      <c r="I88" s="99">
        <v>15.095845252004736</v>
      </c>
      <c r="J88" s="99">
        <v>15.158182301618984</v>
      </c>
      <c r="K88" s="99">
        <v>14.063975497884819</v>
      </c>
      <c r="L88" s="99">
        <v>12.668296017337598</v>
      </c>
      <c r="M88" s="99">
        <v>11.795130651029114</v>
      </c>
      <c r="N88" s="99">
        <v>11.195913566045231</v>
      </c>
      <c r="O88" s="99">
        <v>10.475571312644544</v>
      </c>
      <c r="P88" s="99">
        <v>9.8463077010883424</v>
      </c>
      <c r="Q88" s="99">
        <v>9.516285937339779</v>
      </c>
      <c r="R88" s="99">
        <v>9.4239854463904908</v>
      </c>
      <c r="S88" s="99">
        <v>9.4208692007588937</v>
      </c>
      <c r="T88" s="99">
        <v>9.5353071653354124</v>
      </c>
      <c r="U88" s="99">
        <v>9.4478336378616454</v>
      </c>
      <c r="V88" s="99">
        <v>9.5679050891636077</v>
      </c>
      <c r="W88" s="99">
        <v>9.179392050692984</v>
      </c>
      <c r="X88" s="99">
        <v>8.7251095790683344</v>
      </c>
      <c r="Y88" s="99">
        <v>8.6552344312849421</v>
      </c>
      <c r="DA88" s="63" t="s">
        <v>2829</v>
      </c>
    </row>
    <row r="89" spans="1:105" ht="12" customHeight="1" x14ac:dyDescent="0.25">
      <c r="A89" s="97" t="s">
        <v>131</v>
      </c>
      <c r="B89" s="99">
        <v>9.9595654286722173</v>
      </c>
      <c r="C89" s="99">
        <v>10.142676200073641</v>
      </c>
      <c r="D89" s="99">
        <v>10.208930697366753</v>
      </c>
      <c r="E89" s="99">
        <v>9.4429351238117754</v>
      </c>
      <c r="F89" s="99">
        <v>9.3859659819253185</v>
      </c>
      <c r="G89" s="99">
        <v>9.5266252914597622</v>
      </c>
      <c r="H89" s="99">
        <v>9.6516108595675725</v>
      </c>
      <c r="I89" s="99">
        <v>9.657052571800639</v>
      </c>
      <c r="J89" s="99">
        <v>9.8604557181566079</v>
      </c>
      <c r="K89" s="99">
        <v>9.3695705571766084</v>
      </c>
      <c r="L89" s="99">
        <v>8.4161276244899152</v>
      </c>
      <c r="M89" s="99">
        <v>7.9986552765267005</v>
      </c>
      <c r="N89" s="99">
        <v>8.028269940054475</v>
      </c>
      <c r="O89" s="99">
        <v>7.7792325799074487</v>
      </c>
      <c r="P89" s="99">
        <v>7.3547158349266448</v>
      </c>
      <c r="Q89" s="99">
        <v>7.1402943680621123</v>
      </c>
      <c r="R89" s="99">
        <v>7.1187157869577113</v>
      </c>
      <c r="S89" s="99">
        <v>7.1791644352205983</v>
      </c>
      <c r="T89" s="99">
        <v>7.2641717984372702</v>
      </c>
      <c r="U89" s="99">
        <v>7.2913853906435797</v>
      </c>
      <c r="V89" s="99">
        <v>7.5151561738299408</v>
      </c>
      <c r="W89" s="99">
        <v>7.368958989277556</v>
      </c>
      <c r="X89" s="99">
        <v>7.271624091633127</v>
      </c>
      <c r="Y89" s="99">
        <v>7.2445946831873327</v>
      </c>
      <c r="DA89" s="63" t="s">
        <v>2830</v>
      </c>
    </row>
    <row r="90" spans="1:105" ht="12" customHeight="1" x14ac:dyDescent="0.25">
      <c r="A90" s="100" t="s">
        <v>199</v>
      </c>
      <c r="B90" s="102">
        <v>3.1727477717217654</v>
      </c>
      <c r="C90" s="102">
        <v>3.3714335074222666</v>
      </c>
      <c r="D90" s="102">
        <v>3.4850586904772665</v>
      </c>
      <c r="E90" s="102">
        <v>2.7525342121279008</v>
      </c>
      <c r="F90" s="102">
        <v>2.7027406198194779</v>
      </c>
      <c r="G90" s="102">
        <v>3.071270648302586</v>
      </c>
      <c r="H90" s="102">
        <v>2.8345481641879213</v>
      </c>
      <c r="I90" s="102">
        <v>2.8372806284525223</v>
      </c>
      <c r="J90" s="102">
        <v>2.7402910036986907</v>
      </c>
      <c r="K90" s="102">
        <v>2.6185920906350013</v>
      </c>
      <c r="L90" s="102">
        <v>1.8131415030003613</v>
      </c>
      <c r="M90" s="102">
        <v>1.1805830869452394</v>
      </c>
      <c r="N90" s="102">
        <v>1.2481024580839828</v>
      </c>
      <c r="O90" s="102">
        <v>1.0635793961767401</v>
      </c>
      <c r="P90" s="102">
        <v>1.062793216170504</v>
      </c>
      <c r="Q90" s="102">
        <v>1.0582909478428224</v>
      </c>
      <c r="R90" s="102">
        <v>1.0938277847602316</v>
      </c>
      <c r="S90" s="102">
        <v>1.0554600930339881</v>
      </c>
      <c r="T90" s="102">
        <v>0.80298781142369402</v>
      </c>
      <c r="U90" s="102">
        <v>0.83575007697919534</v>
      </c>
      <c r="V90" s="102">
        <v>0.94962033356531561</v>
      </c>
      <c r="W90" s="102">
        <v>1.0161272846758982</v>
      </c>
      <c r="X90" s="102">
        <v>1.591641509163034</v>
      </c>
      <c r="Y90" s="102">
        <v>1.3472641939073653</v>
      </c>
      <c r="DA90" s="131" t="s">
        <v>2831</v>
      </c>
    </row>
    <row r="91" spans="1:105" ht="12" customHeight="1" x14ac:dyDescent="0.25">
      <c r="A91" s="103" t="s">
        <v>52</v>
      </c>
      <c r="B91" s="105">
        <v>6.7868176569504541</v>
      </c>
      <c r="C91" s="105">
        <v>6.7712426926513727</v>
      </c>
      <c r="D91" s="105">
        <v>6.7238720068894846</v>
      </c>
      <c r="E91" s="105">
        <v>6.6904009116838736</v>
      </c>
      <c r="F91" s="105">
        <v>6.6832253621058406</v>
      </c>
      <c r="G91" s="105">
        <v>6.4553546431571762</v>
      </c>
      <c r="H91" s="105">
        <v>6.8170626953796498</v>
      </c>
      <c r="I91" s="105">
        <v>6.8197719433481172</v>
      </c>
      <c r="J91" s="105">
        <v>7.1201647144579185</v>
      </c>
      <c r="K91" s="105">
        <v>6.7509784665416079</v>
      </c>
      <c r="L91" s="105">
        <v>6.6029861214895531</v>
      </c>
      <c r="M91" s="105">
        <v>6.8180721895814607</v>
      </c>
      <c r="N91" s="105">
        <v>6.7801674819704925</v>
      </c>
      <c r="O91" s="105">
        <v>6.7156531837307085</v>
      </c>
      <c r="P91" s="105">
        <v>6.291922618756141</v>
      </c>
      <c r="Q91" s="105">
        <v>6.0820034202192907</v>
      </c>
      <c r="R91" s="105">
        <v>6.0248880021974802</v>
      </c>
      <c r="S91" s="105">
        <v>6.123704342186608</v>
      </c>
      <c r="T91" s="105">
        <v>6.4611839870135759</v>
      </c>
      <c r="U91" s="105">
        <v>6.455635313664386</v>
      </c>
      <c r="V91" s="105">
        <v>6.5655358402646256</v>
      </c>
      <c r="W91" s="105">
        <v>6.3528317046016571</v>
      </c>
      <c r="X91" s="105">
        <v>5.6799825824700951</v>
      </c>
      <c r="Y91" s="105">
        <v>5.8973304892799678</v>
      </c>
      <c r="DA91" s="132" t="s">
        <v>2832</v>
      </c>
    </row>
    <row r="92" spans="1:105" ht="12" customHeight="1" x14ac:dyDescent="0.25">
      <c r="A92" s="106" t="s">
        <v>124</v>
      </c>
      <c r="B92" s="102">
        <v>14.948904821233695</v>
      </c>
      <c r="C92" s="102">
        <v>14.507989281980411</v>
      </c>
      <c r="D92" s="102">
        <v>14.275546133072547</v>
      </c>
      <c r="E92" s="102">
        <v>14.537743185755804</v>
      </c>
      <c r="F92" s="102">
        <v>14.25826990391144</v>
      </c>
      <c r="G92" s="102">
        <v>13.848697368429615</v>
      </c>
      <c r="H92" s="102">
        <v>13.792237044090541</v>
      </c>
      <c r="I92" s="102">
        <v>13.99668598059819</v>
      </c>
      <c r="J92" s="102">
        <v>14.000406385730752</v>
      </c>
      <c r="K92" s="102">
        <v>14.046701446991467</v>
      </c>
      <c r="L92" s="102">
        <v>14.670691998461397</v>
      </c>
      <c r="M92" s="102">
        <v>12.687682529536064</v>
      </c>
      <c r="N92" s="102">
        <v>12.178628730763368</v>
      </c>
      <c r="O92" s="102">
        <v>12.129920775725942</v>
      </c>
      <c r="P92" s="102">
        <v>11.056897904493688</v>
      </c>
      <c r="Q92" s="102">
        <v>10.382409146682457</v>
      </c>
      <c r="R92" s="102">
        <v>10.40761988886797</v>
      </c>
      <c r="S92" s="102">
        <v>10.450372566974714</v>
      </c>
      <c r="T92" s="102">
        <v>10.0939262851729</v>
      </c>
      <c r="U92" s="102">
        <v>9.745602421425378</v>
      </c>
      <c r="V92" s="102">
        <v>11.116352670437019</v>
      </c>
      <c r="W92" s="102">
        <v>9.6609741791750601</v>
      </c>
      <c r="X92" s="102">
        <v>9.1802468964037978</v>
      </c>
      <c r="Y92" s="102">
        <v>8.9518055373992471</v>
      </c>
      <c r="DA92" s="131" t="s">
        <v>2833</v>
      </c>
    </row>
    <row r="93" spans="1:105" ht="12" customHeight="1" x14ac:dyDescent="0.25">
      <c r="A93" s="107" t="s">
        <v>123</v>
      </c>
      <c r="B93" s="105">
        <v>9.6257349692314431</v>
      </c>
      <c r="C93" s="105">
        <v>9.4461557190071481</v>
      </c>
      <c r="D93" s="105">
        <v>9.3769731680511725</v>
      </c>
      <c r="E93" s="105">
        <v>9.4245899505220248</v>
      </c>
      <c r="F93" s="105">
        <v>9.2962189105876316</v>
      </c>
      <c r="G93" s="105">
        <v>9.2401260551308209</v>
      </c>
      <c r="H93" s="105">
        <v>9.1799570300284863</v>
      </c>
      <c r="I93" s="105">
        <v>9.3701055059631102</v>
      </c>
      <c r="J93" s="105">
        <v>9.3624661011039496</v>
      </c>
      <c r="K93" s="105">
        <v>9.4606012811590361</v>
      </c>
      <c r="L93" s="105">
        <v>9.7229012872200276</v>
      </c>
      <c r="M93" s="105">
        <v>8.1803007780579389</v>
      </c>
      <c r="N93" s="105">
        <v>7.9503536577894796</v>
      </c>
      <c r="O93" s="105">
        <v>7.9923742931240929</v>
      </c>
      <c r="P93" s="105">
        <v>7.4142813563008669</v>
      </c>
      <c r="Q93" s="105">
        <v>7.0889691255809302</v>
      </c>
      <c r="R93" s="105">
        <v>7.2768706181973934</v>
      </c>
      <c r="S93" s="105">
        <v>7.4656557942937711</v>
      </c>
      <c r="T93" s="105">
        <v>7.2664800894506971</v>
      </c>
      <c r="U93" s="105">
        <v>7.2221284622500734</v>
      </c>
      <c r="V93" s="105">
        <v>8.4846524262586147</v>
      </c>
      <c r="W93" s="105">
        <v>7.4946089907703195</v>
      </c>
      <c r="X93" s="105">
        <v>7.3536188690705817</v>
      </c>
      <c r="Y93" s="105">
        <v>7.1514321666357841</v>
      </c>
      <c r="DA93" s="132" t="s">
        <v>2834</v>
      </c>
    </row>
    <row r="94" spans="1:105" ht="12" customHeight="1" x14ac:dyDescent="0.25">
      <c r="A94" s="108" t="s">
        <v>50</v>
      </c>
      <c r="B94" s="99">
        <v>2.673916968735397</v>
      </c>
      <c r="C94" s="99">
        <v>2.7450941599820164</v>
      </c>
      <c r="D94" s="99">
        <v>2.8117307343629188</v>
      </c>
      <c r="E94" s="99">
        <v>2.4899256101159755</v>
      </c>
      <c r="F94" s="99">
        <v>2.4482585922860225</v>
      </c>
      <c r="G94" s="99">
        <v>2.7351654580875127</v>
      </c>
      <c r="H94" s="99">
        <v>2.5000632375439058</v>
      </c>
      <c r="I94" s="99">
        <v>2.5809960900650832</v>
      </c>
      <c r="J94" s="99">
        <v>2.5253231361277244</v>
      </c>
      <c r="K94" s="99">
        <v>2.6452056311407182</v>
      </c>
      <c r="L94" s="99">
        <v>2.3256785994137035</v>
      </c>
      <c r="M94" s="99">
        <v>1.3290093924779776</v>
      </c>
      <c r="N94" s="99">
        <v>1.3392354636357469</v>
      </c>
      <c r="O94" s="99">
        <v>1.2451572864240823</v>
      </c>
      <c r="P94" s="99">
        <v>1.1827745561243133</v>
      </c>
      <c r="Q94" s="99">
        <v>1.1307883062993849</v>
      </c>
      <c r="R94" s="99">
        <v>1.2326568300172076</v>
      </c>
      <c r="S94" s="99">
        <v>1.2199921496546302</v>
      </c>
      <c r="T94" s="99">
        <v>0.84172920415891295</v>
      </c>
      <c r="U94" s="99">
        <v>0.8414134912102369</v>
      </c>
      <c r="V94" s="99">
        <v>1.3048537979305035</v>
      </c>
      <c r="W94" s="99">
        <v>1.202190495715294</v>
      </c>
      <c r="X94" s="99">
        <v>1.8202101944091247</v>
      </c>
      <c r="Y94" s="99">
        <v>1.4658568803550447</v>
      </c>
      <c r="DA94" s="63" t="s">
        <v>2835</v>
      </c>
    </row>
    <row r="95" spans="1:105" ht="12" customHeight="1" x14ac:dyDescent="0.25">
      <c r="A95" s="108" t="s">
        <v>52</v>
      </c>
      <c r="B95" s="99">
        <v>6.951818000496047</v>
      </c>
      <c r="C95" s="99">
        <v>6.7010615590251312</v>
      </c>
      <c r="D95" s="99">
        <v>6.5652424336882538</v>
      </c>
      <c r="E95" s="99">
        <v>6.9346643404060497</v>
      </c>
      <c r="F95" s="99">
        <v>6.8479603183016087</v>
      </c>
      <c r="G95" s="99">
        <v>6.5049605970433086</v>
      </c>
      <c r="H95" s="99">
        <v>6.6798937924845792</v>
      </c>
      <c r="I95" s="99">
        <v>6.789109415898027</v>
      </c>
      <c r="J95" s="99">
        <v>6.8371429649762261</v>
      </c>
      <c r="K95" s="99">
        <v>6.8153956500183179</v>
      </c>
      <c r="L95" s="99">
        <v>7.3972226878063232</v>
      </c>
      <c r="M95" s="99">
        <v>6.8512913855799615</v>
      </c>
      <c r="N95" s="99">
        <v>6.6111181941537334</v>
      </c>
      <c r="O95" s="99">
        <v>6.7472170067000103</v>
      </c>
      <c r="P95" s="99">
        <v>6.2315068001765548</v>
      </c>
      <c r="Q95" s="99">
        <v>5.9581808192815444</v>
      </c>
      <c r="R95" s="99">
        <v>6.044213788180187</v>
      </c>
      <c r="S95" s="99">
        <v>6.2456636446391398</v>
      </c>
      <c r="T95" s="99">
        <v>6.4247508852917843</v>
      </c>
      <c r="U95" s="99">
        <v>6.3807149710398363</v>
      </c>
      <c r="V95" s="99">
        <v>7.1797986283281121</v>
      </c>
      <c r="W95" s="99">
        <v>6.2924184950550259</v>
      </c>
      <c r="X95" s="99">
        <v>5.533408674661457</v>
      </c>
      <c r="Y95" s="99">
        <v>5.6855752862807387</v>
      </c>
      <c r="DA95" s="63" t="s">
        <v>2836</v>
      </c>
    </row>
    <row r="96" spans="1:105" ht="12" customHeight="1" x14ac:dyDescent="0.25">
      <c r="A96" s="106" t="s">
        <v>122</v>
      </c>
      <c r="B96" s="102">
        <v>12.647562306702275</v>
      </c>
      <c r="C96" s="102">
        <v>12.92459172133197</v>
      </c>
      <c r="D96" s="102">
        <v>13.068203237747413</v>
      </c>
      <c r="E96" s="102">
        <v>11.98005771298558</v>
      </c>
      <c r="F96" s="102">
        <v>11.846495373890839</v>
      </c>
      <c r="G96" s="102">
        <v>12.656380259272439</v>
      </c>
      <c r="H96" s="102">
        <v>12.072531121253419</v>
      </c>
      <c r="I96" s="102">
        <v>12.39040838086234</v>
      </c>
      <c r="J96" s="102">
        <v>12.346296445807074</v>
      </c>
      <c r="K96" s="102">
        <v>12.480530949662315</v>
      </c>
      <c r="L96" s="102">
        <v>12.231893606733463</v>
      </c>
      <c r="M96" s="102">
        <v>11.445427261318168</v>
      </c>
      <c r="N96" s="102">
        <v>10.727987567716388</v>
      </c>
      <c r="O96" s="102">
        <v>10.455121564721603</v>
      </c>
      <c r="P96" s="102">
        <v>9.7481322001788708</v>
      </c>
      <c r="Q96" s="102">
        <v>9.3788520572269132</v>
      </c>
      <c r="R96" s="102">
        <v>9.4842963661215407</v>
      </c>
      <c r="S96" s="102">
        <v>9.5222720714284446</v>
      </c>
      <c r="T96" s="102">
        <v>9.5028013599724304</v>
      </c>
      <c r="U96" s="102">
        <v>9.3297523090049577</v>
      </c>
      <c r="V96" s="102">
        <v>8.708053267605889</v>
      </c>
      <c r="W96" s="102">
        <v>9.3521016614492591</v>
      </c>
      <c r="X96" s="102">
        <v>9.2072214696968899</v>
      </c>
      <c r="Y96" s="102">
        <v>9.2285204996980532</v>
      </c>
      <c r="DA96" s="131" t="s">
        <v>2837</v>
      </c>
    </row>
    <row r="97" spans="1:105" ht="12" customHeight="1" x14ac:dyDescent="0.25">
      <c r="A97" s="107" t="s">
        <v>121</v>
      </c>
      <c r="B97" s="105">
        <v>8.834977406885665</v>
      </c>
      <c r="C97" s="105">
        <v>9.1761652635551556</v>
      </c>
      <c r="D97" s="105">
        <v>9.3778497404204355</v>
      </c>
      <c r="E97" s="105">
        <v>8.3820451566772469</v>
      </c>
      <c r="F97" s="105">
        <v>8.3382858892715817</v>
      </c>
      <c r="G97" s="105">
        <v>9.1927258777573275</v>
      </c>
      <c r="H97" s="105">
        <v>8.693384088888271</v>
      </c>
      <c r="I97" s="105">
        <v>8.970416326134961</v>
      </c>
      <c r="J97" s="105">
        <v>8.9192541365217171</v>
      </c>
      <c r="K97" s="105">
        <v>9.0817501327147028</v>
      </c>
      <c r="L97" s="105">
        <v>8.6781012626924028</v>
      </c>
      <c r="M97" s="105">
        <v>8.0127459206176752</v>
      </c>
      <c r="N97" s="105">
        <v>7.5238160538741941</v>
      </c>
      <c r="O97" s="105">
        <v>7.3305854278926734</v>
      </c>
      <c r="P97" s="105">
        <v>6.9094591588865857</v>
      </c>
      <c r="Q97" s="105">
        <v>6.7321035350018237</v>
      </c>
      <c r="R97" s="105">
        <v>6.8983422702494348</v>
      </c>
      <c r="S97" s="105">
        <v>6.9739265890800644</v>
      </c>
      <c r="T97" s="105">
        <v>7.0051149353605915</v>
      </c>
      <c r="U97" s="105">
        <v>6.9702191315498583</v>
      </c>
      <c r="V97" s="105">
        <v>6.4873876910757611</v>
      </c>
      <c r="W97" s="105">
        <v>7.1387391344922833</v>
      </c>
      <c r="X97" s="105">
        <v>7.2315158210722554</v>
      </c>
      <c r="Y97" s="105">
        <v>7.3182694892915334</v>
      </c>
      <c r="DA97" s="132" t="s">
        <v>2838</v>
      </c>
    </row>
    <row r="98" spans="1:105" ht="12" customHeight="1" x14ac:dyDescent="0.25">
      <c r="A98" s="108" t="s">
        <v>53</v>
      </c>
      <c r="B98" s="99">
        <v>2.089088176907139</v>
      </c>
      <c r="C98" s="99">
        <v>2.4471212162900673</v>
      </c>
      <c r="D98" s="99">
        <v>2.6624750499864978</v>
      </c>
      <c r="E98" s="99">
        <v>1.7561384955545645</v>
      </c>
      <c r="F98" s="99">
        <v>1.7654432233592963</v>
      </c>
      <c r="G98" s="99">
        <v>2.5865824234758654</v>
      </c>
      <c r="H98" s="99">
        <v>2.1043589283537796</v>
      </c>
      <c r="I98" s="99">
        <v>2.2427844831700146</v>
      </c>
      <c r="J98" s="99">
        <v>2.1568164401180359</v>
      </c>
      <c r="K98" s="99">
        <v>2.3442982222498459</v>
      </c>
      <c r="L98" s="99">
        <v>1.603856284167074</v>
      </c>
      <c r="M98" s="99">
        <v>1.1306339029854895</v>
      </c>
      <c r="N98" s="99">
        <v>1.022955317193641</v>
      </c>
      <c r="O98" s="99">
        <v>0.84467325882671274</v>
      </c>
      <c r="P98" s="99">
        <v>0.85146720798652653</v>
      </c>
      <c r="Q98" s="99">
        <v>0.87349727690234225</v>
      </c>
      <c r="R98" s="99">
        <v>0.97638195912050918</v>
      </c>
      <c r="S98" s="99">
        <v>0.93664410506408791</v>
      </c>
      <c r="T98" s="99">
        <v>0.67688842598286225</v>
      </c>
      <c r="U98" s="99">
        <v>0.68482959749794814</v>
      </c>
      <c r="V98" s="99">
        <v>0.24905962167909754</v>
      </c>
      <c r="W98" s="99">
        <v>0.66698753378320119</v>
      </c>
      <c r="X98" s="99">
        <v>1.2609220744668368</v>
      </c>
      <c r="Y98" s="99">
        <v>1.2347584079026219</v>
      </c>
      <c r="DA98" s="63" t="s">
        <v>2839</v>
      </c>
    </row>
    <row r="99" spans="1:105" ht="12" customHeight="1" x14ac:dyDescent="0.25">
      <c r="A99" s="108" t="s">
        <v>52</v>
      </c>
      <c r="B99" s="99">
        <v>6.7458892299785269</v>
      </c>
      <c r="C99" s="99">
        <v>6.7290440472650888</v>
      </c>
      <c r="D99" s="99">
        <v>6.7153746904339391</v>
      </c>
      <c r="E99" s="99">
        <v>6.6259066611226825</v>
      </c>
      <c r="F99" s="99">
        <v>6.5728426659122841</v>
      </c>
      <c r="G99" s="99">
        <v>6.6061434542814625</v>
      </c>
      <c r="H99" s="99">
        <v>6.5890251605344901</v>
      </c>
      <c r="I99" s="99">
        <v>6.7276318429649455</v>
      </c>
      <c r="J99" s="99">
        <v>6.7624376964036816</v>
      </c>
      <c r="K99" s="99">
        <v>6.7374519104648556</v>
      </c>
      <c r="L99" s="99">
        <v>7.0742449785253294</v>
      </c>
      <c r="M99" s="99">
        <v>6.8821120176321839</v>
      </c>
      <c r="N99" s="99">
        <v>6.5008607366805533</v>
      </c>
      <c r="O99" s="99">
        <v>6.4859121690659602</v>
      </c>
      <c r="P99" s="99">
        <v>6.0579919509000586</v>
      </c>
      <c r="Q99" s="99">
        <v>5.8586062580994787</v>
      </c>
      <c r="R99" s="99">
        <v>5.9219603111289256</v>
      </c>
      <c r="S99" s="99">
        <v>6.0372824840159751</v>
      </c>
      <c r="T99" s="99">
        <v>6.3282265093777292</v>
      </c>
      <c r="U99" s="99">
        <v>6.2853895340519106</v>
      </c>
      <c r="V99" s="99">
        <v>6.2383280693966645</v>
      </c>
      <c r="W99" s="99">
        <v>6.4717516007090818</v>
      </c>
      <c r="X99" s="99">
        <v>5.9705937466054184</v>
      </c>
      <c r="Y99" s="99">
        <v>6.0835110813889122</v>
      </c>
      <c r="DA99" s="63" t="s">
        <v>2840</v>
      </c>
    </row>
    <row r="100" spans="1:105" ht="12" customHeight="1" x14ac:dyDescent="0.25">
      <c r="A100" s="121" t="s">
        <v>54</v>
      </c>
      <c r="B100" s="123">
        <v>24.14868297295482</v>
      </c>
      <c r="C100" s="123">
        <v>24.551884276820282</v>
      </c>
      <c r="D100" s="123">
        <v>25.170019668029827</v>
      </c>
      <c r="E100" s="123">
        <v>25.208151539130387</v>
      </c>
      <c r="F100" s="123">
        <v>24.657763414233784</v>
      </c>
      <c r="G100" s="123">
        <v>24.253473603280732</v>
      </c>
      <c r="H100" s="123">
        <v>23.084960204975676</v>
      </c>
      <c r="I100" s="123">
        <v>22.812624139726857</v>
      </c>
      <c r="J100" s="123">
        <v>22.860699490405938</v>
      </c>
      <c r="K100" s="123">
        <v>23.112084689348887</v>
      </c>
      <c r="L100" s="123">
        <v>20.421019056488344</v>
      </c>
      <c r="M100" s="123">
        <v>18.389423190685424</v>
      </c>
      <c r="N100" s="123">
        <v>16.428157823863238</v>
      </c>
      <c r="O100" s="123">
        <v>15.32781124165273</v>
      </c>
      <c r="P100" s="123">
        <v>14.479856587560308</v>
      </c>
      <c r="Q100" s="123">
        <v>14.206173105940119</v>
      </c>
      <c r="R100" s="123">
        <v>15.112769326852025</v>
      </c>
      <c r="S100" s="123">
        <v>14.982087336988963</v>
      </c>
      <c r="T100" s="123">
        <v>15.85309618016271</v>
      </c>
      <c r="U100" s="123">
        <v>16.130899149617299</v>
      </c>
      <c r="V100" s="123">
        <v>17.233811142421786</v>
      </c>
      <c r="W100" s="123">
        <v>17.597838318706117</v>
      </c>
      <c r="X100" s="123">
        <v>17.144384004403303</v>
      </c>
      <c r="Y100" s="123">
        <v>18.357616716917509</v>
      </c>
      <c r="DA100" s="130" t="s">
        <v>2841</v>
      </c>
    </row>
    <row r="101" spans="1:105" ht="12" customHeight="1" x14ac:dyDescent="0.25">
      <c r="A101" s="97" t="s">
        <v>202</v>
      </c>
      <c r="B101" s="99">
        <v>26.865523812560021</v>
      </c>
      <c r="C101" s="99">
        <v>27.648249132110241</v>
      </c>
      <c r="D101" s="99">
        <v>28.092211318698215</v>
      </c>
      <c r="E101" s="99">
        <v>27.006024421977532</v>
      </c>
      <c r="F101" s="99">
        <v>25.629629026428411</v>
      </c>
      <c r="G101" s="99">
        <v>25.883476897161088</v>
      </c>
      <c r="H101" s="99">
        <v>24.896334294839665</v>
      </c>
      <c r="I101" s="99">
        <v>23.371379590694076</v>
      </c>
      <c r="J101" s="99">
        <v>27.561726296807436</v>
      </c>
      <c r="K101" s="99">
        <v>28.08161165787515</v>
      </c>
      <c r="L101" s="99">
        <v>19.389248649302804</v>
      </c>
      <c r="M101" s="99">
        <v>18.714125696495245</v>
      </c>
      <c r="N101" s="99">
        <v>17.520967071395592</v>
      </c>
      <c r="O101" s="99">
        <v>16.427155775259482</v>
      </c>
      <c r="P101" s="99">
        <v>15.706378284234377</v>
      </c>
      <c r="Q101" s="99">
        <v>15.483698542505515</v>
      </c>
      <c r="R101" s="99">
        <v>15.888935716207392</v>
      </c>
      <c r="S101" s="99">
        <v>16.157249507320888</v>
      </c>
      <c r="T101" s="99">
        <v>16.999906151648116</v>
      </c>
      <c r="U101" s="99">
        <v>17.700551116049745</v>
      </c>
      <c r="V101" s="99">
        <v>18.819469382402957</v>
      </c>
      <c r="W101" s="99">
        <v>19.414599204179755</v>
      </c>
      <c r="X101" s="99">
        <v>19.524315793699241</v>
      </c>
      <c r="Y101" s="99">
        <v>20.455161680820829</v>
      </c>
      <c r="DA101" s="63" t="s">
        <v>2842</v>
      </c>
    </row>
    <row r="102" spans="1:105" ht="12" customHeight="1" x14ac:dyDescent="0.25">
      <c r="A102" s="97" t="s">
        <v>50</v>
      </c>
      <c r="B102" s="99">
        <v>26.225430880181587</v>
      </c>
      <c r="C102" s="99">
        <v>24.980777563644097</v>
      </c>
      <c r="D102" s="99">
        <v>24.826961685969177</v>
      </c>
      <c r="E102" s="99">
        <v>28.845997713679889</v>
      </c>
      <c r="F102" s="99">
        <v>28.614249003666636</v>
      </c>
      <c r="G102" s="99">
        <v>26.15956929368804</v>
      </c>
      <c r="H102" s="99">
        <v>25.506841580049667</v>
      </c>
      <c r="I102" s="99">
        <v>25.460631658545484</v>
      </c>
      <c r="J102" s="99">
        <v>22.864817782713367</v>
      </c>
      <c r="K102" s="99">
        <v>22.612623441485123</v>
      </c>
      <c r="L102" s="99">
        <v>22.930922218647016</v>
      </c>
      <c r="M102" s="99">
        <v>20.614710279218066</v>
      </c>
      <c r="N102" s="99">
        <v>17.531124708843318</v>
      </c>
      <c r="O102" s="99">
        <v>16.225574944577954</v>
      </c>
      <c r="P102" s="99">
        <v>14.523968257736181</v>
      </c>
      <c r="Q102" s="99">
        <v>14.019268262605665</v>
      </c>
      <c r="R102" s="99">
        <v>15.021032111007186</v>
      </c>
      <c r="S102" s="99">
        <v>16.092988869926103</v>
      </c>
      <c r="T102" s="99">
        <v>16.522320448762912</v>
      </c>
      <c r="U102" s="99">
        <v>17.092053967716296</v>
      </c>
      <c r="V102" s="99">
        <v>19.922417645213308</v>
      </c>
      <c r="W102" s="99">
        <v>18.958023948454564</v>
      </c>
      <c r="X102" s="99">
        <v>18.972152520435905</v>
      </c>
      <c r="Y102" s="99">
        <v>19.549716164278852</v>
      </c>
      <c r="DA102" s="63" t="s">
        <v>2843</v>
      </c>
    </row>
    <row r="103" spans="1:105" ht="12" customHeight="1" x14ac:dyDescent="0.25">
      <c r="A103" s="109" t="s">
        <v>120</v>
      </c>
      <c r="B103" s="110">
        <v>18.787448045020927</v>
      </c>
      <c r="C103" s="110">
        <v>20.277068910685557</v>
      </c>
      <c r="D103" s="110">
        <v>21.746995003994499</v>
      </c>
      <c r="E103" s="110">
        <v>19.384999383517208</v>
      </c>
      <c r="F103" s="110">
        <v>19.795464760079938</v>
      </c>
      <c r="G103" s="110">
        <v>20.878178733883303</v>
      </c>
      <c r="H103" s="110">
        <v>19.442203391157797</v>
      </c>
      <c r="I103" s="110">
        <v>20.401339003479237</v>
      </c>
      <c r="J103" s="110">
        <v>16.87192088906502</v>
      </c>
      <c r="K103" s="110">
        <v>16.415198006582955</v>
      </c>
      <c r="L103" s="110">
        <v>20.555486770463769</v>
      </c>
      <c r="M103" s="110">
        <v>16.324979280275844</v>
      </c>
      <c r="N103" s="110">
        <v>12.739283794235238</v>
      </c>
      <c r="O103" s="110">
        <v>10.094062247347614</v>
      </c>
      <c r="P103" s="110">
        <v>8.8966971955004865</v>
      </c>
      <c r="Q103" s="110">
        <v>8.7678517222721002</v>
      </c>
      <c r="R103" s="110">
        <v>12.317648013075969</v>
      </c>
      <c r="S103" s="110">
        <v>10.617926611167915</v>
      </c>
      <c r="T103" s="110">
        <v>12.697329287131598</v>
      </c>
      <c r="U103" s="110">
        <v>12.556040010935469</v>
      </c>
      <c r="V103" s="110">
        <v>13.261668725282764</v>
      </c>
      <c r="W103" s="110">
        <v>14.119986670170258</v>
      </c>
      <c r="X103" s="110">
        <v>12.751428819057853</v>
      </c>
      <c r="Y103" s="110">
        <v>14.96696217923836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53.772383520990488</v>
      </c>
      <c r="C124" s="118">
        <f t="shared" si="42"/>
        <v>47.002734606255714</v>
      </c>
      <c r="D124" s="118">
        <f t="shared" si="42"/>
        <v>56.597088427400905</v>
      </c>
      <c r="E124" s="118">
        <f t="shared" si="42"/>
        <v>58.361619081943346</v>
      </c>
      <c r="F124" s="118">
        <f t="shared" si="42"/>
        <v>62.43075732625185</v>
      </c>
      <c r="G124" s="118">
        <f t="shared" si="42"/>
        <v>56.513776485716761</v>
      </c>
      <c r="H124" s="118">
        <f t="shared" si="42"/>
        <v>58.559939863573973</v>
      </c>
      <c r="I124" s="118">
        <f t="shared" si="42"/>
        <v>60.600587244100005</v>
      </c>
      <c r="J124" s="118">
        <f t="shared" si="42"/>
        <v>50.610633098930336</v>
      </c>
      <c r="K124" s="118">
        <f t="shared" si="42"/>
        <v>49.233948350078137</v>
      </c>
      <c r="L124" s="118">
        <f t="shared" si="42"/>
        <v>57.83035847700512</v>
      </c>
      <c r="M124" s="118">
        <f t="shared" si="42"/>
        <v>50.322944980501092</v>
      </c>
      <c r="N124" s="118">
        <f t="shared" si="42"/>
        <v>50.878362012363958</v>
      </c>
      <c r="O124" s="118">
        <f t="shared" si="42"/>
        <v>47.39888248562599</v>
      </c>
      <c r="P124" s="118">
        <f t="shared" si="42"/>
        <v>45.771153512044357</v>
      </c>
      <c r="Q124" s="118">
        <f t="shared" si="42"/>
        <v>45.338526973463672</v>
      </c>
      <c r="R124" s="118">
        <f t="shared" ref="R124:V124" si="43">R125+R128+R130+R139</f>
        <v>47.331500772648383</v>
      </c>
      <c r="S124" s="118">
        <f t="shared" si="43"/>
        <v>46.147664668825676</v>
      </c>
      <c r="T124" s="118">
        <f t="shared" si="43"/>
        <v>52.917698585711648</v>
      </c>
      <c r="U124" s="118">
        <f t="shared" si="43"/>
        <v>47.754183464335995</v>
      </c>
      <c r="V124" s="118">
        <f t="shared" si="43"/>
        <v>50.53819707244562</v>
      </c>
      <c r="W124" s="118">
        <f t="shared" ref="W124:Y124" si="44">W125+W128+W130+W139</f>
        <v>57.226644732528705</v>
      </c>
      <c r="X124" s="118">
        <f t="shared" si="44"/>
        <v>56.543627175822223</v>
      </c>
      <c r="Y124" s="118">
        <f t="shared" si="44"/>
        <v>0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21.211439902259229</v>
      </c>
      <c r="C125" s="123">
        <f t="shared" si="45"/>
        <v>13.93742382984629</v>
      </c>
      <c r="D125" s="123">
        <f t="shared" si="45"/>
        <v>22.689471951597444</v>
      </c>
      <c r="E125" s="123">
        <f t="shared" si="45"/>
        <v>24.519579614744327</v>
      </c>
      <c r="F125" s="123">
        <f t="shared" si="45"/>
        <v>28.687478686489605</v>
      </c>
      <c r="G125" s="123">
        <f t="shared" si="45"/>
        <v>22.530729893511051</v>
      </c>
      <c r="H125" s="123">
        <f t="shared" si="45"/>
        <v>26.232402451129385</v>
      </c>
      <c r="I125" s="123">
        <f t="shared" si="45"/>
        <v>27.731325890538276</v>
      </c>
      <c r="J125" s="123">
        <f t="shared" si="45"/>
        <v>21.181577182609978</v>
      </c>
      <c r="K125" s="123">
        <f t="shared" si="45"/>
        <v>20.181359822096546</v>
      </c>
      <c r="L125" s="123">
        <f t="shared" si="45"/>
        <v>26.645620831124774</v>
      </c>
      <c r="M125" s="123">
        <f t="shared" si="45"/>
        <v>23.296414340125878</v>
      </c>
      <c r="N125" s="123">
        <f t="shared" si="45"/>
        <v>27.583655013364289</v>
      </c>
      <c r="O125" s="123">
        <f t="shared" si="45"/>
        <v>26.105111993563664</v>
      </c>
      <c r="P125" s="123">
        <f t="shared" si="45"/>
        <v>26.278889755612177</v>
      </c>
      <c r="Q125" s="123">
        <f t="shared" si="45"/>
        <v>26.422489191032447</v>
      </c>
      <c r="R125" s="123">
        <f t="shared" ref="R125:V125" si="46">SUM(R126:R127)</f>
        <v>26.19487467830325</v>
      </c>
      <c r="S125" s="123">
        <f t="shared" si="46"/>
        <v>25.670829991030928</v>
      </c>
      <c r="T125" s="123">
        <f t="shared" si="46"/>
        <v>31.159936276202739</v>
      </c>
      <c r="U125" s="123">
        <f t="shared" si="46"/>
        <v>26.085560699985187</v>
      </c>
      <c r="V125" s="123">
        <f t="shared" si="46"/>
        <v>28.102439514924772</v>
      </c>
      <c r="W125" s="123">
        <f t="shared" ref="W125:Y125" si="47">SUM(W126:W127)</f>
        <v>33.810180599812789</v>
      </c>
      <c r="X125" s="123">
        <f t="shared" si="47"/>
        <v>33.81784771534079</v>
      </c>
      <c r="Y125" s="123">
        <f t="shared" si="47"/>
        <v>0</v>
      </c>
      <c r="DA125" s="130" t="s">
        <v>2864</v>
      </c>
    </row>
    <row r="126" spans="1:105" ht="12" customHeight="1" x14ac:dyDescent="0.25">
      <c r="A126" s="97" t="s">
        <v>198</v>
      </c>
      <c r="B126" s="99">
        <v>21.150564489864422</v>
      </c>
      <c r="C126" s="99">
        <v>13.898670587216232</v>
      </c>
      <c r="D126" s="99">
        <v>22.629055915317881</v>
      </c>
      <c r="E126" s="99">
        <v>24.465871721865774</v>
      </c>
      <c r="F126" s="99">
        <v>28.627647986621074</v>
      </c>
      <c r="G126" s="99">
        <v>22.483221662771122</v>
      </c>
      <c r="H126" s="99">
        <v>26.176252512926059</v>
      </c>
      <c r="I126" s="99">
        <v>27.669841040525462</v>
      </c>
      <c r="J126" s="99">
        <v>21.131975436103147</v>
      </c>
      <c r="K126" s="99">
        <v>20.136316454057376</v>
      </c>
      <c r="L126" s="99">
        <v>26.605711103838551</v>
      </c>
      <c r="M126" s="99">
        <v>23.257053570488363</v>
      </c>
      <c r="N126" s="99">
        <v>27.538959917374306</v>
      </c>
      <c r="O126" s="99">
        <v>26.063134919404128</v>
      </c>
      <c r="P126" s="99">
        <v>26.238475473723859</v>
      </c>
      <c r="Q126" s="99">
        <v>26.382635076078845</v>
      </c>
      <c r="R126" s="99">
        <v>26.153901044205309</v>
      </c>
      <c r="S126" s="99">
        <v>25.631366489618571</v>
      </c>
      <c r="T126" s="99">
        <v>31.112681651745707</v>
      </c>
      <c r="U126" s="99">
        <v>26.046529161666477</v>
      </c>
      <c r="V126" s="99">
        <v>28.042913622218911</v>
      </c>
      <c r="W126" s="99">
        <v>33.738580526838383</v>
      </c>
      <c r="X126" s="99">
        <v>33.745736631259263</v>
      </c>
      <c r="Y126" s="99">
        <v>0</v>
      </c>
      <c r="DA126" s="63" t="s">
        <v>2865</v>
      </c>
    </row>
    <row r="127" spans="1:105" ht="12" customHeight="1" x14ac:dyDescent="0.25">
      <c r="A127" s="97" t="s">
        <v>53</v>
      </c>
      <c r="B127" s="99">
        <v>6.0875412394807218E-2</v>
      </c>
      <c r="C127" s="99">
        <v>3.875324263005854E-2</v>
      </c>
      <c r="D127" s="99">
        <v>6.0416036279563108E-2</v>
      </c>
      <c r="E127" s="99">
        <v>5.370789287855119E-2</v>
      </c>
      <c r="F127" s="99">
        <v>5.9830699868530443E-2</v>
      </c>
      <c r="G127" s="99">
        <v>4.7508230739928638E-2</v>
      </c>
      <c r="H127" s="99">
        <v>5.6149938203325221E-2</v>
      </c>
      <c r="I127" s="99">
        <v>6.1484850012813258E-2</v>
      </c>
      <c r="J127" s="99">
        <v>4.9601746506832217E-2</v>
      </c>
      <c r="K127" s="99">
        <v>4.5043368039171194E-2</v>
      </c>
      <c r="L127" s="99">
        <v>3.9909727286221372E-2</v>
      </c>
      <c r="M127" s="99">
        <v>3.9360769637513511E-2</v>
      </c>
      <c r="N127" s="99">
        <v>4.4695095989983238E-2</v>
      </c>
      <c r="O127" s="99">
        <v>4.1977074159536214E-2</v>
      </c>
      <c r="P127" s="99">
        <v>4.0414281888317749E-2</v>
      </c>
      <c r="Q127" s="99">
        <v>3.9854114953600764E-2</v>
      </c>
      <c r="R127" s="99">
        <v>4.0973634097940498E-2</v>
      </c>
      <c r="S127" s="99">
        <v>3.9463501412356869E-2</v>
      </c>
      <c r="T127" s="99">
        <v>4.7254624457032261E-2</v>
      </c>
      <c r="U127" s="99">
        <v>3.9031538318709459E-2</v>
      </c>
      <c r="V127" s="99">
        <v>5.9525892705861387E-2</v>
      </c>
      <c r="W127" s="99">
        <v>7.1600072974406667E-2</v>
      </c>
      <c r="X127" s="99">
        <v>7.2111084081524238E-2</v>
      </c>
      <c r="Y127" s="99">
        <v>0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0.14147974409751524</v>
      </c>
      <c r="C128" s="123">
        <f t="shared" si="48"/>
        <v>0.15627918673531854</v>
      </c>
      <c r="D128" s="123">
        <f t="shared" si="48"/>
        <v>0.12409486804685474</v>
      </c>
      <c r="E128" s="123">
        <f t="shared" si="48"/>
        <v>0.26019017864329469</v>
      </c>
      <c r="F128" s="123">
        <f t="shared" si="48"/>
        <v>0.18750660115956366</v>
      </c>
      <c r="G128" s="123">
        <f t="shared" si="48"/>
        <v>0.24643527765632317</v>
      </c>
      <c r="H128" s="123">
        <f t="shared" si="48"/>
        <v>0.28129340469069597</v>
      </c>
      <c r="I128" s="123">
        <f t="shared" si="48"/>
        <v>0.11786681125395153</v>
      </c>
      <c r="J128" s="123">
        <f t="shared" si="48"/>
        <v>9.8749381326487459E-2</v>
      </c>
      <c r="K128" s="123">
        <f t="shared" si="48"/>
        <v>0.13215686463123208</v>
      </c>
      <c r="L128" s="123">
        <f t="shared" si="48"/>
        <v>0.18820398181558068</v>
      </c>
      <c r="M128" s="123">
        <f t="shared" si="48"/>
        <v>0.19462280508779956</v>
      </c>
      <c r="N128" s="123">
        <f t="shared" si="48"/>
        <v>0.2403607716820382</v>
      </c>
      <c r="O128" s="123">
        <f t="shared" si="48"/>
        <v>0.29478235823650789</v>
      </c>
      <c r="P128" s="123">
        <f t="shared" si="48"/>
        <v>0.34764249479265535</v>
      </c>
      <c r="Q128" s="123">
        <f t="shared" si="48"/>
        <v>0.34798935514840762</v>
      </c>
      <c r="R128" s="123">
        <f t="shared" si="48"/>
        <v>0.34790292253453547</v>
      </c>
      <c r="S128" s="123">
        <f t="shared" si="48"/>
        <v>0.31286760964300198</v>
      </c>
      <c r="T128" s="123">
        <f t="shared" si="48"/>
        <v>0.31073265952803469</v>
      </c>
      <c r="U128" s="123">
        <f t="shared" si="48"/>
        <v>0.2911768811151994</v>
      </c>
      <c r="V128" s="123">
        <f t="shared" si="48"/>
        <v>0.28074961427803474</v>
      </c>
      <c r="W128" s="123">
        <f t="shared" si="48"/>
        <v>0.30356098942204007</v>
      </c>
      <c r="X128" s="123">
        <f t="shared" si="48"/>
        <v>0.39932478831200408</v>
      </c>
      <c r="Y128" s="123">
        <f t="shared" si="48"/>
        <v>0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0.14147974409751524</v>
      </c>
      <c r="C129" s="99">
        <f>RES_hhdet_fech!C129/RES_summary!C$19</f>
        <v>0.15627918673531854</v>
      </c>
      <c r="D129" s="99">
        <f>RES_hhdet_fech!D129/RES_summary!D$19</f>
        <v>0.12409486804685474</v>
      </c>
      <c r="E129" s="99">
        <f>RES_hhdet_fech!E129/RES_summary!E$19</f>
        <v>0.26019017864329469</v>
      </c>
      <c r="F129" s="99">
        <f>RES_hhdet_fech!F129/RES_summary!F$19</f>
        <v>0.18750660115956366</v>
      </c>
      <c r="G129" s="99">
        <f>RES_hhdet_fech!G129/RES_summary!G$19</f>
        <v>0.24643527765632317</v>
      </c>
      <c r="H129" s="99">
        <f>RES_hhdet_fech!H129/RES_summary!H$19</f>
        <v>0.28129340469069597</v>
      </c>
      <c r="I129" s="99">
        <f>RES_hhdet_fech!I129/RES_summary!I$19</f>
        <v>0.11786681125395153</v>
      </c>
      <c r="J129" s="99">
        <f>RES_hhdet_fech!J129/RES_summary!J$19</f>
        <v>9.8749381326487459E-2</v>
      </c>
      <c r="K129" s="99">
        <f>RES_hhdet_fech!K129/RES_summary!K$19</f>
        <v>0.13215686463123208</v>
      </c>
      <c r="L129" s="99">
        <f>RES_hhdet_fech!L129/RES_summary!L$19</f>
        <v>0.18820398181558068</v>
      </c>
      <c r="M129" s="99">
        <f>RES_hhdet_fech!M129/RES_summary!M$19</f>
        <v>0.19462280508779956</v>
      </c>
      <c r="N129" s="99">
        <f>RES_hhdet_fech!N129/RES_summary!N$19</f>
        <v>0.2403607716820382</v>
      </c>
      <c r="O129" s="99">
        <f>RES_hhdet_fech!O129/RES_summary!O$19</f>
        <v>0.29478235823650789</v>
      </c>
      <c r="P129" s="99">
        <f>RES_hhdet_fech!P129/RES_summary!P$19</f>
        <v>0.34764249479265535</v>
      </c>
      <c r="Q129" s="99">
        <f>RES_hhdet_fech!Q129/RES_summary!Q$19</f>
        <v>0.34798935514840762</v>
      </c>
      <c r="R129" s="99">
        <f>RES_hhdet_fech!R129/RES_summary!R$19</f>
        <v>0.34790292253453547</v>
      </c>
      <c r="S129" s="99">
        <f>RES_hhdet_fech!S129/RES_summary!S$19</f>
        <v>0.31286760964300198</v>
      </c>
      <c r="T129" s="99">
        <f>RES_hhdet_fech!T129/RES_summary!T$19</f>
        <v>0.31073265952803469</v>
      </c>
      <c r="U129" s="99">
        <f>RES_hhdet_fech!U129/RES_summary!U$19</f>
        <v>0.2911768811151994</v>
      </c>
      <c r="V129" s="99">
        <f>RES_hhdet_fech!V129/RES_summary!V$19</f>
        <v>0.28074961427803474</v>
      </c>
      <c r="W129" s="99">
        <f>RES_hhdet_fech!W129/RES_summary!W$19</f>
        <v>0.30356098942204007</v>
      </c>
      <c r="X129" s="99">
        <f>RES_hhdet_fech!X129/RES_summary!X$19</f>
        <v>0.39932478831200408</v>
      </c>
      <c r="Y129" s="99">
        <f>RES_hhdet_fech!Y129/RES_summary!Y$19</f>
        <v>0</v>
      </c>
      <c r="DA129" s="63" t="s">
        <v>2868</v>
      </c>
    </row>
    <row r="130" spans="1:105" ht="12" customHeight="1" x14ac:dyDescent="0.25">
      <c r="A130" s="121" t="s">
        <v>55</v>
      </c>
      <c r="B130" s="123">
        <v>10.065960640435042</v>
      </c>
      <c r="C130" s="123">
        <v>10.36989885831831</v>
      </c>
      <c r="D130" s="123">
        <v>10.555197771068086</v>
      </c>
      <c r="E130" s="123">
        <v>9.5536944625602445</v>
      </c>
      <c r="F130" s="123">
        <v>9.4919854886012178</v>
      </c>
      <c r="G130" s="123">
        <v>10.33018916535643</v>
      </c>
      <c r="H130" s="123">
        <v>9.8690437383631853</v>
      </c>
      <c r="I130" s="123">
        <v>10.193402772628058</v>
      </c>
      <c r="J130" s="123">
        <v>10.073361970491248</v>
      </c>
      <c r="K130" s="123">
        <v>10.148071043711699</v>
      </c>
      <c r="L130" s="123">
        <v>9.529829671378268</v>
      </c>
      <c r="M130" s="123">
        <v>8.6744308395125227</v>
      </c>
      <c r="N130" s="123">
        <v>7.9993710402126537</v>
      </c>
      <c r="O130" s="123">
        <v>7.7276996694006952</v>
      </c>
      <c r="P130" s="123">
        <v>7.2706635272350333</v>
      </c>
      <c r="Q130" s="123">
        <v>7.0555861760707161</v>
      </c>
      <c r="R130" s="123">
        <v>7.18762106499591</v>
      </c>
      <c r="S130" s="123">
        <v>7.2224713080064156</v>
      </c>
      <c r="T130" s="123">
        <v>7.3170562632047069</v>
      </c>
      <c r="U130" s="123">
        <v>7.2671607814966004</v>
      </c>
      <c r="V130" s="123">
        <v>6.8262468520975759</v>
      </c>
      <c r="W130" s="123">
        <v>7.4866932991041484</v>
      </c>
      <c r="X130" s="123">
        <v>7.595895727236841</v>
      </c>
      <c r="Y130" s="123">
        <v>0</v>
      </c>
      <c r="DA130" s="130" t="s">
        <v>2869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12.647562306702275</v>
      </c>
      <c r="C135" s="102">
        <v>12.935703022966095</v>
      </c>
      <c r="D135" s="102">
        <v>13.081593445716674</v>
      </c>
      <c r="E135" s="102">
        <v>11.973953148416793</v>
      </c>
      <c r="F135" s="102">
        <v>11.846317825477447</v>
      </c>
      <c r="G135" s="102">
        <v>12.684680505031039</v>
      </c>
      <c r="H135" s="102">
        <v>12.111105368245985</v>
      </c>
      <c r="I135" s="102">
        <v>12.427091626562591</v>
      </c>
      <c r="J135" s="102">
        <v>12.382115609798891</v>
      </c>
      <c r="K135" s="102">
        <v>12.505489149359178</v>
      </c>
      <c r="L135" s="102">
        <v>12.249751781595505</v>
      </c>
      <c r="M135" s="102">
        <v>11.461625315223976</v>
      </c>
      <c r="N135" s="102">
        <v>10.73799724469569</v>
      </c>
      <c r="O135" s="102">
        <v>10.464008706154639</v>
      </c>
      <c r="P135" s="102">
        <v>9.829730830677148</v>
      </c>
      <c r="Q135" s="102">
        <v>9.5193123884655844</v>
      </c>
      <c r="R135" s="102">
        <v>9.5823291597808637</v>
      </c>
      <c r="S135" s="102">
        <v>9.5427954808783912</v>
      </c>
      <c r="T135" s="102">
        <v>9.5318011098317541</v>
      </c>
      <c r="U135" s="102">
        <v>9.3601235762859147</v>
      </c>
      <c r="V135" s="102">
        <v>8.8159679392708625</v>
      </c>
      <c r="W135" s="102">
        <v>9.4658485542558513</v>
      </c>
      <c r="X135" s="102">
        <v>9.3759903857182039</v>
      </c>
      <c r="Y135" s="102">
        <v>0</v>
      </c>
      <c r="DA135" s="131" t="s">
        <v>2874</v>
      </c>
    </row>
    <row r="136" spans="1:105" ht="12" customHeight="1" x14ac:dyDescent="0.25">
      <c r="A136" s="107" t="s">
        <v>121</v>
      </c>
      <c r="B136" s="105">
        <v>8.834977406885665</v>
      </c>
      <c r="C136" s="105">
        <v>9.1787211760832754</v>
      </c>
      <c r="D136" s="105">
        <v>9.3809488279123521</v>
      </c>
      <c r="E136" s="105">
        <v>8.3814756858201775</v>
      </c>
      <c r="F136" s="105">
        <v>8.3384571950313386</v>
      </c>
      <c r="G136" s="105">
        <v>9.2036868433569392</v>
      </c>
      <c r="H136" s="105">
        <v>8.7053689401325869</v>
      </c>
      <c r="I136" s="105">
        <v>8.9843915725615542</v>
      </c>
      <c r="J136" s="105">
        <v>8.9322630996169927</v>
      </c>
      <c r="K136" s="105">
        <v>9.0880838033586944</v>
      </c>
      <c r="L136" s="105">
        <v>8.6758811859748874</v>
      </c>
      <c r="M136" s="105">
        <v>8.0171569334924602</v>
      </c>
      <c r="N136" s="105">
        <v>7.5283875226284831</v>
      </c>
      <c r="O136" s="105">
        <v>7.334173411736586</v>
      </c>
      <c r="P136" s="105">
        <v>6.9265023810829822</v>
      </c>
      <c r="Q136" s="105">
        <v>6.76179785215023</v>
      </c>
      <c r="R136" s="105">
        <v>6.9276716851896545</v>
      </c>
      <c r="S136" s="105">
        <v>6.9950165956225412</v>
      </c>
      <c r="T136" s="105">
        <v>7.0263797574013473</v>
      </c>
      <c r="U136" s="105">
        <v>6.9973434499229112</v>
      </c>
      <c r="V136" s="105">
        <v>6.5208544858828228</v>
      </c>
      <c r="W136" s="105">
        <v>7.1890435331811595</v>
      </c>
      <c r="X136" s="105">
        <v>7.3148877862416928</v>
      </c>
      <c r="Y136" s="105">
        <v>0</v>
      </c>
      <c r="DA136" s="132" t="s">
        <v>2875</v>
      </c>
    </row>
    <row r="137" spans="1:105" ht="12" customHeight="1" x14ac:dyDescent="0.25">
      <c r="A137" s="108" t="s">
        <v>53</v>
      </c>
      <c r="B137" s="99">
        <v>2.089088176907139</v>
      </c>
      <c r="C137" s="99">
        <v>2.4495306901012954</v>
      </c>
      <c r="D137" s="99">
        <v>2.6654700143884944</v>
      </c>
      <c r="E137" s="99">
        <v>1.7559460501665856</v>
      </c>
      <c r="F137" s="99">
        <v>1.7658872135418888</v>
      </c>
      <c r="G137" s="99">
        <v>2.5952244436633189</v>
      </c>
      <c r="H137" s="99">
        <v>2.1110152849041852</v>
      </c>
      <c r="I137" s="99">
        <v>2.2489089409334633</v>
      </c>
      <c r="J137" s="99">
        <v>2.1621425767929177</v>
      </c>
      <c r="K137" s="99">
        <v>2.3466910206666975</v>
      </c>
      <c r="L137" s="99">
        <v>1.6024771158153002</v>
      </c>
      <c r="M137" s="99">
        <v>1.1316051755926133</v>
      </c>
      <c r="N137" s="99">
        <v>1.0247480603972441</v>
      </c>
      <c r="O137" s="99">
        <v>0.84706126684963368</v>
      </c>
      <c r="P137" s="99">
        <v>0.860579355025894</v>
      </c>
      <c r="Q137" s="99">
        <v>0.88766414025451068</v>
      </c>
      <c r="R137" s="99">
        <v>0.98790659373420731</v>
      </c>
      <c r="S137" s="99">
        <v>0.94030854578556944</v>
      </c>
      <c r="T137" s="99">
        <v>0.67733159578957758</v>
      </c>
      <c r="U137" s="99">
        <v>0.68597219888364558</v>
      </c>
      <c r="V137" s="99">
        <v>0.25043503099504483</v>
      </c>
      <c r="W137" s="99">
        <v>0.67522502223627379</v>
      </c>
      <c r="X137" s="99">
        <v>1.2934337598193335</v>
      </c>
      <c r="Y137" s="99">
        <v>0</v>
      </c>
      <c r="DA137" s="63" t="s">
        <v>2876</v>
      </c>
    </row>
    <row r="138" spans="1:105" ht="12" customHeight="1" x14ac:dyDescent="0.25">
      <c r="A138" s="108" t="s">
        <v>52</v>
      </c>
      <c r="B138" s="99">
        <v>6.7458892299785269</v>
      </c>
      <c r="C138" s="99">
        <v>6.7291904859819818</v>
      </c>
      <c r="D138" s="99">
        <v>6.7154788135238572</v>
      </c>
      <c r="E138" s="99">
        <v>6.6255296356535922</v>
      </c>
      <c r="F138" s="99">
        <v>6.5725699814894503</v>
      </c>
      <c r="G138" s="99">
        <v>6.6084623996936225</v>
      </c>
      <c r="H138" s="99">
        <v>6.5943536552284021</v>
      </c>
      <c r="I138" s="99">
        <v>6.7354826316280922</v>
      </c>
      <c r="J138" s="99">
        <v>6.7701205228240751</v>
      </c>
      <c r="K138" s="99">
        <v>6.7413927826919968</v>
      </c>
      <c r="L138" s="99">
        <v>7.0734040701595866</v>
      </c>
      <c r="M138" s="99">
        <v>6.8855517578998473</v>
      </c>
      <c r="N138" s="99">
        <v>6.5036394622312397</v>
      </c>
      <c r="O138" s="99">
        <v>6.487112144886952</v>
      </c>
      <c r="P138" s="99">
        <v>6.0659230260570869</v>
      </c>
      <c r="Q138" s="99">
        <v>5.874133711895718</v>
      </c>
      <c r="R138" s="99">
        <v>5.9397650914554463</v>
      </c>
      <c r="S138" s="99">
        <v>6.0547080498369716</v>
      </c>
      <c r="T138" s="99">
        <v>6.3490481616117709</v>
      </c>
      <c r="U138" s="99">
        <v>6.311371251039267</v>
      </c>
      <c r="V138" s="99">
        <v>6.2704194548877785</v>
      </c>
      <c r="W138" s="99">
        <v>6.5138185109448861</v>
      </c>
      <c r="X138" s="99">
        <v>6.0214540264223606</v>
      </c>
      <c r="Y138" s="99">
        <v>0</v>
      </c>
      <c r="DA138" s="63" t="s">
        <v>2877</v>
      </c>
    </row>
    <row r="139" spans="1:105" ht="12" customHeight="1" x14ac:dyDescent="0.25">
      <c r="A139" s="121" t="s">
        <v>54</v>
      </c>
      <c r="B139" s="123">
        <v>22.353503234198701</v>
      </c>
      <c r="C139" s="123">
        <v>22.539132731355796</v>
      </c>
      <c r="D139" s="123">
        <v>23.228323836688524</v>
      </c>
      <c r="E139" s="123">
        <v>24.028154825995482</v>
      </c>
      <c r="F139" s="123">
        <v>24.063786550001463</v>
      </c>
      <c r="G139" s="123">
        <v>23.406422149192959</v>
      </c>
      <c r="H139" s="123">
        <v>22.177200269390706</v>
      </c>
      <c r="I139" s="123">
        <v>22.557991769679724</v>
      </c>
      <c r="J139" s="123">
        <v>19.256944564502621</v>
      </c>
      <c r="K139" s="123">
        <v>18.772360619638658</v>
      </c>
      <c r="L139" s="123">
        <v>21.466703992686497</v>
      </c>
      <c r="M139" s="123">
        <v>18.157476995774893</v>
      </c>
      <c r="N139" s="123">
        <v>15.054975187104981</v>
      </c>
      <c r="O139" s="123">
        <v>13.271288464425123</v>
      </c>
      <c r="P139" s="123">
        <v>11.87395773440449</v>
      </c>
      <c r="Q139" s="123">
        <v>11.512462251212099</v>
      </c>
      <c r="R139" s="123">
        <v>13.60110210681469</v>
      </c>
      <c r="S139" s="123">
        <v>12.941495760145328</v>
      </c>
      <c r="T139" s="123">
        <v>14.129973386776163</v>
      </c>
      <c r="U139" s="123">
        <v>14.110285101739011</v>
      </c>
      <c r="V139" s="123">
        <v>15.328761091145241</v>
      </c>
      <c r="W139" s="123">
        <v>15.626209844189729</v>
      </c>
      <c r="X139" s="123">
        <v>14.730558944932593</v>
      </c>
      <c r="Y139" s="123">
        <v>0</v>
      </c>
      <c r="DA139" s="130" t="s">
        <v>2878</v>
      </c>
    </row>
    <row r="140" spans="1:105" ht="12" customHeight="1" x14ac:dyDescent="0.25">
      <c r="A140" s="97" t="s">
        <v>50</v>
      </c>
      <c r="B140" s="99">
        <v>26.225430880181587</v>
      </c>
      <c r="C140" s="99">
        <v>24.980899902694038</v>
      </c>
      <c r="D140" s="99">
        <v>24.819958274106135</v>
      </c>
      <c r="E140" s="99">
        <v>28.831280809655812</v>
      </c>
      <c r="F140" s="99">
        <v>28.603628255358704</v>
      </c>
      <c r="G140" s="99">
        <v>26.167403280745631</v>
      </c>
      <c r="H140" s="99">
        <v>25.519905449516795</v>
      </c>
      <c r="I140" s="99">
        <v>25.469464740585117</v>
      </c>
      <c r="J140" s="99">
        <v>22.866406482323391</v>
      </c>
      <c r="K140" s="99">
        <v>22.59840650640729</v>
      </c>
      <c r="L140" s="99">
        <v>22.89825398844426</v>
      </c>
      <c r="M140" s="99">
        <v>20.592966256833996</v>
      </c>
      <c r="N140" s="99">
        <v>17.518220957459064</v>
      </c>
      <c r="O140" s="99">
        <v>16.220649486248178</v>
      </c>
      <c r="P140" s="99">
        <v>14.526969391413418</v>
      </c>
      <c r="Q140" s="99">
        <v>14.024673225912858</v>
      </c>
      <c r="R140" s="99">
        <v>15.026960736568745</v>
      </c>
      <c r="S140" s="99">
        <v>16.098206275996173</v>
      </c>
      <c r="T140" s="99">
        <v>16.543044855843707</v>
      </c>
      <c r="U140" s="99">
        <v>17.159807852610744</v>
      </c>
      <c r="V140" s="99">
        <v>19.995602224270737</v>
      </c>
      <c r="W140" s="99">
        <v>19.030675606913345</v>
      </c>
      <c r="X140" s="99">
        <v>19.098835315211755</v>
      </c>
      <c r="Y140" s="99">
        <v>0</v>
      </c>
      <c r="DA140" s="63" t="s">
        <v>2879</v>
      </c>
    </row>
    <row r="141" spans="1:105" ht="12" customHeight="1" x14ac:dyDescent="0.25">
      <c r="A141" s="109" t="s">
        <v>120</v>
      </c>
      <c r="B141" s="110">
        <v>18.787448045020927</v>
      </c>
      <c r="C141" s="110">
        <v>20.277375087742513</v>
      </c>
      <c r="D141" s="110">
        <v>21.738031346320454</v>
      </c>
      <c r="E141" s="110">
        <v>19.370818215643212</v>
      </c>
      <c r="F141" s="110">
        <v>19.785401696785208</v>
      </c>
      <c r="G141" s="110">
        <v>20.904251031083362</v>
      </c>
      <c r="H141" s="110">
        <v>19.466551564522895</v>
      </c>
      <c r="I141" s="110">
        <v>20.41221684856696</v>
      </c>
      <c r="J141" s="110">
        <v>16.866498284689563</v>
      </c>
      <c r="K141" s="110">
        <v>16.390466720142062</v>
      </c>
      <c r="L141" s="110">
        <v>20.50224414438906</v>
      </c>
      <c r="M141" s="110">
        <v>16.282401346126502</v>
      </c>
      <c r="N141" s="110">
        <v>12.704567060834917</v>
      </c>
      <c r="O141" s="110">
        <v>10.07226200169303</v>
      </c>
      <c r="P141" s="110">
        <v>8.9256673788471037</v>
      </c>
      <c r="Q141" s="110">
        <v>8.8203829167842454</v>
      </c>
      <c r="R141" s="110">
        <v>12.358318559517066</v>
      </c>
      <c r="S141" s="110">
        <v>10.618575253841838</v>
      </c>
      <c r="T141" s="110">
        <v>12.698253477289317</v>
      </c>
      <c r="U141" s="110">
        <v>12.601338018874646</v>
      </c>
      <c r="V141" s="110">
        <v>13.332262671654362</v>
      </c>
      <c r="W141" s="110">
        <v>14.271997032852108</v>
      </c>
      <c r="X141" s="110">
        <v>13.014689283406396</v>
      </c>
      <c r="Y141" s="110">
        <v>0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47.205553147663608</v>
      </c>
      <c r="C143" s="118">
        <f t="shared" si="49"/>
        <v>46.065842155557895</v>
      </c>
      <c r="D143" s="118">
        <f t="shared" si="49"/>
        <v>46.311014350926087</v>
      </c>
      <c r="E143" s="118">
        <f t="shared" si="49"/>
        <v>50.74667719805862</v>
      </c>
      <c r="F143" s="118">
        <f t="shared" si="49"/>
        <v>49.893318246735703</v>
      </c>
      <c r="G143" s="118">
        <f t="shared" si="49"/>
        <v>49.313140634346141</v>
      </c>
      <c r="H143" s="118">
        <f t="shared" si="49"/>
        <v>47.234981925618222</v>
      </c>
      <c r="I143" s="118">
        <f t="shared" si="49"/>
        <v>47.226514345471259</v>
      </c>
      <c r="J143" s="118">
        <f t="shared" si="49"/>
        <v>42.546895650285521</v>
      </c>
      <c r="K143" s="118">
        <f t="shared" si="49"/>
        <v>45.090819447068164</v>
      </c>
      <c r="L143" s="118">
        <f t="shared" si="49"/>
        <v>44.879743026557989</v>
      </c>
      <c r="M143" s="118">
        <f t="shared" si="49"/>
        <v>38.533955918251721</v>
      </c>
      <c r="N143" s="118">
        <f t="shared" si="49"/>
        <v>35.220743145232177</v>
      </c>
      <c r="O143" s="118">
        <f t="shared" si="49"/>
        <v>34.163062948616428</v>
      </c>
      <c r="P143" s="118">
        <f t="shared" si="49"/>
        <v>31.607208382964831</v>
      </c>
      <c r="Q143" s="118">
        <f t="shared" si="49"/>
        <v>29.843459219989402</v>
      </c>
      <c r="R143" s="118">
        <f t="shared" ref="R143:V143" si="50">R144+R146+R148+R157</f>
        <v>31.726296393535925</v>
      </c>
      <c r="S143" s="118">
        <f t="shared" si="50"/>
        <v>30.83810902922891</v>
      </c>
      <c r="T143" s="118">
        <f t="shared" si="50"/>
        <v>31.749148054286373</v>
      </c>
      <c r="U143" s="118">
        <f t="shared" si="50"/>
        <v>31.46164651548947</v>
      </c>
      <c r="V143" s="118">
        <f t="shared" si="50"/>
        <v>33.38763856565128</v>
      </c>
      <c r="W143" s="118">
        <f t="shared" ref="W143:Y143" si="51">W144+W146+W148+W157</f>
        <v>32.526149715770032</v>
      </c>
      <c r="X143" s="118">
        <f t="shared" si="51"/>
        <v>31.226707464138329</v>
      </c>
      <c r="Y143" s="118">
        <f t="shared" si="51"/>
        <v>32.732263343293127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8.8584666585572425</v>
      </c>
      <c r="C144" s="123">
        <f t="shared" si="52"/>
        <v>8.3957111996120712</v>
      </c>
      <c r="D144" s="123">
        <f t="shared" si="52"/>
        <v>8.7983252931135123</v>
      </c>
      <c r="E144" s="123">
        <f t="shared" si="52"/>
        <v>11.219081741929815</v>
      </c>
      <c r="F144" s="123">
        <f t="shared" si="52"/>
        <v>10.917564816548992</v>
      </c>
      <c r="G144" s="123">
        <f t="shared" si="52"/>
        <v>10.986425472081057</v>
      </c>
      <c r="H144" s="123">
        <f t="shared" si="52"/>
        <v>9.6901990896623484</v>
      </c>
      <c r="I144" s="123">
        <f t="shared" si="52"/>
        <v>10.384923067549281</v>
      </c>
      <c r="J144" s="123">
        <f t="shared" si="52"/>
        <v>9.3591490701619477</v>
      </c>
      <c r="K144" s="123">
        <f t="shared" si="52"/>
        <v>11.945304028493844</v>
      </c>
      <c r="L144" s="123">
        <f t="shared" si="52"/>
        <v>8.0754420916361891</v>
      </c>
      <c r="M144" s="123">
        <f t="shared" si="52"/>
        <v>7.0931905856459219</v>
      </c>
      <c r="N144" s="123">
        <f t="shared" si="52"/>
        <v>7.746834155482154</v>
      </c>
      <c r="O144" s="123">
        <f t="shared" si="52"/>
        <v>8.8184961452437101</v>
      </c>
      <c r="P144" s="123">
        <f t="shared" si="52"/>
        <v>8.9301805747814917</v>
      </c>
      <c r="Q144" s="123">
        <f t="shared" si="52"/>
        <v>8.2588429058878496</v>
      </c>
      <c r="R144" s="123">
        <f t="shared" si="52"/>
        <v>7.8011250560640057</v>
      </c>
      <c r="S144" s="123">
        <f t="shared" si="52"/>
        <v>7.5580381590990706</v>
      </c>
      <c r="T144" s="123">
        <f t="shared" si="52"/>
        <v>7.3450978672339309</v>
      </c>
      <c r="U144" s="123">
        <f t="shared" si="52"/>
        <v>7.220373839272999</v>
      </c>
      <c r="V144" s="123">
        <f t="shared" si="52"/>
        <v>7.1714544939195486</v>
      </c>
      <c r="W144" s="123">
        <f t="shared" si="52"/>
        <v>7.0463391542459215</v>
      </c>
      <c r="X144" s="123">
        <f t="shared" si="52"/>
        <v>7.3427401813236628</v>
      </c>
      <c r="Y144" s="123">
        <f t="shared" si="52"/>
        <v>7.0751780986333914</v>
      </c>
      <c r="DA144" s="130" t="s">
        <v>2882</v>
      </c>
    </row>
    <row r="145" spans="1:105" ht="12" customHeight="1" x14ac:dyDescent="0.25">
      <c r="A145" s="97" t="s">
        <v>53</v>
      </c>
      <c r="B145" s="99">
        <v>8.8584666585572425</v>
      </c>
      <c r="C145" s="99">
        <v>8.3957111996120712</v>
      </c>
      <c r="D145" s="99">
        <v>8.7983252931135123</v>
      </c>
      <c r="E145" s="99">
        <v>11.219081741929815</v>
      </c>
      <c r="F145" s="99">
        <v>10.917564816548992</v>
      </c>
      <c r="G145" s="99">
        <v>10.986425472081057</v>
      </c>
      <c r="H145" s="99">
        <v>9.6901990896623484</v>
      </c>
      <c r="I145" s="99">
        <v>10.384923067549281</v>
      </c>
      <c r="J145" s="99">
        <v>9.3591490701619477</v>
      </c>
      <c r="K145" s="99">
        <v>11.945304028493844</v>
      </c>
      <c r="L145" s="99">
        <v>8.0754420916361891</v>
      </c>
      <c r="M145" s="99">
        <v>7.0931905856459219</v>
      </c>
      <c r="N145" s="99">
        <v>7.746834155482154</v>
      </c>
      <c r="O145" s="99">
        <v>8.8184961452437101</v>
      </c>
      <c r="P145" s="99">
        <v>8.9301805747814917</v>
      </c>
      <c r="Q145" s="99">
        <v>8.2588429058878496</v>
      </c>
      <c r="R145" s="99">
        <v>7.8011250560640057</v>
      </c>
      <c r="S145" s="99">
        <v>7.5580381590990706</v>
      </c>
      <c r="T145" s="99">
        <v>7.3450978672339309</v>
      </c>
      <c r="U145" s="99">
        <v>7.220373839272999</v>
      </c>
      <c r="V145" s="99">
        <v>7.1714544939195486</v>
      </c>
      <c r="W145" s="99">
        <v>7.0463391542459215</v>
      </c>
      <c r="X145" s="99">
        <v>7.3427401813236628</v>
      </c>
      <c r="Y145" s="99">
        <v>7.0751780986333914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1.4175019370898629</v>
      </c>
      <c r="C146" s="123">
        <f t="shared" si="53"/>
        <v>1.1831011371229208</v>
      </c>
      <c r="D146" s="123">
        <f t="shared" si="53"/>
        <v>0.73753072170832012</v>
      </c>
      <c r="E146" s="123">
        <f t="shared" si="53"/>
        <v>1.6845284744511806</v>
      </c>
      <c r="F146" s="123">
        <f t="shared" si="53"/>
        <v>1.3833117938025008</v>
      </c>
      <c r="G146" s="123">
        <f t="shared" si="53"/>
        <v>1.7761090872561196</v>
      </c>
      <c r="H146" s="123">
        <f t="shared" si="53"/>
        <v>2.180393263030088</v>
      </c>
      <c r="I146" s="123">
        <f t="shared" si="53"/>
        <v>0.95006844830355697</v>
      </c>
      <c r="J146" s="123">
        <f t="shared" si="53"/>
        <v>0.81597654131362185</v>
      </c>
      <c r="K146" s="123">
        <f t="shared" si="53"/>
        <v>1.233322951742952</v>
      </c>
      <c r="L146" s="123">
        <f t="shared" si="53"/>
        <v>1.8522605953179321</v>
      </c>
      <c r="M146" s="123">
        <f t="shared" si="53"/>
        <v>1.6490482200631364</v>
      </c>
      <c r="N146" s="123">
        <f t="shared" si="53"/>
        <v>1.3734285001415429</v>
      </c>
      <c r="O146" s="123">
        <f t="shared" si="53"/>
        <v>1.1656025533829462</v>
      </c>
      <c r="P146" s="123">
        <f t="shared" si="53"/>
        <v>1.0228011895332392</v>
      </c>
      <c r="Q146" s="123">
        <f t="shared" si="53"/>
        <v>1.0216375805757345</v>
      </c>
      <c r="R146" s="123">
        <f t="shared" si="53"/>
        <v>1.0847517658439598</v>
      </c>
      <c r="S146" s="123">
        <f t="shared" si="53"/>
        <v>1.0285415612707007</v>
      </c>
      <c r="T146" s="123">
        <f t="shared" si="53"/>
        <v>1.0551684582852028</v>
      </c>
      <c r="U146" s="123">
        <f t="shared" si="53"/>
        <v>1.0447243706190956</v>
      </c>
      <c r="V146" s="123">
        <f t="shared" si="53"/>
        <v>1.0708524862383246</v>
      </c>
      <c r="W146" s="123">
        <f t="shared" si="53"/>
        <v>1.1556957426773169</v>
      </c>
      <c r="X146" s="123">
        <f t="shared" si="53"/>
        <v>1.2365258970498103</v>
      </c>
      <c r="Y146" s="123">
        <f t="shared" si="53"/>
        <v>1.4335002902506389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1.4175019370898629</v>
      </c>
      <c r="C147" s="99">
        <f>RES_hhdet_fech!C147/RES_summary!C$19</f>
        <v>1.1831011371229208</v>
      </c>
      <c r="D147" s="99">
        <f>RES_hhdet_fech!D147/RES_summary!D$19</f>
        <v>0.73753072170832012</v>
      </c>
      <c r="E147" s="99">
        <f>RES_hhdet_fech!E147/RES_summary!E$19</f>
        <v>1.6845284744511806</v>
      </c>
      <c r="F147" s="99">
        <f>RES_hhdet_fech!F147/RES_summary!F$19</f>
        <v>1.3833117938025008</v>
      </c>
      <c r="G147" s="99">
        <f>RES_hhdet_fech!G147/RES_summary!G$19</f>
        <v>1.7761090872561196</v>
      </c>
      <c r="H147" s="99">
        <f>RES_hhdet_fech!H147/RES_summary!H$19</f>
        <v>2.180393263030088</v>
      </c>
      <c r="I147" s="99">
        <f>RES_hhdet_fech!I147/RES_summary!I$19</f>
        <v>0.95006844830355697</v>
      </c>
      <c r="J147" s="99">
        <f>RES_hhdet_fech!J147/RES_summary!J$19</f>
        <v>0.81597654131362185</v>
      </c>
      <c r="K147" s="99">
        <f>RES_hhdet_fech!K147/RES_summary!K$19</f>
        <v>1.233322951742952</v>
      </c>
      <c r="L147" s="99">
        <f>RES_hhdet_fech!L147/RES_summary!L$19</f>
        <v>1.8522605953179321</v>
      </c>
      <c r="M147" s="99">
        <f>RES_hhdet_fech!M147/RES_summary!M$19</f>
        <v>1.6490482200631364</v>
      </c>
      <c r="N147" s="99">
        <f>RES_hhdet_fech!N147/RES_summary!N$19</f>
        <v>1.3734285001415429</v>
      </c>
      <c r="O147" s="99">
        <f>RES_hhdet_fech!O147/RES_summary!O$19</f>
        <v>1.1656025533829462</v>
      </c>
      <c r="P147" s="99">
        <f>RES_hhdet_fech!P147/RES_summary!P$19</f>
        <v>1.0228011895332392</v>
      </c>
      <c r="Q147" s="99">
        <f>RES_hhdet_fech!Q147/RES_summary!Q$19</f>
        <v>1.0216375805757345</v>
      </c>
      <c r="R147" s="99">
        <f>RES_hhdet_fech!R147/RES_summary!R$19</f>
        <v>1.0847517658439598</v>
      </c>
      <c r="S147" s="99">
        <f>RES_hhdet_fech!S147/RES_summary!S$19</f>
        <v>1.0285415612707007</v>
      </c>
      <c r="T147" s="99">
        <f>RES_hhdet_fech!T147/RES_summary!T$19</f>
        <v>1.0551684582852028</v>
      </c>
      <c r="U147" s="99">
        <f>RES_hhdet_fech!U147/RES_summary!U$19</f>
        <v>1.0447243706190956</v>
      </c>
      <c r="V147" s="99">
        <f>RES_hhdet_fech!V147/RES_summary!V$19</f>
        <v>1.0708524862383246</v>
      </c>
      <c r="W147" s="99">
        <f>RES_hhdet_fech!W147/RES_summary!W$19</f>
        <v>1.1556957426773169</v>
      </c>
      <c r="X147" s="99">
        <f>RES_hhdet_fech!X147/RES_summary!X$19</f>
        <v>1.2365258970498103</v>
      </c>
      <c r="Y147" s="99">
        <f>RES_hhdet_fech!Y147/RES_summary!Y$19</f>
        <v>1.4335002902506389</v>
      </c>
      <c r="DA147" s="63" t="s">
        <v>2885</v>
      </c>
    </row>
    <row r="148" spans="1:105" ht="12" customHeight="1" x14ac:dyDescent="0.25">
      <c r="A148" s="121" t="s">
        <v>55</v>
      </c>
      <c r="B148" s="123">
        <v>14.576128087449453</v>
      </c>
      <c r="C148" s="123">
        <v>14.019430020810573</v>
      </c>
      <c r="D148" s="123">
        <v>13.678889361237729</v>
      </c>
      <c r="E148" s="123">
        <v>13.833434677147524</v>
      </c>
      <c r="F148" s="123">
        <v>13.603062710998216</v>
      </c>
      <c r="G148" s="123">
        <v>13.342375432265577</v>
      </c>
      <c r="H148" s="123">
        <v>13.335636628946668</v>
      </c>
      <c r="I148" s="123">
        <v>13.516448163355657</v>
      </c>
      <c r="J148" s="123">
        <v>13.36969599895683</v>
      </c>
      <c r="K148" s="123">
        <v>13.295888070672273</v>
      </c>
      <c r="L148" s="123">
        <v>13.530910640180572</v>
      </c>
      <c r="M148" s="123">
        <v>11.682426342451251</v>
      </c>
      <c r="N148" s="123">
        <v>11.100441264908863</v>
      </c>
      <c r="O148" s="123">
        <v>10.985486700250341</v>
      </c>
      <c r="P148" s="123">
        <v>9.9691335816155267</v>
      </c>
      <c r="Q148" s="123">
        <v>9.3521142637663583</v>
      </c>
      <c r="R148" s="123">
        <v>9.3699407450455201</v>
      </c>
      <c r="S148" s="123">
        <v>9.4253707960905579</v>
      </c>
      <c r="T148" s="123">
        <v>9.1774921900757462</v>
      </c>
      <c r="U148" s="123">
        <v>8.9811906908442776</v>
      </c>
      <c r="V148" s="123">
        <v>9.7341673873446339</v>
      </c>
      <c r="W148" s="123">
        <v>8.892622197200291</v>
      </c>
      <c r="X148" s="123">
        <v>8.4912813091184596</v>
      </c>
      <c r="Y148" s="123">
        <v>8.3547827823509184</v>
      </c>
      <c r="DA148" s="130" t="s">
        <v>2886</v>
      </c>
    </row>
    <row r="149" spans="1:105" ht="12" customHeight="1" x14ac:dyDescent="0.25">
      <c r="A149" s="97" t="s">
        <v>124</v>
      </c>
      <c r="B149" s="99">
        <v>14.948904821233693</v>
      </c>
      <c r="C149" s="99">
        <v>14.359961212028042</v>
      </c>
      <c r="D149" s="99">
        <v>14.002669261308549</v>
      </c>
      <c r="E149" s="99">
        <v>14.245852918642727</v>
      </c>
      <c r="F149" s="99">
        <v>14.015854390640127</v>
      </c>
      <c r="G149" s="99">
        <v>13.688408701737748</v>
      </c>
      <c r="H149" s="99">
        <v>13.740075550606647</v>
      </c>
      <c r="I149" s="99">
        <v>13.968547776222149</v>
      </c>
      <c r="J149" s="99">
        <v>13.942728507686503</v>
      </c>
      <c r="K149" s="99">
        <v>13.950138681922493</v>
      </c>
      <c r="L149" s="99">
        <v>14.541730501987763</v>
      </c>
      <c r="M149" s="99">
        <v>12.598312627395185</v>
      </c>
      <c r="N149" s="99">
        <v>12.125412988625152</v>
      </c>
      <c r="O149" s="99">
        <v>12.092324284601997</v>
      </c>
      <c r="P149" s="99">
        <v>11.013658054896512</v>
      </c>
      <c r="Q149" s="99">
        <v>10.332721573596411</v>
      </c>
      <c r="R149" s="99">
        <v>10.346593558601537</v>
      </c>
      <c r="S149" s="99">
        <v>10.403394774780461</v>
      </c>
      <c r="T149" s="99">
        <v>10.076137141148443</v>
      </c>
      <c r="U149" s="99">
        <v>9.804800305066534</v>
      </c>
      <c r="V149" s="99">
        <v>11.190126924548576</v>
      </c>
      <c r="W149" s="99">
        <v>9.6825163402608592</v>
      </c>
      <c r="X149" s="99">
        <v>9.1692250164008513</v>
      </c>
      <c r="Y149" s="99">
        <v>8.9301888596184646</v>
      </c>
      <c r="DA149" s="63" t="s">
        <v>2887</v>
      </c>
    </row>
    <row r="150" spans="1:105" ht="12" customHeight="1" x14ac:dyDescent="0.25">
      <c r="A150" s="97" t="s">
        <v>123</v>
      </c>
      <c r="B150" s="99">
        <v>9.6257349692314431</v>
      </c>
      <c r="C150" s="99">
        <v>9.4231833435658086</v>
      </c>
      <c r="D150" s="99">
        <v>9.3196244309998253</v>
      </c>
      <c r="E150" s="99">
        <v>9.3624896461617748</v>
      </c>
      <c r="F150" s="99">
        <v>9.2435641802983266</v>
      </c>
      <c r="G150" s="99">
        <v>9.1960623818288614</v>
      </c>
      <c r="H150" s="99">
        <v>9.1622031106429098</v>
      </c>
      <c r="I150" s="99">
        <v>9.3596143235462055</v>
      </c>
      <c r="J150" s="99">
        <v>9.3380625974799205</v>
      </c>
      <c r="K150" s="99">
        <v>9.4252395438345093</v>
      </c>
      <c r="L150" s="99">
        <v>9.686255123776025</v>
      </c>
      <c r="M150" s="99">
        <v>8.1719388050288</v>
      </c>
      <c r="N150" s="99">
        <v>7.9506644778545379</v>
      </c>
      <c r="O150" s="99">
        <v>7.9925535902992841</v>
      </c>
      <c r="P150" s="99">
        <v>7.4064840000856114</v>
      </c>
      <c r="Q150" s="99">
        <v>7.0804497158613406</v>
      </c>
      <c r="R150" s="99">
        <v>7.2686816008319806</v>
      </c>
      <c r="S150" s="99">
        <v>7.4676883795297631</v>
      </c>
      <c r="T150" s="99">
        <v>7.2730687308193591</v>
      </c>
      <c r="U150" s="99">
        <v>7.2383258164827486</v>
      </c>
      <c r="V150" s="99">
        <v>8.5041441596806049</v>
      </c>
      <c r="W150" s="99">
        <v>7.5110358704553581</v>
      </c>
      <c r="X150" s="99">
        <v>7.3682680866545542</v>
      </c>
      <c r="Y150" s="99">
        <v>7.163164829522537</v>
      </c>
      <c r="DA150" s="63" t="s">
        <v>2888</v>
      </c>
    </row>
    <row r="151" spans="1:105" ht="12" customHeight="1" x14ac:dyDescent="0.25">
      <c r="A151" s="100" t="s">
        <v>50</v>
      </c>
      <c r="B151" s="102">
        <v>2.6739169687353961</v>
      </c>
      <c r="C151" s="102">
        <v>2.7232618343864949</v>
      </c>
      <c r="D151" s="102">
        <v>2.7591514558250005</v>
      </c>
      <c r="E151" s="102">
        <v>2.4375729958764256</v>
      </c>
      <c r="F151" s="102">
        <v>2.4057220975859481</v>
      </c>
      <c r="G151" s="102">
        <v>2.7004399534041954</v>
      </c>
      <c r="H151" s="102">
        <v>2.490349229539405</v>
      </c>
      <c r="I151" s="102">
        <v>2.5784429101567587</v>
      </c>
      <c r="J151" s="102">
        <v>2.512275400155656</v>
      </c>
      <c r="K151" s="102">
        <v>2.6250660338483787</v>
      </c>
      <c r="L151" s="102">
        <v>2.3044738267764626</v>
      </c>
      <c r="M151" s="102">
        <v>1.3252646528428857</v>
      </c>
      <c r="N151" s="102">
        <v>1.3402078230657715</v>
      </c>
      <c r="O151" s="102">
        <v>1.2451760126673908</v>
      </c>
      <c r="P151" s="102">
        <v>1.1798359073009375</v>
      </c>
      <c r="Q151" s="102">
        <v>1.1262032283567589</v>
      </c>
      <c r="R151" s="102">
        <v>1.2260976025410744</v>
      </c>
      <c r="S151" s="102">
        <v>1.2166861109366105</v>
      </c>
      <c r="T151" s="102">
        <v>0.84031630606971941</v>
      </c>
      <c r="U151" s="102">
        <v>0.8464201393800147</v>
      </c>
      <c r="V151" s="102">
        <v>1.3114362486541389</v>
      </c>
      <c r="W151" s="102">
        <v>1.2064387684726736</v>
      </c>
      <c r="X151" s="102">
        <v>1.8236248155605659</v>
      </c>
      <c r="Y151" s="102">
        <v>1.4672762240388466</v>
      </c>
      <c r="DA151" s="131" t="s">
        <v>2889</v>
      </c>
    </row>
    <row r="152" spans="1:105" ht="12" customHeight="1" x14ac:dyDescent="0.25">
      <c r="A152" s="103" t="s">
        <v>52</v>
      </c>
      <c r="B152" s="105">
        <v>6.9518180004960479</v>
      </c>
      <c r="C152" s="105">
        <v>6.6999215091793118</v>
      </c>
      <c r="D152" s="105">
        <v>6.5604729751748252</v>
      </c>
      <c r="E152" s="105">
        <v>6.9249166502853496</v>
      </c>
      <c r="F152" s="105">
        <v>6.8378420827123785</v>
      </c>
      <c r="G152" s="105">
        <v>6.4956224284246664</v>
      </c>
      <c r="H152" s="105">
        <v>6.6718538811035044</v>
      </c>
      <c r="I152" s="105">
        <v>6.7811714133894458</v>
      </c>
      <c r="J152" s="105">
        <v>6.8257871973242654</v>
      </c>
      <c r="K152" s="105">
        <v>6.8001735099861316</v>
      </c>
      <c r="L152" s="105">
        <v>7.3817812969995638</v>
      </c>
      <c r="M152" s="105">
        <v>6.8466741521859147</v>
      </c>
      <c r="N152" s="105">
        <v>6.6104566547887673</v>
      </c>
      <c r="O152" s="105">
        <v>6.7473775776318945</v>
      </c>
      <c r="P152" s="105">
        <v>6.2266480927846724</v>
      </c>
      <c r="Q152" s="105">
        <v>5.9542464875045811</v>
      </c>
      <c r="R152" s="105">
        <v>6.0425839982909046</v>
      </c>
      <c r="S152" s="105">
        <v>6.2510022685931519</v>
      </c>
      <c r="T152" s="105">
        <v>6.4327524247496379</v>
      </c>
      <c r="U152" s="105">
        <v>6.3919056771027334</v>
      </c>
      <c r="V152" s="105">
        <v>7.1927079110264662</v>
      </c>
      <c r="W152" s="105">
        <v>6.304597101982683</v>
      </c>
      <c r="X152" s="105">
        <v>5.5446432710939888</v>
      </c>
      <c r="Y152" s="105">
        <v>5.6958886054836899</v>
      </c>
      <c r="DA152" s="132" t="s">
        <v>2890</v>
      </c>
    </row>
    <row r="153" spans="1:105" ht="12" customHeight="1" x14ac:dyDescent="0.25">
      <c r="A153" s="106" t="s">
        <v>122</v>
      </c>
      <c r="B153" s="102">
        <v>12.647562306702275</v>
      </c>
      <c r="C153" s="102">
        <v>12.810432158128204</v>
      </c>
      <c r="D153" s="102">
        <v>12.867325388625449</v>
      </c>
      <c r="E153" s="102">
        <v>11.801154858549859</v>
      </c>
      <c r="F153" s="102">
        <v>11.706779933866372</v>
      </c>
      <c r="G153" s="102">
        <v>12.55975320419302</v>
      </c>
      <c r="H153" s="102">
        <v>12.045596751745546</v>
      </c>
      <c r="I153" s="102">
        <v>12.366695021117016</v>
      </c>
      <c r="J153" s="102">
        <v>12.313831857909713</v>
      </c>
      <c r="K153" s="102">
        <v>12.428733310779826</v>
      </c>
      <c r="L153" s="102">
        <v>12.1811407090201</v>
      </c>
      <c r="M153" s="102">
        <v>11.405125830716258</v>
      </c>
      <c r="N153" s="102">
        <v>10.698527790122052</v>
      </c>
      <c r="O153" s="102">
        <v>10.420848064987641</v>
      </c>
      <c r="P153" s="102">
        <v>9.712232443384984</v>
      </c>
      <c r="Q153" s="102">
        <v>9.3464441856592622</v>
      </c>
      <c r="R153" s="102">
        <v>9.4527567722091863</v>
      </c>
      <c r="S153" s="102">
        <v>9.4984182446645047</v>
      </c>
      <c r="T153" s="102">
        <v>9.5179727384449802</v>
      </c>
      <c r="U153" s="102">
        <v>9.3740222911434277</v>
      </c>
      <c r="V153" s="102">
        <v>8.7273164433142529</v>
      </c>
      <c r="W153" s="102">
        <v>9.3655287092068082</v>
      </c>
      <c r="X153" s="102">
        <v>9.1953304800869891</v>
      </c>
      <c r="Y153" s="102">
        <v>9.2013844829272884</v>
      </c>
      <c r="DA153" s="131" t="s">
        <v>2891</v>
      </c>
    </row>
    <row r="154" spans="1:105" ht="12" customHeight="1" x14ac:dyDescent="0.25">
      <c r="A154" s="107" t="s">
        <v>121</v>
      </c>
      <c r="B154" s="105">
        <v>8.8349774068856615</v>
      </c>
      <c r="C154" s="105">
        <v>9.1514061401406597</v>
      </c>
      <c r="D154" s="105">
        <v>9.3326220366189414</v>
      </c>
      <c r="E154" s="105">
        <v>8.3493628210467357</v>
      </c>
      <c r="F154" s="105">
        <v>8.3089696423357893</v>
      </c>
      <c r="G154" s="105">
        <v>9.1654390279345392</v>
      </c>
      <c r="H154" s="105">
        <v>8.6801427186884155</v>
      </c>
      <c r="I154" s="105">
        <v>8.9572785105713333</v>
      </c>
      <c r="J154" s="105">
        <v>8.9006052821725739</v>
      </c>
      <c r="K154" s="105">
        <v>9.0550903574716841</v>
      </c>
      <c r="L154" s="105">
        <v>8.6551931414052365</v>
      </c>
      <c r="M154" s="105">
        <v>8.0057623756073788</v>
      </c>
      <c r="N154" s="105">
        <v>7.5227577664843679</v>
      </c>
      <c r="O154" s="105">
        <v>7.3304365263908879</v>
      </c>
      <c r="P154" s="105">
        <v>6.8999042624763156</v>
      </c>
      <c r="Q154" s="105">
        <v>6.723791423978434</v>
      </c>
      <c r="R154" s="105">
        <v>6.8935597647008846</v>
      </c>
      <c r="S154" s="105">
        <v>6.9751922537886752</v>
      </c>
      <c r="T154" s="105">
        <v>7.0118284131031361</v>
      </c>
      <c r="U154" s="105">
        <v>6.9829524058312966</v>
      </c>
      <c r="V154" s="105">
        <v>6.4991933070515078</v>
      </c>
      <c r="W154" s="105">
        <v>7.1501406954026905</v>
      </c>
      <c r="X154" s="105">
        <v>7.2321742983219739</v>
      </c>
      <c r="Y154" s="105">
        <v>7.317672087922908</v>
      </c>
      <c r="DA154" s="132" t="s">
        <v>2892</v>
      </c>
    </row>
    <row r="155" spans="1:105" ht="12" customHeight="1" x14ac:dyDescent="0.25">
      <c r="A155" s="108" t="s">
        <v>53</v>
      </c>
      <c r="B155" s="99">
        <v>2.089088176907139</v>
      </c>
      <c r="C155" s="99">
        <v>2.4241190050080874</v>
      </c>
      <c r="D155" s="99">
        <v>2.6227195107445986</v>
      </c>
      <c r="E155" s="99">
        <v>1.7306183682191494</v>
      </c>
      <c r="F155" s="99">
        <v>1.7447383003962957</v>
      </c>
      <c r="G155" s="99">
        <v>2.568269253494472</v>
      </c>
      <c r="H155" s="99">
        <v>2.0990264691720504</v>
      </c>
      <c r="I155" s="99">
        <v>2.238318303456091</v>
      </c>
      <c r="J155" s="99">
        <v>2.1492191284437454</v>
      </c>
      <c r="K155" s="99">
        <v>2.3330511469180188</v>
      </c>
      <c r="L155" s="99">
        <v>1.5959062292755468</v>
      </c>
      <c r="M155" s="99">
        <v>1.1286539013948369</v>
      </c>
      <c r="N155" s="99">
        <v>1.0228930998490058</v>
      </c>
      <c r="O155" s="99">
        <v>0.84442577339619806</v>
      </c>
      <c r="P155" s="99">
        <v>0.84895789119664045</v>
      </c>
      <c r="Q155" s="99">
        <v>0.87030496805728286</v>
      </c>
      <c r="R155" s="99">
        <v>0.97288595732676586</v>
      </c>
      <c r="S155" s="99">
        <v>0.93462653689085362</v>
      </c>
      <c r="T155" s="99">
        <v>0.67691414431981145</v>
      </c>
      <c r="U155" s="99">
        <v>0.6876602276229159</v>
      </c>
      <c r="V155" s="99">
        <v>0.25004960957408817</v>
      </c>
      <c r="W155" s="99">
        <v>0.66757475341188144</v>
      </c>
      <c r="X155" s="99">
        <v>1.2559332938669689</v>
      </c>
      <c r="Y155" s="99">
        <v>1.2299435578877989</v>
      </c>
      <c r="DA155" s="63" t="s">
        <v>2893</v>
      </c>
    </row>
    <row r="156" spans="1:105" ht="12" customHeight="1" x14ac:dyDescent="0.25">
      <c r="A156" s="108" t="s">
        <v>52</v>
      </c>
      <c r="B156" s="99">
        <v>6.7458892299785234</v>
      </c>
      <c r="C156" s="99">
        <v>6.7272871351325731</v>
      </c>
      <c r="D156" s="99">
        <v>6.7099025258743437</v>
      </c>
      <c r="E156" s="99">
        <v>6.6187444528275847</v>
      </c>
      <c r="F156" s="99">
        <v>6.564231341939494</v>
      </c>
      <c r="G156" s="99">
        <v>6.5971697744400677</v>
      </c>
      <c r="H156" s="99">
        <v>6.5811162495163646</v>
      </c>
      <c r="I156" s="99">
        <v>6.7189602071152406</v>
      </c>
      <c r="J156" s="99">
        <v>6.7513861537288298</v>
      </c>
      <c r="K156" s="99">
        <v>6.7220392105536666</v>
      </c>
      <c r="L156" s="99">
        <v>7.0592869121296911</v>
      </c>
      <c r="M156" s="99">
        <v>6.8771084742125437</v>
      </c>
      <c r="N156" s="99">
        <v>6.4998646666353608</v>
      </c>
      <c r="O156" s="99">
        <v>6.4860107529946891</v>
      </c>
      <c r="P156" s="99">
        <v>6.0509463712796734</v>
      </c>
      <c r="Q156" s="99">
        <v>5.8534864559211508</v>
      </c>
      <c r="R156" s="99">
        <v>5.9206738073741176</v>
      </c>
      <c r="S156" s="99">
        <v>6.0405657168978228</v>
      </c>
      <c r="T156" s="99">
        <v>6.3349142687833249</v>
      </c>
      <c r="U156" s="99">
        <v>6.2952921782083795</v>
      </c>
      <c r="V156" s="99">
        <v>6.2491436974774217</v>
      </c>
      <c r="W156" s="99">
        <v>6.4825659419908099</v>
      </c>
      <c r="X156" s="99">
        <v>5.9762410044550052</v>
      </c>
      <c r="Y156" s="99">
        <v>6.0877285300351085</v>
      </c>
      <c r="DA156" s="63" t="s">
        <v>2894</v>
      </c>
    </row>
    <row r="157" spans="1:105" ht="12" customHeight="1" x14ac:dyDescent="0.25">
      <c r="A157" s="121" t="s">
        <v>54</v>
      </c>
      <c r="B157" s="123">
        <v>22.353456464567053</v>
      </c>
      <c r="C157" s="123">
        <v>22.46759979801233</v>
      </c>
      <c r="D157" s="123">
        <v>23.096268974866522</v>
      </c>
      <c r="E157" s="123">
        <v>24.009632304530101</v>
      </c>
      <c r="F157" s="123">
        <v>23.989378925385996</v>
      </c>
      <c r="G157" s="123">
        <v>23.208230642743384</v>
      </c>
      <c r="H157" s="123">
        <v>22.028752943979114</v>
      </c>
      <c r="I157" s="123">
        <v>22.375074666262766</v>
      </c>
      <c r="J157" s="123">
        <v>19.00207403985312</v>
      </c>
      <c r="K157" s="123">
        <v>18.616304396159094</v>
      </c>
      <c r="L157" s="123">
        <v>21.421129699423293</v>
      </c>
      <c r="M157" s="123">
        <v>18.109290770091416</v>
      </c>
      <c r="N157" s="123">
        <v>15.000039224699615</v>
      </c>
      <c r="O157" s="123">
        <v>13.193477549739434</v>
      </c>
      <c r="P157" s="123">
        <v>11.685093037034573</v>
      </c>
      <c r="Q157" s="123">
        <v>11.210864469759461</v>
      </c>
      <c r="R157" s="123">
        <v>13.470478826582438</v>
      </c>
      <c r="S157" s="123">
        <v>12.826158512768579</v>
      </c>
      <c r="T157" s="123">
        <v>14.171389538691491</v>
      </c>
      <c r="U157" s="123">
        <v>14.215357614753094</v>
      </c>
      <c r="V157" s="123">
        <v>15.411164198148771</v>
      </c>
      <c r="W157" s="123">
        <v>15.431492621646504</v>
      </c>
      <c r="X157" s="123">
        <v>14.156160076646394</v>
      </c>
      <c r="Y157" s="123">
        <v>15.86880217205818</v>
      </c>
      <c r="DA157" s="130" t="s">
        <v>2895</v>
      </c>
    </row>
    <row r="158" spans="1:105" ht="12" customHeight="1" x14ac:dyDescent="0.25">
      <c r="A158" s="97" t="s">
        <v>50</v>
      </c>
      <c r="B158" s="99">
        <v>26.225430880181591</v>
      </c>
      <c r="C158" s="99">
        <v>24.90753093635789</v>
      </c>
      <c r="D158" s="99">
        <v>24.690329491642686</v>
      </c>
      <c r="E158" s="99">
        <v>28.686051143632682</v>
      </c>
      <c r="F158" s="99">
        <v>28.488741738376973</v>
      </c>
      <c r="G158" s="99">
        <v>26.083653687358748</v>
      </c>
      <c r="H158" s="99">
        <v>25.485540543342161</v>
      </c>
      <c r="I158" s="99">
        <v>25.453272451713648</v>
      </c>
      <c r="J158" s="99">
        <v>22.845404325324104</v>
      </c>
      <c r="K158" s="99">
        <v>22.575927207404984</v>
      </c>
      <c r="L158" s="99">
        <v>22.883479668823181</v>
      </c>
      <c r="M158" s="99">
        <v>20.589888043802585</v>
      </c>
      <c r="N158" s="99">
        <v>17.519649614912453</v>
      </c>
      <c r="O158" s="99">
        <v>16.220647031329708</v>
      </c>
      <c r="P158" s="99">
        <v>14.522701591775013</v>
      </c>
      <c r="Q158" s="99">
        <v>14.017355302058085</v>
      </c>
      <c r="R158" s="99">
        <v>15.020695993276666</v>
      </c>
      <c r="S158" s="99">
        <v>16.113010881635979</v>
      </c>
      <c r="T158" s="99">
        <v>16.588420394437964</v>
      </c>
      <c r="U158" s="99">
        <v>17.225146256462352</v>
      </c>
      <c r="V158" s="99">
        <v>20.028340421697202</v>
      </c>
      <c r="W158" s="99">
        <v>18.982213877995246</v>
      </c>
      <c r="X158" s="99">
        <v>18.953286740923254</v>
      </c>
      <c r="Y158" s="99">
        <v>19.512863953572843</v>
      </c>
      <c r="DA158" s="63" t="s">
        <v>2896</v>
      </c>
    </row>
    <row r="159" spans="1:105" ht="12" customHeight="1" x14ac:dyDescent="0.25">
      <c r="A159" s="109" t="s">
        <v>120</v>
      </c>
      <c r="B159" s="110">
        <v>18.787448045020923</v>
      </c>
      <c r="C159" s="110">
        <v>20.187067757733889</v>
      </c>
      <c r="D159" s="110">
        <v>21.562670503665871</v>
      </c>
      <c r="E159" s="110">
        <v>19.214847158859254</v>
      </c>
      <c r="F159" s="110">
        <v>19.658359810166761</v>
      </c>
      <c r="G159" s="110">
        <v>20.792134999811594</v>
      </c>
      <c r="H159" s="110">
        <v>19.425037414585795</v>
      </c>
      <c r="I159" s="110">
        <v>20.385039743109758</v>
      </c>
      <c r="J159" s="110">
        <v>16.837828801192089</v>
      </c>
      <c r="K159" s="110">
        <v>16.365759953861382</v>
      </c>
      <c r="L159" s="110">
        <v>20.481586660843607</v>
      </c>
      <c r="M159" s="110">
        <v>16.277470207162786</v>
      </c>
      <c r="N159" s="110">
        <v>12.708852501541033</v>
      </c>
      <c r="O159" s="110">
        <v>10.068397634064768</v>
      </c>
      <c r="P159" s="110">
        <v>8.8791690207366418</v>
      </c>
      <c r="Q159" s="110">
        <v>8.7487709883580909</v>
      </c>
      <c r="R159" s="110">
        <v>12.317296136366064</v>
      </c>
      <c r="S159" s="110">
        <v>10.653435392131817</v>
      </c>
      <c r="T159" s="110">
        <v>12.801359723509957</v>
      </c>
      <c r="U159" s="110">
        <v>12.706169815241919</v>
      </c>
      <c r="V159" s="110">
        <v>13.361532624451128</v>
      </c>
      <c r="W159" s="110">
        <v>14.129894500139276</v>
      </c>
      <c r="X159" s="110">
        <v>12.6870606235415</v>
      </c>
      <c r="Y159" s="110">
        <v>14.888073899930514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56.555478940969422</v>
      </c>
      <c r="C161" s="118">
        <f t="shared" si="54"/>
        <v>58.038379348716695</v>
      </c>
      <c r="D161" s="118">
        <f t="shared" si="54"/>
        <v>62.113043185697478</v>
      </c>
      <c r="E161" s="118">
        <f t="shared" si="54"/>
        <v>66.237742192120578</v>
      </c>
      <c r="F161" s="118">
        <f t="shared" si="54"/>
        <v>66.976057840758017</v>
      </c>
      <c r="G161" s="118">
        <f t="shared" si="54"/>
        <v>67.141502321922886</v>
      </c>
      <c r="H161" s="118">
        <f t="shared" si="54"/>
        <v>64.053931920758757</v>
      </c>
      <c r="I161" s="118">
        <f t="shared" si="54"/>
        <v>67.896318148085157</v>
      </c>
      <c r="J161" s="118">
        <f t="shared" si="54"/>
        <v>62.507171688597765</v>
      </c>
      <c r="K161" s="118">
        <f t="shared" si="54"/>
        <v>66.243327197893649</v>
      </c>
      <c r="L161" s="118">
        <f t="shared" si="54"/>
        <v>60.14209892588427</v>
      </c>
      <c r="M161" s="118">
        <f t="shared" si="54"/>
        <v>56.831023960215006</v>
      </c>
      <c r="N161" s="118">
        <f t="shared" si="54"/>
        <v>53.904424539066092</v>
      </c>
      <c r="O161" s="118">
        <f t="shared" si="54"/>
        <v>59.550464441439509</v>
      </c>
      <c r="P161" s="118">
        <f t="shared" si="54"/>
        <v>34.345320201082188</v>
      </c>
      <c r="Q161" s="118">
        <f t="shared" si="54"/>
        <v>42.136242660571071</v>
      </c>
      <c r="R161" s="118">
        <f t="shared" ref="R161:V161" si="55">R162+R164+R166+R175</f>
        <v>54.176262967300566</v>
      </c>
      <c r="S161" s="118">
        <f t="shared" si="55"/>
        <v>56.432644301356092</v>
      </c>
      <c r="T161" s="118">
        <f t="shared" si="55"/>
        <v>56.359317299102329</v>
      </c>
      <c r="U161" s="118">
        <f t="shared" si="55"/>
        <v>46.028067902063093</v>
      </c>
      <c r="V161" s="118">
        <f t="shared" si="55"/>
        <v>48.875272739936996</v>
      </c>
      <c r="W161" s="118">
        <f t="shared" ref="W161:Y161" si="56">W162+W164+W166+W175</f>
        <v>37.487494288208175</v>
      </c>
      <c r="X161" s="118">
        <f t="shared" si="56"/>
        <v>29.257871759284399</v>
      </c>
      <c r="Y161" s="118">
        <f t="shared" si="56"/>
        <v>64.347054061974234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18.917114512536198</v>
      </c>
      <c r="C162" s="123">
        <f t="shared" si="57"/>
        <v>20.563219475850367</v>
      </c>
      <c r="D162" s="123">
        <f t="shared" si="57"/>
        <v>24.352074166555639</v>
      </c>
      <c r="E162" s="123">
        <f t="shared" si="57"/>
        <v>26.911872504711706</v>
      </c>
      <c r="F162" s="123">
        <f t="shared" si="57"/>
        <v>28.23910271765282</v>
      </c>
      <c r="G162" s="123">
        <f t="shared" si="57"/>
        <v>29.337783075581239</v>
      </c>
      <c r="H162" s="123">
        <f t="shared" si="57"/>
        <v>27.425453376041304</v>
      </c>
      <c r="I162" s="123">
        <f t="shared" si="57"/>
        <v>31.35097529175583</v>
      </c>
      <c r="J162" s="123">
        <f t="shared" si="57"/>
        <v>29.337612396903783</v>
      </c>
      <c r="K162" s="123">
        <f t="shared" si="57"/>
        <v>33.306979052678173</v>
      </c>
      <c r="L162" s="123">
        <f t="shared" si="57"/>
        <v>23.882736291174499</v>
      </c>
      <c r="M162" s="123">
        <f t="shared" si="57"/>
        <v>25.994012749817013</v>
      </c>
      <c r="N162" s="123">
        <f t="shared" si="57"/>
        <v>26.86733312842032</v>
      </c>
      <c r="O162" s="123">
        <f t="shared" si="57"/>
        <v>34.53849909552855</v>
      </c>
      <c r="P162" s="123">
        <f t="shared" si="57"/>
        <v>11.510342992630665</v>
      </c>
      <c r="Q162" s="123">
        <f t="shared" si="57"/>
        <v>20.087266440732215</v>
      </c>
      <c r="R162" s="123">
        <f t="shared" si="57"/>
        <v>29.566470288380167</v>
      </c>
      <c r="S162" s="123">
        <f t="shared" si="57"/>
        <v>32.4845567712537</v>
      </c>
      <c r="T162" s="123">
        <f t="shared" si="57"/>
        <v>31.542649761064531</v>
      </c>
      <c r="U162" s="123">
        <f t="shared" si="57"/>
        <v>21.829751292889998</v>
      </c>
      <c r="V162" s="123">
        <f t="shared" si="57"/>
        <v>22.968507027594551</v>
      </c>
      <c r="W162" s="123">
        <f t="shared" si="57"/>
        <v>13.639176049503549</v>
      </c>
      <c r="X162" s="123">
        <f t="shared" si="57"/>
        <v>7.2108758867423202</v>
      </c>
      <c r="Y162" s="123">
        <f t="shared" si="57"/>
        <v>40.457444327044357</v>
      </c>
      <c r="DA162" s="130" t="s">
        <v>2899</v>
      </c>
    </row>
    <row r="163" spans="1:105" ht="12" customHeight="1" x14ac:dyDescent="0.25">
      <c r="A163" s="97" t="s">
        <v>53</v>
      </c>
      <c r="B163" s="110">
        <v>18.917114512536198</v>
      </c>
      <c r="C163" s="110">
        <v>20.563219475850367</v>
      </c>
      <c r="D163" s="110">
        <v>24.352074166555639</v>
      </c>
      <c r="E163" s="110">
        <v>26.911872504711706</v>
      </c>
      <c r="F163" s="110">
        <v>28.23910271765282</v>
      </c>
      <c r="G163" s="110">
        <v>29.337783075581239</v>
      </c>
      <c r="H163" s="110">
        <v>27.425453376041304</v>
      </c>
      <c r="I163" s="110">
        <v>31.35097529175583</v>
      </c>
      <c r="J163" s="110">
        <v>29.337612396903783</v>
      </c>
      <c r="K163" s="110">
        <v>33.306979052678173</v>
      </c>
      <c r="L163" s="110">
        <v>23.882736291174499</v>
      </c>
      <c r="M163" s="110">
        <v>25.994012749817013</v>
      </c>
      <c r="N163" s="110">
        <v>26.86733312842032</v>
      </c>
      <c r="O163" s="110">
        <v>34.53849909552855</v>
      </c>
      <c r="P163" s="110">
        <v>11.510342992630665</v>
      </c>
      <c r="Q163" s="110">
        <v>20.087266440732215</v>
      </c>
      <c r="R163" s="110">
        <v>29.566470288380167</v>
      </c>
      <c r="S163" s="110">
        <v>32.4845567712537</v>
      </c>
      <c r="T163" s="110">
        <v>31.542649761064531</v>
      </c>
      <c r="U163" s="110">
        <v>21.829751292889998</v>
      </c>
      <c r="V163" s="110">
        <v>22.968507027594551</v>
      </c>
      <c r="W163" s="110">
        <v>13.639176049503549</v>
      </c>
      <c r="X163" s="110">
        <v>7.2108758867423202</v>
      </c>
      <c r="Y163" s="110">
        <v>40.457444327044357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0.70877823341804491</v>
      </c>
      <c r="C164" s="123">
        <f t="shared" si="58"/>
        <v>0.75548298388625035</v>
      </c>
      <c r="D164" s="123">
        <f t="shared" si="58"/>
        <v>0.5882900787949219</v>
      </c>
      <c r="E164" s="123">
        <f t="shared" si="58"/>
        <v>1.207310042754012</v>
      </c>
      <c r="F164" s="123">
        <f t="shared" si="58"/>
        <v>0.86760651794207411</v>
      </c>
      <c r="G164" s="123">
        <f t="shared" si="58"/>
        <v>1.0366956569489407</v>
      </c>
      <c r="H164" s="123">
        <f t="shared" si="58"/>
        <v>1.1940188184093419</v>
      </c>
      <c r="I164" s="123">
        <f t="shared" si="58"/>
        <v>0.53341508544773053</v>
      </c>
      <c r="J164" s="123">
        <f t="shared" si="58"/>
        <v>0.4930207406689589</v>
      </c>
      <c r="K164" s="123">
        <f t="shared" si="58"/>
        <v>0.74399217347703106</v>
      </c>
      <c r="L164" s="123">
        <f t="shared" si="58"/>
        <v>1.0432771616676213</v>
      </c>
      <c r="M164" s="123">
        <f t="shared" si="58"/>
        <v>0.92907730061320737</v>
      </c>
      <c r="N164" s="123">
        <f t="shared" si="58"/>
        <v>0.92170558984128304</v>
      </c>
      <c r="O164" s="123">
        <f t="shared" si="58"/>
        <v>0.84891416725198054</v>
      </c>
      <c r="P164" s="123">
        <f t="shared" si="58"/>
        <v>0.82494712037940165</v>
      </c>
      <c r="Q164" s="123">
        <f t="shared" si="58"/>
        <v>0.82293835607059529</v>
      </c>
      <c r="R164" s="123">
        <f t="shared" si="58"/>
        <v>0.87623214212015577</v>
      </c>
      <c r="S164" s="123">
        <f t="shared" si="58"/>
        <v>0.67355795527248008</v>
      </c>
      <c r="T164" s="123">
        <f t="shared" si="58"/>
        <v>0.64679303244762965</v>
      </c>
      <c r="U164" s="123">
        <f t="shared" si="58"/>
        <v>0.49757996827684675</v>
      </c>
      <c r="V164" s="123">
        <f t="shared" si="58"/>
        <v>0.3269311968335048</v>
      </c>
      <c r="W164" s="123">
        <f t="shared" si="58"/>
        <v>0.24451688884155232</v>
      </c>
      <c r="X164" s="123">
        <f t="shared" si="58"/>
        <v>0.49513927324132911</v>
      </c>
      <c r="Y164" s="123">
        <f t="shared" si="58"/>
        <v>0.61829339546657291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0.70877823341804491</v>
      </c>
      <c r="C165" s="99">
        <f>RES_hhdet_fech!C165/RES_summary!C$19</f>
        <v>0.75548298388625035</v>
      </c>
      <c r="D165" s="99">
        <f>RES_hhdet_fech!D165/RES_summary!D$19</f>
        <v>0.5882900787949219</v>
      </c>
      <c r="E165" s="99">
        <f>RES_hhdet_fech!E165/RES_summary!E$19</f>
        <v>1.207310042754012</v>
      </c>
      <c r="F165" s="99">
        <f>RES_hhdet_fech!F165/RES_summary!F$19</f>
        <v>0.86760651794207411</v>
      </c>
      <c r="G165" s="99">
        <f>RES_hhdet_fech!G165/RES_summary!G$19</f>
        <v>1.0366956569489407</v>
      </c>
      <c r="H165" s="99">
        <f>RES_hhdet_fech!H165/RES_summary!H$19</f>
        <v>1.1940188184093419</v>
      </c>
      <c r="I165" s="99">
        <f>RES_hhdet_fech!I165/RES_summary!I$19</f>
        <v>0.53341508544773053</v>
      </c>
      <c r="J165" s="99">
        <f>RES_hhdet_fech!J165/RES_summary!J$19</f>
        <v>0.4930207406689589</v>
      </c>
      <c r="K165" s="99">
        <f>RES_hhdet_fech!K165/RES_summary!K$19</f>
        <v>0.74399217347703106</v>
      </c>
      <c r="L165" s="99">
        <f>RES_hhdet_fech!L165/RES_summary!L$19</f>
        <v>1.0432771616676213</v>
      </c>
      <c r="M165" s="99">
        <f>RES_hhdet_fech!M165/RES_summary!M$19</f>
        <v>0.92907730061320737</v>
      </c>
      <c r="N165" s="99">
        <f>RES_hhdet_fech!N165/RES_summary!N$19</f>
        <v>0.92170558984128304</v>
      </c>
      <c r="O165" s="99">
        <f>RES_hhdet_fech!O165/RES_summary!O$19</f>
        <v>0.84891416725198054</v>
      </c>
      <c r="P165" s="99">
        <f>RES_hhdet_fech!P165/RES_summary!P$19</f>
        <v>0.82494712037940165</v>
      </c>
      <c r="Q165" s="99">
        <f>RES_hhdet_fech!Q165/RES_summary!Q$19</f>
        <v>0.82293835607059529</v>
      </c>
      <c r="R165" s="99">
        <f>RES_hhdet_fech!R165/RES_summary!R$19</f>
        <v>0.87623214212015577</v>
      </c>
      <c r="S165" s="99">
        <f>RES_hhdet_fech!S165/RES_summary!S$19</f>
        <v>0.67355795527248008</v>
      </c>
      <c r="T165" s="99">
        <f>RES_hhdet_fech!T165/RES_summary!T$19</f>
        <v>0.64679303244762965</v>
      </c>
      <c r="U165" s="99">
        <f>RES_hhdet_fech!U165/RES_summary!U$19</f>
        <v>0.49757996827684675</v>
      </c>
      <c r="V165" s="99">
        <f>RES_hhdet_fech!V165/RES_summary!V$19</f>
        <v>0.3269311968335048</v>
      </c>
      <c r="W165" s="99">
        <f>RES_hhdet_fech!W165/RES_summary!W$19</f>
        <v>0.24451688884155232</v>
      </c>
      <c r="X165" s="99">
        <f>RES_hhdet_fech!X165/RES_summary!X$19</f>
        <v>0.49513927324132911</v>
      </c>
      <c r="Y165" s="99">
        <f>RES_hhdet_fech!Y165/RES_summary!Y$19</f>
        <v>0.61829339546657291</v>
      </c>
      <c r="DA165" s="63" t="s">
        <v>2902</v>
      </c>
    </row>
    <row r="166" spans="1:105" ht="12" customHeight="1" x14ac:dyDescent="0.25">
      <c r="A166" s="121" t="s">
        <v>55</v>
      </c>
      <c r="B166" s="123">
        <v>14.576126521222188</v>
      </c>
      <c r="C166" s="123">
        <v>14.177783285256231</v>
      </c>
      <c r="D166" s="123">
        <v>13.945344059512157</v>
      </c>
      <c r="E166" s="123">
        <v>14.087313458499901</v>
      </c>
      <c r="F166" s="123">
        <v>13.80557154239386</v>
      </c>
      <c r="G166" s="123">
        <v>13.475384866435935</v>
      </c>
      <c r="H166" s="123">
        <v>13.388908312678163</v>
      </c>
      <c r="I166" s="123">
        <v>13.570261018102389</v>
      </c>
      <c r="J166" s="123">
        <v>13.512317194848755</v>
      </c>
      <c r="K166" s="123">
        <v>13.483059275274501</v>
      </c>
      <c r="L166" s="123">
        <v>13.781015823322901</v>
      </c>
      <c r="M166" s="123">
        <v>11.853501967872528</v>
      </c>
      <c r="N166" s="123">
        <v>11.298697272823206</v>
      </c>
      <c r="O166" s="123">
        <v>11.211104645673279</v>
      </c>
      <c r="P166" s="123">
        <v>10.365766998896476</v>
      </c>
      <c r="Q166" s="123">
        <v>9.8275120037539914</v>
      </c>
      <c r="R166" s="123">
        <v>9.9519289933560948</v>
      </c>
      <c r="S166" s="123">
        <v>9.8654846896343322</v>
      </c>
      <c r="T166" s="123">
        <v>9.5571112906535944</v>
      </c>
      <c r="U166" s="123">
        <v>9.197899715379668</v>
      </c>
      <c r="V166" s="123">
        <v>9.9775937217238866</v>
      </c>
      <c r="W166" s="123">
        <v>8.7444416194367989</v>
      </c>
      <c r="X166" s="123">
        <v>8.2027694093611796</v>
      </c>
      <c r="Y166" s="123">
        <v>8.1252543566239002</v>
      </c>
      <c r="DA166" s="130" t="s">
        <v>2903</v>
      </c>
    </row>
    <row r="167" spans="1:105" ht="12" customHeight="1" x14ac:dyDescent="0.25">
      <c r="A167" s="97" t="s">
        <v>124</v>
      </c>
      <c r="B167" s="99">
        <v>14.948904821233693</v>
      </c>
      <c r="C167" s="99">
        <v>14.50996942011602</v>
      </c>
      <c r="D167" s="99">
        <v>14.258092196564553</v>
      </c>
      <c r="E167" s="99">
        <v>14.491263239917959</v>
      </c>
      <c r="F167" s="99">
        <v>14.210601131449556</v>
      </c>
      <c r="G167" s="99">
        <v>13.816966734380186</v>
      </c>
      <c r="H167" s="99">
        <v>13.792688180819416</v>
      </c>
      <c r="I167" s="99">
        <v>14.003454919526362</v>
      </c>
      <c r="J167" s="99">
        <v>14.005835834736407</v>
      </c>
      <c r="K167" s="99">
        <v>14.038324595106046</v>
      </c>
      <c r="L167" s="99">
        <v>14.640575300432218</v>
      </c>
      <c r="M167" s="99">
        <v>12.674262277123347</v>
      </c>
      <c r="N167" s="99">
        <v>12.240229485110854</v>
      </c>
      <c r="O167" s="99">
        <v>12.30439777041755</v>
      </c>
      <c r="P167" s="99">
        <v>11.394651339238763</v>
      </c>
      <c r="Q167" s="99">
        <v>10.833252762770254</v>
      </c>
      <c r="R167" s="99">
        <v>10.998870462068471</v>
      </c>
      <c r="S167" s="99">
        <v>10.973186311095567</v>
      </c>
      <c r="T167" s="99">
        <v>10.565033527140926</v>
      </c>
      <c r="U167" s="99">
        <v>10.049044499358958</v>
      </c>
      <c r="V167" s="99">
        <v>11.398410031948131</v>
      </c>
      <c r="W167" s="99">
        <v>9.5135276914733407</v>
      </c>
      <c r="X167" s="99">
        <v>8.9931631202547688</v>
      </c>
      <c r="Y167" s="99">
        <v>8.7144582021891548</v>
      </c>
      <c r="DA167" s="63" t="s">
        <v>2904</v>
      </c>
    </row>
    <row r="168" spans="1:105" ht="12" customHeight="1" x14ac:dyDescent="0.25">
      <c r="A168" s="97" t="s">
        <v>123</v>
      </c>
      <c r="B168" s="99">
        <v>9.6257349692314431</v>
      </c>
      <c r="C168" s="99">
        <v>9.4464853936437692</v>
      </c>
      <c r="D168" s="99">
        <v>9.3738614241370293</v>
      </c>
      <c r="E168" s="99">
        <v>9.4114461063795449</v>
      </c>
      <c r="F168" s="99">
        <v>9.2838148689369575</v>
      </c>
      <c r="G168" s="99">
        <v>9.2292372682255461</v>
      </c>
      <c r="H168" s="99">
        <v>9.1797473903380986</v>
      </c>
      <c r="I168" s="99">
        <v>9.3726570460883512</v>
      </c>
      <c r="J168" s="99">
        <v>9.3648520290163049</v>
      </c>
      <c r="K168" s="99">
        <v>9.4582529865898319</v>
      </c>
      <c r="L168" s="99">
        <v>9.7127739607822505</v>
      </c>
      <c r="M168" s="99">
        <v>8.1868255655878368</v>
      </c>
      <c r="N168" s="99">
        <v>7.9744729238824812</v>
      </c>
      <c r="O168" s="99">
        <v>8.0283980256004295</v>
      </c>
      <c r="P168" s="99">
        <v>7.4713005537749657</v>
      </c>
      <c r="Q168" s="99">
        <v>7.1604808352110085</v>
      </c>
      <c r="R168" s="99">
        <v>7.3740867068399858</v>
      </c>
      <c r="S168" s="99">
        <v>7.5841633022776165</v>
      </c>
      <c r="T168" s="99">
        <v>7.3707495226154034</v>
      </c>
      <c r="U168" s="99">
        <v>7.3232972153296076</v>
      </c>
      <c r="V168" s="99">
        <v>8.6091438021569893</v>
      </c>
      <c r="W168" s="99">
        <v>7.5970186872004524</v>
      </c>
      <c r="X168" s="99">
        <v>7.4716034058189535</v>
      </c>
      <c r="Y168" s="99">
        <v>7.2583151985065575</v>
      </c>
      <c r="DA168" s="63" t="s">
        <v>2905</v>
      </c>
    </row>
    <row r="169" spans="1:105" ht="12" customHeight="1" x14ac:dyDescent="0.25">
      <c r="A169" s="100" t="s">
        <v>50</v>
      </c>
      <c r="B169" s="102">
        <v>2.673916968735397</v>
      </c>
      <c r="C169" s="102">
        <v>2.7453640819010374</v>
      </c>
      <c r="D169" s="102">
        <v>2.808800338595614</v>
      </c>
      <c r="E169" s="102">
        <v>2.4786574392660752</v>
      </c>
      <c r="F169" s="102">
        <v>2.4378772383245657</v>
      </c>
      <c r="G169" s="102">
        <v>2.7260911787488142</v>
      </c>
      <c r="H169" s="102">
        <v>2.4997770111082662</v>
      </c>
      <c r="I169" s="102">
        <v>2.5830940920459069</v>
      </c>
      <c r="J169" s="102">
        <v>2.5268681343735846</v>
      </c>
      <c r="K169" s="102">
        <v>2.6437742594085445</v>
      </c>
      <c r="L169" s="102">
        <v>2.3180159752083451</v>
      </c>
      <c r="M169" s="102">
        <v>1.3295592247615771</v>
      </c>
      <c r="N169" s="102">
        <v>1.3507993341525515</v>
      </c>
      <c r="O169" s="102">
        <v>1.2656093227213876</v>
      </c>
      <c r="P169" s="102">
        <v>1.2188068908975684</v>
      </c>
      <c r="Q169" s="102">
        <v>1.1761099604016432</v>
      </c>
      <c r="R169" s="102">
        <v>1.2956646607914764</v>
      </c>
      <c r="S169" s="102">
        <v>1.2881415342736071</v>
      </c>
      <c r="T169" s="102">
        <v>0.8837773743356645</v>
      </c>
      <c r="U169" s="102">
        <v>0.87025963445127541</v>
      </c>
      <c r="V169" s="102">
        <v>1.3378646446583742</v>
      </c>
      <c r="W169" s="102">
        <v>1.2261547769348609</v>
      </c>
      <c r="X169" s="102">
        <v>1.8707049186854856</v>
      </c>
      <c r="Y169" s="102">
        <v>1.5040408222899224</v>
      </c>
      <c r="DA169" s="131" t="s">
        <v>2906</v>
      </c>
    </row>
    <row r="170" spans="1:105" ht="12" customHeight="1" x14ac:dyDescent="0.25">
      <c r="A170" s="103" t="s">
        <v>52</v>
      </c>
      <c r="B170" s="105">
        <v>6.951818000496047</v>
      </c>
      <c r="C170" s="105">
        <v>6.7011213117427335</v>
      </c>
      <c r="D170" s="105">
        <v>6.565061085541414</v>
      </c>
      <c r="E170" s="105">
        <v>6.9327886671134715</v>
      </c>
      <c r="F170" s="105">
        <v>6.8459376306123918</v>
      </c>
      <c r="G170" s="105">
        <v>6.503146089476731</v>
      </c>
      <c r="H170" s="105">
        <v>6.6799703792298315</v>
      </c>
      <c r="I170" s="105">
        <v>6.7895629540424443</v>
      </c>
      <c r="J170" s="105">
        <v>6.8379838946427203</v>
      </c>
      <c r="K170" s="105">
        <v>6.8144787271812852</v>
      </c>
      <c r="L170" s="105">
        <v>7.3947579855739063</v>
      </c>
      <c r="M170" s="105">
        <v>6.8572663408262589</v>
      </c>
      <c r="N170" s="105">
        <v>6.6236735897299308</v>
      </c>
      <c r="O170" s="105">
        <v>6.7627887028790425</v>
      </c>
      <c r="P170" s="105">
        <v>6.2524936628773968</v>
      </c>
      <c r="Q170" s="105">
        <v>5.9843708748093647</v>
      </c>
      <c r="R170" s="105">
        <v>6.0784220460485097</v>
      </c>
      <c r="S170" s="105">
        <v>6.2960217680040094</v>
      </c>
      <c r="T170" s="105">
        <v>6.4869721482797393</v>
      </c>
      <c r="U170" s="105">
        <v>6.4530375808783322</v>
      </c>
      <c r="V170" s="105">
        <v>7.2712791574986131</v>
      </c>
      <c r="W170" s="105">
        <v>6.3708639102655935</v>
      </c>
      <c r="X170" s="105">
        <v>5.6008984871334677</v>
      </c>
      <c r="Y170" s="105">
        <v>5.7542743762166344</v>
      </c>
      <c r="DA170" s="132" t="s">
        <v>2907</v>
      </c>
    </row>
    <row r="171" spans="1:105" ht="12" customHeight="1" x14ac:dyDescent="0.25">
      <c r="A171" s="106" t="s">
        <v>122</v>
      </c>
      <c r="B171" s="102">
        <v>12.647562306702275</v>
      </c>
      <c r="C171" s="102">
        <v>12.926206942564136</v>
      </c>
      <c r="D171" s="102">
        <v>13.052752923926823</v>
      </c>
      <c r="E171" s="102">
        <v>11.950772484874898</v>
      </c>
      <c r="F171" s="102">
        <v>11.818131614410404</v>
      </c>
      <c r="G171" s="102">
        <v>12.637704577917885</v>
      </c>
      <c r="H171" s="102">
        <v>12.077340894934885</v>
      </c>
      <c r="I171" s="102">
        <v>12.39480881836284</v>
      </c>
      <c r="J171" s="102">
        <v>12.349912386881588</v>
      </c>
      <c r="K171" s="102">
        <v>12.475380731614443</v>
      </c>
      <c r="L171" s="102">
        <v>12.225287099647909</v>
      </c>
      <c r="M171" s="102">
        <v>11.445912801159094</v>
      </c>
      <c r="N171" s="102">
        <v>10.75380271795254</v>
      </c>
      <c r="O171" s="102">
        <v>10.539194797470435</v>
      </c>
      <c r="P171" s="102">
        <v>9.905646189894334</v>
      </c>
      <c r="Q171" s="102">
        <v>9.6020712290887413</v>
      </c>
      <c r="R171" s="102">
        <v>9.7715376594574384</v>
      </c>
      <c r="S171" s="102">
        <v>9.7198442268166598</v>
      </c>
      <c r="T171" s="102">
        <v>9.7557961455510078</v>
      </c>
      <c r="U171" s="102">
        <v>9.5269334099702121</v>
      </c>
      <c r="V171" s="102">
        <v>8.9291974931439775</v>
      </c>
      <c r="W171" s="102">
        <v>9.5647231410657785</v>
      </c>
      <c r="X171" s="102">
        <v>9.004233634365427</v>
      </c>
      <c r="Y171" s="102">
        <v>8.8603971358872524</v>
      </c>
      <c r="DA171" s="131" t="s">
        <v>2908</v>
      </c>
    </row>
    <row r="172" spans="1:105" ht="12" customHeight="1" x14ac:dyDescent="0.25">
      <c r="A172" s="107" t="s">
        <v>121</v>
      </c>
      <c r="B172" s="105">
        <v>8.834977406885665</v>
      </c>
      <c r="C172" s="105">
        <v>9.1766233896388236</v>
      </c>
      <c r="D172" s="105">
        <v>9.3746648872205007</v>
      </c>
      <c r="E172" s="105">
        <v>8.3773995576256599</v>
      </c>
      <c r="F172" s="105">
        <v>8.3331503644884428</v>
      </c>
      <c r="G172" s="105">
        <v>9.1889591017372183</v>
      </c>
      <c r="H172" s="105">
        <v>8.6946759228256667</v>
      </c>
      <c r="I172" s="105">
        <v>8.9719814196969931</v>
      </c>
      <c r="J172" s="105">
        <v>8.9204735083125524</v>
      </c>
      <c r="K172" s="105">
        <v>9.0780692863028207</v>
      </c>
      <c r="L172" s="105">
        <v>8.6729791841981481</v>
      </c>
      <c r="M172" s="105">
        <v>8.0200290897327591</v>
      </c>
      <c r="N172" s="105">
        <v>7.5416803102873944</v>
      </c>
      <c r="O172" s="105">
        <v>7.3531594843569765</v>
      </c>
      <c r="P172" s="105">
        <v>6.9471616438190127</v>
      </c>
      <c r="Q172" s="105">
        <v>6.7842621033406356</v>
      </c>
      <c r="R172" s="105">
        <v>6.9684330327772352</v>
      </c>
      <c r="S172" s="105">
        <v>7.0515606265842061</v>
      </c>
      <c r="T172" s="105">
        <v>7.0878841879185162</v>
      </c>
      <c r="U172" s="105">
        <v>7.0560944116521442</v>
      </c>
      <c r="V172" s="105">
        <v>6.5701141687584048</v>
      </c>
      <c r="W172" s="105">
        <v>7.1308215343896242</v>
      </c>
      <c r="X172" s="105">
        <v>7.1714202691685349</v>
      </c>
      <c r="Y172" s="105">
        <v>7.2350153794684191</v>
      </c>
      <c r="DA172" s="132" t="s">
        <v>2909</v>
      </c>
    </row>
    <row r="173" spans="1:105" ht="12" customHeight="1" x14ac:dyDescent="0.25">
      <c r="A173" s="108" t="s">
        <v>53</v>
      </c>
      <c r="B173" s="99">
        <v>2.0890881769071385</v>
      </c>
      <c r="C173" s="99">
        <v>2.4474638697566391</v>
      </c>
      <c r="D173" s="99">
        <v>2.6595633070567297</v>
      </c>
      <c r="E173" s="99">
        <v>1.7524355412245078</v>
      </c>
      <c r="F173" s="99">
        <v>1.7615712830129406</v>
      </c>
      <c r="G173" s="99">
        <v>2.5834950992662034</v>
      </c>
      <c r="H173" s="99">
        <v>2.1046630234486177</v>
      </c>
      <c r="I173" s="99">
        <v>2.2432720810422997</v>
      </c>
      <c r="J173" s="99">
        <v>2.156923375497442</v>
      </c>
      <c r="K173" s="99">
        <v>2.3422463569222081</v>
      </c>
      <c r="L173" s="99">
        <v>1.6011995818390699</v>
      </c>
      <c r="M173" s="99">
        <v>1.1315512222353137</v>
      </c>
      <c r="N173" s="99">
        <v>1.0279879641968743</v>
      </c>
      <c r="O173" s="99">
        <v>0.85170757714861911</v>
      </c>
      <c r="P173" s="99">
        <v>0.86630207025732942</v>
      </c>
      <c r="Q173" s="99">
        <v>0.8943850562970922</v>
      </c>
      <c r="R173" s="99">
        <v>1.0056001131904464</v>
      </c>
      <c r="S173" s="99">
        <v>0.9632837819955512</v>
      </c>
      <c r="T173" s="99">
        <v>0.69575163315988975</v>
      </c>
      <c r="U173" s="99">
        <v>0.6987121715863146</v>
      </c>
      <c r="V173" s="99">
        <v>0.25364420101635582</v>
      </c>
      <c r="W173" s="99">
        <v>0.65694343325547178</v>
      </c>
      <c r="X173" s="99">
        <v>1.2280777220056815</v>
      </c>
      <c r="Y173" s="99">
        <v>1.1961727289070072</v>
      </c>
      <c r="DA173" s="63" t="s">
        <v>2910</v>
      </c>
    </row>
    <row r="174" spans="1:105" ht="12" customHeight="1" x14ac:dyDescent="0.25">
      <c r="A174" s="115" t="s">
        <v>52</v>
      </c>
      <c r="B174" s="110">
        <v>6.7458892299785251</v>
      </c>
      <c r="C174" s="110">
        <v>6.7291595198821836</v>
      </c>
      <c r="D174" s="110">
        <v>6.7151015801637719</v>
      </c>
      <c r="E174" s="110">
        <v>6.6249640164011501</v>
      </c>
      <c r="F174" s="110">
        <v>6.5715790814755017</v>
      </c>
      <c r="G174" s="110">
        <v>6.605464002471015</v>
      </c>
      <c r="H174" s="110">
        <v>6.5900128993770482</v>
      </c>
      <c r="I174" s="110">
        <v>6.728709338654693</v>
      </c>
      <c r="J174" s="110">
        <v>6.7635501328151113</v>
      </c>
      <c r="K174" s="110">
        <v>6.735822929380614</v>
      </c>
      <c r="L174" s="110">
        <v>7.0717796023590784</v>
      </c>
      <c r="M174" s="110">
        <v>6.8884778674974445</v>
      </c>
      <c r="N174" s="110">
        <v>6.5136923460905187</v>
      </c>
      <c r="O174" s="110">
        <v>6.5014519072083585</v>
      </c>
      <c r="P174" s="110">
        <v>6.0808595735616846</v>
      </c>
      <c r="Q174" s="110">
        <v>5.8898770470435426</v>
      </c>
      <c r="R174" s="110">
        <v>5.9628329195867904</v>
      </c>
      <c r="S174" s="110">
        <v>6.0882768445886546</v>
      </c>
      <c r="T174" s="110">
        <v>6.3921325547586267</v>
      </c>
      <c r="U174" s="110">
        <v>6.3573822400658289</v>
      </c>
      <c r="V174" s="110">
        <v>6.3164699677420488</v>
      </c>
      <c r="W174" s="110">
        <v>6.4738781011341526</v>
      </c>
      <c r="X174" s="110">
        <v>5.9433425471628523</v>
      </c>
      <c r="Y174" s="110">
        <v>6.0388426505614126</v>
      </c>
      <c r="DA174" s="60" t="s">
        <v>2911</v>
      </c>
    </row>
    <row r="175" spans="1:105" ht="12" customHeight="1" x14ac:dyDescent="0.25">
      <c r="A175" s="121" t="s">
        <v>54</v>
      </c>
      <c r="B175" s="123">
        <v>22.353459673792987</v>
      </c>
      <c r="C175" s="123">
        <v>22.54189360372385</v>
      </c>
      <c r="D175" s="123">
        <v>23.227334880834761</v>
      </c>
      <c r="E175" s="123">
        <v>24.031246186154952</v>
      </c>
      <c r="F175" s="123">
        <v>24.063777062769269</v>
      </c>
      <c r="G175" s="123">
        <v>23.291638722956773</v>
      </c>
      <c r="H175" s="123">
        <v>22.045551413629948</v>
      </c>
      <c r="I175" s="123">
        <v>22.441666752779206</v>
      </c>
      <c r="J175" s="123">
        <v>19.16422135617627</v>
      </c>
      <c r="K175" s="123">
        <v>18.709296696463937</v>
      </c>
      <c r="L175" s="123">
        <v>21.435069649719249</v>
      </c>
      <c r="M175" s="123">
        <v>18.054431941912256</v>
      </c>
      <c r="N175" s="123">
        <v>14.816688547981279</v>
      </c>
      <c r="O175" s="123">
        <v>12.951946532985692</v>
      </c>
      <c r="P175" s="123">
        <v>11.644263089175642</v>
      </c>
      <c r="Q175" s="123">
        <v>11.398525860014271</v>
      </c>
      <c r="R175" s="123">
        <v>13.781631543444149</v>
      </c>
      <c r="S175" s="123">
        <v>13.409044885195581</v>
      </c>
      <c r="T175" s="123">
        <v>14.612763214936567</v>
      </c>
      <c r="U175" s="123">
        <v>14.502836925516581</v>
      </c>
      <c r="V175" s="123">
        <v>15.60224079378505</v>
      </c>
      <c r="W175" s="123">
        <v>14.859359730426279</v>
      </c>
      <c r="X175" s="123">
        <v>13.349087189939571</v>
      </c>
      <c r="Y175" s="123">
        <v>15.146061982839401</v>
      </c>
      <c r="DA175" s="130" t="s">
        <v>2912</v>
      </c>
    </row>
    <row r="176" spans="1:105" ht="12" customHeight="1" x14ac:dyDescent="0.25">
      <c r="A176" s="97" t="s">
        <v>50</v>
      </c>
      <c r="B176" s="99">
        <v>26.225430880181591</v>
      </c>
      <c r="C176" s="99">
        <v>24.984094248083732</v>
      </c>
      <c r="D176" s="99">
        <v>24.819290329822845</v>
      </c>
      <c r="E176" s="99">
        <v>28.821959705889213</v>
      </c>
      <c r="F176" s="99">
        <v>28.594807591026711</v>
      </c>
      <c r="G176" s="99">
        <v>26.148345457922694</v>
      </c>
      <c r="H176" s="99">
        <v>25.506623839010423</v>
      </c>
      <c r="I176" s="99">
        <v>25.460294166264731</v>
      </c>
      <c r="J176" s="99">
        <v>22.861485985977364</v>
      </c>
      <c r="K176" s="99">
        <v>22.600893767549241</v>
      </c>
      <c r="L176" s="99">
        <v>22.909216165445358</v>
      </c>
      <c r="M176" s="99">
        <v>20.604069584062422</v>
      </c>
      <c r="N176" s="99">
        <v>17.530943618698981</v>
      </c>
      <c r="O176" s="99">
        <v>16.23048092533951</v>
      </c>
      <c r="P176" s="99">
        <v>14.534246991659064</v>
      </c>
      <c r="Q176" s="99">
        <v>14.031393826076485</v>
      </c>
      <c r="R176" s="99">
        <v>15.044017831534727</v>
      </c>
      <c r="S176" s="99">
        <v>16.141137266606496</v>
      </c>
      <c r="T176" s="99">
        <v>16.640467284305448</v>
      </c>
      <c r="U176" s="99">
        <v>17.268778575990567</v>
      </c>
      <c r="V176" s="99">
        <v>20.109600618702473</v>
      </c>
      <c r="W176" s="99">
        <v>18.850450569145483</v>
      </c>
      <c r="X176" s="99">
        <v>18.824532575035267</v>
      </c>
      <c r="Y176" s="99">
        <v>19.339040097394811</v>
      </c>
      <c r="DA176" s="63" t="s">
        <v>2913</v>
      </c>
    </row>
    <row r="177" spans="1:105" ht="12" customHeight="1" x14ac:dyDescent="0.25">
      <c r="A177" s="109" t="s">
        <v>120</v>
      </c>
      <c r="B177" s="110">
        <v>18.787448045020927</v>
      </c>
      <c r="C177" s="110">
        <v>20.281103544505218</v>
      </c>
      <c r="D177" s="110">
        <v>21.737081595832397</v>
      </c>
      <c r="E177" s="110">
        <v>19.361624302811897</v>
      </c>
      <c r="F177" s="110">
        <v>19.776312370013347</v>
      </c>
      <c r="G177" s="110">
        <v>20.868908037440455</v>
      </c>
      <c r="H177" s="110">
        <v>19.446026400396264</v>
      </c>
      <c r="I177" s="110">
        <v>20.398501607389861</v>
      </c>
      <c r="J177" s="110">
        <v>16.863246656227208</v>
      </c>
      <c r="K177" s="110">
        <v>16.39709205194124</v>
      </c>
      <c r="L177" s="110">
        <v>20.5218866984345</v>
      </c>
      <c r="M177" s="110">
        <v>16.304096078686641</v>
      </c>
      <c r="N177" s="110">
        <v>12.734164762266744</v>
      </c>
      <c r="O177" s="110">
        <v>10.104360560652379</v>
      </c>
      <c r="P177" s="110">
        <v>8.9579139814845448</v>
      </c>
      <c r="Q177" s="110">
        <v>8.8655971927154802</v>
      </c>
      <c r="R177" s="110">
        <v>12.535502189634691</v>
      </c>
      <c r="S177" s="110">
        <v>10.768079562447204</v>
      </c>
      <c r="T177" s="110">
        <v>12.885850895055473</v>
      </c>
      <c r="U177" s="110">
        <v>12.687822282535594</v>
      </c>
      <c r="V177" s="110">
        <v>13.416763366206197</v>
      </c>
      <c r="W177" s="110">
        <v>13.827181065240275</v>
      </c>
      <c r="X177" s="110">
        <v>12.40479417968484</v>
      </c>
      <c r="Y177" s="110">
        <v>14.558297189323683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2917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2918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X8" s="99">
        <f>RES_hhdet_tesh!X8/RES_summary!X$19</f>
        <v>0</v>
      </c>
      <c r="Y8" s="99">
        <f>RES_hhdet_tesh!Y8/RES_summary!Y$19</f>
        <v>0</v>
      </c>
      <c r="DA8" s="63" t="s">
        <v>2921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2934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37.309409643036176</v>
      </c>
      <c r="C24" s="118">
        <f t="shared" si="7"/>
        <v>36.956700195458403</v>
      </c>
      <c r="D24" s="118">
        <f t="shared" si="7"/>
        <v>37.171466210082734</v>
      </c>
      <c r="E24" s="118">
        <f t="shared" si="7"/>
        <v>46.395229118869018</v>
      </c>
      <c r="F24" s="118">
        <f t="shared" si="7"/>
        <v>46.273628630932372</v>
      </c>
      <c r="G24" s="118">
        <f t="shared" si="7"/>
        <v>43.270675333038085</v>
      </c>
      <c r="H24" s="118">
        <f t="shared" si="7"/>
        <v>42.739196599286807</v>
      </c>
      <c r="I24" s="118">
        <f t="shared" si="7"/>
        <v>43.623952981114655</v>
      </c>
      <c r="J24" s="118">
        <f t="shared" si="7"/>
        <v>37.396365360856151</v>
      </c>
      <c r="K24" s="118">
        <f t="shared" si="7"/>
        <v>28.72830508535975</v>
      </c>
      <c r="L24" s="118">
        <f t="shared" si="7"/>
        <v>47.953905909959957</v>
      </c>
      <c r="M24" s="118">
        <f t="shared" si="7"/>
        <v>39.684191229272855</v>
      </c>
      <c r="N24" s="118">
        <f t="shared" si="7"/>
        <v>37.334846376984224</v>
      </c>
      <c r="O24" s="118">
        <f t="shared" si="7"/>
        <v>38.161139954687954</v>
      </c>
      <c r="P24" s="118">
        <f t="shared" si="7"/>
        <v>37.09594972420178</v>
      </c>
      <c r="Q24" s="118">
        <f t="shared" si="7"/>
        <v>36.364344520517001</v>
      </c>
      <c r="R24" s="118">
        <f t="shared" ref="R24:V24" si="8">R25+R28+R30+R39</f>
        <v>38.493323346274394</v>
      </c>
      <c r="S24" s="118">
        <f t="shared" si="8"/>
        <v>38.878557629631104</v>
      </c>
      <c r="T24" s="118">
        <f t="shared" si="8"/>
        <v>39.312584200872131</v>
      </c>
      <c r="U24" s="118">
        <f t="shared" si="8"/>
        <v>40.123468894337719</v>
      </c>
      <c r="V24" s="118">
        <f t="shared" si="8"/>
        <v>44.477932936631341</v>
      </c>
      <c r="W24" s="118">
        <f t="shared" ref="W24:Y24" si="9">W25+W28+W30+W39</f>
        <v>42.900839194067828</v>
      </c>
      <c r="X24" s="118">
        <f t="shared" si="9"/>
        <v>42.404118587702101</v>
      </c>
      <c r="Y24" s="118">
        <f t="shared" si="9"/>
        <v>44.52231943026603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14.600932819069724</v>
      </c>
      <c r="C25" s="123">
        <f t="shared" si="10"/>
        <v>14.120989936211659</v>
      </c>
      <c r="D25" s="123">
        <f t="shared" si="10"/>
        <v>13.926936042492118</v>
      </c>
      <c r="E25" s="123">
        <f t="shared" si="10"/>
        <v>22.454498834872837</v>
      </c>
      <c r="F25" s="123">
        <f t="shared" si="10"/>
        <v>22.431589420686571</v>
      </c>
      <c r="G25" s="123">
        <f t="shared" si="10"/>
        <v>19.575424740543717</v>
      </c>
      <c r="H25" s="123">
        <f t="shared" si="10"/>
        <v>19.410154577540091</v>
      </c>
      <c r="I25" s="123">
        <f t="shared" si="10"/>
        <v>20.064836387146485</v>
      </c>
      <c r="J25" s="123">
        <f t="shared" si="10"/>
        <v>15.797298443340198</v>
      </c>
      <c r="K25" s="123">
        <f t="shared" si="10"/>
        <v>7.1455679815135156</v>
      </c>
      <c r="L25" s="123">
        <f t="shared" si="10"/>
        <v>24.341775300368042</v>
      </c>
      <c r="M25" s="123">
        <f t="shared" si="10"/>
        <v>19.682180421685448</v>
      </c>
      <c r="N25" s="123">
        <f t="shared" si="10"/>
        <v>19.656069046035395</v>
      </c>
      <c r="O25" s="123">
        <f t="shared" si="10"/>
        <v>21.299489285425036</v>
      </c>
      <c r="P25" s="123">
        <f t="shared" si="10"/>
        <v>21.147502806547379</v>
      </c>
      <c r="Q25" s="123">
        <f t="shared" si="10"/>
        <v>20.780540951364724</v>
      </c>
      <c r="R25" s="123">
        <f t="shared" ref="R25:V25" si="11">SUM(R26:R27)</f>
        <v>21.120408628126107</v>
      </c>
      <c r="S25" s="123">
        <f t="shared" si="11"/>
        <v>21.623737152703182</v>
      </c>
      <c r="T25" s="123">
        <f t="shared" si="11"/>
        <v>21.04621639753455</v>
      </c>
      <c r="U25" s="123">
        <f t="shared" si="11"/>
        <v>21.754160446756156</v>
      </c>
      <c r="V25" s="123">
        <f t="shared" si="11"/>
        <v>24.497843991340865</v>
      </c>
      <c r="W25" s="123">
        <f t="shared" ref="W25:Y25" si="12">SUM(W26:W27)</f>
        <v>23.025683238841474</v>
      </c>
      <c r="X25" s="123">
        <f t="shared" si="12"/>
        <v>23.40676275273216</v>
      </c>
      <c r="Y25" s="123">
        <f t="shared" si="12"/>
        <v>23.771924746737877</v>
      </c>
      <c r="DA25" s="130" t="s">
        <v>2937</v>
      </c>
    </row>
    <row r="26" spans="1:105" ht="12" customHeight="1" x14ac:dyDescent="0.25">
      <c r="A26" s="97" t="s">
        <v>74</v>
      </c>
      <c r="B26" s="99">
        <v>14.328100490230323</v>
      </c>
      <c r="C26" s="99">
        <v>13.865858248328491</v>
      </c>
      <c r="D26" s="99">
        <v>13.686356722800204</v>
      </c>
      <c r="E26" s="99">
        <v>22.135438851017742</v>
      </c>
      <c r="F26" s="99">
        <v>22.128773173545873</v>
      </c>
      <c r="G26" s="99">
        <v>19.308513119521987</v>
      </c>
      <c r="H26" s="99">
        <v>19.141703884589095</v>
      </c>
      <c r="I26" s="99">
        <v>19.777969647691226</v>
      </c>
      <c r="J26" s="99">
        <v>15.559810516154647</v>
      </c>
      <c r="K26" s="99">
        <v>7.0436106707220496</v>
      </c>
      <c r="L26" s="99">
        <v>24.109162629308855</v>
      </c>
      <c r="M26" s="99">
        <v>19.4715574540303</v>
      </c>
      <c r="N26" s="99">
        <v>19.455644525649923</v>
      </c>
      <c r="O26" s="99">
        <v>21.085217917594534</v>
      </c>
      <c r="P26" s="99">
        <v>20.944074580852241</v>
      </c>
      <c r="Q26" s="99">
        <v>20.584563511533599</v>
      </c>
      <c r="R26" s="99">
        <v>20.914481005796226</v>
      </c>
      <c r="S26" s="99">
        <v>21.417424346153137</v>
      </c>
      <c r="T26" s="99">
        <v>20.848874655311434</v>
      </c>
      <c r="U26" s="99">
        <v>21.553438710225404</v>
      </c>
      <c r="V26" s="99">
        <v>24.179294087746367</v>
      </c>
      <c r="W26" s="99">
        <v>22.726615921155833</v>
      </c>
      <c r="X26" s="99">
        <v>23.100816382526911</v>
      </c>
      <c r="Y26" s="99">
        <v>23.45335304198527</v>
      </c>
      <c r="DA26" s="63" t="s">
        <v>2938</v>
      </c>
    </row>
    <row r="27" spans="1:105" ht="12" customHeight="1" x14ac:dyDescent="0.25">
      <c r="A27" s="97" t="s">
        <v>53</v>
      </c>
      <c r="B27" s="99">
        <v>0.27283232883940067</v>
      </c>
      <c r="C27" s="99">
        <v>0.25513168788316759</v>
      </c>
      <c r="D27" s="99">
        <v>0.24057931969191362</v>
      </c>
      <c r="E27" s="99">
        <v>0.31905998385509599</v>
      </c>
      <c r="F27" s="99">
        <v>0.30281624714069644</v>
      </c>
      <c r="G27" s="99">
        <v>0.26691162102173116</v>
      </c>
      <c r="H27" s="99">
        <v>0.26845069295099422</v>
      </c>
      <c r="I27" s="99">
        <v>0.28686673945525792</v>
      </c>
      <c r="J27" s="99">
        <v>0.23748792718555184</v>
      </c>
      <c r="K27" s="99">
        <v>0.10195731079146642</v>
      </c>
      <c r="L27" s="99">
        <v>0.23261267105918662</v>
      </c>
      <c r="M27" s="99">
        <v>0.21062296765514651</v>
      </c>
      <c r="N27" s="99">
        <v>0.20042452038547115</v>
      </c>
      <c r="O27" s="99">
        <v>0.21427136783050243</v>
      </c>
      <c r="P27" s="99">
        <v>0.20342822569513822</v>
      </c>
      <c r="Q27" s="99">
        <v>0.19597743983112498</v>
      </c>
      <c r="R27" s="99">
        <v>0.20592762232988077</v>
      </c>
      <c r="S27" s="99">
        <v>0.20631280655004525</v>
      </c>
      <c r="T27" s="99">
        <v>0.19734174222311804</v>
      </c>
      <c r="U27" s="99">
        <v>0.20072173653075143</v>
      </c>
      <c r="V27" s="99">
        <v>0.31854990359449881</v>
      </c>
      <c r="W27" s="99">
        <v>0.29906731768563893</v>
      </c>
      <c r="X27" s="99">
        <v>0.30594637020524906</v>
      </c>
      <c r="Y27" s="99">
        <v>0.31857170475260649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0.25158607470665056</v>
      </c>
      <c r="C28" s="123">
        <f t="shared" si="13"/>
        <v>0.29808005344834154</v>
      </c>
      <c r="D28" s="123">
        <f t="shared" si="13"/>
        <v>0.24928934242423967</v>
      </c>
      <c r="E28" s="123">
        <f t="shared" si="13"/>
        <v>0.55504574811871332</v>
      </c>
      <c r="F28" s="123">
        <f t="shared" si="13"/>
        <v>0.42981513527908993</v>
      </c>
      <c r="G28" s="123">
        <f t="shared" si="13"/>
        <v>0.59582807154220185</v>
      </c>
      <c r="H28" s="123">
        <f t="shared" si="13"/>
        <v>0.86485459322078562</v>
      </c>
      <c r="I28" s="123">
        <f t="shared" si="13"/>
        <v>0.53074609024013741</v>
      </c>
      <c r="J28" s="123">
        <f t="shared" si="13"/>
        <v>0.61376351103599913</v>
      </c>
      <c r="K28" s="123">
        <f t="shared" si="13"/>
        <v>0.77645845840461403</v>
      </c>
      <c r="L28" s="123">
        <f t="shared" si="13"/>
        <v>0.73857573471491067</v>
      </c>
      <c r="M28" s="123">
        <f t="shared" si="13"/>
        <v>0.45330500958633746</v>
      </c>
      <c r="N28" s="123">
        <f t="shared" si="13"/>
        <v>0.57325910268964198</v>
      </c>
      <c r="O28" s="123">
        <f t="shared" si="13"/>
        <v>0.94557950087685583</v>
      </c>
      <c r="P28" s="123">
        <f t="shared" si="13"/>
        <v>1.4490461734300435</v>
      </c>
      <c r="Q28" s="123">
        <f t="shared" si="13"/>
        <v>1.5320270337304664</v>
      </c>
      <c r="R28" s="123">
        <f t="shared" si="13"/>
        <v>1.6496418656061016</v>
      </c>
      <c r="S28" s="123">
        <f t="shared" si="13"/>
        <v>1.5086992223924058</v>
      </c>
      <c r="T28" s="123">
        <f t="shared" si="13"/>
        <v>1.495656907259002</v>
      </c>
      <c r="U28" s="123">
        <f t="shared" si="13"/>
        <v>1.3785686869669393</v>
      </c>
      <c r="V28" s="123">
        <f t="shared" si="13"/>
        <v>1.2657722923483128</v>
      </c>
      <c r="W28" s="123">
        <f t="shared" si="13"/>
        <v>1.2416985254524866</v>
      </c>
      <c r="X28" s="123">
        <f t="shared" si="13"/>
        <v>1.2480016926812718</v>
      </c>
      <c r="Y28" s="123">
        <f t="shared" si="13"/>
        <v>1.4928760174003772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0.25158607470665056</v>
      </c>
      <c r="C29" s="99">
        <f>RES_hhdet_tesh!C29/RES_summary!C$19</f>
        <v>0.29808005344834154</v>
      </c>
      <c r="D29" s="99">
        <f>RES_hhdet_tesh!D29/RES_summary!D$19</f>
        <v>0.24928934242423967</v>
      </c>
      <c r="E29" s="99">
        <f>RES_hhdet_tesh!E29/RES_summary!E$19</f>
        <v>0.55504574811871332</v>
      </c>
      <c r="F29" s="99">
        <f>RES_hhdet_tesh!F29/RES_summary!F$19</f>
        <v>0.42981513527908993</v>
      </c>
      <c r="G29" s="99">
        <f>RES_hhdet_tesh!G29/RES_summary!G$19</f>
        <v>0.59582807154220185</v>
      </c>
      <c r="H29" s="99">
        <f>RES_hhdet_tesh!H29/RES_summary!H$19</f>
        <v>0.86485459322078562</v>
      </c>
      <c r="I29" s="99">
        <f>RES_hhdet_tesh!I29/RES_summary!I$19</f>
        <v>0.53074609024013741</v>
      </c>
      <c r="J29" s="99">
        <f>RES_hhdet_tesh!J29/RES_summary!J$19</f>
        <v>0.61376351103599913</v>
      </c>
      <c r="K29" s="99">
        <f>RES_hhdet_tesh!K29/RES_summary!K$19</f>
        <v>0.77645845840461403</v>
      </c>
      <c r="L29" s="99">
        <f>RES_hhdet_tesh!L29/RES_summary!L$19</f>
        <v>0.73857573471491067</v>
      </c>
      <c r="M29" s="99">
        <f>RES_hhdet_tesh!M29/RES_summary!M$19</f>
        <v>0.45330500958633746</v>
      </c>
      <c r="N29" s="99">
        <f>RES_hhdet_tesh!N29/RES_summary!N$19</f>
        <v>0.57325910268964198</v>
      </c>
      <c r="O29" s="99">
        <f>RES_hhdet_tesh!O29/RES_summary!O$19</f>
        <v>0.94557950087685583</v>
      </c>
      <c r="P29" s="99">
        <f>RES_hhdet_tesh!P29/RES_summary!P$19</f>
        <v>1.4490461734300435</v>
      </c>
      <c r="Q29" s="99">
        <f>RES_hhdet_tesh!Q29/RES_summary!Q$19</f>
        <v>1.5320270337304664</v>
      </c>
      <c r="R29" s="99">
        <f>RES_hhdet_tesh!R29/RES_summary!R$19</f>
        <v>1.6496418656061016</v>
      </c>
      <c r="S29" s="99">
        <f>RES_hhdet_tesh!S29/RES_summary!S$19</f>
        <v>1.5086992223924058</v>
      </c>
      <c r="T29" s="99">
        <f>RES_hhdet_tesh!T29/RES_summary!T$19</f>
        <v>1.495656907259002</v>
      </c>
      <c r="U29" s="99">
        <f>RES_hhdet_tesh!U29/RES_summary!U$19</f>
        <v>1.3785686869669393</v>
      </c>
      <c r="V29" s="99">
        <f>RES_hhdet_tesh!V29/RES_summary!V$19</f>
        <v>1.2657722923483128</v>
      </c>
      <c r="W29" s="99">
        <f>RES_hhdet_tesh!W29/RES_summary!W$19</f>
        <v>1.2416985254524866</v>
      </c>
      <c r="X29" s="99">
        <f>RES_hhdet_tesh!X29/RES_summary!X$19</f>
        <v>1.2480016926812718</v>
      </c>
      <c r="Y29" s="99">
        <f>RES_hhdet_tesh!Y29/RES_summary!Y$19</f>
        <v>1.4928760174003772</v>
      </c>
      <c r="DA29" s="63" t="s">
        <v>2941</v>
      </c>
    </row>
    <row r="30" spans="1:105" ht="12" customHeight="1" x14ac:dyDescent="0.25">
      <c r="A30" s="121" t="s">
        <v>55</v>
      </c>
      <c r="B30" s="123">
        <v>8.4430929000400248</v>
      </c>
      <c r="C30" s="123">
        <v>8.2639585057275067</v>
      </c>
      <c r="D30" s="123">
        <v>8.1872079601125041</v>
      </c>
      <c r="E30" s="123">
        <v>8.3285882715432926</v>
      </c>
      <c r="F30" s="123">
        <v>8.2295435242537511</v>
      </c>
      <c r="G30" s="123">
        <v>8.1179705005721097</v>
      </c>
      <c r="H30" s="123">
        <v>8.1490657908396678</v>
      </c>
      <c r="I30" s="123">
        <v>8.3225267984181102</v>
      </c>
      <c r="J30" s="123">
        <v>8.3418979552252264</v>
      </c>
      <c r="K30" s="123">
        <v>8.4029853552624747</v>
      </c>
      <c r="L30" s="123">
        <v>8.7271108882660204</v>
      </c>
      <c r="M30" s="123">
        <v>7.6726895123152472</v>
      </c>
      <c r="N30" s="123">
        <v>7.380950723087949</v>
      </c>
      <c r="O30" s="123">
        <v>7.4022959751786477</v>
      </c>
      <c r="P30" s="123">
        <v>6.8987236721407514</v>
      </c>
      <c r="Q30" s="123">
        <v>6.6414512309032423</v>
      </c>
      <c r="R30" s="123">
        <v>6.8097015129594052</v>
      </c>
      <c r="S30" s="123">
        <v>7.000694972202929</v>
      </c>
      <c r="T30" s="123">
        <v>6.9776870068876757</v>
      </c>
      <c r="U30" s="123">
        <v>6.947962950105917</v>
      </c>
      <c r="V30" s="123">
        <v>7.6278164302425333</v>
      </c>
      <c r="W30" s="123">
        <v>7.1524832226739887</v>
      </c>
      <c r="X30" s="123">
        <v>6.9488606159836239</v>
      </c>
      <c r="Y30" s="123">
        <v>6.9234375948091413</v>
      </c>
      <c r="DA30" s="130" t="s">
        <v>2942</v>
      </c>
    </row>
    <row r="31" spans="1:105" ht="12" customHeight="1" x14ac:dyDescent="0.25">
      <c r="A31" s="97" t="s">
        <v>141</v>
      </c>
      <c r="B31" s="99">
        <v>8.4661644372058227</v>
      </c>
      <c r="C31" s="99">
        <v>8.2614729751950211</v>
      </c>
      <c r="D31" s="99">
        <v>8.1696172842233299</v>
      </c>
      <c r="E31" s="99">
        <v>8.3680418594477217</v>
      </c>
      <c r="F31" s="99">
        <v>8.2670462513159979</v>
      </c>
      <c r="G31" s="99">
        <v>8.1032200179851799</v>
      </c>
      <c r="H31" s="99">
        <v>8.1625750096633141</v>
      </c>
      <c r="I31" s="99">
        <v>8.3308926491138955</v>
      </c>
      <c r="J31" s="99">
        <v>8.3533336233422482</v>
      </c>
      <c r="K31" s="99">
        <v>8.4119662120662966</v>
      </c>
      <c r="L31" s="99">
        <v>8.8162049351476863</v>
      </c>
      <c r="M31" s="99">
        <v>7.6772661509503504</v>
      </c>
      <c r="N31" s="99">
        <v>7.4408212858618583</v>
      </c>
      <c r="O31" s="99">
        <v>7.5185598913163965</v>
      </c>
      <c r="P31" s="99">
        <v>6.9838442872227162</v>
      </c>
      <c r="Q31" s="99">
        <v>6.6975039884919578</v>
      </c>
      <c r="R31" s="99">
        <v>6.8730266094156178</v>
      </c>
      <c r="S31" s="99">
        <v>7.0957382384248779</v>
      </c>
      <c r="T31" s="99">
        <v>7.0329165663925783</v>
      </c>
      <c r="U31" s="99">
        <v>7.0049732795504456</v>
      </c>
      <c r="V31" s="99">
        <v>8.1668509839165377</v>
      </c>
      <c r="W31" s="99">
        <v>7.2223257017248415</v>
      </c>
      <c r="X31" s="99">
        <v>6.9393557513327853</v>
      </c>
      <c r="Y31" s="99">
        <v>6.8425789610753158</v>
      </c>
      <c r="DA31" s="63" t="s">
        <v>2943</v>
      </c>
    </row>
    <row r="32" spans="1:105" ht="12" customHeight="1" x14ac:dyDescent="0.25">
      <c r="A32" s="97" t="s">
        <v>140</v>
      </c>
      <c r="B32" s="99">
        <v>8.4661644372058209</v>
      </c>
      <c r="C32" s="99">
        <v>8.2613154319316706</v>
      </c>
      <c r="D32" s="99">
        <v>8.1694224547995624</v>
      </c>
      <c r="E32" s="99">
        <v>8.3679474473525275</v>
      </c>
      <c r="F32" s="99">
        <v>8.2668176208037707</v>
      </c>
      <c r="G32" s="99">
        <v>8.1017201262824123</v>
      </c>
      <c r="H32" s="99">
        <v>8.1611270999046166</v>
      </c>
      <c r="I32" s="99">
        <v>8.3284363609252203</v>
      </c>
      <c r="J32" s="99">
        <v>8.3532864188802236</v>
      </c>
      <c r="K32" s="99">
        <v>8.4125592143630676</v>
      </c>
      <c r="L32" s="99">
        <v>8.8186941852002914</v>
      </c>
      <c r="M32" s="99">
        <v>7.6811747688023306</v>
      </c>
      <c r="N32" s="99">
        <v>7.4467773514898257</v>
      </c>
      <c r="O32" s="99">
        <v>7.5230060829483891</v>
      </c>
      <c r="P32" s="99">
        <v>6.9864380965612689</v>
      </c>
      <c r="Q32" s="99">
        <v>6.6957940348947158</v>
      </c>
      <c r="R32" s="99">
        <v>6.8684257304567256</v>
      </c>
      <c r="S32" s="99">
        <v>7.092816050092897</v>
      </c>
      <c r="T32" s="99">
        <v>7.0327038278365288</v>
      </c>
      <c r="U32" s="99">
        <v>7.0055313789313001</v>
      </c>
      <c r="V32" s="99">
        <v>8.1745696441410853</v>
      </c>
      <c r="W32" s="99">
        <v>7.2188813014963866</v>
      </c>
      <c r="X32" s="99">
        <v>6.9305001433237692</v>
      </c>
      <c r="Y32" s="99">
        <v>6.8249248438550483</v>
      </c>
      <c r="DA32" s="63" t="s">
        <v>2944</v>
      </c>
    </row>
    <row r="33" spans="1:105" ht="12" customHeight="1" x14ac:dyDescent="0.25">
      <c r="A33" s="100" t="s">
        <v>50</v>
      </c>
      <c r="B33" s="102">
        <v>1.5143464367097745</v>
      </c>
      <c r="C33" s="102">
        <v>1.560248957813023</v>
      </c>
      <c r="D33" s="102">
        <v>1.6044602528788257</v>
      </c>
      <c r="E33" s="102">
        <v>1.4348905801072345</v>
      </c>
      <c r="F33" s="102">
        <v>1.4202949228342578</v>
      </c>
      <c r="G33" s="102">
        <v>1.5974153626917464</v>
      </c>
      <c r="H33" s="102">
        <v>1.478299349471669</v>
      </c>
      <c r="I33" s="102">
        <v>1.5343540000835454</v>
      </c>
      <c r="J33" s="102">
        <v>1.5070417358040713</v>
      </c>
      <c r="K33" s="102">
        <v>1.5849885704592703</v>
      </c>
      <c r="L33" s="102">
        <v>1.4059594793092263</v>
      </c>
      <c r="M33" s="102">
        <v>0.81286706164224654</v>
      </c>
      <c r="N33" s="102">
        <v>0.82806080491257683</v>
      </c>
      <c r="O33" s="102">
        <v>0.77774805674960679</v>
      </c>
      <c r="P33" s="102">
        <v>0.75022633325799382</v>
      </c>
      <c r="Q33" s="102">
        <v>0.7273546701794753</v>
      </c>
      <c r="R33" s="102">
        <v>0.80714405227606312</v>
      </c>
      <c r="S33" s="102">
        <v>0.82639688062759786</v>
      </c>
      <c r="T33" s="102">
        <v>0.58736532988221657</v>
      </c>
      <c r="U33" s="102">
        <v>0.60603391882041235</v>
      </c>
      <c r="V33" s="102">
        <v>0.96613948882641243</v>
      </c>
      <c r="W33" s="102">
        <v>0.89875574713524697</v>
      </c>
      <c r="X33" s="102">
        <v>1.3702037211501725</v>
      </c>
      <c r="Y33" s="102">
        <v>1.109098810917903</v>
      </c>
      <c r="DA33" s="131" t="s">
        <v>2945</v>
      </c>
    </row>
    <row r="34" spans="1:105" ht="12" customHeight="1" x14ac:dyDescent="0.25">
      <c r="A34" s="103" t="s">
        <v>52</v>
      </c>
      <c r="B34" s="105">
        <v>6.9518180004960461</v>
      </c>
      <c r="C34" s="105">
        <v>6.7010664741186474</v>
      </c>
      <c r="D34" s="105">
        <v>6.5649622019207374</v>
      </c>
      <c r="E34" s="105">
        <v>6.933056867245293</v>
      </c>
      <c r="F34" s="105">
        <v>6.8465226979695126</v>
      </c>
      <c r="G34" s="105">
        <v>6.5043047635906639</v>
      </c>
      <c r="H34" s="105">
        <v>6.6828277504329456</v>
      </c>
      <c r="I34" s="105">
        <v>6.7940823608416752</v>
      </c>
      <c r="J34" s="105">
        <v>6.8462446830761525</v>
      </c>
      <c r="K34" s="105">
        <v>6.8275706439037993</v>
      </c>
      <c r="L34" s="105">
        <v>7.4127347058910678</v>
      </c>
      <c r="M34" s="105">
        <v>6.8683077071600849</v>
      </c>
      <c r="N34" s="105">
        <v>6.6187165465772475</v>
      </c>
      <c r="O34" s="105">
        <v>6.7452580261987807</v>
      </c>
      <c r="P34" s="105">
        <v>6.2362117633032765</v>
      </c>
      <c r="Q34" s="105">
        <v>5.9684393647152403</v>
      </c>
      <c r="R34" s="105">
        <v>6.061281678180662</v>
      </c>
      <c r="S34" s="105">
        <v>6.2664191694652995</v>
      </c>
      <c r="T34" s="105">
        <v>6.445338497954312</v>
      </c>
      <c r="U34" s="105">
        <v>6.3994974601108874</v>
      </c>
      <c r="V34" s="105">
        <v>7.2084301553146739</v>
      </c>
      <c r="W34" s="105">
        <v>6.3201255543611401</v>
      </c>
      <c r="X34" s="105">
        <v>5.5602964221735967</v>
      </c>
      <c r="Y34" s="105">
        <v>5.7158260329371471</v>
      </c>
      <c r="DA34" s="132" t="s">
        <v>2946</v>
      </c>
    </row>
    <row r="35" spans="1:105" ht="12" customHeight="1" x14ac:dyDescent="0.25">
      <c r="A35" s="106" t="s">
        <v>122</v>
      </c>
      <c r="B35" s="102">
        <v>8.0806235163755264</v>
      </c>
      <c r="C35" s="102">
        <v>8.2994867124095926</v>
      </c>
      <c r="D35" s="102">
        <v>8.4325981115449178</v>
      </c>
      <c r="E35" s="102">
        <v>7.7634054174266911</v>
      </c>
      <c r="F35" s="102">
        <v>7.7237245604097327</v>
      </c>
      <c r="G35" s="102">
        <v>8.304690643940015</v>
      </c>
      <c r="H35" s="102">
        <v>7.9872002651867264</v>
      </c>
      <c r="I35" s="102">
        <v>8.2267253337719879</v>
      </c>
      <c r="J35" s="102">
        <v>8.2070533537862023</v>
      </c>
      <c r="K35" s="102">
        <v>8.3111421637290412</v>
      </c>
      <c r="L35" s="102">
        <v>8.1525255331308166</v>
      </c>
      <c r="M35" s="102">
        <v>7.6399513946859283</v>
      </c>
      <c r="N35" s="102">
        <v>7.1742275927498289</v>
      </c>
      <c r="O35" s="102">
        <v>7.0438351808318407</v>
      </c>
      <c r="P35" s="102">
        <v>6.6330280115675402</v>
      </c>
      <c r="Q35" s="102">
        <v>6.4711654963878695</v>
      </c>
      <c r="R35" s="102">
        <v>6.6232756513517419</v>
      </c>
      <c r="S35" s="102">
        <v>6.7175934745215429</v>
      </c>
      <c r="T35" s="102">
        <v>6.8434780839043734</v>
      </c>
      <c r="U35" s="102">
        <v>6.8080291097378769</v>
      </c>
      <c r="V35" s="102">
        <v>6.5002832881221995</v>
      </c>
      <c r="W35" s="102">
        <v>7.0197239241158726</v>
      </c>
      <c r="X35" s="102">
        <v>6.9594115152586973</v>
      </c>
      <c r="Y35" s="102">
        <v>7.0841953652574841</v>
      </c>
      <c r="DA35" s="131" t="s">
        <v>2947</v>
      </c>
    </row>
    <row r="36" spans="1:105" ht="12" customHeight="1" x14ac:dyDescent="0.25">
      <c r="A36" s="107" t="s">
        <v>121</v>
      </c>
      <c r="B36" s="105">
        <v>8.0806235163755282</v>
      </c>
      <c r="C36" s="105">
        <v>8.3017422902183231</v>
      </c>
      <c r="D36" s="105">
        <v>8.4340633726842835</v>
      </c>
      <c r="E36" s="105">
        <v>7.76305483268853</v>
      </c>
      <c r="F36" s="105">
        <v>7.7229561259067729</v>
      </c>
      <c r="G36" s="105">
        <v>8.3073217967977264</v>
      </c>
      <c r="H36" s="105">
        <v>7.985943891335987</v>
      </c>
      <c r="I36" s="105">
        <v>8.2248313515710656</v>
      </c>
      <c r="J36" s="105">
        <v>8.2096970435415262</v>
      </c>
      <c r="K36" s="105">
        <v>8.3162002204359116</v>
      </c>
      <c r="L36" s="105">
        <v>8.161914131355493</v>
      </c>
      <c r="M36" s="105">
        <v>7.6554402381130737</v>
      </c>
      <c r="N36" s="105">
        <v>7.1947446662748868</v>
      </c>
      <c r="O36" s="105">
        <v>7.0544108232091638</v>
      </c>
      <c r="P36" s="105">
        <v>6.6451630478908195</v>
      </c>
      <c r="Q36" s="105">
        <v>6.4767344375541116</v>
      </c>
      <c r="R36" s="105">
        <v>6.6281260297708924</v>
      </c>
      <c r="S36" s="105">
        <v>6.7235550222792408</v>
      </c>
      <c r="T36" s="105">
        <v>6.8348849437969532</v>
      </c>
      <c r="U36" s="105">
        <v>6.8023979939616588</v>
      </c>
      <c r="V36" s="105">
        <v>6.4442111797649888</v>
      </c>
      <c r="W36" s="105">
        <v>7.0048805859825123</v>
      </c>
      <c r="X36" s="105">
        <v>6.9716614705863362</v>
      </c>
      <c r="Y36" s="105">
        <v>7.0887410341728936</v>
      </c>
      <c r="DA36" s="132" t="s">
        <v>2948</v>
      </c>
    </row>
    <row r="37" spans="1:105" ht="12" customHeight="1" x14ac:dyDescent="0.25">
      <c r="A37" s="108" t="s">
        <v>53</v>
      </c>
      <c r="B37" s="99">
        <v>1.3347342863970033</v>
      </c>
      <c r="C37" s="99">
        <v>1.5726827018722567</v>
      </c>
      <c r="D37" s="99">
        <v>1.7191064870541546</v>
      </c>
      <c r="E37" s="99">
        <v>1.1380685732948412</v>
      </c>
      <c r="F37" s="99">
        <v>1.1508205234433484</v>
      </c>
      <c r="G37" s="99">
        <v>1.6990632911417827</v>
      </c>
      <c r="H37" s="99">
        <v>1.3914427709365187</v>
      </c>
      <c r="I37" s="99">
        <v>1.4881137835645322</v>
      </c>
      <c r="J37" s="99">
        <v>1.4341445208952934</v>
      </c>
      <c r="K37" s="99">
        <v>1.5626214301643746</v>
      </c>
      <c r="L37" s="99">
        <v>1.0714771963879093</v>
      </c>
      <c r="M37" s="99">
        <v>0.75878729307194459</v>
      </c>
      <c r="N37" s="99">
        <v>0.68932505928795373</v>
      </c>
      <c r="O37" s="99">
        <v>0.57147556205623351</v>
      </c>
      <c r="P37" s="99">
        <v>0.58174702659319621</v>
      </c>
      <c r="Q37" s="99">
        <v>0.60360026989403603</v>
      </c>
      <c r="R37" s="99">
        <v>0.68267069946072456</v>
      </c>
      <c r="S37" s="99">
        <v>0.66231213284735435</v>
      </c>
      <c r="T37" s="99">
        <v>0.4855382511169648</v>
      </c>
      <c r="U37" s="99">
        <v>0.498728917475254</v>
      </c>
      <c r="V37" s="99">
        <v>0.18382658716399011</v>
      </c>
      <c r="W37" s="99">
        <v>0.49845991082142566</v>
      </c>
      <c r="X37" s="99">
        <v>0.95650636375776488</v>
      </c>
      <c r="Y37" s="99">
        <v>0.9491430219546525</v>
      </c>
      <c r="DA37" s="63" t="s">
        <v>2949</v>
      </c>
    </row>
    <row r="38" spans="1:105" ht="12" customHeight="1" x14ac:dyDescent="0.25">
      <c r="A38" s="108" t="s">
        <v>52</v>
      </c>
      <c r="B38" s="99">
        <v>6.7458892299785251</v>
      </c>
      <c r="C38" s="99">
        <v>6.7290595883460655</v>
      </c>
      <c r="D38" s="99">
        <v>6.7149568856301292</v>
      </c>
      <c r="E38" s="99">
        <v>6.6249862593936886</v>
      </c>
      <c r="F38" s="99">
        <v>6.5721356024634234</v>
      </c>
      <c r="G38" s="99">
        <v>6.6082585056559449</v>
      </c>
      <c r="H38" s="99">
        <v>6.5945011203994675</v>
      </c>
      <c r="I38" s="99">
        <v>6.7367175680065339</v>
      </c>
      <c r="J38" s="99">
        <v>6.7755525226462323</v>
      </c>
      <c r="K38" s="99">
        <v>6.7535787902715345</v>
      </c>
      <c r="L38" s="99">
        <v>7.0904369349675846</v>
      </c>
      <c r="M38" s="99">
        <v>6.8966529450411302</v>
      </c>
      <c r="N38" s="99">
        <v>6.5054196069869334</v>
      </c>
      <c r="O38" s="99">
        <v>6.4829352611529298</v>
      </c>
      <c r="P38" s="99">
        <v>6.0634160212976242</v>
      </c>
      <c r="Q38" s="99">
        <v>5.8731341676600737</v>
      </c>
      <c r="R38" s="99">
        <v>5.9454553303101667</v>
      </c>
      <c r="S38" s="99">
        <v>6.0612428894318864</v>
      </c>
      <c r="T38" s="99">
        <v>6.3493466926799886</v>
      </c>
      <c r="U38" s="99">
        <v>6.303669076486405</v>
      </c>
      <c r="V38" s="99">
        <v>6.2603845926009969</v>
      </c>
      <c r="W38" s="99">
        <v>6.5064206751610865</v>
      </c>
      <c r="X38" s="99">
        <v>6.0151551068285709</v>
      </c>
      <c r="Y38" s="99">
        <v>6.139598012218241</v>
      </c>
      <c r="DA38" s="63" t="s">
        <v>2950</v>
      </c>
    </row>
    <row r="39" spans="1:105" ht="12" customHeight="1" x14ac:dyDescent="0.25">
      <c r="A39" s="121" t="s">
        <v>54</v>
      </c>
      <c r="B39" s="123">
        <v>14.013797849219777</v>
      </c>
      <c r="C39" s="123">
        <v>14.273671700070897</v>
      </c>
      <c r="D39" s="123">
        <v>14.808032865053873</v>
      </c>
      <c r="E39" s="123">
        <v>15.057096264334179</v>
      </c>
      <c r="F39" s="123">
        <v>15.182680550712957</v>
      </c>
      <c r="G39" s="123">
        <v>14.981452020380058</v>
      </c>
      <c r="H39" s="123">
        <v>14.315121637686266</v>
      </c>
      <c r="I39" s="123">
        <v>14.705843705309922</v>
      </c>
      <c r="J39" s="123">
        <v>12.643405451254727</v>
      </c>
      <c r="K39" s="123">
        <v>12.403293290179146</v>
      </c>
      <c r="L39" s="123">
        <v>14.146443986610985</v>
      </c>
      <c r="M39" s="123">
        <v>11.876016285685822</v>
      </c>
      <c r="N39" s="123">
        <v>9.7245675051712368</v>
      </c>
      <c r="O39" s="123">
        <v>8.5137751932074117</v>
      </c>
      <c r="P39" s="123">
        <v>7.6006770720836077</v>
      </c>
      <c r="Q39" s="123">
        <v>7.4103253045185706</v>
      </c>
      <c r="R39" s="123">
        <v>8.9135713395827771</v>
      </c>
      <c r="S39" s="123">
        <v>8.7454262823325912</v>
      </c>
      <c r="T39" s="123">
        <v>9.7930238891909038</v>
      </c>
      <c r="U39" s="123">
        <v>10.042776810508702</v>
      </c>
      <c r="V39" s="123">
        <v>11.086500222699625</v>
      </c>
      <c r="W39" s="123">
        <v>11.480974207099877</v>
      </c>
      <c r="X39" s="123">
        <v>10.800493526305051</v>
      </c>
      <c r="Y39" s="123">
        <v>12.334081071318638</v>
      </c>
      <c r="DA39" s="130" t="s">
        <v>2951</v>
      </c>
    </row>
    <row r="40" spans="1:105" ht="12" customHeight="1" x14ac:dyDescent="0.25">
      <c r="A40" s="97" t="s">
        <v>50</v>
      </c>
      <c r="B40" s="99">
        <v>14.516266448645446</v>
      </c>
      <c r="C40" s="99">
        <v>13.851921636044249</v>
      </c>
      <c r="D40" s="99">
        <v>13.788029236857062</v>
      </c>
      <c r="E40" s="99">
        <v>16.051602074661915</v>
      </c>
      <c r="F40" s="99">
        <v>15.958535024060648</v>
      </c>
      <c r="G40" s="99">
        <v>14.623377226846817</v>
      </c>
      <c r="H40" s="99">
        <v>14.300003323444768</v>
      </c>
      <c r="I40" s="99">
        <v>14.294185197953956</v>
      </c>
      <c r="J40" s="99">
        <v>12.842359523342969</v>
      </c>
      <c r="K40" s="99">
        <v>12.71170228919666</v>
      </c>
      <c r="L40" s="99">
        <v>12.905024148846564</v>
      </c>
      <c r="M40" s="99">
        <v>11.624797363513855</v>
      </c>
      <c r="N40" s="99">
        <v>9.8997440403134949</v>
      </c>
      <c r="O40" s="99">
        <v>9.1707771517965977</v>
      </c>
      <c r="P40" s="99">
        <v>8.214189574782532</v>
      </c>
      <c r="Q40" s="99">
        <v>7.932539640584884</v>
      </c>
      <c r="R40" s="99">
        <v>8.5086442153369308</v>
      </c>
      <c r="S40" s="99">
        <v>9.1565928447757923</v>
      </c>
      <c r="T40" s="99">
        <v>9.4742089031884742</v>
      </c>
      <c r="U40" s="99">
        <v>9.9163723901051064</v>
      </c>
      <c r="V40" s="99">
        <v>11.645965701488572</v>
      </c>
      <c r="W40" s="99">
        <v>11.128378157292397</v>
      </c>
      <c r="X40" s="99">
        <v>11.178208860666757</v>
      </c>
      <c r="Y40" s="99">
        <v>11.560606129585427</v>
      </c>
      <c r="DA40" s="63" t="s">
        <v>2952</v>
      </c>
    </row>
    <row r="41" spans="1:105" ht="12" customHeight="1" x14ac:dyDescent="0.25">
      <c r="A41" s="109" t="s">
        <v>120</v>
      </c>
      <c r="B41" s="110">
        <v>13.551033667910389</v>
      </c>
      <c r="C41" s="110">
        <v>14.66427193898428</v>
      </c>
      <c r="D41" s="110">
        <v>15.763498675874331</v>
      </c>
      <c r="E41" s="110">
        <v>14.089942766981382</v>
      </c>
      <c r="F41" s="110">
        <v>14.446579263124397</v>
      </c>
      <c r="G41" s="110">
        <v>15.310061610579954</v>
      </c>
      <c r="H41" s="110">
        <v>14.32862147537489</v>
      </c>
      <c r="I41" s="110">
        <v>15.066604821309125</v>
      </c>
      <c r="J41" s="110">
        <v>12.47039321586878</v>
      </c>
      <c r="K41" s="110">
        <v>12.147818315574984</v>
      </c>
      <c r="L41" s="110">
        <v>15.230830632262174</v>
      </c>
      <c r="M41" s="110">
        <v>12.126195409278898</v>
      </c>
      <c r="N41" s="110">
        <v>9.4880732425279337</v>
      </c>
      <c r="O41" s="110">
        <v>7.5446091776725366</v>
      </c>
      <c r="P41" s="110">
        <v>6.6951545778982355</v>
      </c>
      <c r="Q41" s="110">
        <v>6.6521034397319587</v>
      </c>
      <c r="R41" s="110">
        <v>9.4633583474123775</v>
      </c>
      <c r="S41" s="110">
        <v>8.2765706035958093</v>
      </c>
      <c r="T41" s="110">
        <v>10.069116149519296</v>
      </c>
      <c r="U41" s="110">
        <v>10.125287648440375</v>
      </c>
      <c r="V41" s="110">
        <v>10.806694482424192</v>
      </c>
      <c r="W41" s="110">
        <v>11.635409920843765</v>
      </c>
      <c r="X41" s="110">
        <v>10.635576597071154</v>
      </c>
      <c r="Y41" s="110">
        <v>12.665446657825941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34.737451432162111</v>
      </c>
      <c r="C43" s="118">
        <f t="shared" si="14"/>
        <v>41.023505283022466</v>
      </c>
      <c r="D43" s="118">
        <f t="shared" si="14"/>
        <v>42.435424778458284</v>
      </c>
      <c r="E43" s="118">
        <f t="shared" si="14"/>
        <v>39.393293338631238</v>
      </c>
      <c r="F43" s="118">
        <f t="shared" si="14"/>
        <v>39.896785400804831</v>
      </c>
      <c r="G43" s="118">
        <f t="shared" si="14"/>
        <v>42.347581071589175</v>
      </c>
      <c r="H43" s="118">
        <f t="shared" si="14"/>
        <v>40.831272613156706</v>
      </c>
      <c r="I43" s="118">
        <f t="shared" si="14"/>
        <v>43.667741784955211</v>
      </c>
      <c r="J43" s="118">
        <f t="shared" si="14"/>
        <v>42.258560776802469</v>
      </c>
      <c r="K43" s="118">
        <f t="shared" si="14"/>
        <v>41.584622640259965</v>
      </c>
      <c r="L43" s="118">
        <f t="shared" si="14"/>
        <v>43.354526486993791</v>
      </c>
      <c r="M43" s="118">
        <f t="shared" si="14"/>
        <v>44.814025148938342</v>
      </c>
      <c r="N43" s="118">
        <f t="shared" si="14"/>
        <v>35.799862465363269</v>
      </c>
      <c r="O43" s="118">
        <f t="shared" si="14"/>
        <v>36.353475932168308</v>
      </c>
      <c r="P43" s="118">
        <f t="shared" si="14"/>
        <v>36.61390512933842</v>
      </c>
      <c r="Q43" s="118">
        <f t="shared" si="14"/>
        <v>36.052017266241961</v>
      </c>
      <c r="R43" s="118">
        <f t="shared" ref="R43:V43" si="15">R44+R47+R49+R58</f>
        <v>38.943042443380747</v>
      </c>
      <c r="S43" s="118">
        <f t="shared" si="15"/>
        <v>35.395741661033504</v>
      </c>
      <c r="T43" s="118">
        <f t="shared" si="15"/>
        <v>41.123797186373906</v>
      </c>
      <c r="U43" s="118">
        <f t="shared" si="15"/>
        <v>37.738563013836888</v>
      </c>
      <c r="V43" s="118">
        <f t="shared" si="15"/>
        <v>42.454205101569187</v>
      </c>
      <c r="W43" s="118">
        <f t="shared" ref="W43:Y43" si="16">W44+W47+W49+W58</f>
        <v>43.746234734092894</v>
      </c>
      <c r="X43" s="118">
        <f t="shared" si="16"/>
        <v>42.331554815215192</v>
      </c>
      <c r="Y43" s="118">
        <f t="shared" si="16"/>
        <v>43.313695206135783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13.12195417637362</v>
      </c>
      <c r="C44" s="123">
        <f t="shared" si="17"/>
        <v>17.092296064062189</v>
      </c>
      <c r="D44" s="123">
        <f t="shared" si="17"/>
        <v>18.042579084695443</v>
      </c>
      <c r="E44" s="123">
        <f t="shared" si="17"/>
        <v>16.337630696406098</v>
      </c>
      <c r="F44" s="123">
        <f t="shared" si="17"/>
        <v>17.102050039163103</v>
      </c>
      <c r="G44" s="123">
        <f t="shared" si="17"/>
        <v>19.142813740705822</v>
      </c>
      <c r="H44" s="123">
        <f t="shared" si="17"/>
        <v>18.39267296264298</v>
      </c>
      <c r="I44" s="123">
        <f t="shared" si="17"/>
        <v>20.509566174352301</v>
      </c>
      <c r="J44" s="123">
        <f t="shared" si="17"/>
        <v>20.981327176668856</v>
      </c>
      <c r="K44" s="123">
        <f t="shared" si="17"/>
        <v>21.300938780262495</v>
      </c>
      <c r="L44" s="123">
        <f t="shared" si="17"/>
        <v>18.565949443055377</v>
      </c>
      <c r="M44" s="123">
        <f t="shared" si="17"/>
        <v>21.727176231855552</v>
      </c>
      <c r="N44" s="123">
        <f t="shared" si="17"/>
        <v>17.809985558795869</v>
      </c>
      <c r="O44" s="123">
        <f t="shared" si="17"/>
        <v>19.938251146631163</v>
      </c>
      <c r="P44" s="123">
        <f t="shared" si="17"/>
        <v>21.290184586265941</v>
      </c>
      <c r="Q44" s="123">
        <f t="shared" si="17"/>
        <v>21.185732217786139</v>
      </c>
      <c r="R44" s="123">
        <f t="shared" ref="R44:V44" si="18">SUM(R45:R46)</f>
        <v>21.951485978965334</v>
      </c>
      <c r="S44" s="123">
        <f t="shared" si="18"/>
        <v>19.675071219721566</v>
      </c>
      <c r="T44" s="123">
        <f t="shared" si="18"/>
        <v>23.157476224344858</v>
      </c>
      <c r="U44" s="123">
        <f t="shared" si="18"/>
        <v>20.659512534923557</v>
      </c>
      <c r="V44" s="123">
        <f t="shared" si="18"/>
        <v>23.312691004551858</v>
      </c>
      <c r="W44" s="123">
        <f t="shared" ref="W44:Y44" si="19">SUM(W45:W46)</f>
        <v>24.292218034395567</v>
      </c>
      <c r="X44" s="123">
        <f t="shared" si="19"/>
        <v>23.734204624545665</v>
      </c>
      <c r="Y44" s="123">
        <f t="shared" si="19"/>
        <v>23.029006459736365</v>
      </c>
      <c r="DA44" s="130" t="s">
        <v>2955</v>
      </c>
    </row>
    <row r="45" spans="1:105" ht="12" customHeight="1" x14ac:dyDescent="0.25">
      <c r="A45" s="97" t="s">
        <v>211</v>
      </c>
      <c r="B45" s="99">
        <v>12.87675797136211</v>
      </c>
      <c r="C45" s="99">
        <v>16.783480154956536</v>
      </c>
      <c r="D45" s="99">
        <v>17.730904543472601</v>
      </c>
      <c r="E45" s="99">
        <v>16.105486384276972</v>
      </c>
      <c r="F45" s="99">
        <v>16.871180147861693</v>
      </c>
      <c r="G45" s="99">
        <v>18.881800786240195</v>
      </c>
      <c r="H45" s="99">
        <v>18.138294473161199</v>
      </c>
      <c r="I45" s="99">
        <v>20.216341138146809</v>
      </c>
      <c r="J45" s="99">
        <v>20.665905402581298</v>
      </c>
      <c r="K45" s="99">
        <v>20.997004027841427</v>
      </c>
      <c r="L45" s="99">
        <v>18.388531196546726</v>
      </c>
      <c r="M45" s="99">
        <v>21.494669353111682</v>
      </c>
      <c r="N45" s="99">
        <v>17.628384761335617</v>
      </c>
      <c r="O45" s="99">
        <v>19.737673738971903</v>
      </c>
      <c r="P45" s="99">
        <v>21.085383834388743</v>
      </c>
      <c r="Q45" s="99">
        <v>20.985933494032665</v>
      </c>
      <c r="R45" s="99">
        <v>21.737455209303228</v>
      </c>
      <c r="S45" s="99">
        <v>19.487350700657387</v>
      </c>
      <c r="T45" s="99">
        <v>22.940338064341049</v>
      </c>
      <c r="U45" s="99">
        <v>20.468890918334946</v>
      </c>
      <c r="V45" s="99">
        <v>23.009551859953941</v>
      </c>
      <c r="W45" s="99">
        <v>23.976700426825676</v>
      </c>
      <c r="X45" s="99">
        <v>23.423978309557242</v>
      </c>
      <c r="Y45" s="99">
        <v>22.72039073236899</v>
      </c>
      <c r="DA45" s="63" t="s">
        <v>2956</v>
      </c>
    </row>
    <row r="46" spans="1:105" ht="12" customHeight="1" x14ac:dyDescent="0.25">
      <c r="A46" s="97" t="s">
        <v>53</v>
      </c>
      <c r="B46" s="99">
        <v>0.24519620501151071</v>
      </c>
      <c r="C46" s="99">
        <v>0.30881590910565493</v>
      </c>
      <c r="D46" s="99">
        <v>0.31167454122284088</v>
      </c>
      <c r="E46" s="99">
        <v>0.23214431212912753</v>
      </c>
      <c r="F46" s="99">
        <v>0.23086989130141</v>
      </c>
      <c r="G46" s="99">
        <v>0.26101295446562772</v>
      </c>
      <c r="H46" s="99">
        <v>0.25437848948178088</v>
      </c>
      <c r="I46" s="99">
        <v>0.29322503620549173</v>
      </c>
      <c r="J46" s="99">
        <v>0.3154217740875575</v>
      </c>
      <c r="K46" s="99">
        <v>0.3039347524210681</v>
      </c>
      <c r="L46" s="99">
        <v>0.17741824650865265</v>
      </c>
      <c r="M46" s="99">
        <v>0.23250687874386949</v>
      </c>
      <c r="N46" s="99">
        <v>0.18160079746025348</v>
      </c>
      <c r="O46" s="99">
        <v>0.20057740765926013</v>
      </c>
      <c r="P46" s="99">
        <v>0.20480075187719804</v>
      </c>
      <c r="Q46" s="99">
        <v>0.19979872375347579</v>
      </c>
      <c r="R46" s="99">
        <v>0.21403076966210741</v>
      </c>
      <c r="S46" s="99">
        <v>0.18772051906417747</v>
      </c>
      <c r="T46" s="99">
        <v>0.21713816000380923</v>
      </c>
      <c r="U46" s="99">
        <v>0.19062161658861124</v>
      </c>
      <c r="V46" s="99">
        <v>0.30313914459791891</v>
      </c>
      <c r="W46" s="99">
        <v>0.31551760756989067</v>
      </c>
      <c r="X46" s="99">
        <v>0.31022631498842385</v>
      </c>
      <c r="Y46" s="99">
        <v>0.30861572736737436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0.25155132124110208</v>
      </c>
      <c r="C47" s="123">
        <f t="shared" si="20"/>
        <v>0.29519990463668516</v>
      </c>
      <c r="D47" s="123">
        <f t="shared" si="20"/>
        <v>0.24929369161041626</v>
      </c>
      <c r="E47" s="123">
        <f t="shared" si="20"/>
        <v>0.52347364906470151</v>
      </c>
      <c r="F47" s="123">
        <f t="shared" si="20"/>
        <v>0.36956183004409288</v>
      </c>
      <c r="G47" s="123">
        <f t="shared" si="20"/>
        <v>0.41962496025858481</v>
      </c>
      <c r="H47" s="123">
        <f t="shared" si="20"/>
        <v>0.52872136502440115</v>
      </c>
      <c r="I47" s="123">
        <f t="shared" si="20"/>
        <v>0.27701775174167137</v>
      </c>
      <c r="J47" s="123">
        <f t="shared" si="20"/>
        <v>0.29391017103863359</v>
      </c>
      <c r="K47" s="123">
        <f t="shared" si="20"/>
        <v>0.56619045797828593</v>
      </c>
      <c r="L47" s="123">
        <f t="shared" si="20"/>
        <v>0.95381411226855994</v>
      </c>
      <c r="M47" s="123">
        <f t="shared" si="20"/>
        <v>1.1441620983911847</v>
      </c>
      <c r="N47" s="123">
        <f t="shared" si="20"/>
        <v>1.2565502121110195</v>
      </c>
      <c r="O47" s="123">
        <f t="shared" si="20"/>
        <v>1.2669732096070074</v>
      </c>
      <c r="P47" s="123">
        <f t="shared" si="20"/>
        <v>1.1803366478825228</v>
      </c>
      <c r="Q47" s="123">
        <f t="shared" si="20"/>
        <v>1.0572430591371138</v>
      </c>
      <c r="R47" s="123">
        <f t="shared" si="20"/>
        <v>0.94648152525427742</v>
      </c>
      <c r="S47" s="123">
        <f t="shared" si="20"/>
        <v>0.7181471427245083</v>
      </c>
      <c r="T47" s="123">
        <f t="shared" si="20"/>
        <v>0.50945974448852183</v>
      </c>
      <c r="U47" s="123">
        <f t="shared" si="20"/>
        <v>0.35739115412467071</v>
      </c>
      <c r="V47" s="123">
        <f t="shared" si="20"/>
        <v>0.32324137689577592</v>
      </c>
      <c r="W47" s="123">
        <f t="shared" si="20"/>
        <v>0.51282708993215753</v>
      </c>
      <c r="X47" s="123">
        <f t="shared" si="20"/>
        <v>0.84424427321317552</v>
      </c>
      <c r="Y47" s="123">
        <f t="shared" si="20"/>
        <v>1.3163719459760166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0.25155132124110208</v>
      </c>
      <c r="C48" s="99">
        <f>RES_hhdet_tesh!C48/RES_summary!C$19</f>
        <v>0.29519990463668516</v>
      </c>
      <c r="D48" s="99">
        <f>RES_hhdet_tesh!D48/RES_summary!D$19</f>
        <v>0.24929369161041626</v>
      </c>
      <c r="E48" s="99">
        <f>RES_hhdet_tesh!E48/RES_summary!E$19</f>
        <v>0.52347364906470151</v>
      </c>
      <c r="F48" s="99">
        <f>RES_hhdet_tesh!F48/RES_summary!F$19</f>
        <v>0.36956183004409288</v>
      </c>
      <c r="G48" s="99">
        <f>RES_hhdet_tesh!G48/RES_summary!G$19</f>
        <v>0.41962496025858481</v>
      </c>
      <c r="H48" s="99">
        <f>RES_hhdet_tesh!H48/RES_summary!H$19</f>
        <v>0.52872136502440115</v>
      </c>
      <c r="I48" s="99">
        <f>RES_hhdet_tesh!I48/RES_summary!I$19</f>
        <v>0.27701775174167137</v>
      </c>
      <c r="J48" s="99">
        <f>RES_hhdet_tesh!J48/RES_summary!J$19</f>
        <v>0.29391017103863359</v>
      </c>
      <c r="K48" s="99">
        <f>RES_hhdet_tesh!K48/RES_summary!K$19</f>
        <v>0.56619045797828593</v>
      </c>
      <c r="L48" s="99">
        <f>RES_hhdet_tesh!L48/RES_summary!L$19</f>
        <v>0.95381411226855994</v>
      </c>
      <c r="M48" s="99">
        <f>RES_hhdet_tesh!M48/RES_summary!M$19</f>
        <v>1.1441620983911847</v>
      </c>
      <c r="N48" s="99">
        <f>RES_hhdet_tesh!N48/RES_summary!N$19</f>
        <v>1.2565502121110195</v>
      </c>
      <c r="O48" s="99">
        <f>RES_hhdet_tesh!O48/RES_summary!O$19</f>
        <v>1.2669732096070074</v>
      </c>
      <c r="P48" s="99">
        <f>RES_hhdet_tesh!P48/RES_summary!P$19</f>
        <v>1.1803366478825228</v>
      </c>
      <c r="Q48" s="99">
        <f>RES_hhdet_tesh!Q48/RES_summary!Q$19</f>
        <v>1.0572430591371138</v>
      </c>
      <c r="R48" s="99">
        <f>RES_hhdet_tesh!R48/RES_summary!R$19</f>
        <v>0.94648152525427742</v>
      </c>
      <c r="S48" s="99">
        <f>RES_hhdet_tesh!S48/RES_summary!S$19</f>
        <v>0.7181471427245083</v>
      </c>
      <c r="T48" s="99">
        <f>RES_hhdet_tesh!T48/RES_summary!T$19</f>
        <v>0.50945974448852183</v>
      </c>
      <c r="U48" s="99">
        <f>RES_hhdet_tesh!U48/RES_summary!U$19</f>
        <v>0.35739115412467071</v>
      </c>
      <c r="V48" s="99">
        <f>RES_hhdet_tesh!V48/RES_summary!V$19</f>
        <v>0.32324137689577592</v>
      </c>
      <c r="W48" s="99">
        <f>RES_hhdet_tesh!W48/RES_summary!W$19</f>
        <v>0.51282708993215753</v>
      </c>
      <c r="X48" s="99">
        <f>RES_hhdet_tesh!X48/RES_summary!X$19</f>
        <v>0.84424427321317552</v>
      </c>
      <c r="Y48" s="99">
        <f>RES_hhdet_tesh!Y48/RES_summary!Y$19</f>
        <v>1.3163719459760166</v>
      </c>
      <c r="DA48" s="63" t="s">
        <v>2959</v>
      </c>
    </row>
    <row r="49" spans="1:105" ht="12" customHeight="1" x14ac:dyDescent="0.25">
      <c r="A49" s="121" t="s">
        <v>55</v>
      </c>
      <c r="B49" s="123">
        <v>7.3501435460283</v>
      </c>
      <c r="C49" s="123">
        <v>9.3618447123091073</v>
      </c>
      <c r="D49" s="123">
        <v>9.3331145374597746</v>
      </c>
      <c r="E49" s="123">
        <v>7.4845607441265454</v>
      </c>
      <c r="F49" s="123">
        <v>7.2494255975294539</v>
      </c>
      <c r="G49" s="123">
        <v>7.7756018411474441</v>
      </c>
      <c r="H49" s="123">
        <v>7.5922905371948151</v>
      </c>
      <c r="I49" s="123">
        <v>8.0838168397396295</v>
      </c>
      <c r="J49" s="123">
        <v>8.3918474308452833</v>
      </c>
      <c r="K49" s="123">
        <v>7.3779873484778733</v>
      </c>
      <c r="L49" s="123">
        <v>9.4963958419246381</v>
      </c>
      <c r="M49" s="123">
        <v>10.019652746786761</v>
      </c>
      <c r="N49" s="123">
        <v>7.0675406931951326</v>
      </c>
      <c r="O49" s="123">
        <v>6.864709092669516</v>
      </c>
      <c r="P49" s="123">
        <v>6.7418105278241205</v>
      </c>
      <c r="Q49" s="123">
        <v>6.5768564074802764</v>
      </c>
      <c r="R49" s="123">
        <v>6.9685306367011606</v>
      </c>
      <c r="S49" s="123">
        <v>6.4021127727461389</v>
      </c>
      <c r="T49" s="123">
        <v>7.5779289491441331</v>
      </c>
      <c r="U49" s="123">
        <v>6.6584532194901218</v>
      </c>
      <c r="V49" s="123">
        <v>7.7738941953191949</v>
      </c>
      <c r="W49" s="123">
        <v>7.4407158129687945</v>
      </c>
      <c r="X49" s="123">
        <v>6.9831511780203321</v>
      </c>
      <c r="Y49" s="123">
        <v>6.5570417500989189</v>
      </c>
      <c r="DA49" s="130" t="s">
        <v>2960</v>
      </c>
    </row>
    <row r="50" spans="1:105" ht="12" customHeight="1" x14ac:dyDescent="0.25">
      <c r="A50" s="97" t="s">
        <v>138</v>
      </c>
      <c r="B50" s="99">
        <v>7.3303485588697281</v>
      </c>
      <c r="C50" s="99">
        <v>9.3919821204575236</v>
      </c>
      <c r="D50" s="99">
        <v>9.3569453356675485</v>
      </c>
      <c r="E50" s="99">
        <v>7.4773102904139295</v>
      </c>
      <c r="F50" s="99">
        <v>7.2360772559865358</v>
      </c>
      <c r="G50" s="99">
        <v>7.7599742782271015</v>
      </c>
      <c r="H50" s="99">
        <v>7.5812698909123881</v>
      </c>
      <c r="I50" s="99">
        <v>8.0806505557045494</v>
      </c>
      <c r="J50" s="99">
        <v>8.3971000915704899</v>
      </c>
      <c r="K50" s="99">
        <v>7.3580924059731654</v>
      </c>
      <c r="L50" s="99">
        <v>9.5249788526691717</v>
      </c>
      <c r="M50" s="99">
        <v>10.0762911595764</v>
      </c>
      <c r="N50" s="99">
        <v>7.0647523018883094</v>
      </c>
      <c r="O50" s="99">
        <v>6.8598451648762406</v>
      </c>
      <c r="P50" s="99">
        <v>6.7445514943997393</v>
      </c>
      <c r="Q50" s="99">
        <v>6.5796242332958697</v>
      </c>
      <c r="R50" s="99">
        <v>6.9769124816598298</v>
      </c>
      <c r="S50" s="99">
        <v>6.3948127890376396</v>
      </c>
      <c r="T50" s="99">
        <v>7.5971576258556004</v>
      </c>
      <c r="U50" s="99">
        <v>6.6544624907119356</v>
      </c>
      <c r="V50" s="99">
        <v>7.8276131674118119</v>
      </c>
      <c r="W50" s="99">
        <v>7.4627711705936113</v>
      </c>
      <c r="X50" s="99">
        <v>6.986481494622744</v>
      </c>
      <c r="Y50" s="99">
        <v>6.5472992603134168</v>
      </c>
      <c r="DA50" s="63" t="s">
        <v>2961</v>
      </c>
    </row>
    <row r="51" spans="1:105" ht="12" customHeight="1" x14ac:dyDescent="0.25">
      <c r="A51" s="97" t="s">
        <v>137</v>
      </c>
      <c r="B51" s="99">
        <v>7.3303485588697272</v>
      </c>
      <c r="C51" s="99">
        <v>9.3925877805175499</v>
      </c>
      <c r="D51" s="99">
        <v>9.3575209577985934</v>
      </c>
      <c r="E51" s="99">
        <v>7.4778365851965427</v>
      </c>
      <c r="F51" s="99">
        <v>7.2366109651769897</v>
      </c>
      <c r="G51" s="99">
        <v>7.7607700789605349</v>
      </c>
      <c r="H51" s="99">
        <v>7.5819255915124293</v>
      </c>
      <c r="I51" s="99">
        <v>8.0812712799631186</v>
      </c>
      <c r="J51" s="99">
        <v>8.397169887108161</v>
      </c>
      <c r="K51" s="99">
        <v>7.3584201771393651</v>
      </c>
      <c r="L51" s="99">
        <v>9.5253024733303988</v>
      </c>
      <c r="M51" s="99">
        <v>10.078227027795494</v>
      </c>
      <c r="N51" s="99">
        <v>7.0662605081932819</v>
      </c>
      <c r="O51" s="99">
        <v>6.8595233089551559</v>
      </c>
      <c r="P51" s="99">
        <v>6.7428293518848585</v>
      </c>
      <c r="Q51" s="99">
        <v>6.5771667029572809</v>
      </c>
      <c r="R51" s="99">
        <v>6.9739043208458451</v>
      </c>
      <c r="S51" s="99">
        <v>6.3899773034930591</v>
      </c>
      <c r="T51" s="99">
        <v>7.595459876090259</v>
      </c>
      <c r="U51" s="99">
        <v>6.649077806031781</v>
      </c>
      <c r="V51" s="99">
        <v>7.8190744310593807</v>
      </c>
      <c r="W51" s="99">
        <v>7.4494464345362834</v>
      </c>
      <c r="X51" s="99">
        <v>6.9749326458572218</v>
      </c>
      <c r="Y51" s="99">
        <v>6.5339554632973949</v>
      </c>
      <c r="DA51" s="63" t="s">
        <v>2962</v>
      </c>
    </row>
    <row r="52" spans="1:105" ht="12" customHeight="1" x14ac:dyDescent="0.25">
      <c r="A52" s="100" t="s">
        <v>211</v>
      </c>
      <c r="B52" s="102">
        <v>1.2604086470323437</v>
      </c>
      <c r="C52" s="102">
        <v>1.8218394677505962</v>
      </c>
      <c r="D52" s="102">
        <v>1.89670975634798</v>
      </c>
      <c r="E52" s="102">
        <v>1.2732716134707527</v>
      </c>
      <c r="F52" s="102">
        <v>1.2358083548294041</v>
      </c>
      <c r="G52" s="102">
        <v>1.5162277117161689</v>
      </c>
      <c r="H52" s="102">
        <v>1.3492271183841125</v>
      </c>
      <c r="I52" s="102">
        <v>1.4788534619948195</v>
      </c>
      <c r="J52" s="102">
        <v>1.5177292611942843</v>
      </c>
      <c r="K52" s="102">
        <v>1.3401939276194061</v>
      </c>
      <c r="L52" s="102">
        <v>1.5851404592778269</v>
      </c>
      <c r="M52" s="102">
        <v>1.4081762660716841</v>
      </c>
      <c r="N52" s="102">
        <v>0.87658223321467876</v>
      </c>
      <c r="O52" s="102">
        <v>0.68854592085166688</v>
      </c>
      <c r="P52" s="102">
        <v>0.68852053799799895</v>
      </c>
      <c r="Q52" s="102">
        <v>0.69812664261138602</v>
      </c>
      <c r="R52" s="102">
        <v>0.83846822352359185</v>
      </c>
      <c r="S52" s="102">
        <v>0.69440161689297775</v>
      </c>
      <c r="T52" s="102">
        <v>0.74061203604235393</v>
      </c>
      <c r="U52" s="102">
        <v>0.65365054582970006</v>
      </c>
      <c r="V52" s="102">
        <v>0.86762966689139753</v>
      </c>
      <c r="W52" s="102">
        <v>1.0048406514008961</v>
      </c>
      <c r="X52" s="102">
        <v>1.4608790807274608</v>
      </c>
      <c r="Y52" s="102">
        <v>1.1466368626861301</v>
      </c>
      <c r="DA52" s="131" t="s">
        <v>2963</v>
      </c>
    </row>
    <row r="53" spans="1:105" ht="12" customHeight="1" x14ac:dyDescent="0.25">
      <c r="A53" s="103" t="s">
        <v>52</v>
      </c>
      <c r="B53" s="105">
        <v>6.0699399118373831</v>
      </c>
      <c r="C53" s="105">
        <v>7.5707483127669528</v>
      </c>
      <c r="D53" s="105">
        <v>7.4608112014506132</v>
      </c>
      <c r="E53" s="105">
        <v>6.20456497172579</v>
      </c>
      <c r="F53" s="105">
        <v>6.0008026103475842</v>
      </c>
      <c r="G53" s="105">
        <v>6.2445423672443665</v>
      </c>
      <c r="H53" s="105">
        <v>6.2326984731283179</v>
      </c>
      <c r="I53" s="105">
        <v>6.6024178179682993</v>
      </c>
      <c r="J53" s="105">
        <v>6.8794406259138769</v>
      </c>
      <c r="K53" s="105">
        <v>6.0182262495199597</v>
      </c>
      <c r="L53" s="105">
        <v>7.9401620140525733</v>
      </c>
      <c r="M53" s="105">
        <v>8.670050761723811</v>
      </c>
      <c r="N53" s="105">
        <v>6.1896782749786032</v>
      </c>
      <c r="O53" s="105">
        <v>6.1709773881034886</v>
      </c>
      <c r="P53" s="105">
        <v>6.0543088138868599</v>
      </c>
      <c r="Q53" s="105">
        <v>5.8790400603458952</v>
      </c>
      <c r="R53" s="105">
        <v>6.1354360973222519</v>
      </c>
      <c r="S53" s="105">
        <v>5.6955756866000815</v>
      </c>
      <c r="T53" s="105">
        <v>6.8548478400479054</v>
      </c>
      <c r="U53" s="105">
        <v>5.9954272602020815</v>
      </c>
      <c r="V53" s="105">
        <v>6.9514447641679817</v>
      </c>
      <c r="W53" s="105">
        <v>6.4446057831353869</v>
      </c>
      <c r="X53" s="105">
        <v>5.5140535651297604</v>
      </c>
      <c r="Y53" s="105">
        <v>5.3873186006112652</v>
      </c>
      <c r="DA53" s="132" t="s">
        <v>2964</v>
      </c>
    </row>
    <row r="54" spans="1:105" ht="12" customHeight="1" x14ac:dyDescent="0.25">
      <c r="A54" s="106" t="s">
        <v>122</v>
      </c>
      <c r="B54" s="102">
        <v>8.0806235163755282</v>
      </c>
      <c r="C54" s="102">
        <v>8.2993270452506085</v>
      </c>
      <c r="D54" s="102">
        <v>8.4329771715410473</v>
      </c>
      <c r="E54" s="102">
        <v>7.7638989368825992</v>
      </c>
      <c r="F54" s="102">
        <v>7.7202818372304147</v>
      </c>
      <c r="G54" s="102">
        <v>8.2943077625713766</v>
      </c>
      <c r="H54" s="102">
        <v>7.9650965822891795</v>
      </c>
      <c r="I54" s="102">
        <v>8.1988845478429013</v>
      </c>
      <c r="J54" s="102">
        <v>8.1767192826052213</v>
      </c>
      <c r="K54" s="102">
        <v>8.273865634082183</v>
      </c>
      <c r="L54" s="102">
        <v>8.1144967977242821</v>
      </c>
      <c r="M54" s="102">
        <v>7.6144419164509261</v>
      </c>
      <c r="N54" s="102">
        <v>7.1699360572942963</v>
      </c>
      <c r="O54" s="102">
        <v>7.0528986465255779</v>
      </c>
      <c r="P54" s="102">
        <v>6.6374249736601056</v>
      </c>
      <c r="Q54" s="102">
        <v>6.4724138884123716</v>
      </c>
      <c r="R54" s="102">
        <v>6.625339732371625</v>
      </c>
      <c r="S54" s="102">
        <v>6.731335629369104</v>
      </c>
      <c r="T54" s="102">
        <v>6.8201113361860335</v>
      </c>
      <c r="U54" s="102">
        <v>6.7821750655096871</v>
      </c>
      <c r="V54" s="102">
        <v>6.4467833442526921</v>
      </c>
      <c r="W54" s="102">
        <v>6.9583740379786274</v>
      </c>
      <c r="X54" s="102">
        <v>6.8883095087784776</v>
      </c>
      <c r="Y54" s="102">
        <v>7.0042955528587916</v>
      </c>
      <c r="DA54" s="131" t="s">
        <v>2965</v>
      </c>
    </row>
    <row r="55" spans="1:105" ht="12" customHeight="1" x14ac:dyDescent="0.25">
      <c r="A55" s="107" t="s">
        <v>121</v>
      </c>
      <c r="B55" s="105">
        <v>8.0806235163755282</v>
      </c>
      <c r="C55" s="105">
        <v>8.3015563857098051</v>
      </c>
      <c r="D55" s="105">
        <v>8.4343935340512477</v>
      </c>
      <c r="E55" s="105">
        <v>7.7634176315646011</v>
      </c>
      <c r="F55" s="105">
        <v>7.7195432553405299</v>
      </c>
      <c r="G55" s="105">
        <v>8.2945960156241352</v>
      </c>
      <c r="H55" s="105">
        <v>7.9649518199039502</v>
      </c>
      <c r="I55" s="105">
        <v>8.1982088147049268</v>
      </c>
      <c r="J55" s="105">
        <v>8.1776841102939937</v>
      </c>
      <c r="K55" s="105">
        <v>8.2744625270966417</v>
      </c>
      <c r="L55" s="105">
        <v>8.1194492512208338</v>
      </c>
      <c r="M55" s="105">
        <v>7.6211488925187405</v>
      </c>
      <c r="N55" s="105">
        <v>7.1816625836956494</v>
      </c>
      <c r="O55" s="105">
        <v>7.0526199085418568</v>
      </c>
      <c r="P55" s="105">
        <v>6.6432199541153096</v>
      </c>
      <c r="Q55" s="105">
        <v>6.4747629437825127</v>
      </c>
      <c r="R55" s="105">
        <v>6.6269294369583323</v>
      </c>
      <c r="S55" s="105">
        <v>6.7350838421799484</v>
      </c>
      <c r="T55" s="105">
        <v>6.8284494711471</v>
      </c>
      <c r="U55" s="105">
        <v>6.7889141998370155</v>
      </c>
      <c r="V55" s="105">
        <v>6.4167518584306249</v>
      </c>
      <c r="W55" s="105">
        <v>6.9592084715197347</v>
      </c>
      <c r="X55" s="105">
        <v>6.9053057265024638</v>
      </c>
      <c r="Y55" s="105">
        <v>7.0103645263062182</v>
      </c>
      <c r="DA55" s="132" t="s">
        <v>2966</v>
      </c>
    </row>
    <row r="56" spans="1:105" ht="12" customHeight="1" x14ac:dyDescent="0.25">
      <c r="A56" s="108" t="s">
        <v>53</v>
      </c>
      <c r="B56" s="99">
        <v>1.3347342863970031</v>
      </c>
      <c r="C56" s="99">
        <v>1.572647484107778</v>
      </c>
      <c r="D56" s="99">
        <v>1.7191737835069609</v>
      </c>
      <c r="E56" s="99">
        <v>1.1381217598313509</v>
      </c>
      <c r="F56" s="99">
        <v>1.1503119615109147</v>
      </c>
      <c r="G56" s="99">
        <v>1.6964605380316904</v>
      </c>
      <c r="H56" s="99">
        <v>1.3877851862554169</v>
      </c>
      <c r="I56" s="99">
        <v>1.483296984001051</v>
      </c>
      <c r="J56" s="99">
        <v>1.428552210658844</v>
      </c>
      <c r="K56" s="99">
        <v>1.5547788804026101</v>
      </c>
      <c r="L56" s="99">
        <v>1.0659025052089321</v>
      </c>
      <c r="M56" s="99">
        <v>0.75538842422965669</v>
      </c>
      <c r="N56" s="99">
        <v>0.68807167118763524</v>
      </c>
      <c r="O56" s="99">
        <v>0.57133048063246272</v>
      </c>
      <c r="P56" s="99">
        <v>0.58157691955170665</v>
      </c>
      <c r="Q56" s="99">
        <v>0.60341653622638169</v>
      </c>
      <c r="R56" s="99">
        <v>0.68254745514571591</v>
      </c>
      <c r="S56" s="99">
        <v>0.66344779356141925</v>
      </c>
      <c r="T56" s="99">
        <v>0.48508108641540493</v>
      </c>
      <c r="U56" s="99">
        <v>0.4977403310895091</v>
      </c>
      <c r="V56" s="99">
        <v>0.18304328674351589</v>
      </c>
      <c r="W56" s="99">
        <v>0.49520993135029834</v>
      </c>
      <c r="X56" s="99">
        <v>0.94740240887471638</v>
      </c>
      <c r="Y56" s="99">
        <v>0.93864884320440478</v>
      </c>
      <c r="DA56" s="63" t="s">
        <v>2967</v>
      </c>
    </row>
    <row r="57" spans="1:105" ht="12" customHeight="1" x14ac:dyDescent="0.25">
      <c r="A57" s="108" t="s">
        <v>52</v>
      </c>
      <c r="B57" s="99">
        <v>6.7458892299785242</v>
      </c>
      <c r="C57" s="99">
        <v>6.7289089016020274</v>
      </c>
      <c r="D57" s="99">
        <v>6.7152197505442883</v>
      </c>
      <c r="E57" s="99">
        <v>6.6252958717332513</v>
      </c>
      <c r="F57" s="99">
        <v>6.5692312938296151</v>
      </c>
      <c r="G57" s="99">
        <v>6.598135477592443</v>
      </c>
      <c r="H57" s="99">
        <v>6.5771666336485337</v>
      </c>
      <c r="I57" s="99">
        <v>6.7149118307038744</v>
      </c>
      <c r="J57" s="99">
        <v>6.7491318996351488</v>
      </c>
      <c r="K57" s="99">
        <v>6.7196836466940306</v>
      </c>
      <c r="L57" s="99">
        <v>7.0535467460119019</v>
      </c>
      <c r="M57" s="99">
        <v>6.865760468289082</v>
      </c>
      <c r="N57" s="99">
        <v>6.4935909125080142</v>
      </c>
      <c r="O57" s="99">
        <v>6.4812894279093927</v>
      </c>
      <c r="P57" s="99">
        <v>6.0616430345636036</v>
      </c>
      <c r="Q57" s="99">
        <v>5.871346407556131</v>
      </c>
      <c r="R57" s="99">
        <v>5.9443819818126178</v>
      </c>
      <c r="S57" s="99">
        <v>6.0716360486185295</v>
      </c>
      <c r="T57" s="99">
        <v>6.3433683847316962</v>
      </c>
      <c r="U57" s="99">
        <v>6.2911738687475074</v>
      </c>
      <c r="V57" s="99">
        <v>6.2337085716871083</v>
      </c>
      <c r="W57" s="99">
        <v>6.4639985401694373</v>
      </c>
      <c r="X57" s="99">
        <v>5.9579033176277472</v>
      </c>
      <c r="Y57" s="99">
        <v>6.0717156831018135</v>
      </c>
      <c r="DA57" s="63" t="s">
        <v>2968</v>
      </c>
    </row>
    <row r="58" spans="1:105" ht="12" customHeight="1" x14ac:dyDescent="0.25">
      <c r="A58" s="121" t="s">
        <v>54</v>
      </c>
      <c r="B58" s="123">
        <v>14.013802388519087</v>
      </c>
      <c r="C58" s="123">
        <v>14.274164602014483</v>
      </c>
      <c r="D58" s="123">
        <v>14.810437464692651</v>
      </c>
      <c r="E58" s="123">
        <v>15.04762824903389</v>
      </c>
      <c r="F58" s="123">
        <v>15.175747934068182</v>
      </c>
      <c r="G58" s="123">
        <v>15.009540529477324</v>
      </c>
      <c r="H58" s="123">
        <v>14.317587748294509</v>
      </c>
      <c r="I58" s="123">
        <v>14.797341019121612</v>
      </c>
      <c r="J58" s="123">
        <v>12.591475998249701</v>
      </c>
      <c r="K58" s="123">
        <v>12.339506053541307</v>
      </c>
      <c r="L58" s="123">
        <v>14.338367089745212</v>
      </c>
      <c r="M58" s="123">
        <v>11.923034071904841</v>
      </c>
      <c r="N58" s="123">
        <v>9.665786001261246</v>
      </c>
      <c r="O58" s="123">
        <v>8.283542483260625</v>
      </c>
      <c r="P58" s="123">
        <v>7.401573367365831</v>
      </c>
      <c r="Q58" s="123">
        <v>7.2321855818384302</v>
      </c>
      <c r="R58" s="123">
        <v>9.0765443024599772</v>
      </c>
      <c r="S58" s="123">
        <v>8.6004105258412906</v>
      </c>
      <c r="T58" s="123">
        <v>9.8789322683963956</v>
      </c>
      <c r="U58" s="123">
        <v>10.063206105298539</v>
      </c>
      <c r="V58" s="123">
        <v>11.044378524802354</v>
      </c>
      <c r="W58" s="123">
        <v>11.500473796796369</v>
      </c>
      <c r="X58" s="123">
        <v>10.76995473943602</v>
      </c>
      <c r="Y58" s="123">
        <v>12.411275050324484</v>
      </c>
      <c r="DA58" s="130" t="s">
        <v>2969</v>
      </c>
    </row>
    <row r="59" spans="1:105" ht="12" customHeight="1" x14ac:dyDescent="0.25">
      <c r="A59" s="97" t="s">
        <v>50</v>
      </c>
      <c r="B59" s="99">
        <v>14.516266448645446</v>
      </c>
      <c r="C59" s="99">
        <v>13.851921636044244</v>
      </c>
      <c r="D59" s="99">
        <v>13.788029236857062</v>
      </c>
      <c r="E59" s="99">
        <v>16.051602074661901</v>
      </c>
      <c r="F59" s="99">
        <v>15.958535024060645</v>
      </c>
      <c r="G59" s="99">
        <v>14.623377226846817</v>
      </c>
      <c r="H59" s="99">
        <v>14.300003323444763</v>
      </c>
      <c r="I59" s="99">
        <v>14.294185197953958</v>
      </c>
      <c r="J59" s="99">
        <v>12.842359523342971</v>
      </c>
      <c r="K59" s="99">
        <v>12.711702289196653</v>
      </c>
      <c r="L59" s="99">
        <v>12.905024148846572</v>
      </c>
      <c r="M59" s="99">
        <v>11.624797363513833</v>
      </c>
      <c r="N59" s="99">
        <v>9.8997440403134878</v>
      </c>
      <c r="O59" s="99">
        <v>9.1707771517966084</v>
      </c>
      <c r="P59" s="99">
        <v>8.214189574782532</v>
      </c>
      <c r="Q59" s="99">
        <v>7.9325396405848867</v>
      </c>
      <c r="R59" s="99">
        <v>8.5086442153369202</v>
      </c>
      <c r="S59" s="99">
        <v>9.1565928447757816</v>
      </c>
      <c r="T59" s="99">
        <v>9.4742089031884742</v>
      </c>
      <c r="U59" s="99">
        <v>9.9163723901051011</v>
      </c>
      <c r="V59" s="99">
        <v>11.645965701488581</v>
      </c>
      <c r="W59" s="99">
        <v>11.128378157292399</v>
      </c>
      <c r="X59" s="99">
        <v>11.178208860666741</v>
      </c>
      <c r="Y59" s="99">
        <v>11.56060612958542</v>
      </c>
      <c r="DA59" s="63" t="s">
        <v>2970</v>
      </c>
    </row>
    <row r="60" spans="1:105" ht="12" customHeight="1" x14ac:dyDescent="0.25">
      <c r="A60" s="109" t="s">
        <v>120</v>
      </c>
      <c r="B60" s="110">
        <v>13.551033667910389</v>
      </c>
      <c r="C60" s="110">
        <v>14.664271938984278</v>
      </c>
      <c r="D60" s="110">
        <v>15.763498675874326</v>
      </c>
      <c r="E60" s="110">
        <v>14.089942766981382</v>
      </c>
      <c r="F60" s="110">
        <v>14.446579263124395</v>
      </c>
      <c r="G60" s="110">
        <v>15.310061610579943</v>
      </c>
      <c r="H60" s="110">
        <v>14.328621475374893</v>
      </c>
      <c r="I60" s="110">
        <v>15.066604821309124</v>
      </c>
      <c r="J60" s="110">
        <v>12.470393215868778</v>
      </c>
      <c r="K60" s="110">
        <v>12.147818315574995</v>
      </c>
      <c r="L60" s="110">
        <v>15.230830632262165</v>
      </c>
      <c r="M60" s="110">
        <v>12.126195409278914</v>
      </c>
      <c r="N60" s="110">
        <v>9.488073242527916</v>
      </c>
      <c r="O60" s="110">
        <v>7.5446091776725455</v>
      </c>
      <c r="P60" s="110">
        <v>6.6951545778982462</v>
      </c>
      <c r="Q60" s="110">
        <v>6.6521034397319463</v>
      </c>
      <c r="R60" s="110">
        <v>9.4633583474123704</v>
      </c>
      <c r="S60" s="110">
        <v>8.2765706035958129</v>
      </c>
      <c r="T60" s="110">
        <v>10.069116149519271</v>
      </c>
      <c r="U60" s="110">
        <v>10.12528764844034</v>
      </c>
      <c r="V60" s="110">
        <v>10.806694482424199</v>
      </c>
      <c r="W60" s="110">
        <v>11.635409920843777</v>
      </c>
      <c r="X60" s="110">
        <v>10.635576597071122</v>
      </c>
      <c r="Y60" s="110">
        <v>12.665446657825905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35.398778154756229</v>
      </c>
      <c r="C62" s="118">
        <f t="shared" si="21"/>
        <v>38.238469729975549</v>
      </c>
      <c r="D62" s="118">
        <f t="shared" si="21"/>
        <v>41.288989972668212</v>
      </c>
      <c r="E62" s="118">
        <f t="shared" si="21"/>
        <v>40.989185295204628</v>
      </c>
      <c r="F62" s="118">
        <f t="shared" si="21"/>
        <v>43.011524244025942</v>
      </c>
      <c r="G62" s="118">
        <f t="shared" si="21"/>
        <v>44.461421275982744</v>
      </c>
      <c r="H62" s="118">
        <f t="shared" si="21"/>
        <v>42.759517952665135</v>
      </c>
      <c r="I62" s="118">
        <f t="shared" si="21"/>
        <v>43.548640017365564</v>
      </c>
      <c r="J62" s="118">
        <f t="shared" si="21"/>
        <v>41.56035912784931</v>
      </c>
      <c r="K62" s="118">
        <f t="shared" si="21"/>
        <v>43.422121899374595</v>
      </c>
      <c r="L62" s="118">
        <f t="shared" si="21"/>
        <v>44.531121140253113</v>
      </c>
      <c r="M62" s="118">
        <f t="shared" si="21"/>
        <v>37.699529671568556</v>
      </c>
      <c r="N62" s="118">
        <f t="shared" si="21"/>
        <v>37.411642530272673</v>
      </c>
      <c r="O62" s="118">
        <f t="shared" si="21"/>
        <v>36.334739123232964</v>
      </c>
      <c r="P62" s="118">
        <f t="shared" si="21"/>
        <v>37.840111186681362</v>
      </c>
      <c r="Q62" s="118">
        <f t="shared" si="21"/>
        <v>38.43079909370455</v>
      </c>
      <c r="R62" s="118">
        <f t="shared" ref="R62:V62" si="22">R63+R66+R68+R77</f>
        <v>36.531283065219341</v>
      </c>
      <c r="S62" s="118">
        <f t="shared" si="22"/>
        <v>37.249443521162597</v>
      </c>
      <c r="T62" s="118">
        <f t="shared" si="22"/>
        <v>40.003829852106698</v>
      </c>
      <c r="U62" s="118">
        <f t="shared" si="22"/>
        <v>40.968957049723059</v>
      </c>
      <c r="V62" s="118">
        <f t="shared" si="22"/>
        <v>43.173512051507302</v>
      </c>
      <c r="W62" s="118">
        <f t="shared" ref="W62:Y62" si="23">W63+W66+W68+W77</f>
        <v>43.912408831507477</v>
      </c>
      <c r="X62" s="118">
        <f t="shared" si="23"/>
        <v>43.800946436821512</v>
      </c>
      <c r="Y62" s="118">
        <f t="shared" si="23"/>
        <v>44.136122970917356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13.924705775954036</v>
      </c>
      <c r="C63" s="123">
        <f t="shared" si="24"/>
        <v>15.093802726368974</v>
      </c>
      <c r="D63" s="123">
        <f t="shared" si="24"/>
        <v>16.663404525828849</v>
      </c>
      <c r="E63" s="123">
        <f t="shared" si="24"/>
        <v>17.67854616379573</v>
      </c>
      <c r="F63" s="123">
        <f t="shared" si="24"/>
        <v>19.384980028485344</v>
      </c>
      <c r="G63" s="123">
        <f t="shared" si="24"/>
        <v>20.358585334404903</v>
      </c>
      <c r="H63" s="123">
        <f t="shared" si="24"/>
        <v>19.659865113058554</v>
      </c>
      <c r="I63" s="123">
        <f t="shared" si="24"/>
        <v>20.779881877699356</v>
      </c>
      <c r="J63" s="123">
        <f t="shared" si="24"/>
        <v>20.164733216129942</v>
      </c>
      <c r="K63" s="123">
        <f t="shared" si="24"/>
        <v>22.487404592314324</v>
      </c>
      <c r="L63" s="123">
        <f t="shared" si="24"/>
        <v>18.981584288336208</v>
      </c>
      <c r="M63" s="123">
        <f t="shared" si="24"/>
        <v>17.179994324922017</v>
      </c>
      <c r="N63" s="123">
        <f t="shared" si="24"/>
        <v>19.047063118373302</v>
      </c>
      <c r="O63" s="123">
        <f t="shared" si="24"/>
        <v>20.271685214906388</v>
      </c>
      <c r="P63" s="123">
        <f t="shared" si="24"/>
        <v>22.018498048309326</v>
      </c>
      <c r="Q63" s="123">
        <f t="shared" si="24"/>
        <v>22.496938368989632</v>
      </c>
      <c r="R63" s="123">
        <f t="shared" ref="R63:V63" si="25">SUM(R64:R65)</f>
        <v>20.377092016505415</v>
      </c>
      <c r="S63" s="123">
        <f t="shared" si="25"/>
        <v>20.862328170641366</v>
      </c>
      <c r="T63" s="123">
        <f t="shared" si="25"/>
        <v>21.804916940561064</v>
      </c>
      <c r="U63" s="123">
        <f t="shared" si="25"/>
        <v>22.328630218717795</v>
      </c>
      <c r="V63" s="123">
        <f t="shared" si="25"/>
        <v>23.024765566328579</v>
      </c>
      <c r="W63" s="123">
        <f t="shared" ref="W63:Y63" si="26">SUM(W64:W65)</f>
        <v>23.434219202453637</v>
      </c>
      <c r="X63" s="123">
        <f t="shared" si="26"/>
        <v>24.047920271036986</v>
      </c>
      <c r="Y63" s="123">
        <f t="shared" si="26"/>
        <v>23.508156168627707</v>
      </c>
      <c r="DA63" s="130" t="s">
        <v>2973</v>
      </c>
    </row>
    <row r="64" spans="1:105" ht="12" customHeight="1" x14ac:dyDescent="0.25">
      <c r="A64" s="97" t="s">
        <v>212</v>
      </c>
      <c r="B64" s="99">
        <v>13.664509393138335</v>
      </c>
      <c r="C64" s="99">
        <v>14.821094695023461</v>
      </c>
      <c r="D64" s="99">
        <v>16.375554383317695</v>
      </c>
      <c r="E64" s="99">
        <v>17.427348544330616</v>
      </c>
      <c r="F64" s="99">
        <v>19.123291621434266</v>
      </c>
      <c r="G64" s="99">
        <v>20.080995290493327</v>
      </c>
      <c r="H64" s="99">
        <v>19.387960817199385</v>
      </c>
      <c r="I64" s="99">
        <v>20.482792140932819</v>
      </c>
      <c r="J64" s="99">
        <v>19.861587668115863</v>
      </c>
      <c r="K64" s="99">
        <v>22.166540623929489</v>
      </c>
      <c r="L64" s="99">
        <v>18.800194189719274</v>
      </c>
      <c r="M64" s="99">
        <v>16.996147753480834</v>
      </c>
      <c r="N64" s="99">
        <v>18.852848370688452</v>
      </c>
      <c r="O64" s="99">
        <v>20.067753483914149</v>
      </c>
      <c r="P64" s="99">
        <v>21.806691291198852</v>
      </c>
      <c r="Q64" s="99">
        <v>22.284773902438356</v>
      </c>
      <c r="R64" s="99">
        <v>20.178411859182699</v>
      </c>
      <c r="S64" s="99">
        <v>20.663279992906972</v>
      </c>
      <c r="T64" s="99">
        <v>21.600461174412771</v>
      </c>
      <c r="U64" s="99">
        <v>22.122607952640301</v>
      </c>
      <c r="V64" s="99">
        <v>22.725370368366161</v>
      </c>
      <c r="W64" s="99">
        <v>23.129845646792418</v>
      </c>
      <c r="X64" s="99">
        <v>23.733593424747649</v>
      </c>
      <c r="Y64" s="99">
        <v>23.193119272540532</v>
      </c>
      <c r="DA64" s="63" t="s">
        <v>2974</v>
      </c>
    </row>
    <row r="65" spans="1:105" ht="12" customHeight="1" x14ac:dyDescent="0.25">
      <c r="A65" s="97" t="s">
        <v>53</v>
      </c>
      <c r="B65" s="99">
        <v>0.26019638281570062</v>
      </c>
      <c r="C65" s="99">
        <v>0.2727080313455123</v>
      </c>
      <c r="D65" s="99">
        <v>0.2878501425111521</v>
      </c>
      <c r="E65" s="99">
        <v>0.2511976194651141</v>
      </c>
      <c r="F65" s="99">
        <v>0.26168840705107782</v>
      </c>
      <c r="G65" s="99">
        <v>0.27759004391157494</v>
      </c>
      <c r="H65" s="99">
        <v>0.27190429585916809</v>
      </c>
      <c r="I65" s="99">
        <v>0.29708973676653877</v>
      </c>
      <c r="J65" s="99">
        <v>0.30314554801408061</v>
      </c>
      <c r="K65" s="99">
        <v>0.32086396838483461</v>
      </c>
      <c r="L65" s="99">
        <v>0.1813900986169327</v>
      </c>
      <c r="M65" s="99">
        <v>0.1838465714411833</v>
      </c>
      <c r="N65" s="99">
        <v>0.19421474768485078</v>
      </c>
      <c r="O65" s="99">
        <v>0.20393173099223844</v>
      </c>
      <c r="P65" s="99">
        <v>0.21180675711047331</v>
      </c>
      <c r="Q65" s="99">
        <v>0.21216446655127377</v>
      </c>
      <c r="R65" s="99">
        <v>0.19868015732271646</v>
      </c>
      <c r="S65" s="99">
        <v>0.19904817773439457</v>
      </c>
      <c r="T65" s="99">
        <v>0.20445576614829331</v>
      </c>
      <c r="U65" s="99">
        <v>0.20602226607749211</v>
      </c>
      <c r="V65" s="99">
        <v>0.29939519796241693</v>
      </c>
      <c r="W65" s="99">
        <v>0.30437355566121865</v>
      </c>
      <c r="X65" s="99">
        <v>0.31432684628933644</v>
      </c>
      <c r="Y65" s="99">
        <v>0.31503689608717589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0.25153151525267581</v>
      </c>
      <c r="C66" s="123">
        <f t="shared" si="27"/>
        <v>0.30190299879634841</v>
      </c>
      <c r="D66" s="123">
        <f t="shared" si="27"/>
        <v>0.24677932716453585</v>
      </c>
      <c r="E66" s="123">
        <f t="shared" si="27"/>
        <v>0.59990088020176824</v>
      </c>
      <c r="F66" s="123">
        <f t="shared" si="27"/>
        <v>0.48013960264304889</v>
      </c>
      <c r="G66" s="123">
        <f t="shared" si="27"/>
        <v>0.63226692106100935</v>
      </c>
      <c r="H66" s="123">
        <f t="shared" si="27"/>
        <v>0.82169864690025363</v>
      </c>
      <c r="I66" s="123">
        <f t="shared" si="27"/>
        <v>0.39488910753999029</v>
      </c>
      <c r="J66" s="123">
        <f t="shared" si="27"/>
        <v>0.36110149028606542</v>
      </c>
      <c r="K66" s="123">
        <f t="shared" si="27"/>
        <v>0.58634119223582681</v>
      </c>
      <c r="L66" s="123">
        <f t="shared" si="27"/>
        <v>0.87306703829645271</v>
      </c>
      <c r="M66" s="123">
        <f t="shared" si="27"/>
        <v>0.91295315864914617</v>
      </c>
      <c r="N66" s="123">
        <f t="shared" si="27"/>
        <v>0.96084559727088137</v>
      </c>
      <c r="O66" s="123">
        <f t="shared" si="27"/>
        <v>0.95601579509179468</v>
      </c>
      <c r="P66" s="123">
        <f t="shared" si="27"/>
        <v>0.92416828844667553</v>
      </c>
      <c r="Q66" s="123">
        <f t="shared" si="27"/>
        <v>0.88974721967279857</v>
      </c>
      <c r="R66" s="123">
        <f t="shared" si="27"/>
        <v>1.0385685574041268</v>
      </c>
      <c r="S66" s="123">
        <f t="shared" si="27"/>
        <v>1.0487089081249457</v>
      </c>
      <c r="T66" s="123">
        <f t="shared" si="27"/>
        <v>1.1191471675212421</v>
      </c>
      <c r="U66" s="123">
        <f t="shared" si="27"/>
        <v>1.146645019327029</v>
      </c>
      <c r="V66" s="123">
        <f t="shared" si="27"/>
        <v>1.2740516939615796</v>
      </c>
      <c r="W66" s="123">
        <f t="shared" si="27"/>
        <v>1.5301092185225884</v>
      </c>
      <c r="X66" s="123">
        <f t="shared" si="27"/>
        <v>1.7527117121432729</v>
      </c>
      <c r="Y66" s="123">
        <f t="shared" si="27"/>
        <v>2.0508668144373727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0.25153151525267581</v>
      </c>
      <c r="C67" s="99">
        <f>RES_hhdet_tesh!C67/RES_summary!C$19</f>
        <v>0.30190299879634841</v>
      </c>
      <c r="D67" s="99">
        <f>RES_hhdet_tesh!D67/RES_summary!D$19</f>
        <v>0.24677932716453585</v>
      </c>
      <c r="E67" s="99">
        <f>RES_hhdet_tesh!E67/RES_summary!E$19</f>
        <v>0.59990088020176824</v>
      </c>
      <c r="F67" s="99">
        <f>RES_hhdet_tesh!F67/RES_summary!F$19</f>
        <v>0.48013960264304889</v>
      </c>
      <c r="G67" s="99">
        <f>RES_hhdet_tesh!G67/RES_summary!G$19</f>
        <v>0.63226692106100935</v>
      </c>
      <c r="H67" s="99">
        <f>RES_hhdet_tesh!H67/RES_summary!H$19</f>
        <v>0.82169864690025363</v>
      </c>
      <c r="I67" s="99">
        <f>RES_hhdet_tesh!I67/RES_summary!I$19</f>
        <v>0.39488910753999029</v>
      </c>
      <c r="J67" s="99">
        <f>RES_hhdet_tesh!J67/RES_summary!J$19</f>
        <v>0.36110149028606542</v>
      </c>
      <c r="K67" s="99">
        <f>RES_hhdet_tesh!K67/RES_summary!K$19</f>
        <v>0.58634119223582681</v>
      </c>
      <c r="L67" s="99">
        <f>RES_hhdet_tesh!L67/RES_summary!L$19</f>
        <v>0.87306703829645271</v>
      </c>
      <c r="M67" s="99">
        <f>RES_hhdet_tesh!M67/RES_summary!M$19</f>
        <v>0.91295315864914617</v>
      </c>
      <c r="N67" s="99">
        <f>RES_hhdet_tesh!N67/RES_summary!N$19</f>
        <v>0.96084559727088137</v>
      </c>
      <c r="O67" s="99">
        <f>RES_hhdet_tesh!O67/RES_summary!O$19</f>
        <v>0.95601579509179468</v>
      </c>
      <c r="P67" s="99">
        <f>RES_hhdet_tesh!P67/RES_summary!P$19</f>
        <v>0.92416828844667553</v>
      </c>
      <c r="Q67" s="99">
        <f>RES_hhdet_tesh!Q67/RES_summary!Q$19</f>
        <v>0.88974721967279857</v>
      </c>
      <c r="R67" s="99">
        <f>RES_hhdet_tesh!R67/RES_summary!R$19</f>
        <v>1.0385685574041268</v>
      </c>
      <c r="S67" s="99">
        <f>RES_hhdet_tesh!S67/RES_summary!S$19</f>
        <v>1.0487089081249457</v>
      </c>
      <c r="T67" s="99">
        <f>RES_hhdet_tesh!T67/RES_summary!T$19</f>
        <v>1.1191471675212421</v>
      </c>
      <c r="U67" s="99">
        <f>RES_hhdet_tesh!U67/RES_summary!U$19</f>
        <v>1.146645019327029</v>
      </c>
      <c r="V67" s="99">
        <f>RES_hhdet_tesh!V67/RES_summary!V$19</f>
        <v>1.2740516939615796</v>
      </c>
      <c r="W67" s="99">
        <f>RES_hhdet_tesh!W67/RES_summary!W$19</f>
        <v>1.5301092185225884</v>
      </c>
      <c r="X67" s="99">
        <f>RES_hhdet_tesh!X67/RES_summary!X$19</f>
        <v>1.7527117121432729</v>
      </c>
      <c r="Y67" s="99">
        <f>RES_hhdet_tesh!Y67/RES_summary!Y$19</f>
        <v>2.0508668144373727</v>
      </c>
      <c r="DA67" s="63" t="s">
        <v>2977</v>
      </c>
    </row>
    <row r="68" spans="1:105" ht="12" customHeight="1" x14ac:dyDescent="0.25">
      <c r="A68" s="121" t="s">
        <v>55</v>
      </c>
      <c r="B68" s="123">
        <v>7.8323955422099809</v>
      </c>
      <c r="C68" s="123">
        <v>8.2589788063988507</v>
      </c>
      <c r="D68" s="123">
        <v>8.6062218552182799</v>
      </c>
      <c r="E68" s="123">
        <v>8.0629194083003686</v>
      </c>
      <c r="F68" s="123">
        <v>8.1939361833986037</v>
      </c>
      <c r="G68" s="123">
        <v>8.2756723800397314</v>
      </c>
      <c r="H68" s="123">
        <v>8.1052222977444295</v>
      </c>
      <c r="I68" s="123">
        <v>8.1940752602543867</v>
      </c>
      <c r="J68" s="123">
        <v>8.0777673918175505</v>
      </c>
      <c r="K68" s="123">
        <v>7.8268964064015449</v>
      </c>
      <c r="L68" s="123">
        <v>9.6385994405525128</v>
      </c>
      <c r="M68" s="123">
        <v>7.8847713959251537</v>
      </c>
      <c r="N68" s="123">
        <v>7.5349517177874512</v>
      </c>
      <c r="O68" s="123">
        <v>6.9848722165345247</v>
      </c>
      <c r="P68" s="123">
        <v>6.9877181954139598</v>
      </c>
      <c r="Q68" s="123">
        <v>6.9994688913034677</v>
      </c>
      <c r="R68" s="123">
        <v>6.4903823753055114</v>
      </c>
      <c r="S68" s="123">
        <v>6.7698472479023861</v>
      </c>
      <c r="T68" s="123">
        <v>7.1263358917093678</v>
      </c>
      <c r="U68" s="123">
        <v>7.1725790098457658</v>
      </c>
      <c r="V68" s="123">
        <v>7.7171331169492268</v>
      </c>
      <c r="W68" s="123">
        <v>7.2707383055275665</v>
      </c>
      <c r="X68" s="123">
        <v>7.0292526628638781</v>
      </c>
      <c r="Y68" s="123">
        <v>6.7142055511374528</v>
      </c>
      <c r="DA68" s="130" t="s">
        <v>2978</v>
      </c>
    </row>
    <row r="69" spans="1:105" ht="12" customHeight="1" x14ac:dyDescent="0.25">
      <c r="A69" s="97" t="s">
        <v>134</v>
      </c>
      <c r="B69" s="99">
        <v>7.8220677105692591</v>
      </c>
      <c r="C69" s="99">
        <v>8.2572270675891808</v>
      </c>
      <c r="D69" s="99">
        <v>8.6138342396673497</v>
      </c>
      <c r="E69" s="99">
        <v>8.0760924012483901</v>
      </c>
      <c r="F69" s="99">
        <v>8.2147805515547976</v>
      </c>
      <c r="G69" s="99">
        <v>8.2748447664286822</v>
      </c>
      <c r="H69" s="99">
        <v>8.1113132029650483</v>
      </c>
      <c r="I69" s="99">
        <v>8.193675168819162</v>
      </c>
      <c r="J69" s="99">
        <v>8.0732964528849553</v>
      </c>
      <c r="K69" s="99">
        <v>7.8073875226363976</v>
      </c>
      <c r="L69" s="99">
        <v>9.7083103346080613</v>
      </c>
      <c r="M69" s="99">
        <v>7.8975241551712649</v>
      </c>
      <c r="N69" s="99">
        <v>7.5524136892404901</v>
      </c>
      <c r="O69" s="99">
        <v>6.9819221361387971</v>
      </c>
      <c r="P69" s="99">
        <v>7.003910294509712</v>
      </c>
      <c r="Q69" s="99">
        <v>7.0232631182749055</v>
      </c>
      <c r="R69" s="99">
        <v>6.4867518207550399</v>
      </c>
      <c r="S69" s="99">
        <v>6.7733564698306168</v>
      </c>
      <c r="T69" s="99">
        <v>7.1386758000849726</v>
      </c>
      <c r="U69" s="99">
        <v>7.1868344217142637</v>
      </c>
      <c r="V69" s="99">
        <v>7.7573972906468116</v>
      </c>
      <c r="W69" s="99">
        <v>7.2813863886995671</v>
      </c>
      <c r="X69" s="99">
        <v>7.0331277654388984</v>
      </c>
      <c r="Y69" s="99">
        <v>6.7068767333681647</v>
      </c>
      <c r="DA69" s="63" t="s">
        <v>2979</v>
      </c>
    </row>
    <row r="70" spans="1:105" ht="12" customHeight="1" x14ac:dyDescent="0.25">
      <c r="A70" s="97" t="s">
        <v>133</v>
      </c>
      <c r="B70" s="99">
        <v>7.8220677105692591</v>
      </c>
      <c r="C70" s="99">
        <v>8.2573109143313559</v>
      </c>
      <c r="D70" s="99">
        <v>8.6139101211211173</v>
      </c>
      <c r="E70" s="99">
        <v>8.0764500771900654</v>
      </c>
      <c r="F70" s="99">
        <v>8.2151050930361134</v>
      </c>
      <c r="G70" s="99">
        <v>8.2749590330098197</v>
      </c>
      <c r="H70" s="99">
        <v>8.1113864063536987</v>
      </c>
      <c r="I70" s="99">
        <v>8.1937279800938345</v>
      </c>
      <c r="J70" s="99">
        <v>8.0732354978377447</v>
      </c>
      <c r="K70" s="99">
        <v>7.8073000257463052</v>
      </c>
      <c r="L70" s="99">
        <v>9.7101384286437753</v>
      </c>
      <c r="M70" s="99">
        <v>7.9007974461129331</v>
      </c>
      <c r="N70" s="99">
        <v>7.5572213287319281</v>
      </c>
      <c r="O70" s="99">
        <v>6.9865987207010622</v>
      </c>
      <c r="P70" s="99">
        <v>7.0106018617488273</v>
      </c>
      <c r="Q70" s="99">
        <v>7.0303922828863739</v>
      </c>
      <c r="R70" s="99">
        <v>6.490669199758063</v>
      </c>
      <c r="S70" s="99">
        <v>6.7752559620490178</v>
      </c>
      <c r="T70" s="99">
        <v>7.1398015106892903</v>
      </c>
      <c r="U70" s="99">
        <v>7.1859826511089633</v>
      </c>
      <c r="V70" s="99">
        <v>7.755924500242326</v>
      </c>
      <c r="W70" s="99">
        <v>7.2779010243618938</v>
      </c>
      <c r="X70" s="99">
        <v>7.0303174784906135</v>
      </c>
      <c r="Y70" s="99">
        <v>6.7033552982713642</v>
      </c>
      <c r="DA70" s="63" t="s">
        <v>2980</v>
      </c>
    </row>
    <row r="71" spans="1:105" ht="12" customHeight="1" x14ac:dyDescent="0.25">
      <c r="A71" s="100" t="s">
        <v>212</v>
      </c>
      <c r="B71" s="102">
        <v>1.3685638138504299</v>
      </c>
      <c r="C71" s="102">
        <v>1.5593479740984204</v>
      </c>
      <c r="D71" s="102">
        <v>1.7120507368924105</v>
      </c>
      <c r="E71" s="102">
        <v>1.3692523763335427</v>
      </c>
      <c r="F71" s="102">
        <v>1.4084954608687399</v>
      </c>
      <c r="G71" s="102">
        <v>1.6396255523915799</v>
      </c>
      <c r="H71" s="102">
        <v>1.4670214470885088</v>
      </c>
      <c r="I71" s="102">
        <v>1.5042257646479702</v>
      </c>
      <c r="J71" s="102">
        <v>1.4436664890876625</v>
      </c>
      <c r="K71" s="102">
        <v>1.4427284310539714</v>
      </c>
      <c r="L71" s="102">
        <v>1.6351051699466916</v>
      </c>
      <c r="M71" s="102">
        <v>0.86387891718469934</v>
      </c>
      <c r="N71" s="102">
        <v>0.85644712935132938</v>
      </c>
      <c r="O71" s="102">
        <v>0.64768586259701921</v>
      </c>
      <c r="P71" s="102">
        <v>0.75959079144232411</v>
      </c>
      <c r="Q71" s="102">
        <v>0.82377190833532465</v>
      </c>
      <c r="R71" s="102">
        <v>0.8024537135750669</v>
      </c>
      <c r="S71" s="102">
        <v>0.74393757498421997</v>
      </c>
      <c r="T71" s="102">
        <v>0.61725577123663644</v>
      </c>
      <c r="U71" s="102">
        <v>0.65343966846065638</v>
      </c>
      <c r="V71" s="102">
        <v>0.84899696466778163</v>
      </c>
      <c r="W71" s="102">
        <v>0.96516201208918018</v>
      </c>
      <c r="X71" s="102">
        <v>1.5014892908211426</v>
      </c>
      <c r="Y71" s="102">
        <v>1.2811601098127041</v>
      </c>
      <c r="DA71" s="131" t="s">
        <v>2981</v>
      </c>
    </row>
    <row r="72" spans="1:105" ht="12" customHeight="1" x14ac:dyDescent="0.25">
      <c r="A72" s="103" t="s">
        <v>52</v>
      </c>
      <c r="B72" s="105">
        <v>6.4535038967188294</v>
      </c>
      <c r="C72" s="105">
        <v>6.6979629402329355</v>
      </c>
      <c r="D72" s="105">
        <v>6.9018593842287075</v>
      </c>
      <c r="E72" s="105">
        <v>6.707197700856522</v>
      </c>
      <c r="F72" s="105">
        <v>6.8066096321673752</v>
      </c>
      <c r="G72" s="105">
        <v>6.6353334806182369</v>
      </c>
      <c r="H72" s="105">
        <v>6.6443649592651903</v>
      </c>
      <c r="I72" s="105">
        <v>6.6895022154458648</v>
      </c>
      <c r="J72" s="105">
        <v>6.6295690087500825</v>
      </c>
      <c r="K72" s="105">
        <v>6.3645715946923334</v>
      </c>
      <c r="L72" s="105">
        <v>8.0750332586970845</v>
      </c>
      <c r="M72" s="105">
        <v>7.0369185289282346</v>
      </c>
      <c r="N72" s="105">
        <v>6.7007741993805991</v>
      </c>
      <c r="O72" s="105">
        <v>6.3389128581040435</v>
      </c>
      <c r="P72" s="105">
        <v>6.251011070306502</v>
      </c>
      <c r="Q72" s="105">
        <v>6.2066203745510489</v>
      </c>
      <c r="R72" s="105">
        <v>5.6882154861829957</v>
      </c>
      <c r="S72" s="105">
        <v>6.0313183870647977</v>
      </c>
      <c r="T72" s="105">
        <v>6.5225457394526538</v>
      </c>
      <c r="U72" s="105">
        <v>6.532542982648307</v>
      </c>
      <c r="V72" s="105">
        <v>6.9069275355745443</v>
      </c>
      <c r="W72" s="105">
        <v>6.3127390122727132</v>
      </c>
      <c r="X72" s="105">
        <v>5.5288281876694709</v>
      </c>
      <c r="Y72" s="105">
        <v>5.4221951884586597</v>
      </c>
      <c r="DA72" s="132" t="s">
        <v>2982</v>
      </c>
    </row>
    <row r="73" spans="1:105" ht="12" customHeight="1" x14ac:dyDescent="0.25">
      <c r="A73" s="106" t="s">
        <v>122</v>
      </c>
      <c r="B73" s="102">
        <v>8.0806235163755264</v>
      </c>
      <c r="C73" s="102">
        <v>8.2984313951767685</v>
      </c>
      <c r="D73" s="102">
        <v>8.4297387628842557</v>
      </c>
      <c r="E73" s="102">
        <v>7.7586717583411762</v>
      </c>
      <c r="F73" s="102">
        <v>7.7165714515421291</v>
      </c>
      <c r="G73" s="102">
        <v>8.2933897175295019</v>
      </c>
      <c r="H73" s="102">
        <v>7.9689354272529194</v>
      </c>
      <c r="I73" s="102">
        <v>8.2036162302744504</v>
      </c>
      <c r="J73" s="102">
        <v>8.1801596471060307</v>
      </c>
      <c r="K73" s="102">
        <v>8.2744506671299529</v>
      </c>
      <c r="L73" s="102">
        <v>8.1132900840891473</v>
      </c>
      <c r="M73" s="102">
        <v>7.612327609126921</v>
      </c>
      <c r="N73" s="102">
        <v>7.164633317869348</v>
      </c>
      <c r="O73" s="102">
        <v>7.044774200009126</v>
      </c>
      <c r="P73" s="102">
        <v>6.6170951445796646</v>
      </c>
      <c r="Q73" s="102">
        <v>6.4368053988209182</v>
      </c>
      <c r="R73" s="102">
        <v>6.5723834999596118</v>
      </c>
      <c r="S73" s="102">
        <v>6.6590786234385373</v>
      </c>
      <c r="T73" s="102">
        <v>6.7834808817422809</v>
      </c>
      <c r="U73" s="102">
        <v>6.7479204169370304</v>
      </c>
      <c r="V73" s="102">
        <v>6.4371984019709512</v>
      </c>
      <c r="W73" s="102">
        <v>6.9503416509696363</v>
      </c>
      <c r="X73" s="102">
        <v>6.8895091491287577</v>
      </c>
      <c r="Y73" s="102">
        <v>7.0082510206729793</v>
      </c>
      <c r="DA73" s="131" t="s">
        <v>2983</v>
      </c>
    </row>
    <row r="74" spans="1:105" ht="12" customHeight="1" x14ac:dyDescent="0.25">
      <c r="A74" s="107" t="s">
        <v>121</v>
      </c>
      <c r="B74" s="105">
        <v>8.08062351637553</v>
      </c>
      <c r="C74" s="105">
        <v>8.3005472290949172</v>
      </c>
      <c r="D74" s="105">
        <v>8.4311748760261054</v>
      </c>
      <c r="E74" s="105">
        <v>7.758674917624</v>
      </c>
      <c r="F74" s="105">
        <v>7.7161440161393893</v>
      </c>
      <c r="G74" s="105">
        <v>8.2948188434024814</v>
      </c>
      <c r="H74" s="105">
        <v>7.9685788603614718</v>
      </c>
      <c r="I74" s="105">
        <v>8.2029539274326506</v>
      </c>
      <c r="J74" s="105">
        <v>8.1806502602282123</v>
      </c>
      <c r="K74" s="105">
        <v>8.2741158280530787</v>
      </c>
      <c r="L74" s="105">
        <v>8.1162849277397786</v>
      </c>
      <c r="M74" s="105">
        <v>7.6206907777839348</v>
      </c>
      <c r="N74" s="105">
        <v>7.1758640434029619</v>
      </c>
      <c r="O74" s="105">
        <v>7.0454185909509048</v>
      </c>
      <c r="P74" s="105">
        <v>6.6202992871784971</v>
      </c>
      <c r="Q74" s="105">
        <v>6.4388827111370652</v>
      </c>
      <c r="R74" s="105">
        <v>6.5766355121612472</v>
      </c>
      <c r="S74" s="105">
        <v>6.6678954507395884</v>
      </c>
      <c r="T74" s="105">
        <v>6.7731312146977753</v>
      </c>
      <c r="U74" s="105">
        <v>6.742884205014172</v>
      </c>
      <c r="V74" s="105">
        <v>6.3870105835804418</v>
      </c>
      <c r="W74" s="105">
        <v>6.9352922267244752</v>
      </c>
      <c r="X74" s="105">
        <v>6.8998678921343872</v>
      </c>
      <c r="Y74" s="105">
        <v>7.0114912740334052</v>
      </c>
      <c r="DA74" s="132" t="s">
        <v>2984</v>
      </c>
    </row>
    <row r="75" spans="1:105" ht="12" customHeight="1" x14ac:dyDescent="0.25">
      <c r="A75" s="108" t="s">
        <v>53</v>
      </c>
      <c r="B75" s="99">
        <v>1.3347342863970033</v>
      </c>
      <c r="C75" s="99">
        <v>1.5724563094005615</v>
      </c>
      <c r="D75" s="99">
        <v>1.7185177277428374</v>
      </c>
      <c r="E75" s="99">
        <v>1.1374264750749945</v>
      </c>
      <c r="F75" s="99">
        <v>1.1498054308284937</v>
      </c>
      <c r="G75" s="99">
        <v>1.6965061121057057</v>
      </c>
      <c r="H75" s="99">
        <v>1.3884171490256529</v>
      </c>
      <c r="I75" s="99">
        <v>1.4841555143894396</v>
      </c>
      <c r="J75" s="99">
        <v>1.4290703646971417</v>
      </c>
      <c r="K75" s="99">
        <v>1.5547137353434566</v>
      </c>
      <c r="L75" s="99">
        <v>1.0654871001461768</v>
      </c>
      <c r="M75" s="99">
        <v>0.7553430170905856</v>
      </c>
      <c r="N75" s="99">
        <v>0.68751611580430383</v>
      </c>
      <c r="O75" s="99">
        <v>0.57074710420018937</v>
      </c>
      <c r="P75" s="99">
        <v>0.5795703427767005</v>
      </c>
      <c r="Q75" s="99">
        <v>0.60007267238304185</v>
      </c>
      <c r="R75" s="99">
        <v>0.67736738031526955</v>
      </c>
      <c r="S75" s="99">
        <v>0.65682931766734276</v>
      </c>
      <c r="T75" s="99">
        <v>0.4811513743994601</v>
      </c>
      <c r="U75" s="99">
        <v>0.49436556685052069</v>
      </c>
      <c r="V75" s="99">
        <v>0.18219489166441266</v>
      </c>
      <c r="W75" s="99">
        <v>0.49350807660752344</v>
      </c>
      <c r="X75" s="99">
        <v>0.94665634235957219</v>
      </c>
      <c r="Y75" s="99">
        <v>0.93879970846208716</v>
      </c>
      <c r="DA75" s="63" t="s">
        <v>2985</v>
      </c>
    </row>
    <row r="76" spans="1:105" ht="12" customHeight="1" x14ac:dyDescent="0.25">
      <c r="A76" s="108" t="s">
        <v>52</v>
      </c>
      <c r="B76" s="99">
        <v>6.7458892299785269</v>
      </c>
      <c r="C76" s="99">
        <v>6.7280909196943552</v>
      </c>
      <c r="D76" s="99">
        <v>6.7126571482832693</v>
      </c>
      <c r="E76" s="99">
        <v>6.6212484425490059</v>
      </c>
      <c r="F76" s="99">
        <v>6.5663385853108949</v>
      </c>
      <c r="G76" s="99">
        <v>6.598312731296776</v>
      </c>
      <c r="H76" s="99">
        <v>6.5801617113358191</v>
      </c>
      <c r="I76" s="99">
        <v>6.7187984130432099</v>
      </c>
      <c r="J76" s="99">
        <v>6.7515798955310693</v>
      </c>
      <c r="K76" s="99">
        <v>6.7194020927096219</v>
      </c>
      <c r="L76" s="99">
        <v>7.0507978275936036</v>
      </c>
      <c r="M76" s="99">
        <v>6.8653477606933482</v>
      </c>
      <c r="N76" s="99">
        <v>6.4883479275986575</v>
      </c>
      <c r="O76" s="99">
        <v>6.4746714867507151</v>
      </c>
      <c r="P76" s="99">
        <v>6.0407289444017964</v>
      </c>
      <c r="Q76" s="99">
        <v>5.8388100387540245</v>
      </c>
      <c r="R76" s="99">
        <v>5.8992681318459779</v>
      </c>
      <c r="S76" s="99">
        <v>6.0110661330722444</v>
      </c>
      <c r="T76" s="99">
        <v>6.2919798402983158</v>
      </c>
      <c r="U76" s="99">
        <v>6.2485186381636497</v>
      </c>
      <c r="V76" s="99">
        <v>6.2048156919160284</v>
      </c>
      <c r="W76" s="99">
        <v>6.4417841501169537</v>
      </c>
      <c r="X76" s="99">
        <v>5.9532115497748164</v>
      </c>
      <c r="Y76" s="99">
        <v>6.0726915655713185</v>
      </c>
      <c r="DA76" s="63" t="s">
        <v>2986</v>
      </c>
    </row>
    <row r="77" spans="1:105" ht="12" customHeight="1" x14ac:dyDescent="0.25">
      <c r="A77" s="121" t="s">
        <v>54</v>
      </c>
      <c r="B77" s="123">
        <v>13.390145321339538</v>
      </c>
      <c r="C77" s="123">
        <v>14.583785198411373</v>
      </c>
      <c r="D77" s="123">
        <v>15.772584264456549</v>
      </c>
      <c r="E77" s="123">
        <v>14.64781884290676</v>
      </c>
      <c r="F77" s="123">
        <v>14.952468429498945</v>
      </c>
      <c r="G77" s="123">
        <v>15.194896640477094</v>
      </c>
      <c r="H77" s="123">
        <v>14.172731894961899</v>
      </c>
      <c r="I77" s="123">
        <v>14.179793771871827</v>
      </c>
      <c r="J77" s="123">
        <v>12.956757029615753</v>
      </c>
      <c r="K77" s="123">
        <v>12.521479708422898</v>
      </c>
      <c r="L77" s="123">
        <v>15.037870373067939</v>
      </c>
      <c r="M77" s="123">
        <v>11.721810792072244</v>
      </c>
      <c r="N77" s="123">
        <v>9.8687820968410378</v>
      </c>
      <c r="O77" s="123">
        <v>8.1221658967002632</v>
      </c>
      <c r="P77" s="123">
        <v>7.9097266545114042</v>
      </c>
      <c r="Q77" s="123">
        <v>8.0446446137386527</v>
      </c>
      <c r="R77" s="123">
        <v>8.6252401160042904</v>
      </c>
      <c r="S77" s="123">
        <v>8.5685591944938988</v>
      </c>
      <c r="T77" s="123">
        <v>9.9534298523150238</v>
      </c>
      <c r="U77" s="123">
        <v>10.321102801832474</v>
      </c>
      <c r="V77" s="123">
        <v>11.157561674267921</v>
      </c>
      <c r="W77" s="123">
        <v>11.677342105003678</v>
      </c>
      <c r="X77" s="123">
        <v>10.971061790777378</v>
      </c>
      <c r="Y77" s="123">
        <v>11.862894436714827</v>
      </c>
      <c r="DA77" s="130" t="s">
        <v>2987</v>
      </c>
    </row>
    <row r="78" spans="1:105" ht="12" customHeight="1" x14ac:dyDescent="0.25">
      <c r="A78" s="97" t="s">
        <v>189</v>
      </c>
      <c r="B78" s="99">
        <v>13.381137365203511</v>
      </c>
      <c r="C78" s="99">
        <v>14.578805797345522</v>
      </c>
      <c r="D78" s="99">
        <v>15.77320068396125</v>
      </c>
      <c r="E78" s="99">
        <v>14.688130833675055</v>
      </c>
      <c r="F78" s="99">
        <v>14.990903342582275</v>
      </c>
      <c r="G78" s="99">
        <v>15.185778258710647</v>
      </c>
      <c r="H78" s="99">
        <v>14.160057711459038</v>
      </c>
      <c r="I78" s="99">
        <v>14.10774266515917</v>
      </c>
      <c r="J78" s="99">
        <v>12.996727213810699</v>
      </c>
      <c r="K78" s="99">
        <v>12.552988497699788</v>
      </c>
      <c r="L78" s="99">
        <v>15.020567352355</v>
      </c>
      <c r="M78" s="99">
        <v>11.685259614077804</v>
      </c>
      <c r="N78" s="99">
        <v>9.9018739411979997</v>
      </c>
      <c r="O78" s="99">
        <v>8.1686700290753436</v>
      </c>
      <c r="P78" s="99">
        <v>8.0005104065466615</v>
      </c>
      <c r="Q78" s="99">
        <v>8.1413016487764391</v>
      </c>
      <c r="R78" s="99">
        <v>8.5701740330564924</v>
      </c>
      <c r="S78" s="99">
        <v>8.5861453532661951</v>
      </c>
      <c r="T78" s="99">
        <v>9.9469574880825373</v>
      </c>
      <c r="U78" s="99">
        <v>10.331150379792463</v>
      </c>
      <c r="V78" s="99">
        <v>11.173416862478845</v>
      </c>
      <c r="W78" s="99">
        <v>11.678925558238996</v>
      </c>
      <c r="X78" s="99">
        <v>10.980911086699038</v>
      </c>
      <c r="Y78" s="99">
        <v>11.841229087986527</v>
      </c>
      <c r="DA78" s="63" t="s">
        <v>2988</v>
      </c>
    </row>
    <row r="79" spans="1:105" ht="12" customHeight="1" x14ac:dyDescent="0.25">
      <c r="A79" s="109" t="s">
        <v>120</v>
      </c>
      <c r="B79" s="110">
        <v>13.551033667910389</v>
      </c>
      <c r="C79" s="110">
        <v>14.664271938984278</v>
      </c>
      <c r="D79" s="110">
        <v>15.763498675874324</v>
      </c>
      <c r="E79" s="110">
        <v>14.089942766981379</v>
      </c>
      <c r="F79" s="110">
        <v>14.4465792631244</v>
      </c>
      <c r="G79" s="110">
        <v>15.310061610579957</v>
      </c>
      <c r="H79" s="110">
        <v>14.328621475374892</v>
      </c>
      <c r="I79" s="110">
        <v>15.066604821309115</v>
      </c>
      <c r="J79" s="110">
        <v>12.470393215868777</v>
      </c>
      <c r="K79" s="110">
        <v>12.147818315575</v>
      </c>
      <c r="L79" s="110">
        <v>15.230830632262181</v>
      </c>
      <c r="M79" s="110">
        <v>12.126195409278905</v>
      </c>
      <c r="N79" s="110">
        <v>9.4880732425279266</v>
      </c>
      <c r="O79" s="110">
        <v>7.5446091776725401</v>
      </c>
      <c r="P79" s="110">
        <v>6.6951545778982382</v>
      </c>
      <c r="Q79" s="110">
        <v>6.6521034397319641</v>
      </c>
      <c r="R79" s="110">
        <v>9.4633583474123721</v>
      </c>
      <c r="S79" s="110">
        <v>8.2765706035958129</v>
      </c>
      <c r="T79" s="110">
        <v>10.069116149519299</v>
      </c>
      <c r="U79" s="110">
        <v>10.125287648440363</v>
      </c>
      <c r="V79" s="110">
        <v>10.806694482424167</v>
      </c>
      <c r="W79" s="110">
        <v>11.635409920843808</v>
      </c>
      <c r="X79" s="110">
        <v>10.635576597071108</v>
      </c>
      <c r="Y79" s="110">
        <v>12.665446657825909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38.294186939902225</v>
      </c>
      <c r="C81" s="118">
        <f t="shared" si="28"/>
        <v>38.703745386662362</v>
      </c>
      <c r="D81" s="118">
        <f t="shared" si="28"/>
        <v>39.777234569870942</v>
      </c>
      <c r="E81" s="118">
        <f t="shared" si="28"/>
        <v>41.357856905612323</v>
      </c>
      <c r="F81" s="118">
        <f t="shared" si="28"/>
        <v>42.417339221199086</v>
      </c>
      <c r="G81" s="118">
        <f t="shared" si="28"/>
        <v>43.273001406710151</v>
      </c>
      <c r="H81" s="118">
        <f t="shared" si="28"/>
        <v>43.114025085236548</v>
      </c>
      <c r="I81" s="118">
        <f t="shared" si="28"/>
        <v>43.944875793551368</v>
      </c>
      <c r="J81" s="118">
        <f t="shared" si="28"/>
        <v>44.324500304892304</v>
      </c>
      <c r="K81" s="118">
        <f t="shared" si="28"/>
        <v>47.018292824187647</v>
      </c>
      <c r="L81" s="118">
        <f t="shared" si="28"/>
        <v>37.768396732797491</v>
      </c>
      <c r="M81" s="118">
        <f t="shared" si="28"/>
        <v>36.297056407155452</v>
      </c>
      <c r="N81" s="118">
        <f t="shared" si="28"/>
        <v>37.099422631454843</v>
      </c>
      <c r="O81" s="118">
        <f t="shared" si="28"/>
        <v>38.644117927402291</v>
      </c>
      <c r="P81" s="118">
        <f t="shared" si="28"/>
        <v>37.65606220437995</v>
      </c>
      <c r="Q81" s="118">
        <f t="shared" si="28"/>
        <v>37.272590984354487</v>
      </c>
      <c r="R81" s="118">
        <f t="shared" ref="R81:V81" si="29">R82+R85+R87+R100</f>
        <v>38.559433156718242</v>
      </c>
      <c r="S81" s="118">
        <f t="shared" si="29"/>
        <v>38.717111054887482</v>
      </c>
      <c r="T81" s="118">
        <f t="shared" si="29"/>
        <v>39.442776582937299</v>
      </c>
      <c r="U81" s="118">
        <f t="shared" si="29"/>
        <v>40.023950270607628</v>
      </c>
      <c r="V81" s="118">
        <f t="shared" si="29"/>
        <v>42.489208036806716</v>
      </c>
      <c r="W81" s="118">
        <f t="shared" ref="W81:Y81" si="30">W82+W85+W87+W100</f>
        <v>43.105231599931962</v>
      </c>
      <c r="X81" s="118">
        <f t="shared" si="30"/>
        <v>43.200477501399043</v>
      </c>
      <c r="Y81" s="118">
        <f t="shared" si="30"/>
        <v>45.290061763135085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15.231459218082845</v>
      </c>
      <c r="C82" s="123">
        <f t="shared" si="31"/>
        <v>15.40468995340164</v>
      </c>
      <c r="D82" s="123">
        <f t="shared" si="31"/>
        <v>16.151150658670389</v>
      </c>
      <c r="E82" s="123">
        <f t="shared" si="31"/>
        <v>17.436853359472373</v>
      </c>
      <c r="F82" s="123">
        <f t="shared" si="31"/>
        <v>18.942288851728435</v>
      </c>
      <c r="G82" s="123">
        <f t="shared" si="31"/>
        <v>19.847474707852157</v>
      </c>
      <c r="H82" s="123">
        <f t="shared" si="31"/>
        <v>20.13375290065305</v>
      </c>
      <c r="I82" s="123">
        <f t="shared" si="31"/>
        <v>21.217347187603501</v>
      </c>
      <c r="J82" s="123">
        <f t="shared" si="31"/>
        <v>21.722212887245327</v>
      </c>
      <c r="K82" s="123">
        <f t="shared" si="31"/>
        <v>24.136008027376366</v>
      </c>
      <c r="L82" s="123">
        <f t="shared" si="31"/>
        <v>15.789211711368315</v>
      </c>
      <c r="M82" s="123">
        <f t="shared" si="31"/>
        <v>16.721152023297893</v>
      </c>
      <c r="N82" s="123">
        <f t="shared" si="31"/>
        <v>19.069159520988123</v>
      </c>
      <c r="O82" s="123">
        <f t="shared" si="31"/>
        <v>21.320433490062257</v>
      </c>
      <c r="P82" s="123">
        <f t="shared" si="31"/>
        <v>21.238477233784259</v>
      </c>
      <c r="Q82" s="123">
        <f t="shared" si="31"/>
        <v>21.264328807574174</v>
      </c>
      <c r="R82" s="123">
        <f t="shared" ref="R82:V82" si="32">SUM(R83:R84)</f>
        <v>21.582430056095543</v>
      </c>
      <c r="S82" s="123">
        <f t="shared" si="32"/>
        <v>21.585206522773156</v>
      </c>
      <c r="T82" s="123">
        <f t="shared" si="32"/>
        <v>21.379815082139658</v>
      </c>
      <c r="U82" s="123">
        <f t="shared" si="32"/>
        <v>21.626379965358304</v>
      </c>
      <c r="V82" s="123">
        <f t="shared" si="32"/>
        <v>22.690683471492299</v>
      </c>
      <c r="W82" s="123">
        <f t="shared" ref="W82:Y82" si="33">SUM(W83:W84)</f>
        <v>23.17497949757178</v>
      </c>
      <c r="X82" s="123">
        <f t="shared" si="33"/>
        <v>23.655639555815675</v>
      </c>
      <c r="Y82" s="123">
        <f t="shared" si="33"/>
        <v>24.428423255632921</v>
      </c>
      <c r="DA82" s="130" t="s">
        <v>2991</v>
      </c>
    </row>
    <row r="83" spans="1:105" ht="12" customHeight="1" x14ac:dyDescent="0.25">
      <c r="A83" s="97" t="s">
        <v>199</v>
      </c>
      <c r="B83" s="99">
        <v>15.116322630103967</v>
      </c>
      <c r="C83" s="99">
        <v>15.292139849934957</v>
      </c>
      <c r="D83" s="99">
        <v>16.038381338114679</v>
      </c>
      <c r="E83" s="99">
        <v>17.336895825503206</v>
      </c>
      <c r="F83" s="99">
        <v>18.839168695560716</v>
      </c>
      <c r="G83" s="99">
        <v>19.738333407670279</v>
      </c>
      <c r="H83" s="99">
        <v>20.021437532868038</v>
      </c>
      <c r="I83" s="99">
        <v>21.094959654347491</v>
      </c>
      <c r="J83" s="99">
        <v>21.590399987983357</v>
      </c>
      <c r="K83" s="99">
        <v>23.99706360320231</v>
      </c>
      <c r="L83" s="99">
        <v>15.728510295101328</v>
      </c>
      <c r="M83" s="99">
        <v>16.649114930143998</v>
      </c>
      <c r="N83" s="99">
        <v>18.990904740596712</v>
      </c>
      <c r="O83" s="99">
        <v>21.234119677499233</v>
      </c>
      <c r="P83" s="99">
        <v>21.156281483613409</v>
      </c>
      <c r="Q83" s="99">
        <v>21.183656341843999</v>
      </c>
      <c r="R83" s="99">
        <v>21.497761773555506</v>
      </c>
      <c r="S83" s="99">
        <v>21.502354150600958</v>
      </c>
      <c r="T83" s="99">
        <v>21.29917349213844</v>
      </c>
      <c r="U83" s="99">
        <v>21.546118539108662</v>
      </c>
      <c r="V83" s="99">
        <v>22.571735019345109</v>
      </c>
      <c r="W83" s="99">
        <v>23.053631247852103</v>
      </c>
      <c r="X83" s="99">
        <v>23.530982167741197</v>
      </c>
      <c r="Y83" s="99">
        <v>24.296413985845533</v>
      </c>
      <c r="DA83" s="63" t="s">
        <v>2992</v>
      </c>
    </row>
    <row r="84" spans="1:105" ht="12" customHeight="1" x14ac:dyDescent="0.25">
      <c r="A84" s="97" t="s">
        <v>53</v>
      </c>
      <c r="B84" s="99">
        <v>0.11513658797887742</v>
      </c>
      <c r="C84" s="99">
        <v>0.11255010346668375</v>
      </c>
      <c r="D84" s="99">
        <v>0.1127693205557094</v>
      </c>
      <c r="E84" s="99">
        <v>9.9957533969166498E-2</v>
      </c>
      <c r="F84" s="99">
        <v>0.10312015616771864</v>
      </c>
      <c r="G84" s="99">
        <v>0.10914130018187736</v>
      </c>
      <c r="H84" s="99">
        <v>0.11231536778501053</v>
      </c>
      <c r="I84" s="99">
        <v>0.12238753325600926</v>
      </c>
      <c r="J84" s="99">
        <v>0.13181289926197132</v>
      </c>
      <c r="K84" s="99">
        <v>0.13894442417405631</v>
      </c>
      <c r="L84" s="99">
        <v>6.0701416266987385E-2</v>
      </c>
      <c r="M84" s="99">
        <v>7.2037093153895823E-2</v>
      </c>
      <c r="N84" s="99">
        <v>7.8254780391411718E-2</v>
      </c>
      <c r="O84" s="99">
        <v>8.631381256302248E-2</v>
      </c>
      <c r="P84" s="99">
        <v>8.219575017084868E-2</v>
      </c>
      <c r="Q84" s="99">
        <v>8.0672465730174059E-2</v>
      </c>
      <c r="R84" s="99">
        <v>8.4668282540036985E-2</v>
      </c>
      <c r="S84" s="99">
        <v>8.2852372172199151E-2</v>
      </c>
      <c r="T84" s="99">
        <v>8.0641590001218594E-2</v>
      </c>
      <c r="U84" s="99">
        <v>8.0261426249641332E-2</v>
      </c>
      <c r="V84" s="99">
        <v>0.11894845214719216</v>
      </c>
      <c r="W84" s="99">
        <v>0.12134824971967599</v>
      </c>
      <c r="X84" s="99">
        <v>0.12465738807447928</v>
      </c>
      <c r="Y84" s="99">
        <v>0.13200926978739061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0.2515642215415636</v>
      </c>
      <c r="C85" s="123">
        <f t="shared" si="34"/>
        <v>0.29776608715047587</v>
      </c>
      <c r="D85" s="123">
        <f t="shared" si="34"/>
        <v>0.25171514929516137</v>
      </c>
      <c r="E85" s="123">
        <f t="shared" si="34"/>
        <v>0.55333892039226629</v>
      </c>
      <c r="F85" s="123">
        <f t="shared" si="34"/>
        <v>0.40432342690650119</v>
      </c>
      <c r="G85" s="123">
        <f t="shared" si="34"/>
        <v>0.49384178578821508</v>
      </c>
      <c r="H85" s="123">
        <f t="shared" si="34"/>
        <v>0.60342451209966796</v>
      </c>
      <c r="I85" s="123">
        <f t="shared" si="34"/>
        <v>0.30214464159115273</v>
      </c>
      <c r="J85" s="123">
        <f t="shared" si="34"/>
        <v>0.30461053827823631</v>
      </c>
      <c r="K85" s="123">
        <f t="shared" si="34"/>
        <v>0.51315122826357684</v>
      </c>
      <c r="L85" s="123">
        <f t="shared" si="34"/>
        <v>0.77959600267863871</v>
      </c>
      <c r="M85" s="123">
        <f t="shared" si="34"/>
        <v>0.69902722670992956</v>
      </c>
      <c r="N85" s="123">
        <f t="shared" si="34"/>
        <v>0.76544900261215298</v>
      </c>
      <c r="O85" s="123">
        <f t="shared" si="34"/>
        <v>0.90847315219569924</v>
      </c>
      <c r="P85" s="123">
        <f t="shared" si="34"/>
        <v>1.026583379812366</v>
      </c>
      <c r="Q85" s="123">
        <f t="shared" si="34"/>
        <v>1.0069965697737326</v>
      </c>
      <c r="R85" s="123">
        <f t="shared" si="34"/>
        <v>1.1685323199255986</v>
      </c>
      <c r="S85" s="123">
        <f t="shared" si="34"/>
        <v>1.2086942424057179</v>
      </c>
      <c r="T85" s="123">
        <f t="shared" si="34"/>
        <v>1.3390485372837417</v>
      </c>
      <c r="U85" s="123">
        <f t="shared" si="34"/>
        <v>1.3429576866143529</v>
      </c>
      <c r="V85" s="123">
        <f t="shared" si="34"/>
        <v>1.3774096885863691</v>
      </c>
      <c r="W85" s="123">
        <f t="shared" si="34"/>
        <v>1.4812061086556132</v>
      </c>
      <c r="X85" s="123">
        <f t="shared" si="34"/>
        <v>1.587632740618764</v>
      </c>
      <c r="Y85" s="123">
        <f t="shared" si="34"/>
        <v>1.8432422111016322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0.2515642215415636</v>
      </c>
      <c r="C86" s="99">
        <f>RES_hhdet_tesh!C86/RES_summary!C$19</f>
        <v>0.29776608715047587</v>
      </c>
      <c r="D86" s="99">
        <f>RES_hhdet_tesh!D86/RES_summary!D$19</f>
        <v>0.25171514929516137</v>
      </c>
      <c r="E86" s="99">
        <f>RES_hhdet_tesh!E86/RES_summary!E$19</f>
        <v>0.55333892039226629</v>
      </c>
      <c r="F86" s="99">
        <f>RES_hhdet_tesh!F86/RES_summary!F$19</f>
        <v>0.40432342690650119</v>
      </c>
      <c r="G86" s="99">
        <f>RES_hhdet_tesh!G86/RES_summary!G$19</f>
        <v>0.49384178578821508</v>
      </c>
      <c r="H86" s="99">
        <f>RES_hhdet_tesh!H86/RES_summary!H$19</f>
        <v>0.60342451209966796</v>
      </c>
      <c r="I86" s="99">
        <f>RES_hhdet_tesh!I86/RES_summary!I$19</f>
        <v>0.30214464159115273</v>
      </c>
      <c r="J86" s="99">
        <f>RES_hhdet_tesh!J86/RES_summary!J$19</f>
        <v>0.30461053827823631</v>
      </c>
      <c r="K86" s="99">
        <f>RES_hhdet_tesh!K86/RES_summary!K$19</f>
        <v>0.51315122826357684</v>
      </c>
      <c r="L86" s="99">
        <f>RES_hhdet_tesh!L86/RES_summary!L$19</f>
        <v>0.77959600267863871</v>
      </c>
      <c r="M86" s="99">
        <f>RES_hhdet_tesh!M86/RES_summary!M$19</f>
        <v>0.69902722670992956</v>
      </c>
      <c r="N86" s="99">
        <f>RES_hhdet_tesh!N86/RES_summary!N$19</f>
        <v>0.76544900261215298</v>
      </c>
      <c r="O86" s="99">
        <f>RES_hhdet_tesh!O86/RES_summary!O$19</f>
        <v>0.90847315219569924</v>
      </c>
      <c r="P86" s="99">
        <f>RES_hhdet_tesh!P86/RES_summary!P$19</f>
        <v>1.026583379812366</v>
      </c>
      <c r="Q86" s="99">
        <f>RES_hhdet_tesh!Q86/RES_summary!Q$19</f>
        <v>1.0069965697737326</v>
      </c>
      <c r="R86" s="99">
        <f>RES_hhdet_tesh!R86/RES_summary!R$19</f>
        <v>1.1685323199255986</v>
      </c>
      <c r="S86" s="99">
        <f>RES_hhdet_tesh!S86/RES_summary!S$19</f>
        <v>1.2086942424057179</v>
      </c>
      <c r="T86" s="99">
        <f>RES_hhdet_tesh!T86/RES_summary!T$19</f>
        <v>1.3390485372837417</v>
      </c>
      <c r="U86" s="99">
        <f>RES_hhdet_tesh!U86/RES_summary!U$19</f>
        <v>1.3429576866143529</v>
      </c>
      <c r="V86" s="99">
        <f>RES_hhdet_tesh!V86/RES_summary!V$19</f>
        <v>1.3774096885863691</v>
      </c>
      <c r="W86" s="99">
        <f>RES_hhdet_tesh!W86/RES_summary!W$19</f>
        <v>1.4812061086556132</v>
      </c>
      <c r="X86" s="99">
        <f>RES_hhdet_tesh!X86/RES_summary!X$19</f>
        <v>1.587632740618764</v>
      </c>
      <c r="Y86" s="99">
        <f>RES_hhdet_tesh!Y86/RES_summary!Y$19</f>
        <v>1.8432422111016322</v>
      </c>
      <c r="DA86" s="63" t="s">
        <v>2995</v>
      </c>
    </row>
    <row r="87" spans="1:105" ht="12" customHeight="1" x14ac:dyDescent="0.25">
      <c r="A87" s="121" t="s">
        <v>55</v>
      </c>
      <c r="B87" s="123">
        <v>8.4198103320179083</v>
      </c>
      <c r="C87" s="123">
        <v>8.2751494110830013</v>
      </c>
      <c r="D87" s="123">
        <v>8.2124557439222432</v>
      </c>
      <c r="E87" s="123">
        <v>8.292363535447004</v>
      </c>
      <c r="F87" s="123">
        <v>8.2053815792393561</v>
      </c>
      <c r="G87" s="123">
        <v>8.1056025588528691</v>
      </c>
      <c r="H87" s="123">
        <v>8.172895012898314</v>
      </c>
      <c r="I87" s="123">
        <v>8.320349572593118</v>
      </c>
      <c r="J87" s="123">
        <v>8.3942781700497324</v>
      </c>
      <c r="K87" s="123">
        <v>8.3709767182652062</v>
      </c>
      <c r="L87" s="123">
        <v>8.5144432759946227</v>
      </c>
      <c r="M87" s="123">
        <v>7.6490465994645502</v>
      </c>
      <c r="N87" s="123">
        <v>7.4570778161848734</v>
      </c>
      <c r="O87" s="123">
        <v>7.4388548045190683</v>
      </c>
      <c r="P87" s="123">
        <v>6.9473559733734582</v>
      </c>
      <c r="Q87" s="123">
        <v>6.6966328649774516</v>
      </c>
      <c r="R87" s="123">
        <v>6.7946554637604697</v>
      </c>
      <c r="S87" s="123">
        <v>6.9473858361546208</v>
      </c>
      <c r="T87" s="123">
        <v>6.9848310315250366</v>
      </c>
      <c r="U87" s="123">
        <v>6.9735821716600821</v>
      </c>
      <c r="V87" s="123">
        <v>7.5118400205114844</v>
      </c>
      <c r="W87" s="123">
        <v>7.1234664443566507</v>
      </c>
      <c r="X87" s="123">
        <v>6.9076676550978213</v>
      </c>
      <c r="Y87" s="123">
        <v>6.902883191481231</v>
      </c>
      <c r="DA87" s="130" t="s">
        <v>2996</v>
      </c>
    </row>
    <row r="88" spans="1:105" ht="12" customHeight="1" x14ac:dyDescent="0.25">
      <c r="A88" s="97" t="s">
        <v>132</v>
      </c>
      <c r="B88" s="99">
        <v>8.2521848066750216</v>
      </c>
      <c r="C88" s="99">
        <v>8.3535696098467973</v>
      </c>
      <c r="D88" s="99">
        <v>8.3798136895900495</v>
      </c>
      <c r="E88" s="99">
        <v>8.0539439427389716</v>
      </c>
      <c r="F88" s="99">
        <v>8.0557494435425063</v>
      </c>
      <c r="G88" s="99">
        <v>8.0379816949970309</v>
      </c>
      <c r="H88" s="99">
        <v>8.3359645930856008</v>
      </c>
      <c r="I88" s="99">
        <v>8.3634738589723323</v>
      </c>
      <c r="J88" s="99">
        <v>8.711451305922294</v>
      </c>
      <c r="K88" s="99">
        <v>8.3126749733175771</v>
      </c>
      <c r="L88" s="99">
        <v>7.7576889137454899</v>
      </c>
      <c r="M88" s="99">
        <v>7.6114038844283725</v>
      </c>
      <c r="N88" s="99">
        <v>7.6560420084292398</v>
      </c>
      <c r="O88" s="99">
        <v>7.4810429934723883</v>
      </c>
      <c r="P88" s="99">
        <v>7.0612250157483247</v>
      </c>
      <c r="Q88" s="99">
        <v>6.8512937880456377</v>
      </c>
      <c r="R88" s="99">
        <v>6.8217460456897463</v>
      </c>
      <c r="S88" s="99">
        <v>6.9004152037216375</v>
      </c>
      <c r="T88" s="99">
        <v>7.056677414729819</v>
      </c>
      <c r="U88" s="99">
        <v>7.0828954040853942</v>
      </c>
      <c r="V88" s="99">
        <v>7.2893435889305724</v>
      </c>
      <c r="W88" s="99">
        <v>7.1359020497097809</v>
      </c>
      <c r="X88" s="99">
        <v>6.9122890192214488</v>
      </c>
      <c r="Y88" s="99">
        <v>6.9521691458754491</v>
      </c>
      <c r="DA88" s="63" t="s">
        <v>2997</v>
      </c>
    </row>
    <row r="89" spans="1:105" ht="12" customHeight="1" x14ac:dyDescent="0.25">
      <c r="A89" s="97" t="s">
        <v>131</v>
      </c>
      <c r="B89" s="99">
        <v>8.2521848066750216</v>
      </c>
      <c r="C89" s="99">
        <v>8.353134870566171</v>
      </c>
      <c r="D89" s="99">
        <v>8.3788316199347594</v>
      </c>
      <c r="E89" s="99">
        <v>8.0548234256328417</v>
      </c>
      <c r="F89" s="99">
        <v>8.0563981082956229</v>
      </c>
      <c r="G89" s="99">
        <v>8.0372560788970873</v>
      </c>
      <c r="H89" s="99">
        <v>8.3356202900734893</v>
      </c>
      <c r="I89" s="99">
        <v>8.3621419136959609</v>
      </c>
      <c r="J89" s="99">
        <v>8.7117878592061153</v>
      </c>
      <c r="K89" s="99">
        <v>8.3128814550714463</v>
      </c>
      <c r="L89" s="99">
        <v>7.7617375965255588</v>
      </c>
      <c r="M89" s="99">
        <v>7.6191084719442692</v>
      </c>
      <c r="N89" s="99">
        <v>7.6623969826854044</v>
      </c>
      <c r="O89" s="99">
        <v>7.4833410569056165</v>
      </c>
      <c r="P89" s="99">
        <v>7.063796909452206</v>
      </c>
      <c r="Q89" s="99">
        <v>6.8538167740666278</v>
      </c>
      <c r="R89" s="99">
        <v>6.8233492399613196</v>
      </c>
      <c r="S89" s="99">
        <v>6.9016916950952485</v>
      </c>
      <c r="T89" s="99">
        <v>7.0574993584474228</v>
      </c>
      <c r="U89" s="99">
        <v>7.0832753691646131</v>
      </c>
      <c r="V89" s="99">
        <v>7.2894072041418241</v>
      </c>
      <c r="W89" s="99">
        <v>7.1341611108545058</v>
      </c>
      <c r="X89" s="99">
        <v>6.9118505593142316</v>
      </c>
      <c r="Y89" s="99">
        <v>6.9511940579871965</v>
      </c>
      <c r="DA89" s="63" t="s">
        <v>2998</v>
      </c>
    </row>
    <row r="90" spans="1:105" ht="12" customHeight="1" x14ac:dyDescent="0.25">
      <c r="A90" s="100" t="s">
        <v>199</v>
      </c>
      <c r="B90" s="102">
        <v>1.4653671497245668</v>
      </c>
      <c r="C90" s="102">
        <v>1.5818921779147985</v>
      </c>
      <c r="D90" s="102">
        <v>1.6549596130452751</v>
      </c>
      <c r="E90" s="102">
        <v>1.3644225139489701</v>
      </c>
      <c r="F90" s="102">
        <v>1.3731727461897807</v>
      </c>
      <c r="G90" s="102">
        <v>1.5819014357399117</v>
      </c>
      <c r="H90" s="102">
        <v>1.5185575946938381</v>
      </c>
      <c r="I90" s="102">
        <v>1.5423699703478446</v>
      </c>
      <c r="J90" s="102">
        <v>1.5916231447481983</v>
      </c>
      <c r="K90" s="102">
        <v>1.5619029885298386</v>
      </c>
      <c r="L90" s="102">
        <v>1.1587514750360057</v>
      </c>
      <c r="M90" s="102">
        <v>0.80103628236280888</v>
      </c>
      <c r="N90" s="102">
        <v>0.8822295007149118</v>
      </c>
      <c r="O90" s="102">
        <v>0.76768787317490661</v>
      </c>
      <c r="P90" s="102">
        <v>0.77187429069606572</v>
      </c>
      <c r="Q90" s="102">
        <v>0.77181335384733829</v>
      </c>
      <c r="R90" s="102">
        <v>0.79846123776383848</v>
      </c>
      <c r="S90" s="102">
        <v>0.77798735290863941</v>
      </c>
      <c r="T90" s="102">
        <v>0.59631537143384761</v>
      </c>
      <c r="U90" s="102">
        <v>0.62764005550022695</v>
      </c>
      <c r="V90" s="102">
        <v>0.72387136387720052</v>
      </c>
      <c r="W90" s="102">
        <v>0.7813294062528493</v>
      </c>
      <c r="X90" s="102">
        <v>1.2318679768441365</v>
      </c>
      <c r="Y90" s="102">
        <v>1.0538635687072291</v>
      </c>
      <c r="DA90" s="131" t="s">
        <v>2999</v>
      </c>
    </row>
    <row r="91" spans="1:105" ht="12" customHeight="1" x14ac:dyDescent="0.25">
      <c r="A91" s="103" t="s">
        <v>52</v>
      </c>
      <c r="B91" s="105">
        <v>6.7868176569504541</v>
      </c>
      <c r="C91" s="105">
        <v>6.7712426926513727</v>
      </c>
      <c r="D91" s="105">
        <v>6.7238720068894846</v>
      </c>
      <c r="E91" s="105">
        <v>6.6904009116838736</v>
      </c>
      <c r="F91" s="105">
        <v>6.6832253621058406</v>
      </c>
      <c r="G91" s="105">
        <v>6.4553546431571762</v>
      </c>
      <c r="H91" s="105">
        <v>6.8170626953796498</v>
      </c>
      <c r="I91" s="105">
        <v>6.8197719433481172</v>
      </c>
      <c r="J91" s="105">
        <v>7.1201647144579185</v>
      </c>
      <c r="K91" s="105">
        <v>6.7509784665416079</v>
      </c>
      <c r="L91" s="105">
        <v>6.6029861214895531</v>
      </c>
      <c r="M91" s="105">
        <v>6.8180721895814607</v>
      </c>
      <c r="N91" s="105">
        <v>6.7801674819704925</v>
      </c>
      <c r="O91" s="105">
        <v>6.7156531837307085</v>
      </c>
      <c r="P91" s="105">
        <v>6.291922618756141</v>
      </c>
      <c r="Q91" s="105">
        <v>6.0820034202192907</v>
      </c>
      <c r="R91" s="105">
        <v>6.0248880021974802</v>
      </c>
      <c r="S91" s="105">
        <v>6.123704342186608</v>
      </c>
      <c r="T91" s="105">
        <v>6.4611839870135759</v>
      </c>
      <c r="U91" s="105">
        <v>6.455635313664386</v>
      </c>
      <c r="V91" s="105">
        <v>6.5655358402646256</v>
      </c>
      <c r="W91" s="105">
        <v>6.3528317046016571</v>
      </c>
      <c r="X91" s="105">
        <v>5.6799825824700951</v>
      </c>
      <c r="Y91" s="105">
        <v>5.8973304892799678</v>
      </c>
      <c r="DA91" s="132" t="s">
        <v>3000</v>
      </c>
    </row>
    <row r="92" spans="1:105" ht="12" customHeight="1" x14ac:dyDescent="0.25">
      <c r="A92" s="106" t="s">
        <v>124</v>
      </c>
      <c r="B92" s="102">
        <v>8.4661644372058209</v>
      </c>
      <c r="C92" s="102">
        <v>8.2614605232116656</v>
      </c>
      <c r="D92" s="102">
        <v>8.1700444013199949</v>
      </c>
      <c r="E92" s="102">
        <v>8.3693560692754829</v>
      </c>
      <c r="F92" s="102">
        <v>8.268175727262566</v>
      </c>
      <c r="G92" s="102">
        <v>8.1021363831453677</v>
      </c>
      <c r="H92" s="102">
        <v>8.157312815207419</v>
      </c>
      <c r="I92" s="102">
        <v>8.3222067391216434</v>
      </c>
      <c r="J92" s="102">
        <v>8.3414995277015596</v>
      </c>
      <c r="K92" s="102">
        <v>8.396700110385618</v>
      </c>
      <c r="L92" s="102">
        <v>8.7989849522184116</v>
      </c>
      <c r="M92" s="102">
        <v>7.6644670491604048</v>
      </c>
      <c r="N92" s="102">
        <v>7.4403185860702994</v>
      </c>
      <c r="O92" s="102">
        <v>7.525967002655066</v>
      </c>
      <c r="P92" s="102">
        <v>6.9816871694293106</v>
      </c>
      <c r="Q92" s="102">
        <v>6.6854212994337692</v>
      </c>
      <c r="R92" s="102">
        <v>6.8504035892230331</v>
      </c>
      <c r="S92" s="102">
        <v>7.0706581884137591</v>
      </c>
      <c r="T92" s="102">
        <v>7.0103510792723229</v>
      </c>
      <c r="U92" s="102">
        <v>6.9847837236158989</v>
      </c>
      <c r="V92" s="102">
        <v>8.1397217628858733</v>
      </c>
      <c r="W92" s="102">
        <v>7.1873655018161848</v>
      </c>
      <c r="X92" s="102">
        <v>6.8979462233501847</v>
      </c>
      <c r="Y92" s="102">
        <v>6.7906972637846552</v>
      </c>
      <c r="DA92" s="131" t="s">
        <v>3001</v>
      </c>
    </row>
    <row r="93" spans="1:105" ht="12" customHeight="1" x14ac:dyDescent="0.25">
      <c r="A93" s="107" t="s">
        <v>123</v>
      </c>
      <c r="B93" s="105">
        <v>8.4661644372058209</v>
      </c>
      <c r="C93" s="105">
        <v>8.2613093724278492</v>
      </c>
      <c r="D93" s="105">
        <v>8.1697711745063462</v>
      </c>
      <c r="E93" s="105">
        <v>8.3698876089853833</v>
      </c>
      <c r="F93" s="105">
        <v>8.2685534720698328</v>
      </c>
      <c r="G93" s="105">
        <v>8.102537028207502</v>
      </c>
      <c r="H93" s="105">
        <v>8.1575441250597471</v>
      </c>
      <c r="I93" s="105">
        <v>8.3223403418766022</v>
      </c>
      <c r="J93" s="105">
        <v>8.3421811689640855</v>
      </c>
      <c r="K93" s="105">
        <v>8.3975578526287045</v>
      </c>
      <c r="L93" s="105">
        <v>8.8002400317586584</v>
      </c>
      <c r="M93" s="105">
        <v>7.6621445585159158</v>
      </c>
      <c r="N93" s="105">
        <v>7.4382283770265927</v>
      </c>
      <c r="O93" s="105">
        <v>7.5251909396536281</v>
      </c>
      <c r="P93" s="105">
        <v>6.9811671187819595</v>
      </c>
      <c r="Q93" s="105">
        <v>6.6842853132466891</v>
      </c>
      <c r="R93" s="105">
        <v>6.8490850132506811</v>
      </c>
      <c r="S93" s="105">
        <v>7.0693233478599486</v>
      </c>
      <c r="T93" s="105">
        <v>7.0102400608173498</v>
      </c>
      <c r="U93" s="105">
        <v>6.9849701837152924</v>
      </c>
      <c r="V93" s="105">
        <v>8.1421006590324225</v>
      </c>
      <c r="W93" s="105">
        <v>7.1872341497706858</v>
      </c>
      <c r="X93" s="105">
        <v>6.8969865455156709</v>
      </c>
      <c r="Y93" s="105">
        <v>6.7888042427012039</v>
      </c>
      <c r="DA93" s="132" t="s">
        <v>3002</v>
      </c>
    </row>
    <row r="94" spans="1:105" ht="12" customHeight="1" x14ac:dyDescent="0.25">
      <c r="A94" s="108" t="s">
        <v>50</v>
      </c>
      <c r="B94" s="99">
        <v>1.5143464367097741</v>
      </c>
      <c r="C94" s="99">
        <v>1.5602478134027167</v>
      </c>
      <c r="D94" s="99">
        <v>1.6045287408180924</v>
      </c>
      <c r="E94" s="99">
        <v>1.4352232685793345</v>
      </c>
      <c r="F94" s="99">
        <v>1.420593153768225</v>
      </c>
      <c r="G94" s="99">
        <v>1.597576431164196</v>
      </c>
      <c r="H94" s="99">
        <v>1.4776503325751684</v>
      </c>
      <c r="I94" s="99">
        <v>1.5332309259785768</v>
      </c>
      <c r="J94" s="99">
        <v>1.5050382039878598</v>
      </c>
      <c r="K94" s="99">
        <v>1.5821622026103872</v>
      </c>
      <c r="L94" s="99">
        <v>1.4030173439523339</v>
      </c>
      <c r="M94" s="99">
        <v>0.81085317293595371</v>
      </c>
      <c r="N94" s="99">
        <v>0.82711018287285887</v>
      </c>
      <c r="O94" s="99">
        <v>0.77797393295361839</v>
      </c>
      <c r="P94" s="99">
        <v>0.74966031860540472</v>
      </c>
      <c r="Q94" s="99">
        <v>0.7261044939651442</v>
      </c>
      <c r="R94" s="99">
        <v>0.8048712250704948</v>
      </c>
      <c r="S94" s="99">
        <v>0.82365970322081006</v>
      </c>
      <c r="T94" s="99">
        <v>0.58548917552556623</v>
      </c>
      <c r="U94" s="99">
        <v>0.60425521267545557</v>
      </c>
      <c r="V94" s="99">
        <v>0.96230203070431164</v>
      </c>
      <c r="W94" s="99">
        <v>0.89481565471565994</v>
      </c>
      <c r="X94" s="99">
        <v>1.3635778708542137</v>
      </c>
      <c r="Y94" s="99">
        <v>1.1032289564204663</v>
      </c>
      <c r="DA94" s="63" t="s">
        <v>3003</v>
      </c>
    </row>
    <row r="95" spans="1:105" ht="12" customHeight="1" x14ac:dyDescent="0.25">
      <c r="A95" s="108" t="s">
        <v>52</v>
      </c>
      <c r="B95" s="99">
        <v>6.951818000496047</v>
      </c>
      <c r="C95" s="99">
        <v>6.7010615590251312</v>
      </c>
      <c r="D95" s="99">
        <v>6.5652424336882538</v>
      </c>
      <c r="E95" s="99">
        <v>6.9346643404060497</v>
      </c>
      <c r="F95" s="99">
        <v>6.8479603183016087</v>
      </c>
      <c r="G95" s="99">
        <v>6.5049605970433086</v>
      </c>
      <c r="H95" s="99">
        <v>6.6798937924845792</v>
      </c>
      <c r="I95" s="99">
        <v>6.789109415898027</v>
      </c>
      <c r="J95" s="99">
        <v>6.8371429649762261</v>
      </c>
      <c r="K95" s="99">
        <v>6.8153956500183179</v>
      </c>
      <c r="L95" s="99">
        <v>7.3972226878063232</v>
      </c>
      <c r="M95" s="99">
        <v>6.8512913855799615</v>
      </c>
      <c r="N95" s="99">
        <v>6.6111181941537334</v>
      </c>
      <c r="O95" s="99">
        <v>6.7472170067000103</v>
      </c>
      <c r="P95" s="99">
        <v>6.2315068001765548</v>
      </c>
      <c r="Q95" s="99">
        <v>5.9581808192815444</v>
      </c>
      <c r="R95" s="99">
        <v>6.044213788180187</v>
      </c>
      <c r="S95" s="99">
        <v>6.2456636446391398</v>
      </c>
      <c r="T95" s="99">
        <v>6.4247508852917843</v>
      </c>
      <c r="U95" s="99">
        <v>6.3807149710398363</v>
      </c>
      <c r="V95" s="99">
        <v>7.1797986283281121</v>
      </c>
      <c r="W95" s="99">
        <v>6.2924184950550259</v>
      </c>
      <c r="X95" s="99">
        <v>5.533408674661457</v>
      </c>
      <c r="Y95" s="99">
        <v>5.6855752862807387</v>
      </c>
      <c r="DA95" s="63" t="s">
        <v>3004</v>
      </c>
    </row>
    <row r="96" spans="1:105" ht="12" customHeight="1" x14ac:dyDescent="0.25">
      <c r="A96" s="106" t="s">
        <v>122</v>
      </c>
      <c r="B96" s="102">
        <v>8.0806235163755247</v>
      </c>
      <c r="C96" s="102">
        <v>8.2994712876466892</v>
      </c>
      <c r="D96" s="102">
        <v>8.4331562819033881</v>
      </c>
      <c r="E96" s="102">
        <v>7.7646563766647718</v>
      </c>
      <c r="F96" s="102">
        <v>7.7246860286263628</v>
      </c>
      <c r="G96" s="102">
        <v>8.3032505957388523</v>
      </c>
      <c r="H96" s="102">
        <v>7.9799963647723606</v>
      </c>
      <c r="I96" s="102">
        <v>8.2145083590988737</v>
      </c>
      <c r="J96" s="102">
        <v>8.1921405237082023</v>
      </c>
      <c r="K96" s="102">
        <v>8.2930207333554815</v>
      </c>
      <c r="L96" s="102">
        <v>8.1330450450404808</v>
      </c>
      <c r="M96" s="102">
        <v>7.6301989875504983</v>
      </c>
      <c r="N96" s="102">
        <v>7.1794351312620774</v>
      </c>
      <c r="O96" s="102">
        <v>7.0556595455295854</v>
      </c>
      <c r="P96" s="102">
        <v>6.6351748269005366</v>
      </c>
      <c r="Q96" s="102">
        <v>6.4606166389187454</v>
      </c>
      <c r="R96" s="102">
        <v>6.6022488744237755</v>
      </c>
      <c r="S96" s="102">
        <v>6.6956599772591447</v>
      </c>
      <c r="T96" s="102">
        <v>6.8238048724094362</v>
      </c>
      <c r="U96" s="102">
        <v>6.7881045579406516</v>
      </c>
      <c r="V96" s="102">
        <v>6.4680882343900983</v>
      </c>
      <c r="W96" s="102">
        <v>6.9816162147555128</v>
      </c>
      <c r="X96" s="102">
        <v>6.9149942106746431</v>
      </c>
      <c r="Y96" s="102">
        <v>7.0232098321654481</v>
      </c>
      <c r="DA96" s="131" t="s">
        <v>3005</v>
      </c>
    </row>
    <row r="97" spans="1:105" ht="12" customHeight="1" x14ac:dyDescent="0.25">
      <c r="A97" s="107" t="s">
        <v>121</v>
      </c>
      <c r="B97" s="105">
        <v>8.08062351637553</v>
      </c>
      <c r="C97" s="105">
        <v>8.301723116952358</v>
      </c>
      <c r="D97" s="105">
        <v>8.4345881403414342</v>
      </c>
      <c r="E97" s="105">
        <v>7.7641333449767851</v>
      </c>
      <c r="F97" s="105">
        <v>7.7237870004236866</v>
      </c>
      <c r="G97" s="105">
        <v>8.3046629401005276</v>
      </c>
      <c r="H97" s="105">
        <v>7.9793125014196766</v>
      </c>
      <c r="I97" s="105">
        <v>8.2137386264539121</v>
      </c>
      <c r="J97" s="105">
        <v>8.193806273029427</v>
      </c>
      <c r="K97" s="105">
        <v>8.2963419548306518</v>
      </c>
      <c r="L97" s="105">
        <v>8.1432753141270968</v>
      </c>
      <c r="M97" s="105">
        <v>7.6392994808975088</v>
      </c>
      <c r="N97" s="105">
        <v>7.189702730504008</v>
      </c>
      <c r="O97" s="105">
        <v>7.0576501477674727</v>
      </c>
      <c r="P97" s="105">
        <v>6.6392185716997671</v>
      </c>
      <c r="Q97" s="105">
        <v>6.4607134495312435</v>
      </c>
      <c r="R97" s="105">
        <v>6.6019332590656346</v>
      </c>
      <c r="S97" s="105">
        <v>6.6969764628799995</v>
      </c>
      <c r="T97" s="105">
        <v>6.8121496877383629</v>
      </c>
      <c r="U97" s="105">
        <v>6.7826722245283033</v>
      </c>
      <c r="V97" s="105">
        <v>6.4215070006019204</v>
      </c>
      <c r="W97" s="105">
        <v>6.9675554976294114</v>
      </c>
      <c r="X97" s="105">
        <v>6.9200141377034337</v>
      </c>
      <c r="Y97" s="105">
        <v>7.0239834185668828</v>
      </c>
      <c r="DA97" s="132" t="s">
        <v>3006</v>
      </c>
    </row>
    <row r="98" spans="1:105" ht="12" customHeight="1" x14ac:dyDescent="0.25">
      <c r="A98" s="108" t="s">
        <v>53</v>
      </c>
      <c r="B98" s="99">
        <v>1.3347342863970033</v>
      </c>
      <c r="C98" s="99">
        <v>1.5726790696872688</v>
      </c>
      <c r="D98" s="99">
        <v>1.719213449907496</v>
      </c>
      <c r="E98" s="99">
        <v>1.1382266838541029</v>
      </c>
      <c r="F98" s="99">
        <v>1.150944334511401</v>
      </c>
      <c r="G98" s="99">
        <v>1.6985194858190666</v>
      </c>
      <c r="H98" s="99">
        <v>1.3902873408851857</v>
      </c>
      <c r="I98" s="99">
        <v>1.4861067834889647</v>
      </c>
      <c r="J98" s="99">
        <v>1.4313685766257462</v>
      </c>
      <c r="K98" s="99">
        <v>1.5588900443657967</v>
      </c>
      <c r="L98" s="99">
        <v>1.0690303356017679</v>
      </c>
      <c r="M98" s="99">
        <v>0.75718746326532471</v>
      </c>
      <c r="N98" s="99">
        <v>0.68884199382345357</v>
      </c>
      <c r="O98" s="99">
        <v>0.571737978701512</v>
      </c>
      <c r="P98" s="99">
        <v>0.58122662079970722</v>
      </c>
      <c r="Q98" s="99">
        <v>0.60210719143176272</v>
      </c>
      <c r="R98" s="99">
        <v>0.67997294793670926</v>
      </c>
      <c r="S98" s="99">
        <v>0.65969397886402303</v>
      </c>
      <c r="T98" s="99">
        <v>0.48392317836063375</v>
      </c>
      <c r="U98" s="99">
        <v>0.49728269047639256</v>
      </c>
      <c r="V98" s="99">
        <v>0.18317893120525749</v>
      </c>
      <c r="W98" s="99">
        <v>0.49580389692032945</v>
      </c>
      <c r="X98" s="99">
        <v>0.94942039109801402</v>
      </c>
      <c r="Y98" s="99">
        <v>0.94047233717796908</v>
      </c>
      <c r="DA98" s="63" t="s">
        <v>3007</v>
      </c>
    </row>
    <row r="99" spans="1:105" ht="12" customHeight="1" x14ac:dyDescent="0.25">
      <c r="A99" s="108" t="s">
        <v>52</v>
      </c>
      <c r="B99" s="99">
        <v>6.7458892299785269</v>
      </c>
      <c r="C99" s="99">
        <v>6.7290440472650888</v>
      </c>
      <c r="D99" s="99">
        <v>6.7153746904339391</v>
      </c>
      <c r="E99" s="99">
        <v>6.6259066611226825</v>
      </c>
      <c r="F99" s="99">
        <v>6.5728426659122841</v>
      </c>
      <c r="G99" s="99">
        <v>6.6061434542814625</v>
      </c>
      <c r="H99" s="99">
        <v>6.5890251605344901</v>
      </c>
      <c r="I99" s="99">
        <v>6.7276318429649455</v>
      </c>
      <c r="J99" s="99">
        <v>6.7624376964036816</v>
      </c>
      <c r="K99" s="99">
        <v>6.7374519104648556</v>
      </c>
      <c r="L99" s="99">
        <v>7.0742449785253294</v>
      </c>
      <c r="M99" s="99">
        <v>6.8821120176321839</v>
      </c>
      <c r="N99" s="99">
        <v>6.5008607366805533</v>
      </c>
      <c r="O99" s="99">
        <v>6.4859121690659602</v>
      </c>
      <c r="P99" s="99">
        <v>6.0579919509000586</v>
      </c>
      <c r="Q99" s="99">
        <v>5.8586062580994787</v>
      </c>
      <c r="R99" s="99">
        <v>5.9219603111289256</v>
      </c>
      <c r="S99" s="99">
        <v>6.0372824840159751</v>
      </c>
      <c r="T99" s="99">
        <v>6.3282265093777292</v>
      </c>
      <c r="U99" s="99">
        <v>6.2853895340519106</v>
      </c>
      <c r="V99" s="99">
        <v>6.2383280693966645</v>
      </c>
      <c r="W99" s="99">
        <v>6.4717516007090818</v>
      </c>
      <c r="X99" s="99">
        <v>5.9705937466054184</v>
      </c>
      <c r="Y99" s="99">
        <v>6.0835110813889122</v>
      </c>
      <c r="DA99" s="63" t="s">
        <v>3008</v>
      </c>
    </row>
    <row r="100" spans="1:105" ht="12" customHeight="1" x14ac:dyDescent="0.25">
      <c r="A100" s="121" t="s">
        <v>54</v>
      </c>
      <c r="B100" s="123">
        <v>14.39135316825991</v>
      </c>
      <c r="C100" s="123">
        <v>14.726139935027245</v>
      </c>
      <c r="D100" s="123">
        <v>15.161913017983142</v>
      </c>
      <c r="E100" s="123">
        <v>15.075301090300677</v>
      </c>
      <c r="F100" s="123">
        <v>14.865345363324794</v>
      </c>
      <c r="G100" s="123">
        <v>14.826082354216908</v>
      </c>
      <c r="H100" s="123">
        <v>14.203952659585518</v>
      </c>
      <c r="I100" s="123">
        <v>14.105034391763597</v>
      </c>
      <c r="J100" s="123">
        <v>13.903398709319006</v>
      </c>
      <c r="K100" s="123">
        <v>13.998156850282498</v>
      </c>
      <c r="L100" s="123">
        <v>12.685145742755916</v>
      </c>
      <c r="M100" s="123">
        <v>11.227830557683081</v>
      </c>
      <c r="N100" s="123">
        <v>9.8077362916696877</v>
      </c>
      <c r="O100" s="123">
        <v>8.9763564806252667</v>
      </c>
      <c r="P100" s="123">
        <v>8.4436456174098673</v>
      </c>
      <c r="Q100" s="123">
        <v>8.3046327420291277</v>
      </c>
      <c r="R100" s="123">
        <v>9.0138153169366309</v>
      </c>
      <c r="S100" s="123">
        <v>8.9758244535539866</v>
      </c>
      <c r="T100" s="123">
        <v>9.7390819319888617</v>
      </c>
      <c r="U100" s="123">
        <v>10.081030446974895</v>
      </c>
      <c r="V100" s="123">
        <v>10.909274856216564</v>
      </c>
      <c r="W100" s="123">
        <v>11.325579549347918</v>
      </c>
      <c r="X100" s="123">
        <v>11.049537549866779</v>
      </c>
      <c r="Y100" s="123">
        <v>12.115513104919302</v>
      </c>
      <c r="DA100" s="130" t="s">
        <v>3009</v>
      </c>
    </row>
    <row r="101" spans="1:105" ht="12" customHeight="1" x14ac:dyDescent="0.25">
      <c r="A101" s="97" t="s">
        <v>202</v>
      </c>
      <c r="B101" s="99">
        <v>14.962734490708206</v>
      </c>
      <c r="C101" s="99">
        <v>15.422035955474705</v>
      </c>
      <c r="D101" s="99">
        <v>15.69401672944838</v>
      </c>
      <c r="E101" s="99">
        <v>15.111173471469931</v>
      </c>
      <c r="F101" s="99">
        <v>14.36552588871794</v>
      </c>
      <c r="G101" s="99">
        <v>14.539587419671658</v>
      </c>
      <c r="H101" s="99">
        <v>14.021409535942359</v>
      </c>
      <c r="I101" s="99">
        <v>13.178917501280482</v>
      </c>
      <c r="J101" s="99">
        <v>15.547716638946998</v>
      </c>
      <c r="K101" s="99">
        <v>15.848074643392239</v>
      </c>
      <c r="L101" s="99">
        <v>10.946924889412374</v>
      </c>
      <c r="M101" s="99">
        <v>10.571439493557284</v>
      </c>
      <c r="N101" s="99">
        <v>9.9035613154219657</v>
      </c>
      <c r="O101" s="99">
        <v>9.2899442269871724</v>
      </c>
      <c r="P101" s="99">
        <v>8.8845279761540343</v>
      </c>
      <c r="Q101" s="99">
        <v>8.7620421665212351</v>
      </c>
      <c r="R101" s="99">
        <v>8.9977031300253252</v>
      </c>
      <c r="S101" s="99">
        <v>9.1635314687535079</v>
      </c>
      <c r="T101" s="99">
        <v>9.6615818292085436</v>
      </c>
      <c r="U101" s="99">
        <v>10.096960739316843</v>
      </c>
      <c r="V101" s="99">
        <v>10.788406888075849</v>
      </c>
      <c r="W101" s="99">
        <v>11.18202174176294</v>
      </c>
      <c r="X101" s="99">
        <v>11.28348795931532</v>
      </c>
      <c r="Y101" s="99">
        <v>11.852122594352895</v>
      </c>
      <c r="DA101" s="63" t="s">
        <v>3010</v>
      </c>
    </row>
    <row r="102" spans="1:105" ht="12" customHeight="1" x14ac:dyDescent="0.25">
      <c r="A102" s="97" t="s">
        <v>50</v>
      </c>
      <c r="B102" s="99">
        <v>14.516266448645442</v>
      </c>
      <c r="C102" s="99">
        <v>13.851921636044247</v>
      </c>
      <c r="D102" s="99">
        <v>13.788029236857057</v>
      </c>
      <c r="E102" s="99">
        <v>16.051602074661911</v>
      </c>
      <c r="F102" s="99">
        <v>15.958535024060646</v>
      </c>
      <c r="G102" s="99">
        <v>14.623377226846817</v>
      </c>
      <c r="H102" s="99">
        <v>14.300003323444772</v>
      </c>
      <c r="I102" s="99">
        <v>14.294185197953952</v>
      </c>
      <c r="J102" s="99">
        <v>12.842359523342967</v>
      </c>
      <c r="K102" s="99">
        <v>12.711702289196655</v>
      </c>
      <c r="L102" s="99">
        <v>12.905024148846563</v>
      </c>
      <c r="M102" s="99">
        <v>11.624797363513864</v>
      </c>
      <c r="N102" s="99">
        <v>9.8997440403134966</v>
      </c>
      <c r="O102" s="99">
        <v>9.1707771517965924</v>
      </c>
      <c r="P102" s="99">
        <v>8.2141895747825391</v>
      </c>
      <c r="Q102" s="99">
        <v>7.9325396405848725</v>
      </c>
      <c r="R102" s="99">
        <v>8.5086442153369273</v>
      </c>
      <c r="S102" s="99">
        <v>9.1565928447757781</v>
      </c>
      <c r="T102" s="99">
        <v>9.4742089031884866</v>
      </c>
      <c r="U102" s="99">
        <v>9.9163723901051561</v>
      </c>
      <c r="V102" s="99">
        <v>11.645965701488533</v>
      </c>
      <c r="W102" s="99">
        <v>11.128378157292431</v>
      </c>
      <c r="X102" s="99">
        <v>11.178208860666812</v>
      </c>
      <c r="Y102" s="99">
        <v>11.560606129585375</v>
      </c>
      <c r="DA102" s="63" t="s">
        <v>3011</v>
      </c>
    </row>
    <row r="103" spans="1:105" ht="12" customHeight="1" x14ac:dyDescent="0.25">
      <c r="A103" s="109" t="s">
        <v>120</v>
      </c>
      <c r="B103" s="110">
        <v>13.551033667910389</v>
      </c>
      <c r="C103" s="110">
        <v>14.66427193898428</v>
      </c>
      <c r="D103" s="110">
        <v>15.763498675874326</v>
      </c>
      <c r="E103" s="110">
        <v>14.089942766981382</v>
      </c>
      <c r="F103" s="110">
        <v>14.446579263124402</v>
      </c>
      <c r="G103" s="110">
        <v>15.310061610579961</v>
      </c>
      <c r="H103" s="110">
        <v>14.32862147537489</v>
      </c>
      <c r="I103" s="110">
        <v>15.066604821309118</v>
      </c>
      <c r="J103" s="110">
        <v>12.470393215868768</v>
      </c>
      <c r="K103" s="110">
        <v>12.147818315574991</v>
      </c>
      <c r="L103" s="110">
        <v>15.230830632262188</v>
      </c>
      <c r="M103" s="110">
        <v>12.126195409278894</v>
      </c>
      <c r="N103" s="110">
        <v>9.4880732425279284</v>
      </c>
      <c r="O103" s="110">
        <v>7.5446091776725259</v>
      </c>
      <c r="P103" s="110">
        <v>6.6951545778982355</v>
      </c>
      <c r="Q103" s="110">
        <v>6.6521034397319543</v>
      </c>
      <c r="R103" s="110">
        <v>9.4633583474123686</v>
      </c>
      <c r="S103" s="110">
        <v>8.2765706035958146</v>
      </c>
      <c r="T103" s="110">
        <v>10.069116149519298</v>
      </c>
      <c r="U103" s="110">
        <v>10.125287648440343</v>
      </c>
      <c r="V103" s="110">
        <v>10.806694482424181</v>
      </c>
      <c r="W103" s="110">
        <v>11.635409920843781</v>
      </c>
      <c r="X103" s="110">
        <v>10.635576597071125</v>
      </c>
      <c r="Y103" s="110">
        <v>12.665446657825903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38.39109051310902</v>
      </c>
      <c r="C124" s="118">
        <f t="shared" si="42"/>
        <v>33.442956473321395</v>
      </c>
      <c r="D124" s="118">
        <f t="shared" si="42"/>
        <v>40.738973173142924</v>
      </c>
      <c r="E124" s="118">
        <f t="shared" si="42"/>
        <v>42.054585146742163</v>
      </c>
      <c r="F124" s="118">
        <f t="shared" si="42"/>
        <v>45.239538155803345</v>
      </c>
      <c r="G124" s="118">
        <f t="shared" si="42"/>
        <v>41.090814871005577</v>
      </c>
      <c r="H124" s="118">
        <f t="shared" si="42"/>
        <v>43.05778295584922</v>
      </c>
      <c r="I124" s="118">
        <f t="shared" si="42"/>
        <v>44.511473823252786</v>
      </c>
      <c r="J124" s="118">
        <f t="shared" si="42"/>
        <v>37.369369510342011</v>
      </c>
      <c r="K124" s="118">
        <f t="shared" si="42"/>
        <v>36.621961240662081</v>
      </c>
      <c r="L124" s="118">
        <f t="shared" si="42"/>
        <v>43.694387539967401</v>
      </c>
      <c r="M124" s="118">
        <f t="shared" si="42"/>
        <v>38.38286547547041</v>
      </c>
      <c r="N124" s="118">
        <f t="shared" si="42"/>
        <v>39.403774186632035</v>
      </c>
      <c r="O124" s="118">
        <f t="shared" si="42"/>
        <v>37.146017667980807</v>
      </c>
      <c r="P124" s="118">
        <f t="shared" si="42"/>
        <v>36.201857968718699</v>
      </c>
      <c r="Q124" s="118">
        <f t="shared" si="42"/>
        <v>35.985665078068806</v>
      </c>
      <c r="R124" s="118">
        <f t="shared" ref="R124:V124" si="43">R125+R128+R130+R139</f>
        <v>37.719697547384364</v>
      </c>
      <c r="S124" s="118">
        <f t="shared" si="43"/>
        <v>37.017098713460783</v>
      </c>
      <c r="T124" s="118">
        <f t="shared" si="43"/>
        <v>42.84208697536689</v>
      </c>
      <c r="U124" s="118">
        <f t="shared" si="43"/>
        <v>38.965977535837368</v>
      </c>
      <c r="V124" s="118">
        <f t="shared" si="43"/>
        <v>41.258336062145816</v>
      </c>
      <c r="W124" s="118">
        <f t="shared" ref="W124:Y124" si="44">W125+W128+W130+W139</f>
        <v>46.975044990473691</v>
      </c>
      <c r="X124" s="118">
        <f t="shared" si="44"/>
        <v>46.641029324025439</v>
      </c>
      <c r="Y124" s="118">
        <f t="shared" si="44"/>
        <v>0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16.045583490931147</v>
      </c>
      <c r="C125" s="123">
        <f t="shared" si="45"/>
        <v>10.569529984434467</v>
      </c>
      <c r="D125" s="123">
        <f t="shared" si="45"/>
        <v>17.245505456239641</v>
      </c>
      <c r="E125" s="123">
        <f t="shared" si="45"/>
        <v>18.684182392778659</v>
      </c>
      <c r="F125" s="123">
        <f t="shared" si="45"/>
        <v>21.920942821604452</v>
      </c>
      <c r="G125" s="123">
        <f t="shared" si="45"/>
        <v>17.231347829325724</v>
      </c>
      <c r="H125" s="123">
        <f t="shared" si="45"/>
        <v>20.07482596416229</v>
      </c>
      <c r="I125" s="123">
        <f t="shared" si="45"/>
        <v>21.256787931427244</v>
      </c>
      <c r="J125" s="123">
        <f t="shared" si="45"/>
        <v>16.298717776595261</v>
      </c>
      <c r="K125" s="123">
        <f t="shared" si="45"/>
        <v>15.60390546939824</v>
      </c>
      <c r="L125" s="123">
        <f t="shared" si="45"/>
        <v>20.722147312487554</v>
      </c>
      <c r="M125" s="123">
        <f t="shared" si="45"/>
        <v>18.233375790035225</v>
      </c>
      <c r="N125" s="123">
        <f t="shared" si="45"/>
        <v>21.737946449379525</v>
      </c>
      <c r="O125" s="123">
        <f t="shared" si="45"/>
        <v>20.695594147650091</v>
      </c>
      <c r="P125" s="123">
        <f t="shared" si="45"/>
        <v>20.844797034284881</v>
      </c>
      <c r="Q125" s="123">
        <f t="shared" si="45"/>
        <v>20.970313283245673</v>
      </c>
      <c r="R125" s="123">
        <f t="shared" ref="R125:V125" si="46">SUM(R126:R127)</f>
        <v>20.847854284306774</v>
      </c>
      <c r="S125" s="123">
        <f t="shared" si="46"/>
        <v>20.523081800900698</v>
      </c>
      <c r="T125" s="123">
        <f t="shared" si="46"/>
        <v>25.009174264210419</v>
      </c>
      <c r="U125" s="123">
        <f t="shared" si="46"/>
        <v>20.995004804055007</v>
      </c>
      <c r="V125" s="123">
        <f t="shared" si="46"/>
        <v>22.650869498994027</v>
      </c>
      <c r="W125" s="123">
        <f t="shared" ref="W125:Y125" si="47">SUM(W126:W127)</f>
        <v>27.276634896045771</v>
      </c>
      <c r="X125" s="123">
        <f t="shared" si="47"/>
        <v>27.296243722012559</v>
      </c>
      <c r="Y125" s="123">
        <f t="shared" si="47"/>
        <v>0</v>
      </c>
      <c r="DA125" s="130" t="s">
        <v>3032</v>
      </c>
    </row>
    <row r="126" spans="1:105" ht="12" customHeight="1" x14ac:dyDescent="0.25">
      <c r="A126" s="97" t="s">
        <v>198</v>
      </c>
      <c r="B126" s="99">
        <v>15.98470807853634</v>
      </c>
      <c r="C126" s="99">
        <v>10.530776741804409</v>
      </c>
      <c r="D126" s="99">
        <v>17.185089419960079</v>
      </c>
      <c r="E126" s="99">
        <v>18.630474499900107</v>
      </c>
      <c r="F126" s="99">
        <v>21.861112121735921</v>
      </c>
      <c r="G126" s="99">
        <v>17.183839598585795</v>
      </c>
      <c r="H126" s="99">
        <v>20.018676025958964</v>
      </c>
      <c r="I126" s="99">
        <v>21.19530308141443</v>
      </c>
      <c r="J126" s="99">
        <v>16.24911603008843</v>
      </c>
      <c r="K126" s="99">
        <v>15.55886210135907</v>
      </c>
      <c r="L126" s="99">
        <v>20.682237585201332</v>
      </c>
      <c r="M126" s="99">
        <v>18.19401502039771</v>
      </c>
      <c r="N126" s="99">
        <v>21.693251353389542</v>
      </c>
      <c r="O126" s="99">
        <v>20.653617073490555</v>
      </c>
      <c r="P126" s="99">
        <v>20.804382752396563</v>
      </c>
      <c r="Q126" s="99">
        <v>20.930459168292071</v>
      </c>
      <c r="R126" s="99">
        <v>20.806880650208832</v>
      </c>
      <c r="S126" s="99">
        <v>20.483618299488342</v>
      </c>
      <c r="T126" s="99">
        <v>24.961919639753386</v>
      </c>
      <c r="U126" s="99">
        <v>20.955973265736297</v>
      </c>
      <c r="V126" s="99">
        <v>22.591343606288167</v>
      </c>
      <c r="W126" s="99">
        <v>27.205034823071365</v>
      </c>
      <c r="X126" s="99">
        <v>27.224132637931035</v>
      </c>
      <c r="Y126" s="99">
        <v>0</v>
      </c>
      <c r="DA126" s="63" t="s">
        <v>3033</v>
      </c>
    </row>
    <row r="127" spans="1:105" ht="12" customHeight="1" x14ac:dyDescent="0.25">
      <c r="A127" s="97" t="s">
        <v>53</v>
      </c>
      <c r="B127" s="99">
        <v>6.0875412394807218E-2</v>
      </c>
      <c r="C127" s="99">
        <v>3.875324263005854E-2</v>
      </c>
      <c r="D127" s="99">
        <v>6.0416036279563108E-2</v>
      </c>
      <c r="E127" s="99">
        <v>5.370789287855119E-2</v>
      </c>
      <c r="F127" s="99">
        <v>5.9830699868530443E-2</v>
      </c>
      <c r="G127" s="99">
        <v>4.7508230739928638E-2</v>
      </c>
      <c r="H127" s="99">
        <v>5.6149938203325221E-2</v>
      </c>
      <c r="I127" s="99">
        <v>6.1484850012813258E-2</v>
      </c>
      <c r="J127" s="99">
        <v>4.9601746506832217E-2</v>
      </c>
      <c r="K127" s="99">
        <v>4.5043368039171194E-2</v>
      </c>
      <c r="L127" s="99">
        <v>3.9909727286221372E-2</v>
      </c>
      <c r="M127" s="99">
        <v>3.9360769637513511E-2</v>
      </c>
      <c r="N127" s="99">
        <v>4.4695095989983238E-2</v>
      </c>
      <c r="O127" s="99">
        <v>4.1977074159536214E-2</v>
      </c>
      <c r="P127" s="99">
        <v>4.0414281888317749E-2</v>
      </c>
      <c r="Q127" s="99">
        <v>3.9854114953600764E-2</v>
      </c>
      <c r="R127" s="99">
        <v>4.0973634097940498E-2</v>
      </c>
      <c r="S127" s="99">
        <v>3.9463501412356869E-2</v>
      </c>
      <c r="T127" s="99">
        <v>4.7254624457032261E-2</v>
      </c>
      <c r="U127" s="99">
        <v>3.9031538318709459E-2</v>
      </c>
      <c r="V127" s="99">
        <v>5.9525892705861387E-2</v>
      </c>
      <c r="W127" s="99">
        <v>7.1600072974406667E-2</v>
      </c>
      <c r="X127" s="99">
        <v>7.2111084081524238E-2</v>
      </c>
      <c r="Y127" s="99">
        <v>0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0.25108010007628506</v>
      </c>
      <c r="C128" s="123">
        <f t="shared" si="48"/>
        <v>0.29860174427167585</v>
      </c>
      <c r="D128" s="123">
        <f t="shared" si="48"/>
        <v>0.25096807786384662</v>
      </c>
      <c r="E128" s="123">
        <f t="shared" si="48"/>
        <v>0.55093342338800333</v>
      </c>
      <c r="F128" s="123">
        <f t="shared" si="48"/>
        <v>0.41472576005558159</v>
      </c>
      <c r="G128" s="123">
        <f t="shared" si="48"/>
        <v>0.56911405843661156</v>
      </c>
      <c r="H128" s="123">
        <f t="shared" si="48"/>
        <v>0.68082030066080579</v>
      </c>
      <c r="I128" s="123">
        <f t="shared" si="48"/>
        <v>0.29171773675848234</v>
      </c>
      <c r="J128" s="123">
        <f t="shared" si="48"/>
        <v>0.24880589454922414</v>
      </c>
      <c r="K128" s="123">
        <f t="shared" si="48"/>
        <v>0.3523876882927317</v>
      </c>
      <c r="L128" s="123">
        <f t="shared" si="48"/>
        <v>0.53537920749285439</v>
      </c>
      <c r="M128" s="123">
        <f t="shared" si="48"/>
        <v>0.59893705130233776</v>
      </c>
      <c r="N128" s="123">
        <f t="shared" si="48"/>
        <v>0.78495054665426167</v>
      </c>
      <c r="O128" s="123">
        <f t="shared" si="48"/>
        <v>1.0011385806459332</v>
      </c>
      <c r="P128" s="123">
        <f t="shared" si="48"/>
        <v>1.215202985232241</v>
      </c>
      <c r="Q128" s="123">
        <f t="shared" si="48"/>
        <v>1.2232973463731138</v>
      </c>
      <c r="R128" s="123">
        <f t="shared" si="48"/>
        <v>1.2315692999824297</v>
      </c>
      <c r="S128" s="123">
        <f t="shared" si="48"/>
        <v>1.1284397202459207</v>
      </c>
      <c r="T128" s="123">
        <f t="shared" si="48"/>
        <v>1.1492837588499387</v>
      </c>
      <c r="U128" s="123">
        <f t="shared" si="48"/>
        <v>1.103573991078449</v>
      </c>
      <c r="V128" s="123">
        <f t="shared" si="48"/>
        <v>1.0876088845829013</v>
      </c>
      <c r="W128" s="123">
        <f t="shared" si="48"/>
        <v>1.1926379239069069</v>
      </c>
      <c r="X128" s="123">
        <f t="shared" si="48"/>
        <v>1.578726456261506</v>
      </c>
      <c r="Y128" s="123">
        <f t="shared" si="48"/>
        <v>0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0.25108010007628506</v>
      </c>
      <c r="C129" s="99">
        <f>RES_hhdet_tesh!C129/RES_summary!C$19</f>
        <v>0.29860174427167585</v>
      </c>
      <c r="D129" s="99">
        <f>RES_hhdet_tesh!D129/RES_summary!D$19</f>
        <v>0.25096807786384662</v>
      </c>
      <c r="E129" s="99">
        <f>RES_hhdet_tesh!E129/RES_summary!E$19</f>
        <v>0.55093342338800333</v>
      </c>
      <c r="F129" s="99">
        <f>RES_hhdet_tesh!F129/RES_summary!F$19</f>
        <v>0.41472576005558159</v>
      </c>
      <c r="G129" s="99">
        <f>RES_hhdet_tesh!G129/RES_summary!G$19</f>
        <v>0.56911405843661156</v>
      </c>
      <c r="H129" s="99">
        <f>RES_hhdet_tesh!H129/RES_summary!H$19</f>
        <v>0.68082030066080579</v>
      </c>
      <c r="I129" s="99">
        <f>RES_hhdet_tesh!I129/RES_summary!I$19</f>
        <v>0.29171773675848234</v>
      </c>
      <c r="J129" s="99">
        <f>RES_hhdet_tesh!J129/RES_summary!J$19</f>
        <v>0.24880589454922414</v>
      </c>
      <c r="K129" s="99">
        <f>RES_hhdet_tesh!K129/RES_summary!K$19</f>
        <v>0.3523876882927317</v>
      </c>
      <c r="L129" s="99">
        <f>RES_hhdet_tesh!L129/RES_summary!L$19</f>
        <v>0.53537920749285439</v>
      </c>
      <c r="M129" s="99">
        <f>RES_hhdet_tesh!M129/RES_summary!M$19</f>
        <v>0.59893705130233776</v>
      </c>
      <c r="N129" s="99">
        <f>RES_hhdet_tesh!N129/RES_summary!N$19</f>
        <v>0.78495054665426167</v>
      </c>
      <c r="O129" s="99">
        <f>RES_hhdet_tesh!O129/RES_summary!O$19</f>
        <v>1.0011385806459332</v>
      </c>
      <c r="P129" s="99">
        <f>RES_hhdet_tesh!P129/RES_summary!P$19</f>
        <v>1.215202985232241</v>
      </c>
      <c r="Q129" s="99">
        <f>RES_hhdet_tesh!Q129/RES_summary!Q$19</f>
        <v>1.2232973463731138</v>
      </c>
      <c r="R129" s="99">
        <f>RES_hhdet_tesh!R129/RES_summary!R$19</f>
        <v>1.2315692999824297</v>
      </c>
      <c r="S129" s="99">
        <f>RES_hhdet_tesh!S129/RES_summary!S$19</f>
        <v>1.1284397202459207</v>
      </c>
      <c r="T129" s="99">
        <f>RES_hhdet_tesh!T129/RES_summary!T$19</f>
        <v>1.1492837588499387</v>
      </c>
      <c r="U129" s="99">
        <f>RES_hhdet_tesh!U129/RES_summary!U$19</f>
        <v>1.103573991078449</v>
      </c>
      <c r="V129" s="99">
        <f>RES_hhdet_tesh!V129/RES_summary!V$19</f>
        <v>1.0876088845829013</v>
      </c>
      <c r="W129" s="99">
        <f>RES_hhdet_tesh!W129/RES_summary!W$19</f>
        <v>1.1926379239069069</v>
      </c>
      <c r="X129" s="99">
        <f>RES_hhdet_tesh!X129/RES_summary!X$19</f>
        <v>1.578726456261506</v>
      </c>
      <c r="Y129" s="99">
        <f>RES_hhdet_tesh!Y129/RES_summary!Y$19</f>
        <v>0</v>
      </c>
      <c r="DA129" s="63" t="s">
        <v>3036</v>
      </c>
    </row>
    <row r="130" spans="1:105" ht="12" customHeight="1" x14ac:dyDescent="0.25">
      <c r="A130" s="121" t="s">
        <v>55</v>
      </c>
      <c r="B130" s="123">
        <v>8.0806235163755282</v>
      </c>
      <c r="C130" s="123">
        <v>8.3011831476088975</v>
      </c>
      <c r="D130" s="123">
        <v>8.4342563403697586</v>
      </c>
      <c r="E130" s="123">
        <v>7.7638118725936058</v>
      </c>
      <c r="F130" s="123">
        <v>7.7237268690552323</v>
      </c>
      <c r="G130" s="123">
        <v>8.306750070935637</v>
      </c>
      <c r="H130" s="123">
        <v>7.9863302200172255</v>
      </c>
      <c r="I130" s="123">
        <v>8.2240986340161673</v>
      </c>
      <c r="J130" s="123">
        <v>8.2032561098774099</v>
      </c>
      <c r="K130" s="123">
        <v>8.3014958975075999</v>
      </c>
      <c r="L130" s="123">
        <v>8.1422314528956079</v>
      </c>
      <c r="M130" s="123">
        <v>7.6424630383309564</v>
      </c>
      <c r="N130" s="123">
        <v>7.1917935702486231</v>
      </c>
      <c r="O130" s="123">
        <v>7.0585751551233411</v>
      </c>
      <c r="P130" s="123">
        <v>6.6471470858145905</v>
      </c>
      <c r="Q130" s="123">
        <v>6.4776059759432396</v>
      </c>
      <c r="R130" s="123">
        <v>6.6215248727494993</v>
      </c>
      <c r="S130" s="123">
        <v>6.7159483112950644</v>
      </c>
      <c r="T130" s="123">
        <v>6.8360438209903771</v>
      </c>
      <c r="U130" s="123">
        <v>6.8112663310013248</v>
      </c>
      <c r="V130" s="123">
        <v>6.4616971483536547</v>
      </c>
      <c r="W130" s="123">
        <v>7.0146520770463487</v>
      </c>
      <c r="X130" s="123">
        <v>6.9774477211791375</v>
      </c>
      <c r="Y130" s="123">
        <v>0</v>
      </c>
      <c r="DA130" s="130" t="s">
        <v>3037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8.0806235163755264</v>
      </c>
      <c r="C135" s="102">
        <v>8.299630899634467</v>
      </c>
      <c r="D135" s="102">
        <v>8.433261100349462</v>
      </c>
      <c r="E135" s="102">
        <v>7.7640602953860185</v>
      </c>
      <c r="F135" s="102">
        <v>7.7242581406373159</v>
      </c>
      <c r="G135" s="102">
        <v>8.3050193853675438</v>
      </c>
      <c r="H135" s="102">
        <v>7.9874186348861977</v>
      </c>
      <c r="I135" s="102">
        <v>8.2255304934522897</v>
      </c>
      <c r="J135" s="102">
        <v>8.2035410435655063</v>
      </c>
      <c r="K135" s="102">
        <v>8.3021658661299362</v>
      </c>
      <c r="L135" s="102">
        <v>8.1419897719382828</v>
      </c>
      <c r="M135" s="102">
        <v>7.6396870477844541</v>
      </c>
      <c r="N135" s="102">
        <v>7.1860816533056102</v>
      </c>
      <c r="O135" s="102">
        <v>7.0559277026240936</v>
      </c>
      <c r="P135" s="102">
        <v>6.6414699672474473</v>
      </c>
      <c r="Q135" s="102">
        <v>6.4756710427993669</v>
      </c>
      <c r="R135" s="102">
        <v>6.6191522497894892</v>
      </c>
      <c r="S135" s="102">
        <v>6.7122982060049647</v>
      </c>
      <c r="T135" s="102">
        <v>6.8473221576935952</v>
      </c>
      <c r="U135" s="102">
        <v>6.8155853118281051</v>
      </c>
      <c r="V135" s="102">
        <v>6.5083235117097784</v>
      </c>
      <c r="W135" s="102">
        <v>7.0266666769257693</v>
      </c>
      <c r="X135" s="102">
        <v>6.9678551287912596</v>
      </c>
      <c r="Y135" s="102">
        <v>0</v>
      </c>
      <c r="DA135" s="131" t="s">
        <v>3042</v>
      </c>
    </row>
    <row r="136" spans="1:105" ht="12" customHeight="1" x14ac:dyDescent="0.25">
      <c r="A136" s="107" t="s">
        <v>121</v>
      </c>
      <c r="B136" s="105">
        <v>8.08062351637553</v>
      </c>
      <c r="C136" s="105">
        <v>8.3019037806057234</v>
      </c>
      <c r="D136" s="105">
        <v>8.4347189201444746</v>
      </c>
      <c r="E136" s="105">
        <v>7.7636915524544667</v>
      </c>
      <c r="F136" s="105">
        <v>7.7234665673162217</v>
      </c>
      <c r="G136" s="105">
        <v>8.3075781144617533</v>
      </c>
      <c r="H136" s="105">
        <v>7.9857653109459683</v>
      </c>
      <c r="I136" s="105">
        <v>8.2233236227194322</v>
      </c>
      <c r="J136" s="105">
        <v>8.2031152817248429</v>
      </c>
      <c r="K136" s="105">
        <v>8.301194653451903</v>
      </c>
      <c r="L136" s="105">
        <v>8.1423073312035505</v>
      </c>
      <c r="M136" s="105">
        <v>7.6431176701356165</v>
      </c>
      <c r="N136" s="105">
        <v>7.1927758944261848</v>
      </c>
      <c r="O136" s="105">
        <v>7.0589559023490285</v>
      </c>
      <c r="P136" s="105">
        <v>6.6479105841525499</v>
      </c>
      <c r="Q136" s="105">
        <v>6.47783670806046</v>
      </c>
      <c r="R136" s="105">
        <v>6.6217824247527322</v>
      </c>
      <c r="S136" s="105">
        <v>6.7163061206299135</v>
      </c>
      <c r="T136" s="105">
        <v>6.8345635838835364</v>
      </c>
      <c r="U136" s="105">
        <v>6.8107095433294633</v>
      </c>
      <c r="V136" s="105">
        <v>6.4545407003845847</v>
      </c>
      <c r="W136" s="105">
        <v>7.0128451734027575</v>
      </c>
      <c r="X136" s="105">
        <v>6.9789620196592095</v>
      </c>
      <c r="Y136" s="105">
        <v>0</v>
      </c>
      <c r="DA136" s="132" t="s">
        <v>3043</v>
      </c>
    </row>
    <row r="137" spans="1:105" ht="12" customHeight="1" x14ac:dyDescent="0.25">
      <c r="A137" s="108" t="s">
        <v>53</v>
      </c>
      <c r="B137" s="99">
        <v>1.3347342863970035</v>
      </c>
      <c r="C137" s="99">
        <v>1.5727132946237428</v>
      </c>
      <c r="D137" s="99">
        <v>1.7192401066206182</v>
      </c>
      <c r="E137" s="99">
        <v>1.1381619168008743</v>
      </c>
      <c r="F137" s="99">
        <v>1.150896585826771</v>
      </c>
      <c r="G137" s="99">
        <v>1.6991157147681302</v>
      </c>
      <c r="H137" s="99">
        <v>1.3914116557175664</v>
      </c>
      <c r="I137" s="99">
        <v>1.4878409910913397</v>
      </c>
      <c r="J137" s="99">
        <v>1.4329947589007666</v>
      </c>
      <c r="K137" s="99">
        <v>1.5598018707599073</v>
      </c>
      <c r="L137" s="99">
        <v>1.0689032610439639</v>
      </c>
      <c r="M137" s="99">
        <v>0.75756591223577019</v>
      </c>
      <c r="N137" s="99">
        <v>0.68913643219494614</v>
      </c>
      <c r="O137" s="99">
        <v>0.57184375746207794</v>
      </c>
      <c r="P137" s="99">
        <v>0.58198755809546365</v>
      </c>
      <c r="Q137" s="99">
        <v>0.60370299616474221</v>
      </c>
      <c r="R137" s="99">
        <v>0.68201733329728587</v>
      </c>
      <c r="S137" s="99">
        <v>0.66159807079294242</v>
      </c>
      <c r="T137" s="99">
        <v>0.48551542227176492</v>
      </c>
      <c r="U137" s="99">
        <v>0.49933829229019661</v>
      </c>
      <c r="V137" s="99">
        <v>0.18412124549680606</v>
      </c>
      <c r="W137" s="99">
        <v>0.49902666245787192</v>
      </c>
      <c r="X137" s="99">
        <v>0.95750799323684821</v>
      </c>
      <c r="Y137" s="99">
        <v>0</v>
      </c>
      <c r="DA137" s="63" t="s">
        <v>3044</v>
      </c>
    </row>
    <row r="138" spans="1:105" ht="12" customHeight="1" x14ac:dyDescent="0.25">
      <c r="A138" s="108" t="s">
        <v>52</v>
      </c>
      <c r="B138" s="99">
        <v>6.7458892299785269</v>
      </c>
      <c r="C138" s="99">
        <v>6.7291904859819818</v>
      </c>
      <c r="D138" s="99">
        <v>6.7154788135238572</v>
      </c>
      <c r="E138" s="99">
        <v>6.6255296356535922</v>
      </c>
      <c r="F138" s="99">
        <v>6.5725699814894503</v>
      </c>
      <c r="G138" s="99">
        <v>6.6084623996936225</v>
      </c>
      <c r="H138" s="99">
        <v>6.5943536552284021</v>
      </c>
      <c r="I138" s="99">
        <v>6.7354826316280922</v>
      </c>
      <c r="J138" s="99">
        <v>6.7701205228240751</v>
      </c>
      <c r="K138" s="99">
        <v>6.7413927826919968</v>
      </c>
      <c r="L138" s="99">
        <v>7.0734040701595866</v>
      </c>
      <c r="M138" s="99">
        <v>6.8855517578998473</v>
      </c>
      <c r="N138" s="99">
        <v>6.5036394622312397</v>
      </c>
      <c r="O138" s="99">
        <v>6.487112144886952</v>
      </c>
      <c r="P138" s="99">
        <v>6.0659230260570869</v>
      </c>
      <c r="Q138" s="99">
        <v>5.874133711895718</v>
      </c>
      <c r="R138" s="99">
        <v>5.9397650914554463</v>
      </c>
      <c r="S138" s="99">
        <v>6.0547080498369716</v>
      </c>
      <c r="T138" s="99">
        <v>6.3490481616117709</v>
      </c>
      <c r="U138" s="99">
        <v>6.311371251039267</v>
      </c>
      <c r="V138" s="99">
        <v>6.2704194548877785</v>
      </c>
      <c r="W138" s="99">
        <v>6.5138185109448861</v>
      </c>
      <c r="X138" s="99">
        <v>6.0214540264223606</v>
      </c>
      <c r="Y138" s="99">
        <v>0</v>
      </c>
      <c r="DA138" s="63" t="s">
        <v>3045</v>
      </c>
    </row>
    <row r="139" spans="1:105" ht="12" customHeight="1" x14ac:dyDescent="0.25">
      <c r="A139" s="121" t="s">
        <v>54</v>
      </c>
      <c r="B139" s="123">
        <v>14.013803405726057</v>
      </c>
      <c r="C139" s="123">
        <v>14.273641597006353</v>
      </c>
      <c r="D139" s="123">
        <v>14.808243298669684</v>
      </c>
      <c r="E139" s="123">
        <v>15.055657457981892</v>
      </c>
      <c r="F139" s="123">
        <v>15.180142705088079</v>
      </c>
      <c r="G139" s="123">
        <v>14.983602912307603</v>
      </c>
      <c r="H139" s="123">
        <v>14.315806471008896</v>
      </c>
      <c r="I139" s="123">
        <v>14.738869521050891</v>
      </c>
      <c r="J139" s="123">
        <v>12.618589729320115</v>
      </c>
      <c r="K139" s="123">
        <v>12.364172185463509</v>
      </c>
      <c r="L139" s="123">
        <v>14.294629567091382</v>
      </c>
      <c r="M139" s="123">
        <v>11.908089595801894</v>
      </c>
      <c r="N139" s="123">
        <v>9.6890836203496242</v>
      </c>
      <c r="O139" s="123">
        <v>8.3907097845614427</v>
      </c>
      <c r="P139" s="123">
        <v>7.494710863386981</v>
      </c>
      <c r="Q139" s="123">
        <v>7.3144484725067729</v>
      </c>
      <c r="R139" s="123">
        <v>9.0187490903456595</v>
      </c>
      <c r="S139" s="123">
        <v>8.6496288810190993</v>
      </c>
      <c r="T139" s="123">
        <v>9.8475851313161513</v>
      </c>
      <c r="U139" s="123">
        <v>10.056132409702585</v>
      </c>
      <c r="V139" s="123">
        <v>11.058160530215234</v>
      </c>
      <c r="W139" s="123">
        <v>11.491120093474663</v>
      </c>
      <c r="X139" s="123">
        <v>10.788611424572235</v>
      </c>
      <c r="Y139" s="123">
        <v>0</v>
      </c>
      <c r="DA139" s="130" t="s">
        <v>3046</v>
      </c>
    </row>
    <row r="140" spans="1:105" ht="12" customHeight="1" x14ac:dyDescent="0.25">
      <c r="A140" s="97" t="s">
        <v>50</v>
      </c>
      <c r="B140" s="99">
        <v>14.516266448645441</v>
      </c>
      <c r="C140" s="99">
        <v>13.851921636044247</v>
      </c>
      <c r="D140" s="99">
        <v>13.788029236857058</v>
      </c>
      <c r="E140" s="99">
        <v>16.051602074661911</v>
      </c>
      <c r="F140" s="99">
        <v>15.95853502406065</v>
      </c>
      <c r="G140" s="99">
        <v>14.623377226846815</v>
      </c>
      <c r="H140" s="99">
        <v>14.300003323444765</v>
      </c>
      <c r="I140" s="99">
        <v>14.294185197953956</v>
      </c>
      <c r="J140" s="99">
        <v>12.842359523342967</v>
      </c>
      <c r="K140" s="99">
        <v>12.711702289196669</v>
      </c>
      <c r="L140" s="99">
        <v>12.905024148846568</v>
      </c>
      <c r="M140" s="99">
        <v>11.624797363513858</v>
      </c>
      <c r="N140" s="99">
        <v>9.8997440403135055</v>
      </c>
      <c r="O140" s="99">
        <v>9.1707771517966048</v>
      </c>
      <c r="P140" s="99">
        <v>8.2141895747825391</v>
      </c>
      <c r="Q140" s="99">
        <v>7.9325396405848823</v>
      </c>
      <c r="R140" s="99">
        <v>8.5086442153369362</v>
      </c>
      <c r="S140" s="99">
        <v>9.1565928447757727</v>
      </c>
      <c r="T140" s="99">
        <v>9.4742089031884493</v>
      </c>
      <c r="U140" s="99">
        <v>9.9163723901051029</v>
      </c>
      <c r="V140" s="99">
        <v>11.645965701488532</v>
      </c>
      <c r="W140" s="99">
        <v>11.128378157292438</v>
      </c>
      <c r="X140" s="99">
        <v>11.178208860666764</v>
      </c>
      <c r="Y140" s="99">
        <v>0</v>
      </c>
      <c r="DA140" s="63" t="s">
        <v>3047</v>
      </c>
    </row>
    <row r="141" spans="1:105" ht="12" customHeight="1" x14ac:dyDescent="0.25">
      <c r="A141" s="109" t="s">
        <v>120</v>
      </c>
      <c r="B141" s="110">
        <v>13.551033667910389</v>
      </c>
      <c r="C141" s="110">
        <v>14.66427193898428</v>
      </c>
      <c r="D141" s="110">
        <v>15.763498675874329</v>
      </c>
      <c r="E141" s="110">
        <v>14.089942766981377</v>
      </c>
      <c r="F141" s="110">
        <v>14.446579263124402</v>
      </c>
      <c r="G141" s="110">
        <v>15.310061610579957</v>
      </c>
      <c r="H141" s="110">
        <v>14.32862147537489</v>
      </c>
      <c r="I141" s="110">
        <v>15.066604821309125</v>
      </c>
      <c r="J141" s="110">
        <v>12.470393215868762</v>
      </c>
      <c r="K141" s="110">
        <v>12.147818315574995</v>
      </c>
      <c r="L141" s="110">
        <v>15.230830632262194</v>
      </c>
      <c r="M141" s="110">
        <v>12.12619540927891</v>
      </c>
      <c r="N141" s="110">
        <v>9.4880732425279284</v>
      </c>
      <c r="O141" s="110">
        <v>7.5446091776725188</v>
      </c>
      <c r="P141" s="110">
        <v>6.6951545778982426</v>
      </c>
      <c r="Q141" s="110">
        <v>6.652103439731949</v>
      </c>
      <c r="R141" s="110">
        <v>9.4633583474123988</v>
      </c>
      <c r="S141" s="110">
        <v>8.2765706035958146</v>
      </c>
      <c r="T141" s="110">
        <v>10.069116149519312</v>
      </c>
      <c r="U141" s="110">
        <v>10.125287648440317</v>
      </c>
      <c r="V141" s="110">
        <v>10.806694482424197</v>
      </c>
      <c r="W141" s="110">
        <v>11.635409920843756</v>
      </c>
      <c r="X141" s="110">
        <v>10.635576597071093</v>
      </c>
      <c r="Y141" s="110">
        <v>0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37.990876042195183</v>
      </c>
      <c r="C143" s="118">
        <f t="shared" si="49"/>
        <v>37.88475252229992</v>
      </c>
      <c r="D143" s="118">
        <f t="shared" si="49"/>
        <v>39.315476639737824</v>
      </c>
      <c r="E143" s="118">
        <f t="shared" si="49"/>
        <v>47.006306551259478</v>
      </c>
      <c r="F143" s="118">
        <f t="shared" si="49"/>
        <v>46.563792734085524</v>
      </c>
      <c r="G143" s="118">
        <f t="shared" si="49"/>
        <v>48.041389080756858</v>
      </c>
      <c r="H143" s="118">
        <f t="shared" si="49"/>
        <v>46.56374849190523</v>
      </c>
      <c r="I143" s="118">
        <f t="shared" si="49"/>
        <v>46.144206650296752</v>
      </c>
      <c r="J143" s="118">
        <f t="shared" si="49"/>
        <v>42.383650939197373</v>
      </c>
      <c r="K143" s="118">
        <f t="shared" si="49"/>
        <v>49.809589492091412</v>
      </c>
      <c r="L143" s="118">
        <f t="shared" si="49"/>
        <v>46.256451576707548</v>
      </c>
      <c r="M143" s="118">
        <f t="shared" si="49"/>
        <v>40.710835746890851</v>
      </c>
      <c r="N143" s="118">
        <f t="shared" si="49"/>
        <v>39.667091554098313</v>
      </c>
      <c r="O143" s="118">
        <f t="shared" si="49"/>
        <v>41.285314601124767</v>
      </c>
      <c r="P143" s="118">
        <f t="shared" si="49"/>
        <v>40.629731233301115</v>
      </c>
      <c r="Q143" s="118">
        <f t="shared" si="49"/>
        <v>39.254190994885967</v>
      </c>
      <c r="R143" s="118">
        <f t="shared" ref="R143:V143" si="50">R144+R146+R148+R157</f>
        <v>40.979385993311851</v>
      </c>
      <c r="S143" s="118">
        <f t="shared" si="50"/>
        <v>40.71779358598593</v>
      </c>
      <c r="T143" s="118">
        <f t="shared" si="50"/>
        <v>42.321289266844872</v>
      </c>
      <c r="U143" s="118">
        <f t="shared" si="50"/>
        <v>42.899929710823606</v>
      </c>
      <c r="V143" s="118">
        <f t="shared" si="50"/>
        <v>45.262927755052907</v>
      </c>
      <c r="W143" s="118">
        <f t="shared" ref="W143:Y143" si="51">W144+W146+W148+W157</f>
        <v>45.860346512448828</v>
      </c>
      <c r="X143" s="118">
        <f t="shared" si="51"/>
        <v>46.959900193793793</v>
      </c>
      <c r="Y143" s="118">
        <f t="shared" si="51"/>
        <v>49.274685014747881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13.018385538341281</v>
      </c>
      <c r="C144" s="123">
        <f t="shared" si="52"/>
        <v>13.052862523466283</v>
      </c>
      <c r="D144" s="123">
        <f t="shared" si="52"/>
        <v>14.753433245184121</v>
      </c>
      <c r="E144" s="123">
        <f t="shared" si="52"/>
        <v>19.723362372181359</v>
      </c>
      <c r="F144" s="123">
        <f t="shared" si="52"/>
        <v>19.82392104658944</v>
      </c>
      <c r="G144" s="123">
        <f t="shared" si="52"/>
        <v>20.515926485212752</v>
      </c>
      <c r="H144" s="123">
        <f t="shared" si="52"/>
        <v>18.53476455357924</v>
      </c>
      <c r="I144" s="123">
        <f t="shared" si="52"/>
        <v>20.593100964844997</v>
      </c>
      <c r="J144" s="123">
        <f t="shared" si="52"/>
        <v>19.27736834266673</v>
      </c>
      <c r="K144" s="123">
        <f t="shared" si="52"/>
        <v>25.653694811998424</v>
      </c>
      <c r="L144" s="123">
        <f t="shared" si="52"/>
        <v>17.880153663814429</v>
      </c>
      <c r="M144" s="123">
        <f t="shared" si="52"/>
        <v>16.145146259766683</v>
      </c>
      <c r="N144" s="123">
        <f t="shared" si="52"/>
        <v>18.274463171465719</v>
      </c>
      <c r="O144" s="123">
        <f t="shared" si="52"/>
        <v>21.693885833437228</v>
      </c>
      <c r="P144" s="123">
        <f t="shared" si="52"/>
        <v>22.830150443985762</v>
      </c>
      <c r="Q144" s="123">
        <f t="shared" si="52"/>
        <v>21.793422215556312</v>
      </c>
      <c r="R144" s="123">
        <f t="shared" si="52"/>
        <v>21.226182913096089</v>
      </c>
      <c r="S144" s="123">
        <f t="shared" si="52"/>
        <v>21.306255658365366</v>
      </c>
      <c r="T144" s="123">
        <f t="shared" si="52"/>
        <v>21.505643589359607</v>
      </c>
      <c r="U144" s="123">
        <f t="shared" si="52"/>
        <v>21.874225690285353</v>
      </c>
      <c r="V144" s="123">
        <f t="shared" si="52"/>
        <v>22.39731613630607</v>
      </c>
      <c r="W144" s="123">
        <f t="shared" si="52"/>
        <v>22.676552642431414</v>
      </c>
      <c r="X144" s="123">
        <f t="shared" si="52"/>
        <v>24.374175277991554</v>
      </c>
      <c r="Y144" s="123">
        <f t="shared" si="52"/>
        <v>24.224890195335938</v>
      </c>
      <c r="DA144" s="130" t="s">
        <v>3050</v>
      </c>
    </row>
    <row r="145" spans="1:105" ht="12" customHeight="1" x14ac:dyDescent="0.25">
      <c r="A145" s="97" t="s">
        <v>53</v>
      </c>
      <c r="B145" s="99">
        <v>13.018385538341281</v>
      </c>
      <c r="C145" s="99">
        <v>13.052862523466283</v>
      </c>
      <c r="D145" s="99">
        <v>14.753433245184121</v>
      </c>
      <c r="E145" s="99">
        <v>19.723362372181359</v>
      </c>
      <c r="F145" s="99">
        <v>19.82392104658944</v>
      </c>
      <c r="G145" s="99">
        <v>20.515926485212752</v>
      </c>
      <c r="H145" s="99">
        <v>18.53476455357924</v>
      </c>
      <c r="I145" s="99">
        <v>20.593100964844997</v>
      </c>
      <c r="J145" s="99">
        <v>19.27736834266673</v>
      </c>
      <c r="K145" s="99">
        <v>25.653694811998424</v>
      </c>
      <c r="L145" s="99">
        <v>17.880153663814429</v>
      </c>
      <c r="M145" s="99">
        <v>16.145146259766683</v>
      </c>
      <c r="N145" s="99">
        <v>18.274463171465719</v>
      </c>
      <c r="O145" s="99">
        <v>21.693885833437228</v>
      </c>
      <c r="P145" s="99">
        <v>22.830150443985762</v>
      </c>
      <c r="Q145" s="99">
        <v>21.793422215556312</v>
      </c>
      <c r="R145" s="99">
        <v>21.226182913096089</v>
      </c>
      <c r="S145" s="99">
        <v>21.306255658365366</v>
      </c>
      <c r="T145" s="99">
        <v>21.505643589359607</v>
      </c>
      <c r="U145" s="99">
        <v>21.874225690285353</v>
      </c>
      <c r="V145" s="99">
        <v>22.39731613630607</v>
      </c>
      <c r="W145" s="99">
        <v>22.676552642431414</v>
      </c>
      <c r="X145" s="99">
        <v>24.374175277991554</v>
      </c>
      <c r="Y145" s="99">
        <v>24.224890195335938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2.5156005935205914</v>
      </c>
      <c r="C146" s="123">
        <f t="shared" si="53"/>
        <v>2.2977909159934988</v>
      </c>
      <c r="D146" s="123">
        <f t="shared" si="53"/>
        <v>1.5834488709980112</v>
      </c>
      <c r="E146" s="123">
        <f t="shared" si="53"/>
        <v>3.881756250435036</v>
      </c>
      <c r="F146" s="123">
        <f t="shared" si="53"/>
        <v>3.3343655371575567</v>
      </c>
      <c r="G146" s="123">
        <f t="shared" si="53"/>
        <v>4.4217189892694142</v>
      </c>
      <c r="H146" s="123">
        <f t="shared" si="53"/>
        <v>5.580357945591822</v>
      </c>
      <c r="I146" s="123">
        <f t="shared" si="53"/>
        <v>2.4871097400528566</v>
      </c>
      <c r="J146" s="123">
        <f t="shared" si="53"/>
        <v>2.1913037578604362</v>
      </c>
      <c r="K146" s="123">
        <f t="shared" si="53"/>
        <v>3.4394310482014494</v>
      </c>
      <c r="L146" s="123">
        <f t="shared" si="53"/>
        <v>5.3864513087671284</v>
      </c>
      <c r="M146" s="123">
        <f t="shared" si="53"/>
        <v>5.0040254155608315</v>
      </c>
      <c r="N146" s="123">
        <f t="shared" si="53"/>
        <v>4.3277536520186644</v>
      </c>
      <c r="O146" s="123">
        <f t="shared" si="53"/>
        <v>3.8019364872911439</v>
      </c>
      <c r="P146" s="123">
        <f t="shared" si="53"/>
        <v>3.4582642504690808</v>
      </c>
      <c r="Q146" s="123">
        <f t="shared" si="53"/>
        <v>3.5889980674748538</v>
      </c>
      <c r="R146" s="123">
        <f t="shared" si="53"/>
        <v>3.9162630715092246</v>
      </c>
      <c r="S146" s="123">
        <f t="shared" si="53"/>
        <v>3.8122852097901343</v>
      </c>
      <c r="T146" s="123">
        <f t="shared" si="53"/>
        <v>4.000864345854831</v>
      </c>
      <c r="U146" s="123">
        <f t="shared" si="53"/>
        <v>4.0324518865250631</v>
      </c>
      <c r="V146" s="123">
        <f t="shared" si="53"/>
        <v>4.1838642338768572</v>
      </c>
      <c r="W146" s="123">
        <f t="shared" si="53"/>
        <v>4.5552078076786628</v>
      </c>
      <c r="X146" s="123">
        <f t="shared" si="53"/>
        <v>4.9080634246908827</v>
      </c>
      <c r="Y146" s="123">
        <f t="shared" si="53"/>
        <v>5.7297151486281939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2.5156005935205914</v>
      </c>
      <c r="C147" s="99">
        <f>RES_hhdet_tesh!C147/RES_summary!C$19</f>
        <v>2.2977909159934988</v>
      </c>
      <c r="D147" s="99">
        <f>RES_hhdet_tesh!D147/RES_summary!D$19</f>
        <v>1.5834488709980112</v>
      </c>
      <c r="E147" s="99">
        <f>RES_hhdet_tesh!E147/RES_summary!E$19</f>
        <v>3.881756250435036</v>
      </c>
      <c r="F147" s="99">
        <f>RES_hhdet_tesh!F147/RES_summary!F$19</f>
        <v>3.3343655371575567</v>
      </c>
      <c r="G147" s="99">
        <f>RES_hhdet_tesh!G147/RES_summary!G$19</f>
        <v>4.4217189892694142</v>
      </c>
      <c r="H147" s="99">
        <f>RES_hhdet_tesh!H147/RES_summary!H$19</f>
        <v>5.580357945591822</v>
      </c>
      <c r="I147" s="99">
        <f>RES_hhdet_tesh!I147/RES_summary!I$19</f>
        <v>2.4871097400528566</v>
      </c>
      <c r="J147" s="99">
        <f>RES_hhdet_tesh!J147/RES_summary!J$19</f>
        <v>2.1913037578604362</v>
      </c>
      <c r="K147" s="99">
        <f>RES_hhdet_tesh!K147/RES_summary!K$19</f>
        <v>3.4394310482014494</v>
      </c>
      <c r="L147" s="99">
        <f>RES_hhdet_tesh!L147/RES_summary!L$19</f>
        <v>5.3864513087671284</v>
      </c>
      <c r="M147" s="99">
        <f>RES_hhdet_tesh!M147/RES_summary!M$19</f>
        <v>5.0040254155608315</v>
      </c>
      <c r="N147" s="99">
        <f>RES_hhdet_tesh!N147/RES_summary!N$19</f>
        <v>4.3277536520186644</v>
      </c>
      <c r="O147" s="99">
        <f>RES_hhdet_tesh!O147/RES_summary!O$19</f>
        <v>3.8019364872911439</v>
      </c>
      <c r="P147" s="99">
        <f>RES_hhdet_tesh!P147/RES_summary!P$19</f>
        <v>3.4582642504690808</v>
      </c>
      <c r="Q147" s="99">
        <f>RES_hhdet_tesh!Q147/RES_summary!Q$19</f>
        <v>3.5889980674748538</v>
      </c>
      <c r="R147" s="99">
        <f>RES_hhdet_tesh!R147/RES_summary!R$19</f>
        <v>3.9162630715092246</v>
      </c>
      <c r="S147" s="99">
        <f>RES_hhdet_tesh!S147/RES_summary!S$19</f>
        <v>3.8122852097901343</v>
      </c>
      <c r="T147" s="99">
        <f>RES_hhdet_tesh!T147/RES_summary!T$19</f>
        <v>4.000864345854831</v>
      </c>
      <c r="U147" s="99">
        <f>RES_hhdet_tesh!U147/RES_summary!U$19</f>
        <v>4.0324518865250631</v>
      </c>
      <c r="V147" s="99">
        <f>RES_hhdet_tesh!V147/RES_summary!V$19</f>
        <v>4.1838642338768572</v>
      </c>
      <c r="W147" s="99">
        <f>RES_hhdet_tesh!W147/RES_summary!W$19</f>
        <v>4.5552078076786628</v>
      </c>
      <c r="X147" s="99">
        <f>RES_hhdet_tesh!X147/RES_summary!X$19</f>
        <v>4.9080634246908827</v>
      </c>
      <c r="Y147" s="99">
        <f>RES_hhdet_tesh!Y147/RES_summary!Y$19</f>
        <v>5.7297151486281939</v>
      </c>
      <c r="DA147" s="63" t="s">
        <v>3053</v>
      </c>
    </row>
    <row r="148" spans="1:105" ht="12" customHeight="1" x14ac:dyDescent="0.25">
      <c r="A148" s="121" t="s">
        <v>55</v>
      </c>
      <c r="B148" s="123">
        <v>8.4430925739384932</v>
      </c>
      <c r="C148" s="123">
        <v>8.2622867020987592</v>
      </c>
      <c r="D148" s="123">
        <v>8.1837362663544475</v>
      </c>
      <c r="E148" s="123">
        <v>8.3181575959778762</v>
      </c>
      <c r="F148" s="123">
        <v>8.2173610800703862</v>
      </c>
      <c r="G148" s="123">
        <v>8.1072205553357293</v>
      </c>
      <c r="H148" s="123">
        <v>8.1322994580630308</v>
      </c>
      <c r="I148" s="123">
        <v>8.3006806757309377</v>
      </c>
      <c r="J148" s="123">
        <v>8.3105837602098447</v>
      </c>
      <c r="K148" s="123">
        <v>8.3642955957497058</v>
      </c>
      <c r="L148" s="123">
        <v>8.6687964172529028</v>
      </c>
      <c r="M148" s="123">
        <v>7.6484515607969463</v>
      </c>
      <c r="N148" s="123">
        <v>7.3807394542960605</v>
      </c>
      <c r="O148" s="123">
        <v>7.4188592296169436</v>
      </c>
      <c r="P148" s="123">
        <v>6.8909086288014025</v>
      </c>
      <c r="Q148" s="123">
        <v>6.6212990130683744</v>
      </c>
      <c r="R148" s="123">
        <v>6.7808317424835565</v>
      </c>
      <c r="S148" s="123">
        <v>6.9724635535128341</v>
      </c>
      <c r="T148" s="123">
        <v>6.9608824008363364</v>
      </c>
      <c r="U148" s="123">
        <v>6.937735231916041</v>
      </c>
      <c r="V148" s="123">
        <v>7.6170288462849554</v>
      </c>
      <c r="W148" s="123">
        <v>7.1291835926934288</v>
      </c>
      <c r="X148" s="123">
        <v>6.9148662545030684</v>
      </c>
      <c r="Y148" s="123">
        <v>6.8889243709805283</v>
      </c>
      <c r="DA148" s="130" t="s">
        <v>3054</v>
      </c>
    </row>
    <row r="149" spans="1:105" ht="12" customHeight="1" x14ac:dyDescent="0.25">
      <c r="A149" s="97" t="s">
        <v>124</v>
      </c>
      <c r="B149" s="99">
        <v>8.4661644372058209</v>
      </c>
      <c r="C149" s="99">
        <v>8.2596155016101296</v>
      </c>
      <c r="D149" s="99">
        <v>8.1636924414405154</v>
      </c>
      <c r="E149" s="99">
        <v>8.3594877783062405</v>
      </c>
      <c r="F149" s="99">
        <v>8.2568995056994172</v>
      </c>
      <c r="G149" s="99">
        <v>8.090948365746236</v>
      </c>
      <c r="H149" s="99">
        <v>8.1475467989883654</v>
      </c>
      <c r="I149" s="99">
        <v>8.3119277889148577</v>
      </c>
      <c r="J149" s="99">
        <v>8.3290623014279159</v>
      </c>
      <c r="K149" s="99">
        <v>8.3791790026387591</v>
      </c>
      <c r="L149" s="99">
        <v>8.7798164319522431</v>
      </c>
      <c r="M149" s="99">
        <v>7.6524318437575758</v>
      </c>
      <c r="N149" s="99">
        <v>7.4334691534762918</v>
      </c>
      <c r="O149" s="99">
        <v>7.5230143970440446</v>
      </c>
      <c r="P149" s="99">
        <v>6.9744284565450787</v>
      </c>
      <c r="Q149" s="99">
        <v>6.6801515441200667</v>
      </c>
      <c r="R149" s="99">
        <v>6.8490668482946129</v>
      </c>
      <c r="S149" s="99">
        <v>7.0756236243207438</v>
      </c>
      <c r="T149" s="99">
        <v>7.0182374444962816</v>
      </c>
      <c r="U149" s="99">
        <v>6.9964299952556566</v>
      </c>
      <c r="V149" s="99">
        <v>8.1549820935856516</v>
      </c>
      <c r="W149" s="99">
        <v>7.2003580868715673</v>
      </c>
      <c r="X149" s="99">
        <v>6.9080971884132341</v>
      </c>
      <c r="Y149" s="99">
        <v>6.7972964414249049</v>
      </c>
      <c r="DA149" s="63" t="s">
        <v>3055</v>
      </c>
    </row>
    <row r="150" spans="1:105" ht="12" customHeight="1" x14ac:dyDescent="0.25">
      <c r="A150" s="97" t="s">
        <v>123</v>
      </c>
      <c r="B150" s="99">
        <v>8.4661644372058209</v>
      </c>
      <c r="C150" s="99">
        <v>8.259903878030677</v>
      </c>
      <c r="D150" s="99">
        <v>8.1638360723262533</v>
      </c>
      <c r="E150" s="99">
        <v>8.3581225015839919</v>
      </c>
      <c r="F150" s="99">
        <v>8.2563362324650793</v>
      </c>
      <c r="G150" s="99">
        <v>8.0909054655132451</v>
      </c>
      <c r="H150" s="99">
        <v>8.1477257156822684</v>
      </c>
      <c r="I150" s="99">
        <v>8.3126096460718806</v>
      </c>
      <c r="J150" s="99">
        <v>8.3283256928462706</v>
      </c>
      <c r="K150" s="99">
        <v>8.3788019640309912</v>
      </c>
      <c r="L150" s="99">
        <v>8.7818699013382648</v>
      </c>
      <c r="M150" s="99">
        <v>7.6569808736374636</v>
      </c>
      <c r="N150" s="99">
        <v>7.4374840731535565</v>
      </c>
      <c r="O150" s="99">
        <v>7.5253700248854498</v>
      </c>
      <c r="P150" s="99">
        <v>6.9757239010544216</v>
      </c>
      <c r="Q150" s="99">
        <v>6.6798715170038667</v>
      </c>
      <c r="R150" s="99">
        <v>6.8472381941445715</v>
      </c>
      <c r="S150" s="99">
        <v>7.0753660137976153</v>
      </c>
      <c r="T150" s="99">
        <v>7.0189707825927385</v>
      </c>
      <c r="U150" s="99">
        <v>6.9972206522817206</v>
      </c>
      <c r="V150" s="99">
        <v>8.156740161420581</v>
      </c>
      <c r="W150" s="99">
        <v>7.2011446199143778</v>
      </c>
      <c r="X150" s="99">
        <v>6.9109896428820896</v>
      </c>
      <c r="Y150" s="99">
        <v>6.8011187582314587</v>
      </c>
      <c r="DA150" s="63" t="s">
        <v>3056</v>
      </c>
    </row>
    <row r="151" spans="1:105" ht="12" customHeight="1" x14ac:dyDescent="0.25">
      <c r="A151" s="100" t="s">
        <v>50</v>
      </c>
      <c r="B151" s="102">
        <v>1.5143464367097741</v>
      </c>
      <c r="C151" s="102">
        <v>1.5599823688513661</v>
      </c>
      <c r="D151" s="102">
        <v>1.6033630971514292</v>
      </c>
      <c r="E151" s="102">
        <v>1.4332058512986434</v>
      </c>
      <c r="F151" s="102">
        <v>1.4184941497526993</v>
      </c>
      <c r="G151" s="102">
        <v>1.5952830370885791</v>
      </c>
      <c r="H151" s="102">
        <v>1.4758718345787643</v>
      </c>
      <c r="I151" s="102">
        <v>1.5314382326824356</v>
      </c>
      <c r="J151" s="102">
        <v>1.5025384955220051</v>
      </c>
      <c r="K151" s="102">
        <v>1.5786284540448592</v>
      </c>
      <c r="L151" s="102">
        <v>1.400088604338702</v>
      </c>
      <c r="M151" s="102">
        <v>0.81030672145154792</v>
      </c>
      <c r="N151" s="102">
        <v>0.82702741836478788</v>
      </c>
      <c r="O151" s="102">
        <v>0.77799244725355432</v>
      </c>
      <c r="P151" s="102">
        <v>0.74907580826974884</v>
      </c>
      <c r="Q151" s="102">
        <v>0.72562502949928542</v>
      </c>
      <c r="R151" s="102">
        <v>0.80465419585366649</v>
      </c>
      <c r="S151" s="102">
        <v>0.82436374520446187</v>
      </c>
      <c r="T151" s="102">
        <v>0.58621835784309806</v>
      </c>
      <c r="U151" s="102">
        <v>0.60531497517898647</v>
      </c>
      <c r="V151" s="102">
        <v>0.96403225039411322</v>
      </c>
      <c r="W151" s="102">
        <v>0.89654751793169563</v>
      </c>
      <c r="X151" s="102">
        <v>1.3663463717881004</v>
      </c>
      <c r="Y151" s="102">
        <v>1.1052301527477684</v>
      </c>
      <c r="DA151" s="131" t="s">
        <v>3057</v>
      </c>
    </row>
    <row r="152" spans="1:105" ht="12" customHeight="1" x14ac:dyDescent="0.25">
      <c r="A152" s="103" t="s">
        <v>52</v>
      </c>
      <c r="B152" s="105">
        <v>6.9518180004960479</v>
      </c>
      <c r="C152" s="105">
        <v>6.6999215091793118</v>
      </c>
      <c r="D152" s="105">
        <v>6.5604729751748252</v>
      </c>
      <c r="E152" s="105">
        <v>6.9249166502853496</v>
      </c>
      <c r="F152" s="105">
        <v>6.8378420827123785</v>
      </c>
      <c r="G152" s="105">
        <v>6.4956224284246664</v>
      </c>
      <c r="H152" s="105">
        <v>6.6718538811035044</v>
      </c>
      <c r="I152" s="105">
        <v>6.7811714133894458</v>
      </c>
      <c r="J152" s="105">
        <v>6.8257871973242654</v>
      </c>
      <c r="K152" s="105">
        <v>6.8001735099861316</v>
      </c>
      <c r="L152" s="105">
        <v>7.3817812969995638</v>
      </c>
      <c r="M152" s="105">
        <v>6.8466741521859147</v>
      </c>
      <c r="N152" s="105">
        <v>6.6104566547887673</v>
      </c>
      <c r="O152" s="105">
        <v>6.7473775776318945</v>
      </c>
      <c r="P152" s="105">
        <v>6.2266480927846724</v>
      </c>
      <c r="Q152" s="105">
        <v>5.9542464875045811</v>
      </c>
      <c r="R152" s="105">
        <v>6.0425839982909046</v>
      </c>
      <c r="S152" s="105">
        <v>6.2510022685931519</v>
      </c>
      <c r="T152" s="105">
        <v>6.4327524247496379</v>
      </c>
      <c r="U152" s="105">
        <v>6.3919056771027334</v>
      </c>
      <c r="V152" s="105">
        <v>7.1927079110264662</v>
      </c>
      <c r="W152" s="105">
        <v>6.304597101982683</v>
      </c>
      <c r="X152" s="105">
        <v>5.5446432710939888</v>
      </c>
      <c r="Y152" s="105">
        <v>5.6958886054836899</v>
      </c>
      <c r="DA152" s="132" t="s">
        <v>3058</v>
      </c>
    </row>
    <row r="153" spans="1:105" ht="12" customHeight="1" x14ac:dyDescent="0.25">
      <c r="A153" s="106" t="s">
        <v>122</v>
      </c>
      <c r="B153" s="102">
        <v>8.0806235163755247</v>
      </c>
      <c r="C153" s="102">
        <v>8.2974641213275682</v>
      </c>
      <c r="D153" s="102">
        <v>8.426085586782559</v>
      </c>
      <c r="E153" s="102">
        <v>7.7557051370682624</v>
      </c>
      <c r="F153" s="102">
        <v>7.7142435910400264</v>
      </c>
      <c r="G153" s="102">
        <v>8.2920116364317007</v>
      </c>
      <c r="H153" s="102">
        <v>7.9707779729028916</v>
      </c>
      <c r="I153" s="102">
        <v>8.204285630589256</v>
      </c>
      <c r="J153" s="102">
        <v>8.1807029172516064</v>
      </c>
      <c r="K153" s="102">
        <v>8.2764335118371726</v>
      </c>
      <c r="L153" s="102">
        <v>8.1169080453243367</v>
      </c>
      <c r="M153" s="102">
        <v>7.6186049537793865</v>
      </c>
      <c r="N153" s="102">
        <v>7.1718628358319432</v>
      </c>
      <c r="O153" s="102">
        <v>7.0511555786798672</v>
      </c>
      <c r="P153" s="102">
        <v>6.6269827520961382</v>
      </c>
      <c r="Q153" s="102">
        <v>6.455103226578462</v>
      </c>
      <c r="R153" s="102">
        <v>6.6009535130664627</v>
      </c>
      <c r="S153" s="102">
        <v>6.6986999091888135</v>
      </c>
      <c r="T153" s="102">
        <v>6.8328074382037034</v>
      </c>
      <c r="U153" s="102">
        <v>6.7998940850258762</v>
      </c>
      <c r="V153" s="102">
        <v>6.4777855841544065</v>
      </c>
      <c r="W153" s="102">
        <v>6.992458677335593</v>
      </c>
      <c r="X153" s="102">
        <v>6.9228386138314848</v>
      </c>
      <c r="Y153" s="102">
        <v>7.0273793776841025</v>
      </c>
      <c r="DA153" s="131" t="s">
        <v>3059</v>
      </c>
    </row>
    <row r="154" spans="1:105" ht="12" customHeight="1" x14ac:dyDescent="0.25">
      <c r="A154" s="107" t="s">
        <v>121</v>
      </c>
      <c r="B154" s="105">
        <v>8.0806235163755282</v>
      </c>
      <c r="C154" s="105">
        <v>8.2995555879597536</v>
      </c>
      <c r="D154" s="105">
        <v>8.4277150384783148</v>
      </c>
      <c r="E154" s="105">
        <v>7.755740781801407</v>
      </c>
      <c r="F154" s="105">
        <v>7.7136677817631778</v>
      </c>
      <c r="G154" s="105">
        <v>8.293382018496132</v>
      </c>
      <c r="H154" s="105">
        <v>7.9697348065373532</v>
      </c>
      <c r="I154" s="105">
        <v>8.2031514611636851</v>
      </c>
      <c r="J154" s="105">
        <v>8.1804155101475757</v>
      </c>
      <c r="K154" s="105">
        <v>8.2773631137777315</v>
      </c>
      <c r="L154" s="105">
        <v>8.126056847252336</v>
      </c>
      <c r="M154" s="105">
        <v>7.6337454349083744</v>
      </c>
      <c r="N154" s="105">
        <v>7.1886011152235438</v>
      </c>
      <c r="O154" s="105">
        <v>7.0577574219427985</v>
      </c>
      <c r="P154" s="105">
        <v>6.6314970125687571</v>
      </c>
      <c r="Q154" s="105">
        <v>6.4550674693551988</v>
      </c>
      <c r="R154" s="105">
        <v>6.6004990360245239</v>
      </c>
      <c r="S154" s="105">
        <v>6.7006184546851051</v>
      </c>
      <c r="T154" s="105">
        <v>6.8193488640129436</v>
      </c>
      <c r="U154" s="105">
        <v>6.7933583385878356</v>
      </c>
      <c r="V154" s="105">
        <v>6.4326402130049676</v>
      </c>
      <c r="W154" s="105">
        <v>6.9791983306210978</v>
      </c>
      <c r="X154" s="105">
        <v>6.9265594003384274</v>
      </c>
      <c r="Y154" s="105">
        <v>7.0288528580999401</v>
      </c>
      <c r="DA154" s="132" t="s">
        <v>3060</v>
      </c>
    </row>
    <row r="155" spans="1:105" ht="12" customHeight="1" x14ac:dyDescent="0.25">
      <c r="A155" s="108" t="s">
        <v>53</v>
      </c>
      <c r="B155" s="99">
        <v>1.3347342863970033</v>
      </c>
      <c r="C155" s="99">
        <v>1.57226845282718</v>
      </c>
      <c r="D155" s="99">
        <v>1.7178125126039725</v>
      </c>
      <c r="E155" s="99">
        <v>1.1369963289738216</v>
      </c>
      <c r="F155" s="99">
        <v>1.1494364398236836</v>
      </c>
      <c r="G155" s="99">
        <v>1.6962122440560634</v>
      </c>
      <c r="H155" s="99">
        <v>1.3886185570209886</v>
      </c>
      <c r="I155" s="99">
        <v>1.4841912540484441</v>
      </c>
      <c r="J155" s="99">
        <v>1.4290293564187464</v>
      </c>
      <c r="K155" s="99">
        <v>1.5553239032240653</v>
      </c>
      <c r="L155" s="99">
        <v>1.0667699351226452</v>
      </c>
      <c r="M155" s="99">
        <v>0.75663696069583064</v>
      </c>
      <c r="N155" s="99">
        <v>0.68873644858818195</v>
      </c>
      <c r="O155" s="99">
        <v>0.57174666894810822</v>
      </c>
      <c r="P155" s="99">
        <v>0.58055064128908385</v>
      </c>
      <c r="Q155" s="99">
        <v>0.60158101343404868</v>
      </c>
      <c r="R155" s="99">
        <v>0.6798252286504054</v>
      </c>
      <c r="S155" s="99">
        <v>0.66005273778728324</v>
      </c>
      <c r="T155" s="99">
        <v>0.48443459522962018</v>
      </c>
      <c r="U155" s="99">
        <v>0.49806616037945595</v>
      </c>
      <c r="V155" s="99">
        <v>0.18349651552754861</v>
      </c>
      <c r="W155" s="99">
        <v>0.49663238863028875</v>
      </c>
      <c r="X155" s="99">
        <v>0.95031839588342182</v>
      </c>
      <c r="Y155" s="99">
        <v>0.94112432806483204</v>
      </c>
      <c r="DA155" s="63" t="s">
        <v>3061</v>
      </c>
    </row>
    <row r="156" spans="1:105" ht="12" customHeight="1" x14ac:dyDescent="0.25">
      <c r="A156" s="108" t="s">
        <v>52</v>
      </c>
      <c r="B156" s="99">
        <v>6.7458892299785234</v>
      </c>
      <c r="C156" s="99">
        <v>6.7272871351325731</v>
      </c>
      <c r="D156" s="99">
        <v>6.7099025258743437</v>
      </c>
      <c r="E156" s="99">
        <v>6.6187444528275847</v>
      </c>
      <c r="F156" s="99">
        <v>6.564231341939494</v>
      </c>
      <c r="G156" s="99">
        <v>6.5971697744400677</v>
      </c>
      <c r="H156" s="99">
        <v>6.5811162495163646</v>
      </c>
      <c r="I156" s="99">
        <v>6.7189602071152406</v>
      </c>
      <c r="J156" s="99">
        <v>6.7513861537288298</v>
      </c>
      <c r="K156" s="99">
        <v>6.7220392105536666</v>
      </c>
      <c r="L156" s="99">
        <v>7.0592869121296911</v>
      </c>
      <c r="M156" s="99">
        <v>6.8771084742125437</v>
      </c>
      <c r="N156" s="99">
        <v>6.4998646666353608</v>
      </c>
      <c r="O156" s="99">
        <v>6.4860107529946891</v>
      </c>
      <c r="P156" s="99">
        <v>6.0509463712796734</v>
      </c>
      <c r="Q156" s="99">
        <v>5.8534864559211508</v>
      </c>
      <c r="R156" s="99">
        <v>5.9206738073741176</v>
      </c>
      <c r="S156" s="99">
        <v>6.0405657168978228</v>
      </c>
      <c r="T156" s="99">
        <v>6.3349142687833249</v>
      </c>
      <c r="U156" s="99">
        <v>6.2952921782083795</v>
      </c>
      <c r="V156" s="99">
        <v>6.2491436974774217</v>
      </c>
      <c r="W156" s="99">
        <v>6.4825659419908099</v>
      </c>
      <c r="X156" s="99">
        <v>5.9762410044550052</v>
      </c>
      <c r="Y156" s="99">
        <v>6.0877285300351085</v>
      </c>
      <c r="DA156" s="63" t="s">
        <v>3062</v>
      </c>
    </row>
    <row r="157" spans="1:105" ht="12" customHeight="1" x14ac:dyDescent="0.25">
      <c r="A157" s="121" t="s">
        <v>54</v>
      </c>
      <c r="B157" s="123">
        <v>14.013797336394813</v>
      </c>
      <c r="C157" s="123">
        <v>14.271812380741379</v>
      </c>
      <c r="D157" s="123">
        <v>14.794858257201248</v>
      </c>
      <c r="E157" s="123">
        <v>15.083030332665205</v>
      </c>
      <c r="F157" s="123">
        <v>15.188145070268142</v>
      </c>
      <c r="G157" s="123">
        <v>14.996523050938965</v>
      </c>
      <c r="H157" s="123">
        <v>14.316326534671131</v>
      </c>
      <c r="I157" s="123">
        <v>14.763315269667963</v>
      </c>
      <c r="J157" s="123">
        <v>12.604395078460364</v>
      </c>
      <c r="K157" s="123">
        <v>12.352168036141835</v>
      </c>
      <c r="L157" s="123">
        <v>14.321050186873089</v>
      </c>
      <c r="M157" s="123">
        <v>11.913212510766385</v>
      </c>
      <c r="N157" s="123">
        <v>9.6841352763178659</v>
      </c>
      <c r="O157" s="123">
        <v>8.3706330507794533</v>
      </c>
      <c r="P157" s="123">
        <v>7.4504079100448646</v>
      </c>
      <c r="Q157" s="123">
        <v>7.2504716987864253</v>
      </c>
      <c r="R157" s="123">
        <v>9.0561082662229779</v>
      </c>
      <c r="S157" s="123">
        <v>8.6267891643176</v>
      </c>
      <c r="T157" s="123">
        <v>9.8538989307940987</v>
      </c>
      <c r="U157" s="123">
        <v>10.055516902097146</v>
      </c>
      <c r="V157" s="123">
        <v>11.064718538585026</v>
      </c>
      <c r="W157" s="123">
        <v>11.499402469645322</v>
      </c>
      <c r="X157" s="123">
        <v>10.762795236608282</v>
      </c>
      <c r="Y157" s="123">
        <v>12.431155299803223</v>
      </c>
      <c r="DA157" s="130" t="s">
        <v>3063</v>
      </c>
    </row>
    <row r="158" spans="1:105" ht="12" customHeight="1" x14ac:dyDescent="0.25">
      <c r="A158" s="97" t="s">
        <v>50</v>
      </c>
      <c r="B158" s="99">
        <v>14.516266448645446</v>
      </c>
      <c r="C158" s="99">
        <v>13.851921636044249</v>
      </c>
      <c r="D158" s="99">
        <v>13.788029236857062</v>
      </c>
      <c r="E158" s="99">
        <v>16.051602074661911</v>
      </c>
      <c r="F158" s="99">
        <v>15.958535024060645</v>
      </c>
      <c r="G158" s="99">
        <v>14.623377226846822</v>
      </c>
      <c r="H158" s="99">
        <v>14.300003323444765</v>
      </c>
      <c r="I158" s="99">
        <v>14.294185197953947</v>
      </c>
      <c r="J158" s="99">
        <v>12.842359523342971</v>
      </c>
      <c r="K158" s="99">
        <v>12.71170228919665</v>
      </c>
      <c r="L158" s="99">
        <v>12.905024148846575</v>
      </c>
      <c r="M158" s="99">
        <v>11.624797363513881</v>
      </c>
      <c r="N158" s="99">
        <v>9.8997440403134895</v>
      </c>
      <c r="O158" s="99">
        <v>9.1707771517966226</v>
      </c>
      <c r="P158" s="99">
        <v>8.2141895747825551</v>
      </c>
      <c r="Q158" s="99">
        <v>7.9325396405848592</v>
      </c>
      <c r="R158" s="99">
        <v>8.5086442153369077</v>
      </c>
      <c r="S158" s="99">
        <v>9.1565928447758704</v>
      </c>
      <c r="T158" s="99">
        <v>9.4742089031884582</v>
      </c>
      <c r="U158" s="99">
        <v>9.9163723901051029</v>
      </c>
      <c r="V158" s="99">
        <v>11.645965701488556</v>
      </c>
      <c r="W158" s="99">
        <v>11.128378157292389</v>
      </c>
      <c r="X158" s="99">
        <v>11.178208860666766</v>
      </c>
      <c r="Y158" s="99">
        <v>11.560606129585441</v>
      </c>
      <c r="DA158" s="63" t="s">
        <v>3064</v>
      </c>
    </row>
    <row r="159" spans="1:105" ht="12" customHeight="1" x14ac:dyDescent="0.25">
      <c r="A159" s="109" t="s">
        <v>120</v>
      </c>
      <c r="B159" s="110">
        <v>13.551033667910389</v>
      </c>
      <c r="C159" s="110">
        <v>14.664271938984278</v>
      </c>
      <c r="D159" s="110">
        <v>15.763498675874324</v>
      </c>
      <c r="E159" s="110">
        <v>14.089942766981382</v>
      </c>
      <c r="F159" s="110">
        <v>14.446579263124402</v>
      </c>
      <c r="G159" s="110">
        <v>15.310061610579954</v>
      </c>
      <c r="H159" s="110">
        <v>14.328621475374886</v>
      </c>
      <c r="I159" s="110">
        <v>15.066604821309108</v>
      </c>
      <c r="J159" s="110">
        <v>12.470393215868766</v>
      </c>
      <c r="K159" s="110">
        <v>12.147818315574995</v>
      </c>
      <c r="L159" s="110">
        <v>15.230830632262197</v>
      </c>
      <c r="M159" s="110">
        <v>12.126195409278889</v>
      </c>
      <c r="N159" s="110">
        <v>9.4880732425279213</v>
      </c>
      <c r="O159" s="110">
        <v>7.5446091776725188</v>
      </c>
      <c r="P159" s="110">
        <v>6.6951545778982338</v>
      </c>
      <c r="Q159" s="110">
        <v>6.6521034397319845</v>
      </c>
      <c r="R159" s="110">
        <v>9.463358347412461</v>
      </c>
      <c r="S159" s="110">
        <v>8.2765706035956956</v>
      </c>
      <c r="T159" s="110">
        <v>10.069116149519333</v>
      </c>
      <c r="U159" s="110">
        <v>10.125287648440342</v>
      </c>
      <c r="V159" s="110">
        <v>10.806694482424207</v>
      </c>
      <c r="W159" s="110">
        <v>11.635409920843754</v>
      </c>
      <c r="X159" s="110">
        <v>10.635576597071138</v>
      </c>
      <c r="Y159" s="110">
        <v>12.665446657825965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36.467488047078874</v>
      </c>
      <c r="C161" s="118">
        <f t="shared" si="54"/>
        <v>37.881514784394341</v>
      </c>
      <c r="D161" s="118">
        <f t="shared" si="54"/>
        <v>40.738415231046609</v>
      </c>
      <c r="E161" s="118">
        <f t="shared" si="54"/>
        <v>44.366209200749608</v>
      </c>
      <c r="F161" s="118">
        <f t="shared" si="54"/>
        <v>44.780615724924942</v>
      </c>
      <c r="G161" s="118">
        <f t="shared" si="54"/>
        <v>45.840712777507903</v>
      </c>
      <c r="H161" s="118">
        <f t="shared" si="54"/>
        <v>44.477634621570381</v>
      </c>
      <c r="I161" s="118">
        <f t="shared" si="54"/>
        <v>46.370545809763925</v>
      </c>
      <c r="J161" s="118">
        <f t="shared" si="54"/>
        <v>42.869915435199445</v>
      </c>
      <c r="K161" s="118">
        <f t="shared" si="54"/>
        <v>46.357428496213643</v>
      </c>
      <c r="L161" s="118">
        <f t="shared" si="54"/>
        <v>43.025089172677951</v>
      </c>
      <c r="M161" s="118">
        <f t="shared" si="54"/>
        <v>41.020764696255753</v>
      </c>
      <c r="N161" s="118">
        <f t="shared" si="54"/>
        <v>39.354945465584407</v>
      </c>
      <c r="O161" s="118">
        <f t="shared" si="54"/>
        <v>43.581900540481492</v>
      </c>
      <c r="P161" s="118">
        <f t="shared" si="54"/>
        <v>25.372559813804539</v>
      </c>
      <c r="Q161" s="118">
        <f t="shared" si="54"/>
        <v>31.251217199735915</v>
      </c>
      <c r="R161" s="118">
        <f t="shared" ref="R161:V161" si="55">R162+R164+R166+R175</f>
        <v>40.282282794293671</v>
      </c>
      <c r="S161" s="118">
        <f t="shared" si="55"/>
        <v>41.763917196736166</v>
      </c>
      <c r="T161" s="118">
        <f t="shared" si="55"/>
        <v>42.163918409478249</v>
      </c>
      <c r="U161" s="118">
        <f t="shared" si="55"/>
        <v>34.891825050599238</v>
      </c>
      <c r="V161" s="118">
        <f t="shared" si="55"/>
        <v>36.977764252030354</v>
      </c>
      <c r="W161" s="118">
        <f t="shared" ref="W161:Y161" si="56">W162+W164+W166+W175</f>
        <v>30.512423247606861</v>
      </c>
      <c r="X161" s="118">
        <f t="shared" si="56"/>
        <v>25.616122570603341</v>
      </c>
      <c r="Y161" s="118">
        <f t="shared" si="56"/>
        <v>56.967114476431504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12.752748566626861</v>
      </c>
      <c r="C162" s="123">
        <f t="shared" si="57"/>
        <v>13.915269502667325</v>
      </c>
      <c r="D162" s="123">
        <f t="shared" si="57"/>
        <v>16.561219440218373</v>
      </c>
      <c r="E162" s="123">
        <f t="shared" si="57"/>
        <v>18.428956774420818</v>
      </c>
      <c r="F162" s="123">
        <f t="shared" si="57"/>
        <v>19.44698228580824</v>
      </c>
      <c r="G162" s="123">
        <f t="shared" si="57"/>
        <v>20.312464901610799</v>
      </c>
      <c r="H162" s="123">
        <f t="shared" si="57"/>
        <v>19.080785982666342</v>
      </c>
      <c r="I162" s="123">
        <f t="shared" si="57"/>
        <v>21.946042450063992</v>
      </c>
      <c r="J162" s="123">
        <f t="shared" si="57"/>
        <v>20.644736554600101</v>
      </c>
      <c r="K162" s="123">
        <f t="shared" si="57"/>
        <v>23.594801268036004</v>
      </c>
      <c r="L162" s="123">
        <f t="shared" si="57"/>
        <v>17.034779459199264</v>
      </c>
      <c r="M162" s="123">
        <f t="shared" si="57"/>
        <v>18.683783709390173</v>
      </c>
      <c r="N162" s="123">
        <f t="shared" si="57"/>
        <v>19.445940286181035</v>
      </c>
      <c r="O162" s="123">
        <f t="shared" si="57"/>
        <v>25.174513937880143</v>
      </c>
      <c r="P162" s="123">
        <f t="shared" si="57"/>
        <v>8.3897583417639847</v>
      </c>
      <c r="Q162" s="123">
        <f t="shared" si="57"/>
        <v>14.641392456575797</v>
      </c>
      <c r="R162" s="123">
        <f t="shared" si="57"/>
        <v>21.550723233679321</v>
      </c>
      <c r="S162" s="123">
        <f t="shared" si="57"/>
        <v>23.710855835659611</v>
      </c>
      <c r="T162" s="123">
        <f t="shared" si="57"/>
        <v>23.066733678279295</v>
      </c>
      <c r="U162" s="123">
        <f t="shared" si="57"/>
        <v>16.011791095424368</v>
      </c>
      <c r="V162" s="123">
        <f t="shared" si="57"/>
        <v>16.89141858978342</v>
      </c>
      <c r="W162" s="123">
        <f t="shared" si="57"/>
        <v>10.886910998530452</v>
      </c>
      <c r="X162" s="123">
        <f t="shared" si="57"/>
        <v>6.0250342150329708</v>
      </c>
      <c r="Y162" s="123">
        <f t="shared" si="57"/>
        <v>35.079431921893828</v>
      </c>
      <c r="DA162" s="130" t="s">
        <v>3067</v>
      </c>
    </row>
    <row r="163" spans="1:105" ht="12" customHeight="1" x14ac:dyDescent="0.25">
      <c r="A163" s="97" t="s">
        <v>53</v>
      </c>
      <c r="B163" s="110">
        <v>12.752748566626861</v>
      </c>
      <c r="C163" s="110">
        <v>13.915269502667325</v>
      </c>
      <c r="D163" s="110">
        <v>16.561219440218373</v>
      </c>
      <c r="E163" s="110">
        <v>18.428956774420818</v>
      </c>
      <c r="F163" s="110">
        <v>19.44698228580824</v>
      </c>
      <c r="G163" s="110">
        <v>20.312464901610799</v>
      </c>
      <c r="H163" s="110">
        <v>19.080785982666342</v>
      </c>
      <c r="I163" s="110">
        <v>21.946042450063992</v>
      </c>
      <c r="J163" s="110">
        <v>20.644736554600101</v>
      </c>
      <c r="K163" s="110">
        <v>23.594801268036004</v>
      </c>
      <c r="L163" s="110">
        <v>17.034779459199264</v>
      </c>
      <c r="M163" s="110">
        <v>18.683783709390173</v>
      </c>
      <c r="N163" s="110">
        <v>19.445940286181035</v>
      </c>
      <c r="O163" s="110">
        <v>25.174513937880143</v>
      </c>
      <c r="P163" s="110">
        <v>8.3897583417639847</v>
      </c>
      <c r="Q163" s="110">
        <v>14.641392456575797</v>
      </c>
      <c r="R163" s="110">
        <v>21.550723233679321</v>
      </c>
      <c r="S163" s="110">
        <v>23.710855835659611</v>
      </c>
      <c r="T163" s="110">
        <v>23.066733678279295</v>
      </c>
      <c r="U163" s="110">
        <v>16.011791095424368</v>
      </c>
      <c r="V163" s="110">
        <v>16.89141858978342</v>
      </c>
      <c r="W163" s="110">
        <v>10.886910998530452</v>
      </c>
      <c r="X163" s="110">
        <v>6.0250342150329708</v>
      </c>
      <c r="Y163" s="110">
        <v>35.079431921893828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1.2578486829594195</v>
      </c>
      <c r="C164" s="123">
        <f t="shared" si="58"/>
        <v>1.4284363128702875</v>
      </c>
      <c r="D164" s="123">
        <f t="shared" si="58"/>
        <v>1.1815595152758158</v>
      </c>
      <c r="E164" s="123">
        <f t="shared" si="58"/>
        <v>2.5502767470343768</v>
      </c>
      <c r="F164" s="123">
        <f t="shared" si="58"/>
        <v>1.9230340610125227</v>
      </c>
      <c r="G164" s="123">
        <f t="shared" si="58"/>
        <v>2.4168892295473867</v>
      </c>
      <c r="H164" s="123">
        <f t="shared" si="58"/>
        <v>2.9375683420332011</v>
      </c>
      <c r="I164" s="123">
        <f t="shared" si="58"/>
        <v>1.3568665630459831</v>
      </c>
      <c r="J164" s="123">
        <f t="shared" si="58"/>
        <v>1.2851778911099625</v>
      </c>
      <c r="K164" s="123">
        <f t="shared" si="58"/>
        <v>2.0210152935792047</v>
      </c>
      <c r="L164" s="123">
        <f t="shared" si="58"/>
        <v>2.9478261834247834</v>
      </c>
      <c r="M164" s="123">
        <f t="shared" si="58"/>
        <v>2.7515401276467837</v>
      </c>
      <c r="N164" s="123">
        <f t="shared" si="58"/>
        <v>2.8414714683166546</v>
      </c>
      <c r="O164" s="123">
        <f t="shared" si="58"/>
        <v>2.666302445008244</v>
      </c>
      <c r="P164" s="123">
        <f t="shared" si="58"/>
        <v>2.6275135859254166</v>
      </c>
      <c r="Q164" s="123">
        <f t="shared" si="58"/>
        <v>2.6652658710104218</v>
      </c>
      <c r="R164" s="123">
        <f t="shared" si="58"/>
        <v>2.9091146703164292</v>
      </c>
      <c r="S164" s="123">
        <f t="shared" si="58"/>
        <v>2.3120767232546098</v>
      </c>
      <c r="T164" s="123">
        <f t="shared" si="58"/>
        <v>2.2784836036024245</v>
      </c>
      <c r="U164" s="123">
        <f t="shared" si="58"/>
        <v>1.8305770347587129</v>
      </c>
      <c r="V164" s="123">
        <f t="shared" si="58"/>
        <v>1.2770089835201968</v>
      </c>
      <c r="W164" s="123">
        <f t="shared" si="58"/>
        <v>0.96845956148093082</v>
      </c>
      <c r="X164" s="123">
        <f t="shared" si="58"/>
        <v>1.9921551543991007</v>
      </c>
      <c r="Y164" s="123">
        <f t="shared" si="58"/>
        <v>2.5126668396247971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1.2578486829594195</v>
      </c>
      <c r="C165" s="99">
        <f>RES_hhdet_tesh!C165/RES_summary!C$19</f>
        <v>1.4284363128702875</v>
      </c>
      <c r="D165" s="99">
        <f>RES_hhdet_tesh!D165/RES_summary!D$19</f>
        <v>1.1815595152758158</v>
      </c>
      <c r="E165" s="99">
        <f>RES_hhdet_tesh!E165/RES_summary!E$19</f>
        <v>2.5502767470343768</v>
      </c>
      <c r="F165" s="99">
        <f>RES_hhdet_tesh!F165/RES_summary!F$19</f>
        <v>1.9230340610125227</v>
      </c>
      <c r="G165" s="99">
        <f>RES_hhdet_tesh!G165/RES_summary!G$19</f>
        <v>2.4168892295473867</v>
      </c>
      <c r="H165" s="99">
        <f>RES_hhdet_tesh!H165/RES_summary!H$19</f>
        <v>2.9375683420332011</v>
      </c>
      <c r="I165" s="99">
        <f>RES_hhdet_tesh!I165/RES_summary!I$19</f>
        <v>1.3568665630459831</v>
      </c>
      <c r="J165" s="99">
        <f>RES_hhdet_tesh!J165/RES_summary!J$19</f>
        <v>1.2851778911099625</v>
      </c>
      <c r="K165" s="99">
        <f>RES_hhdet_tesh!K165/RES_summary!K$19</f>
        <v>2.0210152935792047</v>
      </c>
      <c r="L165" s="99">
        <f>RES_hhdet_tesh!L165/RES_summary!L$19</f>
        <v>2.9478261834247834</v>
      </c>
      <c r="M165" s="99">
        <f>RES_hhdet_tesh!M165/RES_summary!M$19</f>
        <v>2.7515401276467837</v>
      </c>
      <c r="N165" s="99">
        <f>RES_hhdet_tesh!N165/RES_summary!N$19</f>
        <v>2.8414714683166546</v>
      </c>
      <c r="O165" s="99">
        <f>RES_hhdet_tesh!O165/RES_summary!O$19</f>
        <v>2.666302445008244</v>
      </c>
      <c r="P165" s="99">
        <f>RES_hhdet_tesh!P165/RES_summary!P$19</f>
        <v>2.6275135859254166</v>
      </c>
      <c r="Q165" s="99">
        <f>RES_hhdet_tesh!Q165/RES_summary!Q$19</f>
        <v>2.6652658710104218</v>
      </c>
      <c r="R165" s="99">
        <f>RES_hhdet_tesh!R165/RES_summary!R$19</f>
        <v>2.9091146703164292</v>
      </c>
      <c r="S165" s="99">
        <f>RES_hhdet_tesh!S165/RES_summary!S$19</f>
        <v>2.3120767232546098</v>
      </c>
      <c r="T165" s="99">
        <f>RES_hhdet_tesh!T165/RES_summary!T$19</f>
        <v>2.2784836036024245</v>
      </c>
      <c r="U165" s="99">
        <f>RES_hhdet_tesh!U165/RES_summary!U$19</f>
        <v>1.8305770347587129</v>
      </c>
      <c r="V165" s="99">
        <f>RES_hhdet_tesh!V165/RES_summary!V$19</f>
        <v>1.2770089835201968</v>
      </c>
      <c r="W165" s="99">
        <f>RES_hhdet_tesh!W165/RES_summary!W$19</f>
        <v>0.96845956148093082</v>
      </c>
      <c r="X165" s="99">
        <f>RES_hhdet_tesh!X165/RES_summary!X$19</f>
        <v>1.9921551543991007</v>
      </c>
      <c r="Y165" s="99">
        <f>RES_hhdet_tesh!Y165/RES_summary!Y$19</f>
        <v>2.5126668396247971</v>
      </c>
      <c r="DA165" s="63" t="s">
        <v>3070</v>
      </c>
    </row>
    <row r="166" spans="1:105" ht="12" customHeight="1" x14ac:dyDescent="0.25">
      <c r="A166" s="121" t="s">
        <v>55</v>
      </c>
      <c r="B166" s="123">
        <v>8.4430930446340469</v>
      </c>
      <c r="C166" s="123">
        <v>8.2640446037217092</v>
      </c>
      <c r="D166" s="123">
        <v>8.1872805101667723</v>
      </c>
      <c r="E166" s="123">
        <v>8.3287578099494368</v>
      </c>
      <c r="F166" s="123">
        <v>8.2289222576292218</v>
      </c>
      <c r="G166" s="123">
        <v>8.1164160901752176</v>
      </c>
      <c r="H166" s="123">
        <v>8.1429337832515092</v>
      </c>
      <c r="I166" s="123">
        <v>8.3128149719212132</v>
      </c>
      <c r="J166" s="123">
        <v>8.3269183916737148</v>
      </c>
      <c r="K166" s="123">
        <v>8.3836297223438105</v>
      </c>
      <c r="L166" s="123">
        <v>8.701302549417731</v>
      </c>
      <c r="M166" s="123">
        <v>7.6633432147648817</v>
      </c>
      <c r="N166" s="123">
        <v>7.4007333990123358</v>
      </c>
      <c r="O166" s="123">
        <v>7.4405882463744897</v>
      </c>
      <c r="P166" s="123">
        <v>6.9283516335955655</v>
      </c>
      <c r="Q166" s="123">
        <v>6.6646232140832993</v>
      </c>
      <c r="R166" s="123">
        <v>6.8333500015637689</v>
      </c>
      <c r="S166" s="123">
        <v>7.0318655022413514</v>
      </c>
      <c r="T166" s="123">
        <v>7.0232088443706644</v>
      </c>
      <c r="U166" s="123">
        <v>7.006943310567344</v>
      </c>
      <c r="V166" s="123">
        <v>7.7285867791926259</v>
      </c>
      <c r="W166" s="123">
        <v>7.1258273757005925</v>
      </c>
      <c r="X166" s="123">
        <v>6.8835396673191855</v>
      </c>
      <c r="Y166" s="123">
        <v>6.8454028338526429</v>
      </c>
      <c r="DA166" s="130" t="s">
        <v>3071</v>
      </c>
    </row>
    <row r="167" spans="1:105" ht="12" customHeight="1" x14ac:dyDescent="0.25">
      <c r="A167" s="97" t="s">
        <v>124</v>
      </c>
      <c r="B167" s="99">
        <v>8.4661644372058209</v>
      </c>
      <c r="C167" s="99">
        <v>8.2615680571398986</v>
      </c>
      <c r="D167" s="99">
        <v>8.1697655819486688</v>
      </c>
      <c r="E167" s="99">
        <v>8.3679231648140426</v>
      </c>
      <c r="F167" s="99">
        <v>8.2664084171321672</v>
      </c>
      <c r="G167" s="99">
        <v>8.1008076957337138</v>
      </c>
      <c r="H167" s="99">
        <v>8.1580163956159719</v>
      </c>
      <c r="I167" s="99">
        <v>8.3232524081328094</v>
      </c>
      <c r="J167" s="99">
        <v>8.3427870417270587</v>
      </c>
      <c r="K167" s="99">
        <v>8.3962964066817083</v>
      </c>
      <c r="L167" s="99">
        <v>8.7976924812357353</v>
      </c>
      <c r="M167" s="99">
        <v>7.6674703677222551</v>
      </c>
      <c r="N167" s="99">
        <v>7.4494745661100712</v>
      </c>
      <c r="O167" s="99">
        <v>7.5398846499802747</v>
      </c>
      <c r="P167" s="99">
        <v>7.0035899419626766</v>
      </c>
      <c r="Q167" s="99">
        <v>6.7165548250171634</v>
      </c>
      <c r="R167" s="99">
        <v>6.8940627025485872</v>
      </c>
      <c r="S167" s="99">
        <v>7.1289360619242128</v>
      </c>
      <c r="T167" s="99">
        <v>7.0783709380063673</v>
      </c>
      <c r="U167" s="99">
        <v>7.0636603374594156</v>
      </c>
      <c r="V167" s="99">
        <v>8.2397027945500039</v>
      </c>
      <c r="W167" s="99">
        <v>7.1977531725458022</v>
      </c>
      <c r="X167" s="99">
        <v>6.8780436357136576</v>
      </c>
      <c r="Y167" s="99">
        <v>6.7377525393832736</v>
      </c>
      <c r="DA167" s="63" t="s">
        <v>3072</v>
      </c>
    </row>
    <row r="168" spans="1:105" ht="12" customHeight="1" x14ac:dyDescent="0.25">
      <c r="A168" s="97" t="s">
        <v>123</v>
      </c>
      <c r="B168" s="99">
        <v>8.4661644372058209</v>
      </c>
      <c r="C168" s="99">
        <v>8.261383037724249</v>
      </c>
      <c r="D168" s="99">
        <v>8.1695455053284665</v>
      </c>
      <c r="E168" s="99">
        <v>8.3676237395492556</v>
      </c>
      <c r="F168" s="99">
        <v>8.2661111826087073</v>
      </c>
      <c r="G168" s="99">
        <v>8.1002768892678709</v>
      </c>
      <c r="H168" s="99">
        <v>8.1576376534560353</v>
      </c>
      <c r="I168" s="99">
        <v>8.3228963056363003</v>
      </c>
      <c r="J168" s="99">
        <v>8.3432072097627348</v>
      </c>
      <c r="K168" s="99">
        <v>8.3964280704464596</v>
      </c>
      <c r="L168" s="99">
        <v>8.7973078540796159</v>
      </c>
      <c r="M168" s="99">
        <v>7.6688266521901314</v>
      </c>
      <c r="N168" s="99">
        <v>7.4523545652018761</v>
      </c>
      <c r="O168" s="99">
        <v>7.5425580981258031</v>
      </c>
      <c r="P168" s="99">
        <v>7.0046787349145712</v>
      </c>
      <c r="Q168" s="99">
        <v>6.7136670673135006</v>
      </c>
      <c r="R168" s="99">
        <v>6.8878485769673592</v>
      </c>
      <c r="S168" s="99">
        <v>7.1263225520299116</v>
      </c>
      <c r="T168" s="99">
        <v>7.0781315632616533</v>
      </c>
      <c r="U168" s="99">
        <v>7.0641417617630831</v>
      </c>
      <c r="V168" s="99">
        <v>8.2458422422446542</v>
      </c>
      <c r="W168" s="99">
        <v>7.2768349237079866</v>
      </c>
      <c r="X168" s="99">
        <v>6.9811076281876119</v>
      </c>
      <c r="Y168" s="99">
        <v>6.8708337031767188</v>
      </c>
      <c r="DA168" s="63" t="s">
        <v>3073</v>
      </c>
    </row>
    <row r="169" spans="1:105" ht="12" customHeight="1" x14ac:dyDescent="0.25">
      <c r="A169" s="100" t="s">
        <v>50</v>
      </c>
      <c r="B169" s="102">
        <v>1.5143464367097745</v>
      </c>
      <c r="C169" s="102">
        <v>1.5602617259815168</v>
      </c>
      <c r="D169" s="102">
        <v>1.6044844197870516</v>
      </c>
      <c r="E169" s="102">
        <v>1.4348350724357848</v>
      </c>
      <c r="F169" s="102">
        <v>1.4201735519963172</v>
      </c>
      <c r="G169" s="102">
        <v>1.5971307997911406</v>
      </c>
      <c r="H169" s="102">
        <v>1.4776672742262036</v>
      </c>
      <c r="I169" s="102">
        <v>1.5333333515938576</v>
      </c>
      <c r="J169" s="102">
        <v>1.5052233151200138</v>
      </c>
      <c r="K169" s="102">
        <v>1.5819493432651719</v>
      </c>
      <c r="L169" s="102">
        <v>1.4025498685057103</v>
      </c>
      <c r="M169" s="102">
        <v>0.81156031136387219</v>
      </c>
      <c r="N169" s="102">
        <v>0.82868097547194575</v>
      </c>
      <c r="O169" s="102">
        <v>0.77976939524675914</v>
      </c>
      <c r="P169" s="102">
        <v>0.75218507203717433</v>
      </c>
      <c r="Q169" s="102">
        <v>0.72929619250413491</v>
      </c>
      <c r="R169" s="102">
        <v>0.80942653091884953</v>
      </c>
      <c r="S169" s="102">
        <v>0.83030078402590102</v>
      </c>
      <c r="T169" s="102">
        <v>0.59115941498191316</v>
      </c>
      <c r="U169" s="102">
        <v>0.61110418088474883</v>
      </c>
      <c r="V169" s="102">
        <v>0.97456308474604225</v>
      </c>
      <c r="W169" s="102">
        <v>0.90597101344239439</v>
      </c>
      <c r="X169" s="102">
        <v>1.3802091410541446</v>
      </c>
      <c r="Y169" s="102">
        <v>1.1165593269600831</v>
      </c>
      <c r="DA169" s="131" t="s">
        <v>3074</v>
      </c>
    </row>
    <row r="170" spans="1:105" ht="12" customHeight="1" x14ac:dyDescent="0.25">
      <c r="A170" s="103" t="s">
        <v>52</v>
      </c>
      <c r="B170" s="105">
        <v>6.951818000496047</v>
      </c>
      <c r="C170" s="105">
        <v>6.7011213117427335</v>
      </c>
      <c r="D170" s="105">
        <v>6.565061085541414</v>
      </c>
      <c r="E170" s="105">
        <v>6.9327886671134715</v>
      </c>
      <c r="F170" s="105">
        <v>6.8459376306123918</v>
      </c>
      <c r="G170" s="105">
        <v>6.503146089476731</v>
      </c>
      <c r="H170" s="105">
        <v>6.6799703792298315</v>
      </c>
      <c r="I170" s="105">
        <v>6.7895629540424443</v>
      </c>
      <c r="J170" s="105">
        <v>6.8379838946427203</v>
      </c>
      <c r="K170" s="105">
        <v>6.8144787271812852</v>
      </c>
      <c r="L170" s="105">
        <v>7.3947579855739063</v>
      </c>
      <c r="M170" s="105">
        <v>6.8572663408262589</v>
      </c>
      <c r="N170" s="105">
        <v>6.6236735897299308</v>
      </c>
      <c r="O170" s="105">
        <v>6.7627887028790425</v>
      </c>
      <c r="P170" s="105">
        <v>6.2524936628773968</v>
      </c>
      <c r="Q170" s="105">
        <v>5.9843708748093647</v>
      </c>
      <c r="R170" s="105">
        <v>6.0784220460485097</v>
      </c>
      <c r="S170" s="105">
        <v>6.2960217680040094</v>
      </c>
      <c r="T170" s="105">
        <v>6.4869721482797393</v>
      </c>
      <c r="U170" s="105">
        <v>6.4530375808783322</v>
      </c>
      <c r="V170" s="105">
        <v>7.2712791574986131</v>
      </c>
      <c r="W170" s="105">
        <v>6.3708639102655935</v>
      </c>
      <c r="X170" s="105">
        <v>5.6008984871334677</v>
      </c>
      <c r="Y170" s="105">
        <v>5.7542743762166344</v>
      </c>
      <c r="DA170" s="132" t="s">
        <v>3075</v>
      </c>
    </row>
    <row r="171" spans="1:105" ht="12" customHeight="1" x14ac:dyDescent="0.25">
      <c r="A171" s="106" t="s">
        <v>122</v>
      </c>
      <c r="B171" s="102">
        <v>8.0806235163755264</v>
      </c>
      <c r="C171" s="102">
        <v>8.299594912861771</v>
      </c>
      <c r="D171" s="102">
        <v>8.4327704026144765</v>
      </c>
      <c r="E171" s="102">
        <v>7.7633264765467818</v>
      </c>
      <c r="F171" s="102">
        <v>7.7230503063874449</v>
      </c>
      <c r="G171" s="102">
        <v>8.3020336300529038</v>
      </c>
      <c r="H171" s="102">
        <v>7.9819461040165418</v>
      </c>
      <c r="I171" s="102">
        <v>8.2164967671846885</v>
      </c>
      <c r="J171" s="102">
        <v>8.1942364611698366</v>
      </c>
      <c r="K171" s="102">
        <v>8.2929004093433463</v>
      </c>
      <c r="L171" s="102">
        <v>8.1329866728767026</v>
      </c>
      <c r="M171" s="102">
        <v>7.6335359352452148</v>
      </c>
      <c r="N171" s="102">
        <v>7.1870327097776547</v>
      </c>
      <c r="O171" s="102">
        <v>7.0677837029296038</v>
      </c>
      <c r="P171" s="102">
        <v>6.6550942291653605</v>
      </c>
      <c r="Q171" s="102">
        <v>6.4917721981924537</v>
      </c>
      <c r="R171" s="102">
        <v>6.6451657028097744</v>
      </c>
      <c r="S171" s="102">
        <v>6.7468174748255052</v>
      </c>
      <c r="T171" s="102">
        <v>6.8951347652489998</v>
      </c>
      <c r="U171" s="102">
        <v>6.8661144579333655</v>
      </c>
      <c r="V171" s="102">
        <v>6.5583953251240263</v>
      </c>
      <c r="W171" s="102">
        <v>7.0765165287918945</v>
      </c>
      <c r="X171" s="102">
        <v>6.8961450066297019</v>
      </c>
      <c r="Y171" s="102">
        <v>6.9569887396178363</v>
      </c>
      <c r="DA171" s="131" t="s">
        <v>3076</v>
      </c>
    </row>
    <row r="172" spans="1:105" ht="12" customHeight="1" x14ac:dyDescent="0.25">
      <c r="A172" s="107" t="s">
        <v>121</v>
      </c>
      <c r="B172" s="105">
        <v>8.0806235163755282</v>
      </c>
      <c r="C172" s="105">
        <v>8.3018655772614238</v>
      </c>
      <c r="D172" s="105">
        <v>8.434245110689039</v>
      </c>
      <c r="E172" s="105">
        <v>7.7630287686992681</v>
      </c>
      <c r="F172" s="105">
        <v>7.7223021547423212</v>
      </c>
      <c r="G172" s="105">
        <v>8.303808793001112</v>
      </c>
      <c r="H172" s="105">
        <v>7.9805086536125334</v>
      </c>
      <c r="I172" s="105">
        <v>8.2150541366026939</v>
      </c>
      <c r="J172" s="105">
        <v>8.1951541728335418</v>
      </c>
      <c r="K172" s="105">
        <v>8.2943360653204294</v>
      </c>
      <c r="L172" s="105">
        <v>8.1404373806182058</v>
      </c>
      <c r="M172" s="105">
        <v>7.6463657177513369</v>
      </c>
      <c r="N172" s="105">
        <v>7.2038939985450261</v>
      </c>
      <c r="O172" s="105">
        <v>7.074559725377858</v>
      </c>
      <c r="P172" s="105">
        <v>6.6642802004203405</v>
      </c>
      <c r="Q172" s="105">
        <v>6.4951980347393805</v>
      </c>
      <c r="R172" s="105">
        <v>6.6474989533604196</v>
      </c>
      <c r="S172" s="105">
        <v>6.7535429782615477</v>
      </c>
      <c r="T172" s="105">
        <v>6.8809426657458586</v>
      </c>
      <c r="U172" s="105">
        <v>6.860360794950835</v>
      </c>
      <c r="V172" s="105">
        <v>6.5019434158855027</v>
      </c>
      <c r="W172" s="105">
        <v>6.9698449102400239</v>
      </c>
      <c r="X172" s="105">
        <v>6.8884295594495271</v>
      </c>
      <c r="Y172" s="105">
        <v>6.9724095308450984</v>
      </c>
      <c r="DA172" s="132" t="s">
        <v>3077</v>
      </c>
    </row>
    <row r="173" spans="1:105" ht="12" customHeight="1" x14ac:dyDescent="0.25">
      <c r="A173" s="108" t="s">
        <v>53</v>
      </c>
      <c r="B173" s="99">
        <v>1.3347342863970033</v>
      </c>
      <c r="C173" s="99">
        <v>1.5727060573792424</v>
      </c>
      <c r="D173" s="99">
        <v>1.7191435305252685</v>
      </c>
      <c r="E173" s="99">
        <v>1.1380647522981191</v>
      </c>
      <c r="F173" s="99">
        <v>1.1507230732668194</v>
      </c>
      <c r="G173" s="99">
        <v>1.6983447905300972</v>
      </c>
      <c r="H173" s="99">
        <v>1.3904957542354845</v>
      </c>
      <c r="I173" s="99">
        <v>1.4863447979480027</v>
      </c>
      <c r="J173" s="99">
        <v>1.4316040400184316</v>
      </c>
      <c r="K173" s="99">
        <v>1.5585131359398174</v>
      </c>
      <c r="L173" s="99">
        <v>1.0686577782591258</v>
      </c>
      <c r="M173" s="99">
        <v>0.75788785025389105</v>
      </c>
      <c r="N173" s="99">
        <v>0.69020165245450749</v>
      </c>
      <c r="O173" s="99">
        <v>0.57310781816949874</v>
      </c>
      <c r="P173" s="99">
        <v>0.58342062685865614</v>
      </c>
      <c r="Q173" s="99">
        <v>0.60532098769583675</v>
      </c>
      <c r="R173" s="99">
        <v>0.684666033773629</v>
      </c>
      <c r="S173" s="99">
        <v>0.66526613367289489</v>
      </c>
      <c r="T173" s="99">
        <v>0.48881011098723165</v>
      </c>
      <c r="U173" s="99">
        <v>0.50297855488500587</v>
      </c>
      <c r="V173" s="99">
        <v>0.18547344814345421</v>
      </c>
      <c r="W173" s="99">
        <v>0.49596680910587077</v>
      </c>
      <c r="X173" s="99">
        <v>0.94508701228667524</v>
      </c>
      <c r="Y173" s="99">
        <v>0.93356688028368695</v>
      </c>
      <c r="DA173" s="63" t="s">
        <v>3078</v>
      </c>
    </row>
    <row r="174" spans="1:105" ht="12" customHeight="1" x14ac:dyDescent="0.25">
      <c r="A174" s="115" t="s">
        <v>52</v>
      </c>
      <c r="B174" s="110">
        <v>6.7458892299785251</v>
      </c>
      <c r="C174" s="110">
        <v>6.7291595198821836</v>
      </c>
      <c r="D174" s="110">
        <v>6.7151015801637719</v>
      </c>
      <c r="E174" s="110">
        <v>6.6249640164011501</v>
      </c>
      <c r="F174" s="110">
        <v>6.5715790814755017</v>
      </c>
      <c r="G174" s="110">
        <v>6.605464002471015</v>
      </c>
      <c r="H174" s="110">
        <v>6.5900128993770482</v>
      </c>
      <c r="I174" s="110">
        <v>6.728709338654693</v>
      </c>
      <c r="J174" s="110">
        <v>6.7635501328151113</v>
      </c>
      <c r="K174" s="110">
        <v>6.735822929380614</v>
      </c>
      <c r="L174" s="110">
        <v>7.0717796023590784</v>
      </c>
      <c r="M174" s="110">
        <v>6.8884778674974445</v>
      </c>
      <c r="N174" s="110">
        <v>6.5136923460905187</v>
      </c>
      <c r="O174" s="110">
        <v>6.5014519072083585</v>
      </c>
      <c r="P174" s="110">
        <v>6.0808595735616846</v>
      </c>
      <c r="Q174" s="110">
        <v>5.8898770470435426</v>
      </c>
      <c r="R174" s="110">
        <v>5.9628329195867904</v>
      </c>
      <c r="S174" s="110">
        <v>6.0882768445886546</v>
      </c>
      <c r="T174" s="110">
        <v>6.3921325547586267</v>
      </c>
      <c r="U174" s="110">
        <v>6.3573822400658289</v>
      </c>
      <c r="V174" s="110">
        <v>6.3164699677420488</v>
      </c>
      <c r="W174" s="110">
        <v>6.4738781011341526</v>
      </c>
      <c r="X174" s="110">
        <v>5.9433425471628523</v>
      </c>
      <c r="Y174" s="110">
        <v>6.0388426505614126</v>
      </c>
      <c r="DA174" s="60" t="s">
        <v>3079</v>
      </c>
    </row>
    <row r="175" spans="1:105" ht="12" customHeight="1" x14ac:dyDescent="0.25">
      <c r="A175" s="121" t="s">
        <v>54</v>
      </c>
      <c r="B175" s="123">
        <v>14.013797752858546</v>
      </c>
      <c r="C175" s="123">
        <v>14.273764365135021</v>
      </c>
      <c r="D175" s="123">
        <v>14.808355765385649</v>
      </c>
      <c r="E175" s="123">
        <v>15.058217869344976</v>
      </c>
      <c r="F175" s="123">
        <v>15.181677120474957</v>
      </c>
      <c r="G175" s="123">
        <v>14.9949425561745</v>
      </c>
      <c r="H175" s="123">
        <v>14.316346513619328</v>
      </c>
      <c r="I175" s="123">
        <v>14.754821824732735</v>
      </c>
      <c r="J175" s="123">
        <v>12.613082597815664</v>
      </c>
      <c r="K175" s="123">
        <v>12.35798221225463</v>
      </c>
      <c r="L175" s="123">
        <v>14.341180980636176</v>
      </c>
      <c r="M175" s="123">
        <v>11.922097644453912</v>
      </c>
      <c r="N175" s="123">
        <v>9.6668003120743791</v>
      </c>
      <c r="O175" s="123">
        <v>8.3004959112186096</v>
      </c>
      <c r="P175" s="123">
        <v>7.426936252519571</v>
      </c>
      <c r="Q175" s="123">
        <v>7.2799356580663952</v>
      </c>
      <c r="R175" s="123">
        <v>8.9890948887341526</v>
      </c>
      <c r="S175" s="123">
        <v>8.7091191355805915</v>
      </c>
      <c r="T175" s="123">
        <v>9.79549228322586</v>
      </c>
      <c r="U175" s="123">
        <v>10.042513609848811</v>
      </c>
      <c r="V175" s="123">
        <v>11.08074989953411</v>
      </c>
      <c r="W175" s="123">
        <v>11.531225311894884</v>
      </c>
      <c r="X175" s="123">
        <v>10.715393533852085</v>
      </c>
      <c r="Y175" s="123">
        <v>12.529612881060233</v>
      </c>
      <c r="DA175" s="130" t="s">
        <v>3080</v>
      </c>
    </row>
    <row r="176" spans="1:105" ht="12" customHeight="1" x14ac:dyDescent="0.25">
      <c r="A176" s="97" t="s">
        <v>50</v>
      </c>
      <c r="B176" s="99">
        <v>14.516266448645446</v>
      </c>
      <c r="C176" s="99">
        <v>13.851921636044247</v>
      </c>
      <c r="D176" s="99">
        <v>13.788029236857067</v>
      </c>
      <c r="E176" s="99">
        <v>16.051602074661911</v>
      </c>
      <c r="F176" s="99">
        <v>15.958535024060639</v>
      </c>
      <c r="G176" s="99">
        <v>14.623377226846824</v>
      </c>
      <c r="H176" s="99">
        <v>14.300003323444765</v>
      </c>
      <c r="I176" s="99">
        <v>14.294185197953952</v>
      </c>
      <c r="J176" s="99">
        <v>12.842359523342967</v>
      </c>
      <c r="K176" s="99">
        <v>12.711702289196655</v>
      </c>
      <c r="L176" s="99">
        <v>12.905024148846572</v>
      </c>
      <c r="M176" s="99">
        <v>11.624797363513819</v>
      </c>
      <c r="N176" s="99">
        <v>9.8997440403134984</v>
      </c>
      <c r="O176" s="99">
        <v>9.1707771517966048</v>
      </c>
      <c r="P176" s="99">
        <v>8.2141895747825373</v>
      </c>
      <c r="Q176" s="99">
        <v>7.9325396405848947</v>
      </c>
      <c r="R176" s="99">
        <v>8.5086442153369344</v>
      </c>
      <c r="S176" s="99">
        <v>9.1565928447757869</v>
      </c>
      <c r="T176" s="99">
        <v>9.4742089031884937</v>
      </c>
      <c r="U176" s="99">
        <v>9.9163723901051117</v>
      </c>
      <c r="V176" s="99">
        <v>11.645965701488549</v>
      </c>
      <c r="W176" s="99">
        <v>11.128378157292442</v>
      </c>
      <c r="X176" s="99">
        <v>11.178208860666768</v>
      </c>
      <c r="Y176" s="99">
        <v>11.560606129585391</v>
      </c>
      <c r="DA176" s="63" t="s">
        <v>3081</v>
      </c>
    </row>
    <row r="177" spans="1:105" ht="12" customHeight="1" x14ac:dyDescent="0.25">
      <c r="A177" s="109" t="s">
        <v>120</v>
      </c>
      <c r="B177" s="110">
        <v>13.551033667910394</v>
      </c>
      <c r="C177" s="110">
        <v>14.664271938984276</v>
      </c>
      <c r="D177" s="110">
        <v>15.763498675874324</v>
      </c>
      <c r="E177" s="110">
        <v>14.089942766981386</v>
      </c>
      <c r="F177" s="110">
        <v>14.446579263124404</v>
      </c>
      <c r="G177" s="110">
        <v>15.310061610579949</v>
      </c>
      <c r="H177" s="110">
        <v>14.328621475374899</v>
      </c>
      <c r="I177" s="110">
        <v>15.066604821309124</v>
      </c>
      <c r="J177" s="110">
        <v>12.47039321586877</v>
      </c>
      <c r="K177" s="110">
        <v>12.147818315575011</v>
      </c>
      <c r="L177" s="110">
        <v>15.230830632262156</v>
      </c>
      <c r="M177" s="110">
        <v>12.126195409278894</v>
      </c>
      <c r="N177" s="110">
        <v>9.4880732425279231</v>
      </c>
      <c r="O177" s="110">
        <v>7.5446091776725526</v>
      </c>
      <c r="P177" s="110">
        <v>6.6951545778982506</v>
      </c>
      <c r="Q177" s="110">
        <v>6.6521034397319747</v>
      </c>
      <c r="R177" s="110">
        <v>9.4633583474123704</v>
      </c>
      <c r="S177" s="110">
        <v>8.2765706035958111</v>
      </c>
      <c r="T177" s="110">
        <v>10.069116149519258</v>
      </c>
      <c r="U177" s="110">
        <v>10.125287648440356</v>
      </c>
      <c r="V177" s="110">
        <v>10.806694482424177</v>
      </c>
      <c r="W177" s="110">
        <v>11.635409920843792</v>
      </c>
      <c r="X177" s="110">
        <v>10.635576597071109</v>
      </c>
      <c r="Y177" s="110">
        <v>12.665446657825919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3085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12.975469223479948</v>
      </c>
      <c r="C24" s="118">
        <f t="shared" si="7"/>
        <v>12.464979268472959</v>
      </c>
      <c r="D24" s="118">
        <f t="shared" si="7"/>
        <v>12.250571245732614</v>
      </c>
      <c r="E24" s="118">
        <f t="shared" si="7"/>
        <v>16.716335663386619</v>
      </c>
      <c r="F24" s="118">
        <f t="shared" si="7"/>
        <v>16.494513993616952</v>
      </c>
      <c r="G24" s="118">
        <f t="shared" si="7"/>
        <v>14.742700654412575</v>
      </c>
      <c r="H24" s="118">
        <f t="shared" si="7"/>
        <v>14.527095758272873</v>
      </c>
      <c r="I24" s="118">
        <f t="shared" si="7"/>
        <v>14.829512587208276</v>
      </c>
      <c r="J24" s="118">
        <f t="shared" si="7"/>
        <v>12.583689087140852</v>
      </c>
      <c r="K24" s="118">
        <f t="shared" si="7"/>
        <v>8.4879193213210318</v>
      </c>
      <c r="L24" s="118">
        <f t="shared" si="7"/>
        <v>16.394249651379134</v>
      </c>
      <c r="M24" s="118">
        <f t="shared" si="7"/>
        <v>13.302291372993835</v>
      </c>
      <c r="N24" s="118">
        <f t="shared" si="7"/>
        <v>12.458982649421268</v>
      </c>
      <c r="O24" s="118">
        <f t="shared" si="7"/>
        <v>12.50068939738334</v>
      </c>
      <c r="P24" s="118">
        <f t="shared" si="7"/>
        <v>12.076955261856451</v>
      </c>
      <c r="Q24" s="118">
        <f t="shared" si="7"/>
        <v>11.771109798352004</v>
      </c>
      <c r="R24" s="118">
        <f t="shared" ref="R24:V24" si="8">R25+R28+R30+R39</f>
        <v>11.983198704755859</v>
      </c>
      <c r="S24" s="118">
        <f t="shared" si="8"/>
        <v>11.967761870177743</v>
      </c>
      <c r="T24" s="118">
        <f t="shared" si="8"/>
        <v>11.181227085704903</v>
      </c>
      <c r="U24" s="118">
        <f t="shared" si="8"/>
        <v>10.927782219503698</v>
      </c>
      <c r="V24" s="118">
        <f t="shared" si="8"/>
        <v>11.838387568400229</v>
      </c>
      <c r="W24" s="118">
        <f t="shared" ref="W24:Y24" si="9">W25+W28+W30+W39</f>
        <v>10.876072488955851</v>
      </c>
      <c r="X24" s="118">
        <f t="shared" si="9"/>
        <v>10.944647279048388</v>
      </c>
      <c r="Y24" s="118">
        <f t="shared" si="9"/>
        <v>11.05132970732606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6.968943085024125</v>
      </c>
      <c r="C25" s="123">
        <f t="shared" si="10"/>
        <v>6.6872070698912607</v>
      </c>
      <c r="D25" s="123">
        <f t="shared" si="10"/>
        <v>6.5378509427589178</v>
      </c>
      <c r="E25" s="123">
        <f t="shared" si="10"/>
        <v>10.455455281309023</v>
      </c>
      <c r="F25" s="123">
        <f t="shared" si="10"/>
        <v>10.366776679167666</v>
      </c>
      <c r="G25" s="123">
        <f t="shared" si="10"/>
        <v>9.0177991589593827</v>
      </c>
      <c r="H25" s="123">
        <f t="shared" si="10"/>
        <v>8.9230700260063962</v>
      </c>
      <c r="I25" s="123">
        <f t="shared" si="10"/>
        <v>9.2196734702338095</v>
      </c>
      <c r="J25" s="123">
        <f t="shared" si="10"/>
        <v>7.2533339433555657</v>
      </c>
      <c r="K25" s="123">
        <f t="shared" si="10"/>
        <v>3.2834308057587602</v>
      </c>
      <c r="L25" s="123">
        <f t="shared" si="10"/>
        <v>11.167453632431966</v>
      </c>
      <c r="M25" s="123">
        <f t="shared" si="10"/>
        <v>8.7624847217990069</v>
      </c>
      <c r="N25" s="123">
        <f t="shared" si="10"/>
        <v>8.2060391681197693</v>
      </c>
      <c r="O25" s="123">
        <f t="shared" si="10"/>
        <v>8.3674536181465555</v>
      </c>
      <c r="P25" s="123">
        <f t="shared" si="10"/>
        <v>8.3117226970216151</v>
      </c>
      <c r="Q25" s="123">
        <f t="shared" si="10"/>
        <v>8.1690594360285083</v>
      </c>
      <c r="R25" s="123">
        <f t="shared" ref="R25:V25" si="11">SUM(R26:R27)</f>
        <v>8.2785144050975763</v>
      </c>
      <c r="S25" s="123">
        <f t="shared" si="11"/>
        <v>8.2718285033780798</v>
      </c>
      <c r="T25" s="123">
        <f t="shared" si="11"/>
        <v>7.8281283651368767</v>
      </c>
      <c r="U25" s="123">
        <f t="shared" si="11"/>
        <v>7.8702512381629672</v>
      </c>
      <c r="V25" s="123">
        <f t="shared" si="11"/>
        <v>8.7128477736473702</v>
      </c>
      <c r="W25" s="123">
        <f t="shared" ref="W25:Y25" si="12">SUM(W26:W27)</f>
        <v>8.1738336945104439</v>
      </c>
      <c r="X25" s="123">
        <f t="shared" si="12"/>
        <v>8.2945547215770823</v>
      </c>
      <c r="Y25" s="123">
        <f t="shared" si="12"/>
        <v>8.4086953112589118</v>
      </c>
      <c r="DA25" s="130" t="s">
        <v>3105</v>
      </c>
    </row>
    <row r="26" spans="1:105" ht="12" customHeight="1" x14ac:dyDescent="0.25">
      <c r="A26" s="97" t="s">
        <v>74</v>
      </c>
      <c r="B26" s="99">
        <v>6.968943085024125</v>
      </c>
      <c r="C26" s="99">
        <v>6.6872070698912607</v>
      </c>
      <c r="D26" s="99">
        <v>6.5378509427589178</v>
      </c>
      <c r="E26" s="99">
        <v>10.455455281309023</v>
      </c>
      <c r="F26" s="99">
        <v>10.366776679167666</v>
      </c>
      <c r="G26" s="99">
        <v>9.0177991589593827</v>
      </c>
      <c r="H26" s="99">
        <v>8.9230700260063962</v>
      </c>
      <c r="I26" s="99">
        <v>9.2196734702338095</v>
      </c>
      <c r="J26" s="99">
        <v>7.2533339433555657</v>
      </c>
      <c r="K26" s="99">
        <v>3.2834308057587602</v>
      </c>
      <c r="L26" s="99">
        <v>11.167453632431966</v>
      </c>
      <c r="M26" s="99">
        <v>8.7624847217990069</v>
      </c>
      <c r="N26" s="99">
        <v>8.2060391681197693</v>
      </c>
      <c r="O26" s="99">
        <v>8.3674536181465555</v>
      </c>
      <c r="P26" s="99">
        <v>8.3117226970216151</v>
      </c>
      <c r="Q26" s="99">
        <v>8.1690594360285083</v>
      </c>
      <c r="R26" s="99">
        <v>8.2785144050975763</v>
      </c>
      <c r="S26" s="99">
        <v>8.2718285033780798</v>
      </c>
      <c r="T26" s="99">
        <v>7.8281283651368767</v>
      </c>
      <c r="U26" s="99">
        <v>7.8702512381629672</v>
      </c>
      <c r="V26" s="99">
        <v>8.7128477736473702</v>
      </c>
      <c r="W26" s="99">
        <v>8.1738336945104439</v>
      </c>
      <c r="X26" s="99">
        <v>8.2945547215770823</v>
      </c>
      <c r="Y26" s="99">
        <v>8.4086953112589118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3.150368549371807</v>
      </c>
      <c r="C30" s="123">
        <v>3.0493014653699624</v>
      </c>
      <c r="D30" s="123">
        <v>2.9863088821664143</v>
      </c>
      <c r="E30" s="123">
        <v>3.0329622725208973</v>
      </c>
      <c r="F30" s="123">
        <v>2.9649025644685514</v>
      </c>
      <c r="G30" s="123">
        <v>2.8805726384232724</v>
      </c>
      <c r="H30" s="123">
        <v>2.8679540406190105</v>
      </c>
      <c r="I30" s="123">
        <v>2.9056793313468789</v>
      </c>
      <c r="J30" s="123">
        <v>2.9110977388644357</v>
      </c>
      <c r="K30" s="123">
        <v>2.8745414933227988</v>
      </c>
      <c r="L30" s="123">
        <v>2.7992345458258576</v>
      </c>
      <c r="M30" s="123">
        <v>2.2060392108135622</v>
      </c>
      <c r="N30" s="123">
        <v>1.9683924775835908</v>
      </c>
      <c r="O30" s="123">
        <v>1.9385868521299161</v>
      </c>
      <c r="P30" s="123">
        <v>1.7990719293694415</v>
      </c>
      <c r="Q30" s="123">
        <v>1.7160110849958474</v>
      </c>
      <c r="R30" s="123">
        <v>1.7378509290378645</v>
      </c>
      <c r="S30" s="123">
        <v>1.7431736595546667</v>
      </c>
      <c r="T30" s="123">
        <v>1.6042295661504806</v>
      </c>
      <c r="U30" s="123">
        <v>1.5192193813504273</v>
      </c>
      <c r="V30" s="123">
        <v>1.6222316240062644</v>
      </c>
      <c r="W30" s="123">
        <v>1.3977521807279152</v>
      </c>
      <c r="X30" s="123">
        <v>1.3430429564072466</v>
      </c>
      <c r="Y30" s="123">
        <v>1.3097645057235141</v>
      </c>
      <c r="DA30" s="130" t="s">
        <v>3110</v>
      </c>
    </row>
    <row r="31" spans="1:105" ht="12" customHeight="1" x14ac:dyDescent="0.25">
      <c r="A31" s="97" t="s">
        <v>141</v>
      </c>
      <c r="B31" s="99">
        <v>3.3957932191914466</v>
      </c>
      <c r="C31" s="99">
        <v>3.2944255371310298</v>
      </c>
      <c r="D31" s="99">
        <v>3.2369694791355634</v>
      </c>
      <c r="E31" s="99">
        <v>3.2916179239057715</v>
      </c>
      <c r="F31" s="99">
        <v>3.2297963420217153</v>
      </c>
      <c r="G31" s="99">
        <v>3.1481291664526623</v>
      </c>
      <c r="H31" s="99">
        <v>3.148291432079029</v>
      </c>
      <c r="I31" s="99">
        <v>3.1981491916222002</v>
      </c>
      <c r="J31" s="99">
        <v>3.2057586446546087</v>
      </c>
      <c r="K31" s="99">
        <v>3.2152521851808755</v>
      </c>
      <c r="L31" s="99">
        <v>3.33885771925712</v>
      </c>
      <c r="M31" s="99">
        <v>2.8664007310035862</v>
      </c>
      <c r="N31" s="99">
        <v>2.7238642571629565</v>
      </c>
      <c r="O31" s="99">
        <v>2.7097584746649837</v>
      </c>
      <c r="P31" s="99">
        <v>2.5161538102777263</v>
      </c>
      <c r="Q31" s="99">
        <v>2.4069951851552198</v>
      </c>
      <c r="R31" s="99">
        <v>2.4487740433855825</v>
      </c>
      <c r="S31" s="99">
        <v>2.4532030088468839</v>
      </c>
      <c r="T31" s="99">
        <v>2.3399906443398977</v>
      </c>
      <c r="U31" s="99">
        <v>2.21989512970341</v>
      </c>
      <c r="V31" s="99">
        <v>2.4969717284179929</v>
      </c>
      <c r="W31" s="99">
        <v>2.1771042283946711</v>
      </c>
      <c r="X31" s="99">
        <v>2.0905751951831153</v>
      </c>
      <c r="Y31" s="99">
        <v>2.058018695386683</v>
      </c>
      <c r="DA31" s="63" t="s">
        <v>3111</v>
      </c>
    </row>
    <row r="32" spans="1:105" ht="12" customHeight="1" x14ac:dyDescent="0.25">
      <c r="A32" s="97" t="s">
        <v>140</v>
      </c>
      <c r="B32" s="99">
        <v>0.60740697861793291</v>
      </c>
      <c r="C32" s="99">
        <v>0.62341325696053851</v>
      </c>
      <c r="D32" s="99">
        <v>0.63773599116267599</v>
      </c>
      <c r="E32" s="99">
        <v>0.56324643739609181</v>
      </c>
      <c r="F32" s="99">
        <v>0.55417449514876393</v>
      </c>
      <c r="G32" s="99">
        <v>0.6202765795401568</v>
      </c>
      <c r="H32" s="99">
        <v>0.57001086990418848</v>
      </c>
      <c r="I32" s="99">
        <v>0.5889814043085706</v>
      </c>
      <c r="J32" s="99">
        <v>0.57838526529486078</v>
      </c>
      <c r="K32" s="99">
        <v>0.60601877941447513</v>
      </c>
      <c r="L32" s="99">
        <v>0.52761261056029751</v>
      </c>
      <c r="M32" s="99">
        <v>0.30096498525160997</v>
      </c>
      <c r="N32" s="99">
        <v>0.30260257788995731</v>
      </c>
      <c r="O32" s="99">
        <v>0.28082049490904593</v>
      </c>
      <c r="P32" s="99">
        <v>0.27080554363430837</v>
      </c>
      <c r="Q32" s="99">
        <v>0.26208967543313932</v>
      </c>
      <c r="R32" s="99">
        <v>0.28895290534341711</v>
      </c>
      <c r="S32" s="99">
        <v>0.28532508578876636</v>
      </c>
      <c r="T32" s="99">
        <v>0.19471157354392135</v>
      </c>
      <c r="U32" s="99">
        <v>0.19180855304568808</v>
      </c>
      <c r="V32" s="99">
        <v>0.29388925992607196</v>
      </c>
      <c r="W32" s="99">
        <v>0.27086609336905687</v>
      </c>
      <c r="X32" s="99">
        <v>0.41273956531006345</v>
      </c>
      <c r="Y32" s="99">
        <v>0.33372403509748655</v>
      </c>
      <c r="DA32" s="63" t="s">
        <v>3112</v>
      </c>
    </row>
    <row r="33" spans="1:105" ht="12" customHeight="1" x14ac:dyDescent="0.25">
      <c r="A33" s="100" t="s">
        <v>50</v>
      </c>
      <c r="B33" s="102">
        <v>0.60740697861793291</v>
      </c>
      <c r="C33" s="102">
        <v>0.62341325696053851</v>
      </c>
      <c r="D33" s="102">
        <v>0.63773599116267599</v>
      </c>
      <c r="E33" s="102">
        <v>0.56324643739609181</v>
      </c>
      <c r="F33" s="102">
        <v>0.55417449514876393</v>
      </c>
      <c r="G33" s="102">
        <v>0.6202765795401568</v>
      </c>
      <c r="H33" s="102">
        <v>0.57001086990418848</v>
      </c>
      <c r="I33" s="102">
        <v>0.5889814043085706</v>
      </c>
      <c r="J33" s="102">
        <v>0.57838526529486078</v>
      </c>
      <c r="K33" s="102">
        <v>0.60601877941447513</v>
      </c>
      <c r="L33" s="102">
        <v>0.52761261056029751</v>
      </c>
      <c r="M33" s="102">
        <v>0.30096498525160997</v>
      </c>
      <c r="N33" s="102">
        <v>0.30260257788995731</v>
      </c>
      <c r="O33" s="102">
        <v>0.28082049490904593</v>
      </c>
      <c r="P33" s="102">
        <v>0.27080554363430837</v>
      </c>
      <c r="Q33" s="102">
        <v>0.26208967543313932</v>
      </c>
      <c r="R33" s="102">
        <v>0.28895290534341711</v>
      </c>
      <c r="S33" s="102">
        <v>0.28532508578876636</v>
      </c>
      <c r="T33" s="102">
        <v>0.19471157354392135</v>
      </c>
      <c r="U33" s="102">
        <v>0.19180855304568808</v>
      </c>
      <c r="V33" s="102">
        <v>0.29388925992607196</v>
      </c>
      <c r="W33" s="102">
        <v>0.27086609336905687</v>
      </c>
      <c r="X33" s="102">
        <v>0.41273956531006345</v>
      </c>
      <c r="Y33" s="102">
        <v>0.33372403509748655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2.8561575890840163</v>
      </c>
      <c r="C39" s="123">
        <v>2.7284707332117359</v>
      </c>
      <c r="D39" s="123">
        <v>2.7264114208072812</v>
      </c>
      <c r="E39" s="123">
        <v>3.2279181095566991</v>
      </c>
      <c r="F39" s="123">
        <v>3.1628347499807363</v>
      </c>
      <c r="G39" s="123">
        <v>2.8443288570299194</v>
      </c>
      <c r="H39" s="123">
        <v>2.7360716916474659</v>
      </c>
      <c r="I39" s="123">
        <v>2.7041597856275867</v>
      </c>
      <c r="J39" s="123">
        <v>2.4192574049208511</v>
      </c>
      <c r="K39" s="123">
        <v>2.3299470222394731</v>
      </c>
      <c r="L39" s="123">
        <v>2.4275614731213091</v>
      </c>
      <c r="M39" s="123">
        <v>2.3337674403812647</v>
      </c>
      <c r="N39" s="123">
        <v>2.2845510037179082</v>
      </c>
      <c r="O39" s="123">
        <v>2.1946489271068694</v>
      </c>
      <c r="P39" s="123">
        <v>1.9661606354653938</v>
      </c>
      <c r="Q39" s="123">
        <v>1.8860392773276486</v>
      </c>
      <c r="R39" s="123">
        <v>1.9668333706204175</v>
      </c>
      <c r="S39" s="123">
        <v>1.9527597072449947</v>
      </c>
      <c r="T39" s="123">
        <v>1.7488691544175439</v>
      </c>
      <c r="U39" s="123">
        <v>1.5383115999903036</v>
      </c>
      <c r="V39" s="123">
        <v>1.5033081707465934</v>
      </c>
      <c r="W39" s="123">
        <v>1.3044866137174913</v>
      </c>
      <c r="X39" s="123">
        <v>1.3070496010640589</v>
      </c>
      <c r="Y39" s="123">
        <v>1.332869890343634</v>
      </c>
      <c r="DA39" s="130" t="s">
        <v>3119</v>
      </c>
    </row>
    <row r="40" spans="1:105" ht="12" customHeight="1" x14ac:dyDescent="0.25">
      <c r="A40" s="97" t="s">
        <v>50</v>
      </c>
      <c r="B40" s="99">
        <v>5.9573688787420513</v>
      </c>
      <c r="C40" s="99">
        <v>5.6745332077973076</v>
      </c>
      <c r="D40" s="99">
        <v>5.6369808097764702</v>
      </c>
      <c r="E40" s="99">
        <v>6.5471257885889145</v>
      </c>
      <c r="F40" s="99">
        <v>6.4964785441261812</v>
      </c>
      <c r="G40" s="99">
        <v>5.9436981347252864</v>
      </c>
      <c r="H40" s="99">
        <v>5.8001671701021422</v>
      </c>
      <c r="I40" s="99">
        <v>5.789831526941148</v>
      </c>
      <c r="J40" s="99">
        <v>5.2012636084990573</v>
      </c>
      <c r="K40" s="99">
        <v>5.1426555077030613</v>
      </c>
      <c r="L40" s="99">
        <v>5.2066652016771702</v>
      </c>
      <c r="M40" s="99">
        <v>4.6772345232951062</v>
      </c>
      <c r="N40" s="99">
        <v>3.9767685007261622</v>
      </c>
      <c r="O40" s="99">
        <v>3.6824112097423192</v>
      </c>
      <c r="P40" s="99">
        <v>3.2982800912693708</v>
      </c>
      <c r="Q40" s="99">
        <v>3.1850215340340493</v>
      </c>
      <c r="R40" s="99">
        <v>3.4154383199809901</v>
      </c>
      <c r="S40" s="99">
        <v>3.6652472220998167</v>
      </c>
      <c r="T40" s="99">
        <v>3.7683596476407923</v>
      </c>
      <c r="U40" s="99">
        <v>3.8949642661275989</v>
      </c>
      <c r="V40" s="99">
        <v>4.5091400907285522</v>
      </c>
      <c r="W40" s="99">
        <v>4.2827927054437591</v>
      </c>
      <c r="X40" s="99">
        <v>4.3006335792925938</v>
      </c>
      <c r="Y40" s="99">
        <v>4.4440603782815318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14.28108984119635</v>
      </c>
      <c r="C43" s="118">
        <f t="shared" si="14"/>
        <v>17.516891781804798</v>
      </c>
      <c r="D43" s="118">
        <f t="shared" si="14"/>
        <v>18.022230142602325</v>
      </c>
      <c r="E43" s="118">
        <f t="shared" si="14"/>
        <v>16.578745475630974</v>
      </c>
      <c r="F43" s="118">
        <f t="shared" si="14"/>
        <v>16.785407751225723</v>
      </c>
      <c r="G43" s="118">
        <f t="shared" si="14"/>
        <v>17.433511701102415</v>
      </c>
      <c r="H43" s="118">
        <f t="shared" si="14"/>
        <v>16.181999290094009</v>
      </c>
      <c r="I43" s="118">
        <f t="shared" si="14"/>
        <v>17.00751831795699</v>
      </c>
      <c r="J43" s="118">
        <f t="shared" si="14"/>
        <v>16.731375144636427</v>
      </c>
      <c r="K43" s="118">
        <f t="shared" si="14"/>
        <v>16.19952889921786</v>
      </c>
      <c r="L43" s="118">
        <f t="shared" si="14"/>
        <v>15.867436476565045</v>
      </c>
      <c r="M43" s="118">
        <f t="shared" si="14"/>
        <v>17.423000460891426</v>
      </c>
      <c r="N43" s="118">
        <f t="shared" si="14"/>
        <v>13.825636620143619</v>
      </c>
      <c r="O43" s="118">
        <f t="shared" si="14"/>
        <v>14.634912628798217</v>
      </c>
      <c r="P43" s="118">
        <f t="shared" si="14"/>
        <v>15.070084028352928</v>
      </c>
      <c r="Q43" s="118">
        <f t="shared" si="14"/>
        <v>14.824925636153695</v>
      </c>
      <c r="R43" s="118">
        <f t="shared" ref="R43:V43" si="15">R44+R47+R49+R58</f>
        <v>15.303903482422633</v>
      </c>
      <c r="S43" s="118">
        <f t="shared" si="15"/>
        <v>13.855486918595762</v>
      </c>
      <c r="T43" s="118">
        <f t="shared" si="15"/>
        <v>15.807776906755262</v>
      </c>
      <c r="U43" s="118">
        <f t="shared" si="15"/>
        <v>14.015958581294107</v>
      </c>
      <c r="V43" s="118">
        <f t="shared" si="15"/>
        <v>15.55040592426519</v>
      </c>
      <c r="W43" s="118">
        <f t="shared" ref="W43:Y43" si="16">W44+W47+W49+W58</f>
        <v>15.351246200936899</v>
      </c>
      <c r="X43" s="118">
        <f t="shared" si="16"/>
        <v>14.44154748048982</v>
      </c>
      <c r="Y43" s="118">
        <f t="shared" si="16"/>
        <v>13.451491500955925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7.7377867851160742</v>
      </c>
      <c r="C44" s="123">
        <f t="shared" si="17"/>
        <v>10.08104717628172</v>
      </c>
      <c r="D44" s="123">
        <f t="shared" si="17"/>
        <v>10.605438569028971</v>
      </c>
      <c r="E44" s="123">
        <f t="shared" si="17"/>
        <v>9.6269674276477399</v>
      </c>
      <c r="F44" s="123">
        <f t="shared" si="17"/>
        <v>10.032957111910552</v>
      </c>
      <c r="G44" s="123">
        <f t="shared" si="17"/>
        <v>10.987474712858512</v>
      </c>
      <c r="H44" s="123">
        <f t="shared" si="17"/>
        <v>10.23624745603481</v>
      </c>
      <c r="I44" s="123">
        <f t="shared" si="17"/>
        <v>11.074730765737408</v>
      </c>
      <c r="J44" s="123">
        <f t="shared" si="17"/>
        <v>11.015362444792652</v>
      </c>
      <c r="K44" s="123">
        <f t="shared" si="17"/>
        <v>10.949988056100894</v>
      </c>
      <c r="L44" s="123">
        <f t="shared" si="17"/>
        <v>9.4147556189181483</v>
      </c>
      <c r="M44" s="123">
        <f t="shared" si="17"/>
        <v>10.898771490798294</v>
      </c>
      <c r="N44" s="123">
        <f t="shared" si="17"/>
        <v>8.878805657232494</v>
      </c>
      <c r="O44" s="123">
        <f t="shared" si="17"/>
        <v>9.8737911696191851</v>
      </c>
      <c r="P44" s="123">
        <f t="shared" si="17"/>
        <v>10.55259016192619</v>
      </c>
      <c r="Q44" s="123">
        <f t="shared" si="17"/>
        <v>10.501915693518622</v>
      </c>
      <c r="R44" s="123">
        <f t="shared" ref="R44:V44" si="18">SUM(R45:R46)</f>
        <v>10.875518914325831</v>
      </c>
      <c r="S44" s="123">
        <f t="shared" si="18"/>
        <v>9.7425616458088857</v>
      </c>
      <c r="T44" s="123">
        <f t="shared" si="18"/>
        <v>11.366723704589743</v>
      </c>
      <c r="U44" s="123">
        <f t="shared" si="18"/>
        <v>10.078287118270826</v>
      </c>
      <c r="V44" s="123">
        <f t="shared" si="18"/>
        <v>11.08289865657491</v>
      </c>
      <c r="W44" s="123">
        <f t="shared" ref="W44:Y44" si="19">SUM(W45:W46)</f>
        <v>11.25959444303578</v>
      </c>
      <c r="X44" s="123">
        <f t="shared" si="19"/>
        <v>10.664800483185818</v>
      </c>
      <c r="Y44" s="123">
        <f t="shared" si="19"/>
        <v>9.9556021594613071</v>
      </c>
      <c r="DA44" s="130" t="s">
        <v>3123</v>
      </c>
    </row>
    <row r="45" spans="1:105" ht="12" customHeight="1" x14ac:dyDescent="0.25">
      <c r="A45" s="97" t="s">
        <v>211</v>
      </c>
      <c r="B45" s="99">
        <v>7.7377867851160742</v>
      </c>
      <c r="C45" s="99">
        <v>10.08104717628172</v>
      </c>
      <c r="D45" s="99">
        <v>10.605438569028971</v>
      </c>
      <c r="E45" s="99">
        <v>9.6269674276477399</v>
      </c>
      <c r="F45" s="99">
        <v>10.032957111910552</v>
      </c>
      <c r="G45" s="99">
        <v>10.987474712858512</v>
      </c>
      <c r="H45" s="99">
        <v>10.23624745603481</v>
      </c>
      <c r="I45" s="99">
        <v>11.074730765737408</v>
      </c>
      <c r="J45" s="99">
        <v>11.015362444792652</v>
      </c>
      <c r="K45" s="99">
        <v>10.949988056100894</v>
      </c>
      <c r="L45" s="99">
        <v>9.4147556189181483</v>
      </c>
      <c r="M45" s="99">
        <v>10.898771490798294</v>
      </c>
      <c r="N45" s="99">
        <v>8.878805657232494</v>
      </c>
      <c r="O45" s="99">
        <v>9.8737911696191851</v>
      </c>
      <c r="P45" s="99">
        <v>10.55259016192619</v>
      </c>
      <c r="Q45" s="99">
        <v>10.501915693518622</v>
      </c>
      <c r="R45" s="99">
        <v>10.875518914325831</v>
      </c>
      <c r="S45" s="99">
        <v>9.7425616458088857</v>
      </c>
      <c r="T45" s="99">
        <v>11.366723704589743</v>
      </c>
      <c r="U45" s="99">
        <v>10.078287118270826</v>
      </c>
      <c r="V45" s="99">
        <v>11.08289865657491</v>
      </c>
      <c r="W45" s="99">
        <v>11.25959444303578</v>
      </c>
      <c r="X45" s="99">
        <v>10.664800483185818</v>
      </c>
      <c r="Y45" s="99">
        <v>9.9556021594613071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3.6871174506659328</v>
      </c>
      <c r="C49" s="123">
        <v>4.7086428871424273</v>
      </c>
      <c r="D49" s="123">
        <v>4.6940075043062146</v>
      </c>
      <c r="E49" s="123">
        <v>3.7495045963278959</v>
      </c>
      <c r="F49" s="123">
        <v>3.6142696987601322</v>
      </c>
      <c r="G49" s="123">
        <v>3.8444866833994</v>
      </c>
      <c r="H49" s="123">
        <v>3.7130450428077397</v>
      </c>
      <c r="I49" s="123">
        <v>3.9188998207439782</v>
      </c>
      <c r="J49" s="123">
        <v>4.0281426057926399</v>
      </c>
      <c r="K49" s="123">
        <v>3.5071104868342169</v>
      </c>
      <c r="L49" s="123">
        <v>4.4585580610467721</v>
      </c>
      <c r="M49" s="123">
        <v>4.6285888374114803</v>
      </c>
      <c r="N49" s="123">
        <v>3.2278371408237674</v>
      </c>
      <c r="O49" s="123">
        <v>3.0856184072358506</v>
      </c>
      <c r="P49" s="123">
        <v>2.9822223129989238</v>
      </c>
      <c r="Q49" s="123">
        <v>2.8795890127427426</v>
      </c>
      <c r="R49" s="123">
        <v>3.04582424051218</v>
      </c>
      <c r="S49" s="123">
        <v>2.7676768627006232</v>
      </c>
      <c r="T49" s="123">
        <v>3.2413358163612549</v>
      </c>
      <c r="U49" s="123">
        <v>2.777153634273573</v>
      </c>
      <c r="V49" s="123">
        <v>3.1778442579268895</v>
      </c>
      <c r="W49" s="123">
        <v>2.9393047704449056</v>
      </c>
      <c r="X49" s="123">
        <v>2.7045096114655709</v>
      </c>
      <c r="Y49" s="123">
        <v>2.4709077228643532</v>
      </c>
      <c r="DA49" s="130" t="s">
        <v>3128</v>
      </c>
    </row>
    <row r="50" spans="1:105" ht="12" customHeight="1" x14ac:dyDescent="0.25">
      <c r="A50" s="97" t="s">
        <v>138</v>
      </c>
      <c r="B50" s="99">
        <v>3.8313346225698872</v>
      </c>
      <c r="C50" s="99">
        <v>4.908883388515787</v>
      </c>
      <c r="D50" s="99">
        <v>4.8825713989463093</v>
      </c>
      <c r="E50" s="99">
        <v>3.9007532379944836</v>
      </c>
      <c r="F50" s="99">
        <v>3.7678746987917888</v>
      </c>
      <c r="G50" s="99">
        <v>4.0065448429860231</v>
      </c>
      <c r="H50" s="99">
        <v>3.866884608376961</v>
      </c>
      <c r="I50" s="99">
        <v>4.0719035298243886</v>
      </c>
      <c r="J50" s="99">
        <v>4.1812635798414801</v>
      </c>
      <c r="K50" s="99">
        <v>3.6282253176312502</v>
      </c>
      <c r="L50" s="99">
        <v>4.6571145231351565</v>
      </c>
      <c r="M50" s="99">
        <v>4.9064693509052706</v>
      </c>
      <c r="N50" s="99">
        <v>3.4292322762071494</v>
      </c>
      <c r="O50" s="99">
        <v>3.2875130056549895</v>
      </c>
      <c r="P50" s="99">
        <v>3.1879117199689331</v>
      </c>
      <c r="Q50" s="99">
        <v>3.0803058130807361</v>
      </c>
      <c r="R50" s="99">
        <v>3.2525765558858035</v>
      </c>
      <c r="S50" s="99">
        <v>2.9527719287299949</v>
      </c>
      <c r="T50" s="99">
        <v>3.4862812437379413</v>
      </c>
      <c r="U50" s="99">
        <v>3.0062808154229894</v>
      </c>
      <c r="V50" s="99">
        <v>3.4624329793010826</v>
      </c>
      <c r="W50" s="99">
        <v>3.2098765025068094</v>
      </c>
      <c r="X50" s="99">
        <v>2.9048301130966268</v>
      </c>
      <c r="Y50" s="99">
        <v>2.6154397932861766</v>
      </c>
      <c r="DA50" s="63" t="s">
        <v>3129</v>
      </c>
    </row>
    <row r="51" spans="1:105" ht="12" customHeight="1" x14ac:dyDescent="0.25">
      <c r="A51" s="97" t="s">
        <v>137</v>
      </c>
      <c r="B51" s="99">
        <v>0.65877457929586924</v>
      </c>
      <c r="C51" s="99">
        <v>0.94611477369359187</v>
      </c>
      <c r="D51" s="99">
        <v>0.98436174870118121</v>
      </c>
      <c r="E51" s="99">
        <v>0.66042318715954185</v>
      </c>
      <c r="F51" s="99">
        <v>0.64057868980596999</v>
      </c>
      <c r="G51" s="99">
        <v>0.7842490576209864</v>
      </c>
      <c r="H51" s="99">
        <v>0.69023942702155172</v>
      </c>
      <c r="I51" s="99">
        <v>0.74757661901822725</v>
      </c>
      <c r="J51" s="99">
        <v>0.75447754154742241</v>
      </c>
      <c r="K51" s="99">
        <v>0.66139650187550914</v>
      </c>
      <c r="L51" s="99">
        <v>0.76691277432476956</v>
      </c>
      <c r="M51" s="99">
        <v>0.67363415670866966</v>
      </c>
      <c r="N51" s="99">
        <v>0.41888678772128979</v>
      </c>
      <c r="O51" s="99">
        <v>0.32828823614451536</v>
      </c>
      <c r="P51" s="99">
        <v>0.3258861882160633</v>
      </c>
      <c r="Q51" s="99">
        <v>0.32832344198574109</v>
      </c>
      <c r="R51" s="99">
        <v>0.39307124219961725</v>
      </c>
      <c r="S51" s="99">
        <v>0.32545157847845901</v>
      </c>
      <c r="T51" s="99">
        <v>0.33925240870724682</v>
      </c>
      <c r="U51" s="99">
        <v>0.29924902302329454</v>
      </c>
      <c r="V51" s="99">
        <v>0.39225810295861963</v>
      </c>
      <c r="W51" s="99">
        <v>0.45351450373390451</v>
      </c>
      <c r="X51" s="99">
        <v>0.65625372581742869</v>
      </c>
      <c r="Y51" s="99">
        <v>0.51088227091774185</v>
      </c>
      <c r="DA51" s="63" t="s">
        <v>3130</v>
      </c>
    </row>
    <row r="52" spans="1:105" ht="12" customHeight="1" x14ac:dyDescent="0.25">
      <c r="A52" s="100" t="s">
        <v>211</v>
      </c>
      <c r="B52" s="102">
        <v>0.65877457929586924</v>
      </c>
      <c r="C52" s="102">
        <v>0.94611477369359187</v>
      </c>
      <c r="D52" s="102">
        <v>0.98436174870118121</v>
      </c>
      <c r="E52" s="102">
        <v>0.66042318715954185</v>
      </c>
      <c r="F52" s="102">
        <v>0.64057868980596999</v>
      </c>
      <c r="G52" s="102">
        <v>0.7842490576209864</v>
      </c>
      <c r="H52" s="102">
        <v>0.69023942702155172</v>
      </c>
      <c r="I52" s="102">
        <v>0.74757661901822725</v>
      </c>
      <c r="J52" s="102">
        <v>0.75447754154742241</v>
      </c>
      <c r="K52" s="102">
        <v>0.66139650187550914</v>
      </c>
      <c r="L52" s="102">
        <v>0.76691277432476956</v>
      </c>
      <c r="M52" s="102">
        <v>0.67363415670866966</v>
      </c>
      <c r="N52" s="102">
        <v>0.41888678772128979</v>
      </c>
      <c r="O52" s="102">
        <v>0.32828823614451536</v>
      </c>
      <c r="P52" s="102">
        <v>0.3258861882160633</v>
      </c>
      <c r="Q52" s="102">
        <v>0.32832344198574109</v>
      </c>
      <c r="R52" s="102">
        <v>0.39307124219961725</v>
      </c>
      <c r="S52" s="102">
        <v>0.32545157847845901</v>
      </c>
      <c r="T52" s="102">
        <v>0.33925240870724682</v>
      </c>
      <c r="U52" s="102">
        <v>0.29924902302329454</v>
      </c>
      <c r="V52" s="102">
        <v>0.39225810295861963</v>
      </c>
      <c r="W52" s="102">
        <v>0.45351450373390451</v>
      </c>
      <c r="X52" s="102">
        <v>0.65625372581742869</v>
      </c>
      <c r="Y52" s="102">
        <v>0.51088227091774185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2.8561856054143426</v>
      </c>
      <c r="C58" s="123">
        <v>2.7272017183806527</v>
      </c>
      <c r="D58" s="123">
        <v>2.7227840692671399</v>
      </c>
      <c r="E58" s="123">
        <v>3.2022734516553388</v>
      </c>
      <c r="F58" s="123">
        <v>3.1381809405550385</v>
      </c>
      <c r="G58" s="123">
        <v>2.6015503048445008</v>
      </c>
      <c r="H58" s="123">
        <v>2.2327067912514598</v>
      </c>
      <c r="I58" s="123">
        <v>2.0138877314756036</v>
      </c>
      <c r="J58" s="123">
        <v>1.6878700940511353</v>
      </c>
      <c r="K58" s="123">
        <v>1.742430356282751</v>
      </c>
      <c r="L58" s="123">
        <v>1.9941227966001249</v>
      </c>
      <c r="M58" s="123">
        <v>1.8956401326816525</v>
      </c>
      <c r="N58" s="123">
        <v>1.718993822087358</v>
      </c>
      <c r="O58" s="123">
        <v>1.6755030519431817</v>
      </c>
      <c r="P58" s="123">
        <v>1.5352715534278139</v>
      </c>
      <c r="Q58" s="123">
        <v>1.4434209298923293</v>
      </c>
      <c r="R58" s="123">
        <v>1.3825603275846228</v>
      </c>
      <c r="S58" s="123">
        <v>1.3452484100862534</v>
      </c>
      <c r="T58" s="123">
        <v>1.1997173858042629</v>
      </c>
      <c r="U58" s="123">
        <v>1.1605178287497091</v>
      </c>
      <c r="V58" s="123">
        <v>1.2896630097633917</v>
      </c>
      <c r="W58" s="123">
        <v>1.1523469874562133</v>
      </c>
      <c r="X58" s="123">
        <v>1.0722373858384313</v>
      </c>
      <c r="Y58" s="123">
        <v>1.0249816186302632</v>
      </c>
      <c r="DA58" s="130" t="s">
        <v>3137</v>
      </c>
    </row>
    <row r="59" spans="1:105" ht="12" customHeight="1" x14ac:dyDescent="0.25">
      <c r="A59" s="97" t="s">
        <v>50</v>
      </c>
      <c r="B59" s="99">
        <v>5.9573688787420513</v>
      </c>
      <c r="C59" s="99">
        <v>5.6790604332484866</v>
      </c>
      <c r="D59" s="99">
        <v>5.6436844294725841</v>
      </c>
      <c r="E59" s="99">
        <v>6.5593241621611016</v>
      </c>
      <c r="F59" s="99">
        <v>6.5071237163703088</v>
      </c>
      <c r="G59" s="99">
        <v>5.9444880248612817</v>
      </c>
      <c r="H59" s="99">
        <v>5.790966343644083</v>
      </c>
      <c r="I59" s="99">
        <v>5.7771092526677847</v>
      </c>
      <c r="J59" s="99">
        <v>5.185136928925087</v>
      </c>
      <c r="K59" s="99">
        <v>5.1256724268528737</v>
      </c>
      <c r="L59" s="99">
        <v>5.1967878889252255</v>
      </c>
      <c r="M59" s="99">
        <v>4.6784012661344496</v>
      </c>
      <c r="N59" s="99">
        <v>3.9820413749193531</v>
      </c>
      <c r="O59" s="99">
        <v>3.6872737810196821</v>
      </c>
      <c r="P59" s="99">
        <v>3.3013436988778815</v>
      </c>
      <c r="Q59" s="99">
        <v>3.1861149956995027</v>
      </c>
      <c r="R59" s="99">
        <v>3.4123628663854242</v>
      </c>
      <c r="S59" s="99">
        <v>3.6556596005186623</v>
      </c>
      <c r="T59" s="99">
        <v>3.7527920986262133</v>
      </c>
      <c r="U59" s="99">
        <v>3.9053456104034003</v>
      </c>
      <c r="V59" s="99">
        <v>4.5538481908865531</v>
      </c>
      <c r="W59" s="99">
        <v>4.3300230342155235</v>
      </c>
      <c r="X59" s="99">
        <v>4.3298008853955929</v>
      </c>
      <c r="Y59" s="99">
        <v>4.4554198798853566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12.384485896972773</v>
      </c>
      <c r="C62" s="118">
        <f t="shared" si="21"/>
        <v>13.868462674407152</v>
      </c>
      <c r="D62" s="118">
        <f t="shared" si="21"/>
        <v>14.909158000383647</v>
      </c>
      <c r="E62" s="118">
        <f t="shared" si="21"/>
        <v>14.607581248570279</v>
      </c>
      <c r="F62" s="118">
        <f t="shared" si="21"/>
        <v>15.266350725535535</v>
      </c>
      <c r="G62" s="118">
        <f t="shared" si="21"/>
        <v>15.581737248411365</v>
      </c>
      <c r="H62" s="118">
        <f t="shared" si="21"/>
        <v>14.790637247040124</v>
      </c>
      <c r="I62" s="118">
        <f t="shared" si="21"/>
        <v>15.104943152453703</v>
      </c>
      <c r="J62" s="118">
        <f t="shared" si="21"/>
        <v>14.321458878618829</v>
      </c>
      <c r="K62" s="118">
        <f t="shared" si="21"/>
        <v>14.785649760375364</v>
      </c>
      <c r="L62" s="118">
        <f t="shared" si="21"/>
        <v>14.764070563401795</v>
      </c>
      <c r="M62" s="118">
        <f t="shared" si="21"/>
        <v>12.339060500251758</v>
      </c>
      <c r="N62" s="118">
        <f t="shared" si="21"/>
        <v>12.205406268721527</v>
      </c>
      <c r="O62" s="118">
        <f t="shared" si="21"/>
        <v>11.818587984260688</v>
      </c>
      <c r="P62" s="118">
        <f t="shared" si="21"/>
        <v>12.279771654129609</v>
      </c>
      <c r="Q62" s="118">
        <f t="shared" si="21"/>
        <v>12.363536317814891</v>
      </c>
      <c r="R62" s="118">
        <f t="shared" ref="R62:V62" si="22">R63+R66+R68+R77</f>
        <v>11.495709472731328</v>
      </c>
      <c r="S62" s="118">
        <f t="shared" si="22"/>
        <v>11.517393900883162</v>
      </c>
      <c r="T62" s="118">
        <f t="shared" si="22"/>
        <v>12.105261627283072</v>
      </c>
      <c r="U62" s="118">
        <f t="shared" si="22"/>
        <v>12.163322079030543</v>
      </c>
      <c r="V62" s="118">
        <f t="shared" si="22"/>
        <v>12.574956634665694</v>
      </c>
      <c r="W62" s="118">
        <f t="shared" ref="W62:Y62" si="23">W63+W66+W68+W77</f>
        <v>12.575553480963858</v>
      </c>
      <c r="X62" s="118">
        <f t="shared" si="23"/>
        <v>12.321934482644345</v>
      </c>
      <c r="Y62" s="118">
        <f t="shared" si="23"/>
        <v>12.193918956808933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5.3284917046332962</v>
      </c>
      <c r="C63" s="123">
        <f t="shared" si="24"/>
        <v>5.9727512833964242</v>
      </c>
      <c r="D63" s="123">
        <f t="shared" si="24"/>
        <v>6.527857104965654</v>
      </c>
      <c r="E63" s="123">
        <f t="shared" si="24"/>
        <v>6.8563989903590619</v>
      </c>
      <c r="F63" s="123">
        <f t="shared" si="24"/>
        <v>7.4300968079973861</v>
      </c>
      <c r="G63" s="123">
        <f t="shared" si="24"/>
        <v>7.7148099783208615</v>
      </c>
      <c r="H63" s="123">
        <f t="shared" si="24"/>
        <v>7.3710708029334606</v>
      </c>
      <c r="I63" s="123">
        <f t="shared" si="24"/>
        <v>7.706259729670057</v>
      </c>
      <c r="J63" s="123">
        <f t="shared" si="24"/>
        <v>7.3785834818901268</v>
      </c>
      <c r="K63" s="123">
        <f t="shared" si="24"/>
        <v>8.1259582181094707</v>
      </c>
      <c r="L63" s="123">
        <f t="shared" si="24"/>
        <v>6.7921167383743031</v>
      </c>
      <c r="M63" s="123">
        <f t="shared" si="24"/>
        <v>6.0782749545924473</v>
      </c>
      <c r="N63" s="123">
        <f t="shared" si="24"/>
        <v>6.6671515431660175</v>
      </c>
      <c r="O63" s="123">
        <f t="shared" si="24"/>
        <v>7.0266206703598861</v>
      </c>
      <c r="P63" s="123">
        <f t="shared" si="24"/>
        <v>7.5520307472708339</v>
      </c>
      <c r="Q63" s="123">
        <f t="shared" si="24"/>
        <v>7.6008815623433277</v>
      </c>
      <c r="R63" s="123">
        <f t="shared" ref="R63:V63" si="25">SUM(R64:R65)</f>
        <v>6.7642266171059351</v>
      </c>
      <c r="S63" s="123">
        <f t="shared" si="25"/>
        <v>6.7360858028321982</v>
      </c>
      <c r="T63" s="123">
        <f t="shared" si="25"/>
        <v>6.8316380568876331</v>
      </c>
      <c r="U63" s="123">
        <f t="shared" si="25"/>
        <v>6.8010235390798757</v>
      </c>
      <c r="V63" s="123">
        <f t="shared" si="25"/>
        <v>6.8217645569061558</v>
      </c>
      <c r="W63" s="123">
        <f t="shared" ref="W63:Y63" si="26">SUM(W64:W65)</f>
        <v>6.8046179190661427</v>
      </c>
      <c r="X63" s="123">
        <f t="shared" si="26"/>
        <v>6.853451775512605</v>
      </c>
      <c r="Y63" s="123">
        <f t="shared" si="26"/>
        <v>6.5595040120531829</v>
      </c>
      <c r="DA63" s="130" t="s">
        <v>3141</v>
      </c>
    </row>
    <row r="64" spans="1:105" ht="12" customHeight="1" x14ac:dyDescent="0.25">
      <c r="A64" s="97" t="s">
        <v>212</v>
      </c>
      <c r="B64" s="99">
        <v>5.3284917046332962</v>
      </c>
      <c r="C64" s="99">
        <v>5.9727512833964242</v>
      </c>
      <c r="D64" s="99">
        <v>6.527857104965654</v>
      </c>
      <c r="E64" s="99">
        <v>6.8563989903590619</v>
      </c>
      <c r="F64" s="99">
        <v>7.4300968079973861</v>
      </c>
      <c r="G64" s="99">
        <v>7.7148099783208615</v>
      </c>
      <c r="H64" s="99">
        <v>7.3710708029334606</v>
      </c>
      <c r="I64" s="99">
        <v>7.706259729670057</v>
      </c>
      <c r="J64" s="99">
        <v>7.3785834818901268</v>
      </c>
      <c r="K64" s="99">
        <v>8.1259582181094707</v>
      </c>
      <c r="L64" s="99">
        <v>6.7921167383743031</v>
      </c>
      <c r="M64" s="99">
        <v>6.0782749545924473</v>
      </c>
      <c r="N64" s="99">
        <v>6.6671515431660175</v>
      </c>
      <c r="O64" s="99">
        <v>7.0266206703598861</v>
      </c>
      <c r="P64" s="99">
        <v>7.5520307472708339</v>
      </c>
      <c r="Q64" s="99">
        <v>7.6008815623433277</v>
      </c>
      <c r="R64" s="99">
        <v>6.7642266171059351</v>
      </c>
      <c r="S64" s="99">
        <v>6.7360858028321982</v>
      </c>
      <c r="T64" s="99">
        <v>6.8316380568876331</v>
      </c>
      <c r="U64" s="99">
        <v>6.8010235390798757</v>
      </c>
      <c r="V64" s="99">
        <v>6.8217645569061558</v>
      </c>
      <c r="W64" s="99">
        <v>6.8046179190661427</v>
      </c>
      <c r="X64" s="99">
        <v>6.853451775512605</v>
      </c>
      <c r="Y64" s="99">
        <v>6.5595040120531829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2.6790578281686952</v>
      </c>
      <c r="C68" s="123">
        <v>2.9205851601879531</v>
      </c>
      <c r="D68" s="123">
        <v>3.0125483756169249</v>
      </c>
      <c r="E68" s="123">
        <v>2.7832315217262451</v>
      </c>
      <c r="F68" s="123">
        <v>2.7939951939333922</v>
      </c>
      <c r="G68" s="123">
        <v>2.7844306244928481</v>
      </c>
      <c r="H68" s="123">
        <v>2.699134776769716</v>
      </c>
      <c r="I68" s="123">
        <v>2.7011844152661597</v>
      </c>
      <c r="J68" s="123">
        <v>2.6234993821963175</v>
      </c>
      <c r="K68" s="123">
        <v>2.5015796248177873</v>
      </c>
      <c r="L68" s="123">
        <v>3.0272648982742489</v>
      </c>
      <c r="M68" s="123">
        <v>2.4200238383512356</v>
      </c>
      <c r="N68" s="123">
        <v>2.275900253606419</v>
      </c>
      <c r="O68" s="123">
        <v>2.0864866939817843</v>
      </c>
      <c r="P68" s="123">
        <v>2.0654191720042707</v>
      </c>
      <c r="Q68" s="123">
        <v>2.0429946014058995</v>
      </c>
      <c r="R68" s="123">
        <v>1.8656574320807331</v>
      </c>
      <c r="S68" s="123">
        <v>1.9098955866287806</v>
      </c>
      <c r="T68" s="123">
        <v>1.9569862710859842</v>
      </c>
      <c r="U68" s="123">
        <v>1.9269190538705656</v>
      </c>
      <c r="V68" s="123">
        <v>2.0411795222573565</v>
      </c>
      <c r="W68" s="123">
        <v>1.8871869479342387</v>
      </c>
      <c r="X68" s="123">
        <v>1.8095656160021525</v>
      </c>
      <c r="Y68" s="123">
        <v>1.7037156774846953</v>
      </c>
      <c r="DA68" s="130" t="s">
        <v>3146</v>
      </c>
    </row>
    <row r="69" spans="1:105" ht="12" customHeight="1" x14ac:dyDescent="0.25">
      <c r="A69" s="97" t="s">
        <v>134</v>
      </c>
      <c r="B69" s="99">
        <v>2.8252339557171147</v>
      </c>
      <c r="C69" s="99">
        <v>3.083410637649854</v>
      </c>
      <c r="D69" s="99">
        <v>3.181880933305445</v>
      </c>
      <c r="E69" s="99">
        <v>2.9439873473494016</v>
      </c>
      <c r="F69" s="99">
        <v>2.9565294204928425</v>
      </c>
      <c r="G69" s="99">
        <v>2.9435557441524804</v>
      </c>
      <c r="H69" s="99">
        <v>2.8542550358206884</v>
      </c>
      <c r="I69" s="99">
        <v>2.8515781954651769</v>
      </c>
      <c r="J69" s="99">
        <v>2.7725216399813495</v>
      </c>
      <c r="K69" s="99">
        <v>2.6440506045310106</v>
      </c>
      <c r="L69" s="99">
        <v>3.2411656043950554</v>
      </c>
      <c r="M69" s="99">
        <v>2.6104215483400055</v>
      </c>
      <c r="N69" s="99">
        <v>2.4703382651992563</v>
      </c>
      <c r="O69" s="99">
        <v>2.2624970845870442</v>
      </c>
      <c r="P69" s="99">
        <v>2.2500136577094945</v>
      </c>
      <c r="Q69" s="99">
        <v>2.2275217432606897</v>
      </c>
      <c r="R69" s="99">
        <v>2.0252115911342816</v>
      </c>
      <c r="S69" s="99">
        <v>2.0631937554544488</v>
      </c>
      <c r="T69" s="99">
        <v>2.1199640757527125</v>
      </c>
      <c r="U69" s="99">
        <v>2.0832508731546504</v>
      </c>
      <c r="V69" s="99">
        <v>2.2041981434406925</v>
      </c>
      <c r="W69" s="99">
        <v>2.0345051501592413</v>
      </c>
      <c r="X69" s="99">
        <v>1.9349245326450162</v>
      </c>
      <c r="Y69" s="99">
        <v>1.814281142221603</v>
      </c>
      <c r="DA69" s="63" t="s">
        <v>3147</v>
      </c>
    </row>
    <row r="70" spans="1:105" ht="12" customHeight="1" x14ac:dyDescent="0.25">
      <c r="A70" s="97" t="s">
        <v>133</v>
      </c>
      <c r="B70" s="99">
        <v>0.4943082955203108</v>
      </c>
      <c r="C70" s="99">
        <v>0.58158036488281273</v>
      </c>
      <c r="D70" s="99">
        <v>0.63172221555488905</v>
      </c>
      <c r="E70" s="99">
        <v>0.49612890218963018</v>
      </c>
      <c r="F70" s="99">
        <v>0.50417298003373678</v>
      </c>
      <c r="G70" s="99">
        <v>0.58334505994305974</v>
      </c>
      <c r="H70" s="99">
        <v>0.51743143961717564</v>
      </c>
      <c r="I70" s="99">
        <v>0.52730220242001435</v>
      </c>
      <c r="J70" s="99">
        <v>0.49553033540977415</v>
      </c>
      <c r="K70" s="99">
        <v>0.48808533246420066</v>
      </c>
      <c r="L70" s="99">
        <v>0.53237287744083472</v>
      </c>
      <c r="M70" s="99">
        <v>0.2782423845306114</v>
      </c>
      <c r="N70" s="99">
        <v>0.27163249080707663</v>
      </c>
      <c r="O70" s="99">
        <v>0.20422299948744194</v>
      </c>
      <c r="P70" s="99">
        <v>0.23474448518239621</v>
      </c>
      <c r="Q70" s="99">
        <v>0.25108835130256657</v>
      </c>
      <c r="R70" s="99">
        <v>0.24395516089406091</v>
      </c>
      <c r="S70" s="99">
        <v>0.22376962781646287</v>
      </c>
      <c r="T70" s="99">
        <v>0.18215636146453806</v>
      </c>
      <c r="U70" s="99">
        <v>0.18982930571754819</v>
      </c>
      <c r="V70" s="99">
        <v>0.24223154788009463</v>
      </c>
      <c r="W70" s="99">
        <v>0.27386971760120249</v>
      </c>
      <c r="X70" s="99">
        <v>0.4231409020543877</v>
      </c>
      <c r="Y70" s="99">
        <v>0.35790295054668581</v>
      </c>
      <c r="DA70" s="63" t="s">
        <v>3148</v>
      </c>
    </row>
    <row r="71" spans="1:105" ht="12" customHeight="1" x14ac:dyDescent="0.25">
      <c r="A71" s="100" t="s">
        <v>212</v>
      </c>
      <c r="B71" s="102">
        <v>0.4943082955203108</v>
      </c>
      <c r="C71" s="102">
        <v>0.58158036488281273</v>
      </c>
      <c r="D71" s="102">
        <v>0.63172221555488905</v>
      </c>
      <c r="E71" s="102">
        <v>0.49612890218963018</v>
      </c>
      <c r="F71" s="102">
        <v>0.50417298003373678</v>
      </c>
      <c r="G71" s="102">
        <v>0.58334505994305974</v>
      </c>
      <c r="H71" s="102">
        <v>0.51743143961717564</v>
      </c>
      <c r="I71" s="102">
        <v>0.52730220242001435</v>
      </c>
      <c r="J71" s="102">
        <v>0.49553033540977415</v>
      </c>
      <c r="K71" s="102">
        <v>0.48808533246420066</v>
      </c>
      <c r="L71" s="102">
        <v>0.53237287744083472</v>
      </c>
      <c r="M71" s="102">
        <v>0.2782423845306114</v>
      </c>
      <c r="N71" s="102">
        <v>0.27163249080707663</v>
      </c>
      <c r="O71" s="102">
        <v>0.20422299948744194</v>
      </c>
      <c r="P71" s="102">
        <v>0.23474448518239621</v>
      </c>
      <c r="Q71" s="102">
        <v>0.25108835130256657</v>
      </c>
      <c r="R71" s="102">
        <v>0.24395516089406091</v>
      </c>
      <c r="S71" s="102">
        <v>0.22376962781646287</v>
      </c>
      <c r="T71" s="102">
        <v>0.18215636146453806</v>
      </c>
      <c r="U71" s="102">
        <v>0.18982930571754819</v>
      </c>
      <c r="V71" s="102">
        <v>0.24223154788009463</v>
      </c>
      <c r="W71" s="102">
        <v>0.27386971760120249</v>
      </c>
      <c r="X71" s="102">
        <v>0.4231409020543877</v>
      </c>
      <c r="Y71" s="102">
        <v>0.35790295054668581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4.3769363641707804</v>
      </c>
      <c r="C77" s="123">
        <v>4.9751262308227746</v>
      </c>
      <c r="D77" s="123">
        <v>5.3687525198010686</v>
      </c>
      <c r="E77" s="123">
        <v>4.9679507364849709</v>
      </c>
      <c r="F77" s="123">
        <v>5.0422587236047578</v>
      </c>
      <c r="G77" s="123">
        <v>5.0824966455976552</v>
      </c>
      <c r="H77" s="123">
        <v>4.7204316673369471</v>
      </c>
      <c r="I77" s="123">
        <v>4.6974990075174858</v>
      </c>
      <c r="J77" s="123">
        <v>4.3193760145323843</v>
      </c>
      <c r="K77" s="123">
        <v>4.1581119174481058</v>
      </c>
      <c r="L77" s="123">
        <v>4.9446889267532423</v>
      </c>
      <c r="M77" s="123">
        <v>3.8407617073080749</v>
      </c>
      <c r="N77" s="123">
        <v>3.2623544719490898</v>
      </c>
      <c r="O77" s="123">
        <v>2.7054806199190171</v>
      </c>
      <c r="P77" s="123">
        <v>2.6623217348545043</v>
      </c>
      <c r="Q77" s="123">
        <v>2.7196601540656649</v>
      </c>
      <c r="R77" s="123">
        <v>2.865825423544659</v>
      </c>
      <c r="S77" s="123">
        <v>2.8714125114221836</v>
      </c>
      <c r="T77" s="123">
        <v>3.3166372993094555</v>
      </c>
      <c r="U77" s="123">
        <v>3.4353794860801026</v>
      </c>
      <c r="V77" s="123">
        <v>3.712012555502183</v>
      </c>
      <c r="W77" s="123">
        <v>3.8837486139634754</v>
      </c>
      <c r="X77" s="123">
        <v>3.658917091129589</v>
      </c>
      <c r="Y77" s="123">
        <v>3.9306992672710543</v>
      </c>
      <c r="DA77" s="130" t="s">
        <v>3155</v>
      </c>
    </row>
    <row r="78" spans="1:105" ht="12" customHeight="1" x14ac:dyDescent="0.25">
      <c r="A78" s="97" t="s">
        <v>189</v>
      </c>
      <c r="B78" s="99">
        <v>4.6219960693574338</v>
      </c>
      <c r="C78" s="99">
        <v>5.2829179078140012</v>
      </c>
      <c r="D78" s="99">
        <v>5.7330001124745333</v>
      </c>
      <c r="E78" s="99">
        <v>5.3269336591606313</v>
      </c>
      <c r="F78" s="99">
        <v>5.4253441673478662</v>
      </c>
      <c r="G78" s="99">
        <v>5.484911934724674</v>
      </c>
      <c r="H78" s="99">
        <v>5.1042136815424302</v>
      </c>
      <c r="I78" s="99">
        <v>5.0791586660072863</v>
      </c>
      <c r="J78" s="99">
        <v>4.6743494932910599</v>
      </c>
      <c r="K78" s="99">
        <v>4.5087423938749804</v>
      </c>
      <c r="L78" s="99">
        <v>5.3880862111262662</v>
      </c>
      <c r="M78" s="99">
        <v>4.1879172587921261</v>
      </c>
      <c r="N78" s="99">
        <v>3.5459237275624402</v>
      </c>
      <c r="O78" s="99">
        <v>2.9233224781156135</v>
      </c>
      <c r="P78" s="99">
        <v>2.8613182051908543</v>
      </c>
      <c r="Q78" s="99">
        <v>2.9084332343229899</v>
      </c>
      <c r="R78" s="99">
        <v>3.0541160185621288</v>
      </c>
      <c r="S78" s="99">
        <v>3.0443545985472662</v>
      </c>
      <c r="T78" s="99">
        <v>3.5021950113890701</v>
      </c>
      <c r="U78" s="99">
        <v>3.6116541135059634</v>
      </c>
      <c r="V78" s="99">
        <v>3.8797531111224544</v>
      </c>
      <c r="W78" s="99">
        <v>4.0304076643122899</v>
      </c>
      <c r="X78" s="99">
        <v>3.7663369053551632</v>
      </c>
      <c r="Y78" s="99">
        <v>4.0368107054197271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4.4859316073866502</v>
      </c>
      <c r="C81" s="118">
        <f t="shared" si="28"/>
        <v>4.3226835078863077</v>
      </c>
      <c r="D81" s="118">
        <f t="shared" si="28"/>
        <v>4.2425455338883458</v>
      </c>
      <c r="E81" s="118">
        <f t="shared" si="28"/>
        <v>4.5661143184135113</v>
      </c>
      <c r="F81" s="118">
        <f t="shared" si="28"/>
        <v>4.4785719604907639</v>
      </c>
      <c r="G81" s="118">
        <f t="shared" si="28"/>
        <v>4.1013082564361536</v>
      </c>
      <c r="H81" s="118">
        <f t="shared" si="28"/>
        <v>3.8605551117680434</v>
      </c>
      <c r="I81" s="118">
        <f t="shared" si="28"/>
        <v>3.704766157318292</v>
      </c>
      <c r="J81" s="118">
        <f t="shared" si="28"/>
        <v>3.4204137932225516</v>
      </c>
      <c r="K81" s="118">
        <f t="shared" si="28"/>
        <v>3.2523278816863694</v>
      </c>
      <c r="L81" s="118">
        <f t="shared" si="28"/>
        <v>3.216831003690487</v>
      </c>
      <c r="M81" s="118">
        <f t="shared" si="28"/>
        <v>2.7243805437002635</v>
      </c>
      <c r="N81" s="118">
        <f t="shared" si="28"/>
        <v>2.3400304627582917</v>
      </c>
      <c r="O81" s="118">
        <f t="shared" si="28"/>
        <v>2.0851598387218377</v>
      </c>
      <c r="P81" s="118">
        <f t="shared" si="28"/>
        <v>1.7951592419720892</v>
      </c>
      <c r="Q81" s="118">
        <f t="shared" si="28"/>
        <v>1.6287064687128296</v>
      </c>
      <c r="R81" s="118">
        <f t="shared" ref="R81:V81" si="29">R82+R85+R87+R100</f>
        <v>1.6076545735343413</v>
      </c>
      <c r="S81" s="118">
        <f t="shared" si="29"/>
        <v>1.6407357638871223</v>
      </c>
      <c r="T81" s="118">
        <f t="shared" si="29"/>
        <v>1.5839608942869328</v>
      </c>
      <c r="U81" s="118">
        <f t="shared" si="29"/>
        <v>1.5704864413811999</v>
      </c>
      <c r="V81" s="118">
        <f t="shared" si="29"/>
        <v>1.7633936120888514</v>
      </c>
      <c r="W81" s="118">
        <f t="shared" ref="W81:Y81" si="30">W82+W85+W87+W100</f>
        <v>1.540794174095008</v>
      </c>
      <c r="X81" s="118">
        <f t="shared" si="30"/>
        <v>1.3929456916361955</v>
      </c>
      <c r="Y81" s="118">
        <f t="shared" si="30"/>
        <v>1.3111184836161702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2.7661626626591951</v>
      </c>
      <c r="C87" s="123">
        <v>2.6692579554974563</v>
      </c>
      <c r="D87" s="123">
        <v>2.604138631981836</v>
      </c>
      <c r="E87" s="123">
        <v>2.6297338011881135</v>
      </c>
      <c r="F87" s="123">
        <v>2.5445739462807473</v>
      </c>
      <c r="G87" s="123">
        <v>2.4268591695152724</v>
      </c>
      <c r="H87" s="123">
        <v>2.3700081282405083</v>
      </c>
      <c r="I87" s="123">
        <v>2.3530785797292753</v>
      </c>
      <c r="J87" s="123">
        <v>2.3034569080529903</v>
      </c>
      <c r="K87" s="123">
        <v>2.2492804249252272</v>
      </c>
      <c r="L87" s="123">
        <v>2.2497573475950121</v>
      </c>
      <c r="M87" s="123">
        <v>1.8142870339888824</v>
      </c>
      <c r="N87" s="123">
        <v>1.6036232550654204</v>
      </c>
      <c r="O87" s="123">
        <v>1.4698444395780399</v>
      </c>
      <c r="P87" s="123">
        <v>1.2659650830116334</v>
      </c>
      <c r="Q87" s="123">
        <v>1.1455608538613971</v>
      </c>
      <c r="R87" s="123">
        <v>1.1255316473503201</v>
      </c>
      <c r="S87" s="123">
        <v>1.1379026670775796</v>
      </c>
      <c r="T87" s="123">
        <v>1.0817637537466882</v>
      </c>
      <c r="U87" s="123">
        <v>1.0517893748800295</v>
      </c>
      <c r="V87" s="123">
        <v>1.1556459534745467</v>
      </c>
      <c r="W87" s="123">
        <v>0.9828664173798779</v>
      </c>
      <c r="X87" s="123">
        <v>0.87699344029398829</v>
      </c>
      <c r="Y87" s="123">
        <v>0.81606246865896648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3.3957932191914462</v>
      </c>
      <c r="C92" s="102">
        <v>3.2956348452946709</v>
      </c>
      <c r="D92" s="102">
        <v>3.2428330595887602</v>
      </c>
      <c r="E92" s="102">
        <v>3.3023937420762892</v>
      </c>
      <c r="F92" s="102">
        <v>3.2389085913725233</v>
      </c>
      <c r="G92" s="102">
        <v>3.1458700942124724</v>
      </c>
      <c r="H92" s="102">
        <v>3.1330445669356077</v>
      </c>
      <c r="I92" s="102">
        <v>3.1794871873526858</v>
      </c>
      <c r="J92" s="102">
        <v>3.1803323145825977</v>
      </c>
      <c r="K92" s="102">
        <v>3.1908487006985813</v>
      </c>
      <c r="L92" s="102">
        <v>3.3325943943704912</v>
      </c>
      <c r="M92" s="102">
        <v>2.8821339634094127</v>
      </c>
      <c r="N92" s="102">
        <v>2.7664973024802078</v>
      </c>
      <c r="O92" s="102">
        <v>2.7554328034139046</v>
      </c>
      <c r="P92" s="102">
        <v>2.511684927984787</v>
      </c>
      <c r="Q92" s="102">
        <v>2.3584680617603877</v>
      </c>
      <c r="R92" s="102">
        <v>2.3641949339552482</v>
      </c>
      <c r="S92" s="102">
        <v>2.3739066323139757</v>
      </c>
      <c r="T92" s="102">
        <v>2.2929362949398766</v>
      </c>
      <c r="U92" s="102">
        <v>2.2138110460509894</v>
      </c>
      <c r="V92" s="102">
        <v>2.5251906726164739</v>
      </c>
      <c r="W92" s="102">
        <v>2.1945868945414073</v>
      </c>
      <c r="X92" s="102">
        <v>2.0853848849870866</v>
      </c>
      <c r="Y92" s="102">
        <v>2.0334921458756132</v>
      </c>
      <c r="DA92" s="131" t="s">
        <v>3169</v>
      </c>
    </row>
    <row r="93" spans="1:105" ht="12" customHeight="1" x14ac:dyDescent="0.25">
      <c r="A93" s="107" t="s">
        <v>123</v>
      </c>
      <c r="B93" s="105">
        <v>0.60740697861793291</v>
      </c>
      <c r="C93" s="105">
        <v>0.62357558938151503</v>
      </c>
      <c r="D93" s="105">
        <v>0.6387127536178806</v>
      </c>
      <c r="E93" s="105">
        <v>0.56561150159394513</v>
      </c>
      <c r="F93" s="105">
        <v>0.556146421823693</v>
      </c>
      <c r="G93" s="105">
        <v>0.62132018545915946</v>
      </c>
      <c r="H93" s="105">
        <v>0.56791436504047377</v>
      </c>
      <c r="I93" s="105">
        <v>0.5862990718191845</v>
      </c>
      <c r="J93" s="105">
        <v>0.57365240360277392</v>
      </c>
      <c r="K93" s="105">
        <v>0.60088491116992571</v>
      </c>
      <c r="L93" s="105">
        <v>0.52830115064281702</v>
      </c>
      <c r="M93" s="105">
        <v>0.30189777359529746</v>
      </c>
      <c r="N93" s="105">
        <v>0.30422072791949628</v>
      </c>
      <c r="O93" s="105">
        <v>0.28284992918409452</v>
      </c>
      <c r="P93" s="105">
        <v>0.26867906816919906</v>
      </c>
      <c r="Q93" s="105">
        <v>0.2568698716589683</v>
      </c>
      <c r="R93" s="105">
        <v>0.2800103255067089</v>
      </c>
      <c r="S93" s="105">
        <v>0.27713341671554587</v>
      </c>
      <c r="T93" s="105">
        <v>0.19120720601673866</v>
      </c>
      <c r="U93" s="105">
        <v>0.19113548866331745</v>
      </c>
      <c r="V93" s="105">
        <v>0.29641058873789317</v>
      </c>
      <c r="W93" s="105">
        <v>0.27308959300668623</v>
      </c>
      <c r="X93" s="105">
        <v>0.41347894776197686</v>
      </c>
      <c r="Y93" s="105">
        <v>0.332984048941452</v>
      </c>
      <c r="DA93" s="132" t="s">
        <v>3170</v>
      </c>
    </row>
    <row r="94" spans="1:105" ht="12" customHeight="1" x14ac:dyDescent="0.25">
      <c r="A94" s="108" t="s">
        <v>50</v>
      </c>
      <c r="B94" s="99">
        <v>0.60740697861793291</v>
      </c>
      <c r="C94" s="99">
        <v>0.62357558938151503</v>
      </c>
      <c r="D94" s="99">
        <v>0.6387127536178806</v>
      </c>
      <c r="E94" s="99">
        <v>0.56561150159394513</v>
      </c>
      <c r="F94" s="99">
        <v>0.556146421823693</v>
      </c>
      <c r="G94" s="99">
        <v>0.62132018545915946</v>
      </c>
      <c r="H94" s="99">
        <v>0.56791436504047377</v>
      </c>
      <c r="I94" s="99">
        <v>0.5862990718191845</v>
      </c>
      <c r="J94" s="99">
        <v>0.57365240360277392</v>
      </c>
      <c r="K94" s="99">
        <v>0.60088491116992571</v>
      </c>
      <c r="L94" s="99">
        <v>0.52830115064281702</v>
      </c>
      <c r="M94" s="99">
        <v>0.30189777359529746</v>
      </c>
      <c r="N94" s="99">
        <v>0.30422072791949628</v>
      </c>
      <c r="O94" s="99">
        <v>0.28284992918409452</v>
      </c>
      <c r="P94" s="99">
        <v>0.26867906816919906</v>
      </c>
      <c r="Q94" s="99">
        <v>0.2568698716589683</v>
      </c>
      <c r="R94" s="99">
        <v>0.2800103255067089</v>
      </c>
      <c r="S94" s="99">
        <v>0.27713341671554587</v>
      </c>
      <c r="T94" s="99">
        <v>0.19120720601673866</v>
      </c>
      <c r="U94" s="99">
        <v>0.19113548866331745</v>
      </c>
      <c r="V94" s="99">
        <v>0.29641058873789317</v>
      </c>
      <c r="W94" s="99">
        <v>0.27308959300668623</v>
      </c>
      <c r="X94" s="99">
        <v>0.41347894776197686</v>
      </c>
      <c r="Y94" s="99">
        <v>0.332984048941452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1.7197689447274547</v>
      </c>
      <c r="C100" s="123">
        <v>1.6534255523888517</v>
      </c>
      <c r="D100" s="123">
        <v>1.6384069019065095</v>
      </c>
      <c r="E100" s="123">
        <v>1.9363805172253981</v>
      </c>
      <c r="F100" s="123">
        <v>1.9339980142100164</v>
      </c>
      <c r="G100" s="123">
        <v>1.6744490869208808</v>
      </c>
      <c r="H100" s="123">
        <v>1.4905469835275351</v>
      </c>
      <c r="I100" s="123">
        <v>1.3516875775890169</v>
      </c>
      <c r="J100" s="123">
        <v>1.116956885169561</v>
      </c>
      <c r="K100" s="123">
        <v>1.0030474567611425</v>
      </c>
      <c r="L100" s="123">
        <v>0.96707365609547491</v>
      </c>
      <c r="M100" s="123">
        <v>0.91009350971138125</v>
      </c>
      <c r="N100" s="123">
        <v>0.73640720769287116</v>
      </c>
      <c r="O100" s="123">
        <v>0.61531539914379785</v>
      </c>
      <c r="P100" s="123">
        <v>0.52919415896045585</v>
      </c>
      <c r="Q100" s="123">
        <v>0.4831456148514327</v>
      </c>
      <c r="R100" s="123">
        <v>0.48212292618402119</v>
      </c>
      <c r="S100" s="123">
        <v>0.50283309680954258</v>
      </c>
      <c r="T100" s="123">
        <v>0.50219714054024456</v>
      </c>
      <c r="U100" s="123">
        <v>0.5186970665011702</v>
      </c>
      <c r="V100" s="123">
        <v>0.6077476586143048</v>
      </c>
      <c r="W100" s="123">
        <v>0.55792775671513006</v>
      </c>
      <c r="X100" s="123">
        <v>0.51595225134220724</v>
      </c>
      <c r="Y100" s="123">
        <v>0.49505601495720375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5.9573688787420505</v>
      </c>
      <c r="C102" s="99">
        <v>5.6746334313573934</v>
      </c>
      <c r="D102" s="99">
        <v>5.6396926165847585</v>
      </c>
      <c r="E102" s="99">
        <v>6.552656840639524</v>
      </c>
      <c r="F102" s="99">
        <v>6.5000128036729148</v>
      </c>
      <c r="G102" s="99">
        <v>5.9424077607541772</v>
      </c>
      <c r="H102" s="99">
        <v>5.7941341333240821</v>
      </c>
      <c r="I102" s="99">
        <v>5.7836370875551921</v>
      </c>
      <c r="J102" s="99">
        <v>5.1939720075211699</v>
      </c>
      <c r="K102" s="99">
        <v>5.1366835409677609</v>
      </c>
      <c r="L102" s="99">
        <v>5.2089882911878584</v>
      </c>
      <c r="M102" s="99">
        <v>4.6828375870271772</v>
      </c>
      <c r="N102" s="99">
        <v>3.982370288860849</v>
      </c>
      <c r="O102" s="99">
        <v>3.6858016044103286</v>
      </c>
      <c r="P102" s="99">
        <v>3.2992646294273515</v>
      </c>
      <c r="Q102" s="99">
        <v>3.1846169785335032</v>
      </c>
      <c r="R102" s="99">
        <v>3.4121776543363933</v>
      </c>
      <c r="S102" s="99">
        <v>3.6556833516924141</v>
      </c>
      <c r="T102" s="99">
        <v>3.7532103131409835</v>
      </c>
      <c r="U102" s="99">
        <v>3.8826309793064344</v>
      </c>
      <c r="V102" s="99">
        <v>4.5255763922866565</v>
      </c>
      <c r="W102" s="99">
        <v>4.3065047201309392</v>
      </c>
      <c r="X102" s="99">
        <v>4.3097141665422223</v>
      </c>
      <c r="Y102" s="99">
        <v>4.4409135238775841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2.8561918835653461</v>
      </c>
      <c r="C124" s="118">
        <f t="shared" si="42"/>
        <v>2.7287425704102239</v>
      </c>
      <c r="D124" s="118">
        <f t="shared" si="42"/>
        <v>2.7263529773524646</v>
      </c>
      <c r="E124" s="118">
        <f t="shared" si="42"/>
        <v>3.2241931503337082</v>
      </c>
      <c r="F124" s="118">
        <f t="shared" si="42"/>
        <v>3.1524744878914048</v>
      </c>
      <c r="G124" s="118">
        <f t="shared" si="42"/>
        <v>2.8259440636259905</v>
      </c>
      <c r="H124" s="118">
        <f t="shared" si="42"/>
        <v>2.595900813504842</v>
      </c>
      <c r="I124" s="118">
        <f t="shared" si="42"/>
        <v>2.4548310122269745</v>
      </c>
      <c r="J124" s="118">
        <f t="shared" si="42"/>
        <v>2.0694939555082779</v>
      </c>
      <c r="K124" s="118">
        <f t="shared" si="42"/>
        <v>1.9696297385792478</v>
      </c>
      <c r="L124" s="118">
        <f t="shared" si="42"/>
        <v>2.0937739028190498</v>
      </c>
      <c r="M124" s="118">
        <f t="shared" si="42"/>
        <v>2.0348639252616034</v>
      </c>
      <c r="N124" s="118">
        <f t="shared" si="42"/>
        <v>1.9430781970057678</v>
      </c>
      <c r="O124" s="118">
        <f t="shared" si="42"/>
        <v>1.9171526864552058</v>
      </c>
      <c r="P124" s="118">
        <f t="shared" si="42"/>
        <v>1.7369533058061233</v>
      </c>
      <c r="Q124" s="118">
        <f t="shared" si="42"/>
        <v>1.6479762577740757</v>
      </c>
      <c r="R124" s="118">
        <f t="shared" ref="R124:V124" si="43">R125+R128+R130+R139</f>
        <v>1.5896743296052982</v>
      </c>
      <c r="S124" s="118">
        <f t="shared" si="43"/>
        <v>1.5502165895169819</v>
      </c>
      <c r="T124" s="118">
        <f t="shared" si="43"/>
        <v>1.3993701058182848</v>
      </c>
      <c r="U124" s="118">
        <f t="shared" si="43"/>
        <v>1.2903252774819081</v>
      </c>
      <c r="V124" s="118">
        <f t="shared" si="43"/>
        <v>1.3609537752695466</v>
      </c>
      <c r="W124" s="118">
        <f t="shared" ref="W124:Y124" si="44">W125+W128+W130+W139</f>
        <v>1.2302308493447114</v>
      </c>
      <c r="X124" s="118">
        <f t="shared" si="44"/>
        <v>1.2235547573910923</v>
      </c>
      <c r="Y124" s="118">
        <f t="shared" si="44"/>
        <v>0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2.8561918835653461</v>
      </c>
      <c r="C139" s="123">
        <v>2.7287425704102239</v>
      </c>
      <c r="D139" s="123">
        <v>2.7263529773524646</v>
      </c>
      <c r="E139" s="123">
        <v>3.2241931503337082</v>
      </c>
      <c r="F139" s="123">
        <v>3.1524744878914048</v>
      </c>
      <c r="G139" s="123">
        <v>2.8259440636259905</v>
      </c>
      <c r="H139" s="123">
        <v>2.595900813504842</v>
      </c>
      <c r="I139" s="123">
        <v>2.4548310122269745</v>
      </c>
      <c r="J139" s="123">
        <v>2.0694939555082779</v>
      </c>
      <c r="K139" s="123">
        <v>1.9696297385792478</v>
      </c>
      <c r="L139" s="123">
        <v>2.0937739028190498</v>
      </c>
      <c r="M139" s="123">
        <v>2.0348639252616034</v>
      </c>
      <c r="N139" s="123">
        <v>1.9430781970057678</v>
      </c>
      <c r="O139" s="123">
        <v>1.9171526864552058</v>
      </c>
      <c r="P139" s="123">
        <v>1.7369533058061233</v>
      </c>
      <c r="Q139" s="123">
        <v>1.6479762577740757</v>
      </c>
      <c r="R139" s="123">
        <v>1.5896743296052982</v>
      </c>
      <c r="S139" s="123">
        <v>1.5502165895169819</v>
      </c>
      <c r="T139" s="123">
        <v>1.3993701058182848</v>
      </c>
      <c r="U139" s="123">
        <v>1.2903252774819081</v>
      </c>
      <c r="V139" s="123">
        <v>1.3609537752695466</v>
      </c>
      <c r="W139" s="123">
        <v>1.2302308493447114</v>
      </c>
      <c r="X139" s="123">
        <v>1.2235547573910923</v>
      </c>
      <c r="Y139" s="123">
        <v>0</v>
      </c>
      <c r="DA139" s="130" t="s">
        <v>3214</v>
      </c>
    </row>
    <row r="140" spans="1:105" ht="12" customHeight="1" x14ac:dyDescent="0.25">
      <c r="A140" s="97" t="s">
        <v>50</v>
      </c>
      <c r="B140" s="99">
        <v>5.9573688787420505</v>
      </c>
      <c r="C140" s="99">
        <v>5.6746612218959784</v>
      </c>
      <c r="D140" s="99">
        <v>5.638101721545949</v>
      </c>
      <c r="E140" s="99">
        <v>6.5493137487214153</v>
      </c>
      <c r="F140" s="99">
        <v>6.4976001944872852</v>
      </c>
      <c r="G140" s="99">
        <v>5.9441873292541789</v>
      </c>
      <c r="H140" s="99">
        <v>5.7971017219122345</v>
      </c>
      <c r="I140" s="99">
        <v>5.7856436104713165</v>
      </c>
      <c r="J140" s="99">
        <v>5.1943328965245819</v>
      </c>
      <c r="K140" s="99">
        <v>5.1334540219954796</v>
      </c>
      <c r="L140" s="99">
        <v>5.2015673760150003</v>
      </c>
      <c r="M140" s="99">
        <v>4.6778982149024113</v>
      </c>
      <c r="N140" s="99">
        <v>3.979439072696402</v>
      </c>
      <c r="O140" s="99">
        <v>3.6846827372961362</v>
      </c>
      <c r="P140" s="99">
        <v>3.2999463669534737</v>
      </c>
      <c r="Q140" s="99">
        <v>3.1858447699983654</v>
      </c>
      <c r="R140" s="99">
        <v>3.4135244009189565</v>
      </c>
      <c r="S140" s="99">
        <v>3.6568685376552916</v>
      </c>
      <c r="T140" s="99">
        <v>3.7579180694534569</v>
      </c>
      <c r="U140" s="99">
        <v>3.8980219517990569</v>
      </c>
      <c r="V140" s="99">
        <v>4.542201001265342</v>
      </c>
      <c r="W140" s="99">
        <v>4.3230082708664357</v>
      </c>
      <c r="X140" s="99">
        <v>4.3384914302035025</v>
      </c>
      <c r="Y140" s="99">
        <v>0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6.0065227281962121</v>
      </c>
      <c r="C143" s="118">
        <f t="shared" si="49"/>
        <v>5.7405802727791615</v>
      </c>
      <c r="D143" s="118">
        <f t="shared" si="49"/>
        <v>5.6600250347488608</v>
      </c>
      <c r="E143" s="118">
        <f t="shared" si="49"/>
        <v>6.2655192189339051</v>
      </c>
      <c r="F143" s="118">
        <f t="shared" si="49"/>
        <v>6.0819280670820586</v>
      </c>
      <c r="G143" s="118">
        <f t="shared" si="49"/>
        <v>5.5279976875462751</v>
      </c>
      <c r="H143" s="118">
        <f t="shared" si="49"/>
        <v>5.3032841182156165</v>
      </c>
      <c r="I143" s="118">
        <f t="shared" si="49"/>
        <v>5.0812656105162901</v>
      </c>
      <c r="J143" s="118">
        <f t="shared" si="49"/>
        <v>4.603145605500691</v>
      </c>
      <c r="K143" s="118">
        <f t="shared" si="49"/>
        <v>4.5251588031527534</v>
      </c>
      <c r="L143" s="118">
        <f t="shared" si="49"/>
        <v>4.7055167027130107</v>
      </c>
      <c r="M143" s="118">
        <f t="shared" si="49"/>
        <v>4.218138106474564</v>
      </c>
      <c r="N143" s="118">
        <f t="shared" si="49"/>
        <v>3.9833030850451117</v>
      </c>
      <c r="O143" s="118">
        <f t="shared" si="49"/>
        <v>3.9220315757766984</v>
      </c>
      <c r="P143" s="118">
        <f t="shared" si="49"/>
        <v>3.4562627109732413</v>
      </c>
      <c r="Q143" s="118">
        <f t="shared" si="49"/>
        <v>3.1500842313475856</v>
      </c>
      <c r="R143" s="118">
        <f t="shared" ref="R143:V143" si="50">R144+R146+R148+R157</f>
        <v>3.092577104377634</v>
      </c>
      <c r="S143" s="118">
        <f t="shared" si="50"/>
        <v>3.0966278476628282</v>
      </c>
      <c r="T143" s="118">
        <f t="shared" si="50"/>
        <v>2.9161209851150645</v>
      </c>
      <c r="U143" s="118">
        <f t="shared" si="50"/>
        <v>2.8193563015560219</v>
      </c>
      <c r="V143" s="118">
        <f t="shared" si="50"/>
        <v>3.0600383439422201</v>
      </c>
      <c r="W143" s="118">
        <f t="shared" ref="W143:Y143" si="51">W144+W146+W148+W157</f>
        <v>2.5817216595624712</v>
      </c>
      <c r="X143" s="118">
        <f t="shared" si="51"/>
        <v>2.2752105858724154</v>
      </c>
      <c r="Y143" s="118">
        <f t="shared" si="51"/>
        <v>2.1306143278976748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3.1503683042424564</v>
      </c>
      <c r="C148" s="123">
        <v>3.007111591521813</v>
      </c>
      <c r="D148" s="123">
        <v>2.9099090068030473</v>
      </c>
      <c r="E148" s="123">
        <v>2.9666386767732327</v>
      </c>
      <c r="F148" s="123">
        <v>2.907863618117831</v>
      </c>
      <c r="G148" s="123">
        <v>2.8225815676214094</v>
      </c>
      <c r="H148" s="123">
        <v>2.8160849549627711</v>
      </c>
      <c r="I148" s="123">
        <v>2.8109844942823656</v>
      </c>
      <c r="J148" s="123">
        <v>2.7335919220146598</v>
      </c>
      <c r="K148" s="123">
        <v>2.6666622807354061</v>
      </c>
      <c r="L148" s="123">
        <v>2.6721442049130717</v>
      </c>
      <c r="M148" s="123">
        <v>2.2313665154308167</v>
      </c>
      <c r="N148" s="123">
        <v>2.0879037735189172</v>
      </c>
      <c r="O148" s="123">
        <v>2.0503704106186991</v>
      </c>
      <c r="P148" s="123">
        <v>1.8160350028116734</v>
      </c>
      <c r="Q148" s="123">
        <v>1.6620649953010154</v>
      </c>
      <c r="R148" s="123">
        <v>1.6370853655288899</v>
      </c>
      <c r="S148" s="123">
        <v>1.6399816789403461</v>
      </c>
      <c r="T148" s="123">
        <v>1.552905066717517</v>
      </c>
      <c r="U148" s="123">
        <v>1.5125898193140392</v>
      </c>
      <c r="V148" s="123">
        <v>1.6613057588342992</v>
      </c>
      <c r="W148" s="123">
        <v>1.4250602203004303</v>
      </c>
      <c r="X148" s="123">
        <v>1.265814705997802</v>
      </c>
      <c r="Y148" s="123">
        <v>1.1906539451171936</v>
      </c>
      <c r="DA148" s="130" t="s">
        <v>3222</v>
      </c>
    </row>
    <row r="149" spans="1:105" ht="12" customHeight="1" x14ac:dyDescent="0.25">
      <c r="A149" s="97" t="s">
        <v>124</v>
      </c>
      <c r="B149" s="99">
        <v>3.3957932191914462</v>
      </c>
      <c r="C149" s="99">
        <v>3.2620087889242906</v>
      </c>
      <c r="D149" s="99">
        <v>3.1808463493988506</v>
      </c>
      <c r="E149" s="99">
        <v>3.2360879489988825</v>
      </c>
      <c r="F149" s="99">
        <v>3.1838414833778126</v>
      </c>
      <c r="G149" s="99">
        <v>3.1094589206867478</v>
      </c>
      <c r="H149" s="99">
        <v>3.1211955620758061</v>
      </c>
      <c r="I149" s="99">
        <v>3.1730953128466242</v>
      </c>
      <c r="J149" s="99">
        <v>3.167230207806067</v>
      </c>
      <c r="K149" s="99">
        <v>3.1689135029855144</v>
      </c>
      <c r="L149" s="99">
        <v>3.3032995008315407</v>
      </c>
      <c r="M149" s="99">
        <v>2.8618326964390901</v>
      </c>
      <c r="N149" s="99">
        <v>2.7544088144960903</v>
      </c>
      <c r="O149" s="99">
        <v>2.7468923844901894</v>
      </c>
      <c r="P149" s="99">
        <v>2.5018625637502923</v>
      </c>
      <c r="Q149" s="99">
        <v>2.3471810326581615</v>
      </c>
      <c r="R149" s="99">
        <v>2.350332192771925</v>
      </c>
      <c r="S149" s="99">
        <v>2.3632351570391301</v>
      </c>
      <c r="T149" s="99">
        <v>2.2888953129832807</v>
      </c>
      <c r="U149" s="99">
        <v>2.2272584372989139</v>
      </c>
      <c r="V149" s="99">
        <v>2.5419492321804547</v>
      </c>
      <c r="W149" s="99">
        <v>2.1994804118536568</v>
      </c>
      <c r="X149" s="99">
        <v>2.0828811547256176</v>
      </c>
      <c r="Y149" s="99">
        <v>2.0285817013509306</v>
      </c>
      <c r="DA149" s="63" t="s">
        <v>3223</v>
      </c>
    </row>
    <row r="150" spans="1:105" ht="12" customHeight="1" x14ac:dyDescent="0.25">
      <c r="A150" s="97" t="s">
        <v>123</v>
      </c>
      <c r="B150" s="99">
        <v>0.6074069786179328</v>
      </c>
      <c r="C150" s="99">
        <v>0.61861615829923633</v>
      </c>
      <c r="D150" s="99">
        <v>0.62676884470520711</v>
      </c>
      <c r="E150" s="99">
        <v>0.55371908174328899</v>
      </c>
      <c r="F150" s="99">
        <v>0.54648383168762416</v>
      </c>
      <c r="G150" s="99">
        <v>0.61343193981529731</v>
      </c>
      <c r="H150" s="99">
        <v>0.56570773098217131</v>
      </c>
      <c r="I150" s="99">
        <v>0.58571909147120949</v>
      </c>
      <c r="J150" s="99">
        <v>0.570688479899359</v>
      </c>
      <c r="K150" s="99">
        <v>0.59631000024899783</v>
      </c>
      <c r="L150" s="99">
        <v>0.52348427449054125</v>
      </c>
      <c r="M150" s="99">
        <v>0.30104711853978994</v>
      </c>
      <c r="N150" s="99">
        <v>0.30444160908762069</v>
      </c>
      <c r="O150" s="99">
        <v>0.28285418303752446</v>
      </c>
      <c r="P150" s="99">
        <v>0.26801152470248102</v>
      </c>
      <c r="Q150" s="99">
        <v>0.2558283253535214</v>
      </c>
      <c r="R150" s="99">
        <v>0.27852033139323051</v>
      </c>
      <c r="S150" s="99">
        <v>0.27638241696036053</v>
      </c>
      <c r="T150" s="99">
        <v>0.19088625208679746</v>
      </c>
      <c r="U150" s="99">
        <v>0.19227279886156418</v>
      </c>
      <c r="V150" s="99">
        <v>0.29790585824427418</v>
      </c>
      <c r="W150" s="99">
        <v>0.27405463064625257</v>
      </c>
      <c r="X150" s="99">
        <v>0.41425461310273815</v>
      </c>
      <c r="Y150" s="99">
        <v>0.33330646705266442</v>
      </c>
      <c r="DA150" s="63" t="s">
        <v>3224</v>
      </c>
    </row>
    <row r="151" spans="1:105" ht="12" customHeight="1" x14ac:dyDescent="0.25">
      <c r="A151" s="100" t="s">
        <v>50</v>
      </c>
      <c r="B151" s="102">
        <v>0.6074069786179328</v>
      </c>
      <c r="C151" s="102">
        <v>0.61861615829923633</v>
      </c>
      <c r="D151" s="102">
        <v>0.62676884470520711</v>
      </c>
      <c r="E151" s="102">
        <v>0.55371908174328899</v>
      </c>
      <c r="F151" s="102">
        <v>0.54648383168762416</v>
      </c>
      <c r="G151" s="102">
        <v>0.61343193981529731</v>
      </c>
      <c r="H151" s="102">
        <v>0.56570773098217131</v>
      </c>
      <c r="I151" s="102">
        <v>0.58571909147120949</v>
      </c>
      <c r="J151" s="102">
        <v>0.570688479899359</v>
      </c>
      <c r="K151" s="102">
        <v>0.59631000024899783</v>
      </c>
      <c r="L151" s="102">
        <v>0.52348427449054125</v>
      </c>
      <c r="M151" s="102">
        <v>0.30104711853978994</v>
      </c>
      <c r="N151" s="102">
        <v>0.30444160908762069</v>
      </c>
      <c r="O151" s="102">
        <v>0.28285418303752446</v>
      </c>
      <c r="P151" s="102">
        <v>0.26801152470248102</v>
      </c>
      <c r="Q151" s="102">
        <v>0.2558283253535214</v>
      </c>
      <c r="R151" s="102">
        <v>0.27852033139323051</v>
      </c>
      <c r="S151" s="102">
        <v>0.27638241696036053</v>
      </c>
      <c r="T151" s="102">
        <v>0.19088625208679746</v>
      </c>
      <c r="U151" s="102">
        <v>0.19227279886156418</v>
      </c>
      <c r="V151" s="102">
        <v>0.29790585824427418</v>
      </c>
      <c r="W151" s="102">
        <v>0.27405463064625257</v>
      </c>
      <c r="X151" s="102">
        <v>0.41425461310273815</v>
      </c>
      <c r="Y151" s="102">
        <v>0.33330646705266442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2.8561544239537557</v>
      </c>
      <c r="C157" s="123">
        <v>2.7334686812573485</v>
      </c>
      <c r="D157" s="123">
        <v>2.7501160279458134</v>
      </c>
      <c r="E157" s="123">
        <v>3.2988805421606728</v>
      </c>
      <c r="F157" s="123">
        <v>3.1740644489642271</v>
      </c>
      <c r="G157" s="123">
        <v>2.7054161199248652</v>
      </c>
      <c r="H157" s="123">
        <v>2.4871991632528454</v>
      </c>
      <c r="I157" s="123">
        <v>2.270281116233924</v>
      </c>
      <c r="J157" s="123">
        <v>1.8695536834860311</v>
      </c>
      <c r="K157" s="123">
        <v>1.8584965224173471</v>
      </c>
      <c r="L157" s="123">
        <v>2.0333724977999386</v>
      </c>
      <c r="M157" s="123">
        <v>1.9867715910437471</v>
      </c>
      <c r="N157" s="123">
        <v>1.8953993115261942</v>
      </c>
      <c r="O157" s="123">
        <v>1.8716611651579993</v>
      </c>
      <c r="P157" s="123">
        <v>1.6402277081615679</v>
      </c>
      <c r="Q157" s="123">
        <v>1.4880192360465703</v>
      </c>
      <c r="R157" s="123">
        <v>1.4554917388487443</v>
      </c>
      <c r="S157" s="123">
        <v>1.4566461687224821</v>
      </c>
      <c r="T157" s="123">
        <v>1.3632159183975474</v>
      </c>
      <c r="U157" s="123">
        <v>1.3067664822419827</v>
      </c>
      <c r="V157" s="123">
        <v>1.3987325851079209</v>
      </c>
      <c r="W157" s="123">
        <v>1.1566614392620407</v>
      </c>
      <c r="X157" s="123">
        <v>1.0093958798746134</v>
      </c>
      <c r="Y157" s="123">
        <v>0.939960382780481</v>
      </c>
      <c r="DA157" s="130" t="s">
        <v>3231</v>
      </c>
    </row>
    <row r="158" spans="1:105" ht="12" customHeight="1" x14ac:dyDescent="0.25">
      <c r="A158" s="97" t="s">
        <v>50</v>
      </c>
      <c r="B158" s="99">
        <v>5.9573688787420513</v>
      </c>
      <c r="C158" s="99">
        <v>5.6579947275030582</v>
      </c>
      <c r="D158" s="99">
        <v>5.6086552473215532</v>
      </c>
      <c r="E158" s="99">
        <v>6.5163233777876002</v>
      </c>
      <c r="F158" s="99">
        <v>6.4715025732897136</v>
      </c>
      <c r="G158" s="99">
        <v>5.9251627716204132</v>
      </c>
      <c r="H158" s="99">
        <v>5.7892953898256057</v>
      </c>
      <c r="I158" s="99">
        <v>5.7819653701312728</v>
      </c>
      <c r="J158" s="99">
        <v>5.1895620465406243</v>
      </c>
      <c r="K158" s="99">
        <v>5.1283476244341166</v>
      </c>
      <c r="L158" s="99">
        <v>5.1982112415698731</v>
      </c>
      <c r="M158" s="99">
        <v>4.6771989680301962</v>
      </c>
      <c r="N158" s="99">
        <v>3.9797636065235134</v>
      </c>
      <c r="O158" s="99">
        <v>3.684682179636857</v>
      </c>
      <c r="P158" s="99">
        <v>3.2989768935876125</v>
      </c>
      <c r="Q158" s="99">
        <v>3.1841824304155151</v>
      </c>
      <c r="R158" s="99">
        <v>3.412101301832728</v>
      </c>
      <c r="S158" s="99">
        <v>3.66023155187243</v>
      </c>
      <c r="T158" s="99">
        <v>3.7682255768005288</v>
      </c>
      <c r="U158" s="99">
        <v>3.9128642236179889</v>
      </c>
      <c r="V158" s="99">
        <v>4.5496378101927366</v>
      </c>
      <c r="W158" s="99">
        <v>4.3119997045254008</v>
      </c>
      <c r="X158" s="99">
        <v>4.3054286160681281</v>
      </c>
      <c r="Y158" s="99">
        <v>4.4325421756936079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6.0065284544271762</v>
      </c>
      <c r="C161" s="118">
        <f t="shared" si="54"/>
        <v>5.7797040998939444</v>
      </c>
      <c r="D161" s="118">
        <f t="shared" si="54"/>
        <v>5.7147744018302813</v>
      </c>
      <c r="E161" s="118">
        <f t="shared" si="54"/>
        <v>6.265580197963196</v>
      </c>
      <c r="F161" s="118">
        <f t="shared" si="54"/>
        <v>6.120884469909238</v>
      </c>
      <c r="G161" s="118">
        <f t="shared" si="54"/>
        <v>5.5861441454876761</v>
      </c>
      <c r="H161" s="118">
        <f t="shared" si="54"/>
        <v>5.315200212551054</v>
      </c>
      <c r="I161" s="118">
        <f t="shared" si="54"/>
        <v>5.1732767581689103</v>
      </c>
      <c r="J161" s="118">
        <f t="shared" si="54"/>
        <v>4.7953453664451198</v>
      </c>
      <c r="K161" s="118">
        <f t="shared" si="54"/>
        <v>4.6703835010718251</v>
      </c>
      <c r="L161" s="118">
        <f t="shared" si="54"/>
        <v>4.7704916862507041</v>
      </c>
      <c r="M161" s="118">
        <f t="shared" si="54"/>
        <v>4.2116980241196256</v>
      </c>
      <c r="N161" s="118">
        <f t="shared" si="54"/>
        <v>3.8933562067708434</v>
      </c>
      <c r="O161" s="118">
        <f t="shared" si="54"/>
        <v>3.8337430833839905</v>
      </c>
      <c r="P161" s="118">
        <f t="shared" si="54"/>
        <v>3.5293547081258065</v>
      </c>
      <c r="Q161" s="118">
        <f t="shared" si="54"/>
        <v>3.3695297080653877</v>
      </c>
      <c r="R161" s="118">
        <f t="shared" ref="R161:V161" si="55">R162+R164+R166+R175</f>
        <v>3.5033949082513374</v>
      </c>
      <c r="S161" s="118">
        <f t="shared" si="55"/>
        <v>3.5549988258476675</v>
      </c>
      <c r="T161" s="118">
        <f t="shared" si="55"/>
        <v>3.3832346297694968</v>
      </c>
      <c r="U161" s="118">
        <f t="shared" si="55"/>
        <v>3.1276658159894195</v>
      </c>
      <c r="V161" s="118">
        <f t="shared" si="55"/>
        <v>3.2381698649208186</v>
      </c>
      <c r="W161" s="118">
        <f t="shared" ref="W161:Y161" si="56">W162+W164+W166+W175</f>
        <v>2.3077679507004425</v>
      </c>
      <c r="X161" s="118">
        <f t="shared" si="56"/>
        <v>1.7395273546880152</v>
      </c>
      <c r="Y161" s="118">
        <f t="shared" si="56"/>
        <v>1.6026325642037516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3.1503714600799233</v>
      </c>
      <c r="C166" s="123">
        <v>3.0514703056896191</v>
      </c>
      <c r="D166" s="123">
        <v>2.9888157726852302</v>
      </c>
      <c r="E166" s="123">
        <v>3.0338838440515938</v>
      </c>
      <c r="F166" s="123">
        <v>2.9627900420644422</v>
      </c>
      <c r="G166" s="123">
        <v>2.8603467788938728</v>
      </c>
      <c r="H166" s="123">
        <v>2.8299884517772953</v>
      </c>
      <c r="I166" s="123">
        <v>2.8387739245003147</v>
      </c>
      <c r="J166" s="123">
        <v>2.8031846623193077</v>
      </c>
      <c r="K166" s="123">
        <v>2.7568950972934485</v>
      </c>
      <c r="L166" s="123">
        <v>2.7798755218358222</v>
      </c>
      <c r="M166" s="123">
        <v>2.3064984333270604</v>
      </c>
      <c r="N166" s="123">
        <v>2.1644261412653649</v>
      </c>
      <c r="O166" s="123">
        <v>2.1199650653864062</v>
      </c>
      <c r="P166" s="123">
        <v>1.9388383275855119</v>
      </c>
      <c r="Q166" s="123">
        <v>1.8066759954767515</v>
      </c>
      <c r="R166" s="123">
        <v>1.8057689300186095</v>
      </c>
      <c r="S166" s="123">
        <v>1.7527813989942713</v>
      </c>
      <c r="T166" s="123">
        <v>1.6446249474320678</v>
      </c>
      <c r="U166" s="123">
        <v>1.5734280203128752</v>
      </c>
      <c r="V166" s="123">
        <v>1.746504636252999</v>
      </c>
      <c r="W166" s="123">
        <v>1.4278908922167943</v>
      </c>
      <c r="X166" s="123">
        <v>1.1105347992288863</v>
      </c>
      <c r="Y166" s="123">
        <v>1.0625315993026641</v>
      </c>
      <c r="DA166" s="130" t="s">
        <v>3239</v>
      </c>
    </row>
    <row r="167" spans="1:105" ht="12" customHeight="1" x14ac:dyDescent="0.25">
      <c r="A167" s="97" t="s">
        <v>124</v>
      </c>
      <c r="B167" s="99">
        <v>3.3957932191914462</v>
      </c>
      <c r="C167" s="99">
        <v>3.2960846534735553</v>
      </c>
      <c r="D167" s="99">
        <v>3.2388682233716044</v>
      </c>
      <c r="E167" s="99">
        <v>3.2918353575797643</v>
      </c>
      <c r="F167" s="99">
        <v>3.2280801530200818</v>
      </c>
      <c r="G167" s="99">
        <v>3.1386621633818037</v>
      </c>
      <c r="H167" s="99">
        <v>3.1331470471549392</v>
      </c>
      <c r="I167" s="99">
        <v>3.1810248195196089</v>
      </c>
      <c r="J167" s="99">
        <v>3.181565668218723</v>
      </c>
      <c r="K167" s="99">
        <v>3.1889458150242898</v>
      </c>
      <c r="L167" s="99">
        <v>3.3257530852461832</v>
      </c>
      <c r="M167" s="99">
        <v>2.8790854188713397</v>
      </c>
      <c r="N167" s="99">
        <v>2.780490529837782</v>
      </c>
      <c r="O167" s="99">
        <v>2.7950669975280511</v>
      </c>
      <c r="P167" s="99">
        <v>2.5884089982214786</v>
      </c>
      <c r="Q167" s="99">
        <v>2.4608816975908914</v>
      </c>
      <c r="R167" s="99">
        <v>2.4985034141634741</v>
      </c>
      <c r="S167" s="99">
        <v>2.4926690024284697</v>
      </c>
      <c r="T167" s="99">
        <v>2.3999530160253331</v>
      </c>
      <c r="U167" s="99">
        <v>2.2827409484743808</v>
      </c>
      <c r="V167" s="99">
        <v>2.5892628228573376</v>
      </c>
      <c r="W167" s="99">
        <v>2.1610929503950844</v>
      </c>
      <c r="X167" s="99">
        <v>2.0428869343970741</v>
      </c>
      <c r="Y167" s="99">
        <v>1.9795763252092895</v>
      </c>
      <c r="DA167" s="63" t="s">
        <v>3240</v>
      </c>
    </row>
    <row r="168" spans="1:105" ht="12" customHeight="1" x14ac:dyDescent="0.25">
      <c r="A168" s="97" t="s">
        <v>123</v>
      </c>
      <c r="B168" s="99">
        <v>0.6074069786179328</v>
      </c>
      <c r="C168" s="99">
        <v>0.62363690484463985</v>
      </c>
      <c r="D168" s="99">
        <v>0.63804708491537965</v>
      </c>
      <c r="E168" s="99">
        <v>0.56305182390368169</v>
      </c>
      <c r="F168" s="99">
        <v>0.5537881934578085</v>
      </c>
      <c r="G168" s="99">
        <v>0.61925887216458075</v>
      </c>
      <c r="H168" s="99">
        <v>0.56784934584335378</v>
      </c>
      <c r="I168" s="99">
        <v>0.58677565394914832</v>
      </c>
      <c r="J168" s="99">
        <v>0.57400336540430352</v>
      </c>
      <c r="K168" s="99">
        <v>0.60055976076724527</v>
      </c>
      <c r="L168" s="99">
        <v>0.52656050892832784</v>
      </c>
      <c r="M168" s="99">
        <v>0.30202267349683987</v>
      </c>
      <c r="N168" s="99">
        <v>0.3068475767460937</v>
      </c>
      <c r="O168" s="99">
        <v>0.28749581374939043</v>
      </c>
      <c r="P168" s="99">
        <v>0.27686417333629171</v>
      </c>
      <c r="Q168" s="99">
        <v>0.26716513860483732</v>
      </c>
      <c r="R168" s="99">
        <v>0.29432318434539173</v>
      </c>
      <c r="S168" s="99">
        <v>0.29261423092559258</v>
      </c>
      <c r="T168" s="99">
        <v>0.2007588683540896</v>
      </c>
      <c r="U168" s="99">
        <v>0.19768817856195176</v>
      </c>
      <c r="V168" s="99">
        <v>0.30390933268059639</v>
      </c>
      <c r="W168" s="99">
        <v>0.27853331912852303</v>
      </c>
      <c r="X168" s="99">
        <v>0.42494932932859492</v>
      </c>
      <c r="Y168" s="99">
        <v>0.34165791319137889</v>
      </c>
      <c r="DA168" s="63" t="s">
        <v>3241</v>
      </c>
    </row>
    <row r="169" spans="1:105" ht="12" customHeight="1" x14ac:dyDescent="0.25">
      <c r="A169" s="100" t="s">
        <v>50</v>
      </c>
      <c r="B169" s="102">
        <v>0.6074069786179328</v>
      </c>
      <c r="C169" s="102">
        <v>0.62363690484463985</v>
      </c>
      <c r="D169" s="102">
        <v>0.63804708491537965</v>
      </c>
      <c r="E169" s="102">
        <v>0.56305182390368169</v>
      </c>
      <c r="F169" s="102">
        <v>0.5537881934578085</v>
      </c>
      <c r="G169" s="102">
        <v>0.61925887216458075</v>
      </c>
      <c r="H169" s="102">
        <v>0.56784934584335378</v>
      </c>
      <c r="I169" s="102">
        <v>0.58677565394914832</v>
      </c>
      <c r="J169" s="102">
        <v>0.57400336540430352</v>
      </c>
      <c r="K169" s="102">
        <v>0.60055976076724527</v>
      </c>
      <c r="L169" s="102">
        <v>0.52656050892832784</v>
      </c>
      <c r="M169" s="102">
        <v>0.30202267349683987</v>
      </c>
      <c r="N169" s="102">
        <v>0.3068475767460937</v>
      </c>
      <c r="O169" s="102">
        <v>0.28749581374939043</v>
      </c>
      <c r="P169" s="102">
        <v>0.27686417333629171</v>
      </c>
      <c r="Q169" s="102">
        <v>0.26716513860483732</v>
      </c>
      <c r="R169" s="102">
        <v>0.29432318434539173</v>
      </c>
      <c r="S169" s="102">
        <v>0.29261423092559258</v>
      </c>
      <c r="T169" s="102">
        <v>0.2007588683540896</v>
      </c>
      <c r="U169" s="102">
        <v>0.19768817856195176</v>
      </c>
      <c r="V169" s="102">
        <v>0.30390933268059639</v>
      </c>
      <c r="W169" s="102">
        <v>0.27853331912852303</v>
      </c>
      <c r="X169" s="102">
        <v>0.42494932932859492</v>
      </c>
      <c r="Y169" s="102">
        <v>0.34165791319137889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2.8561569943472529</v>
      </c>
      <c r="C175" s="123">
        <v>2.7282337942043258</v>
      </c>
      <c r="D175" s="123">
        <v>2.7259586291450506</v>
      </c>
      <c r="E175" s="123">
        <v>3.2316963539116021</v>
      </c>
      <c r="F175" s="123">
        <v>3.1580944278447958</v>
      </c>
      <c r="G175" s="123">
        <v>2.7257973665938033</v>
      </c>
      <c r="H175" s="123">
        <v>2.4852117607737587</v>
      </c>
      <c r="I175" s="123">
        <v>2.3345028336685951</v>
      </c>
      <c r="J175" s="123">
        <v>1.9921607041258123</v>
      </c>
      <c r="K175" s="123">
        <v>1.9134884037783761</v>
      </c>
      <c r="L175" s="123">
        <v>1.9906161644148817</v>
      </c>
      <c r="M175" s="123">
        <v>1.9051995907925654</v>
      </c>
      <c r="N175" s="123">
        <v>1.7289300655054785</v>
      </c>
      <c r="O175" s="123">
        <v>1.7137780179975846</v>
      </c>
      <c r="P175" s="123">
        <v>1.5905163805402946</v>
      </c>
      <c r="Q175" s="123">
        <v>1.5628537125886364</v>
      </c>
      <c r="R175" s="123">
        <v>1.6976259782327277</v>
      </c>
      <c r="S175" s="123">
        <v>1.8022174268533961</v>
      </c>
      <c r="T175" s="123">
        <v>1.7386096823374289</v>
      </c>
      <c r="U175" s="123">
        <v>1.5542377956765443</v>
      </c>
      <c r="V175" s="123">
        <v>1.4916652286678196</v>
      </c>
      <c r="W175" s="123">
        <v>0.87987705848364828</v>
      </c>
      <c r="X175" s="123">
        <v>0.62899255545912902</v>
      </c>
      <c r="Y175" s="123">
        <v>0.5401009649010875</v>
      </c>
      <c r="DA175" s="130" t="s">
        <v>3248</v>
      </c>
    </row>
    <row r="176" spans="1:105" ht="12" customHeight="1" x14ac:dyDescent="0.25">
      <c r="A176" s="97" t="s">
        <v>50</v>
      </c>
      <c r="B176" s="99">
        <v>5.9573688787420505</v>
      </c>
      <c r="C176" s="99">
        <v>5.6753868493947017</v>
      </c>
      <c r="D176" s="99">
        <v>5.6379499913225581</v>
      </c>
      <c r="E176" s="99">
        <v>6.5471963667897946</v>
      </c>
      <c r="F176" s="99">
        <v>6.4955964923776293</v>
      </c>
      <c r="G176" s="99">
        <v>5.9398581542217208</v>
      </c>
      <c r="H176" s="99">
        <v>5.7940846712696086</v>
      </c>
      <c r="I176" s="99">
        <v>5.7835604228086961</v>
      </c>
      <c r="J176" s="99">
        <v>5.1932151565746185</v>
      </c>
      <c r="K176" s="99">
        <v>5.1340190282364864</v>
      </c>
      <c r="L176" s="99">
        <v>5.204057544142568</v>
      </c>
      <c r="M176" s="99">
        <v>4.6804204467156207</v>
      </c>
      <c r="N176" s="99">
        <v>3.9823291524236613</v>
      </c>
      <c r="O176" s="99">
        <v>3.6869160470001234</v>
      </c>
      <c r="P176" s="99">
        <v>3.3015995466252739</v>
      </c>
      <c r="Q176" s="99">
        <v>3.1873714215315347</v>
      </c>
      <c r="R176" s="99">
        <v>3.4173990906114291</v>
      </c>
      <c r="S176" s="99">
        <v>3.6666207414823324</v>
      </c>
      <c r="T176" s="99">
        <v>3.7800485483028265</v>
      </c>
      <c r="U176" s="99">
        <v>3.9227757413220177</v>
      </c>
      <c r="V176" s="99">
        <v>4.5680968765444536</v>
      </c>
      <c r="W176" s="99">
        <v>4.2820683512870881</v>
      </c>
      <c r="X176" s="99">
        <v>4.2761808197450124</v>
      </c>
      <c r="Y176" s="99">
        <v>4.3930563485242056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5.2410438245526656</v>
      </c>
      <c r="D24" s="117">
        <f t="shared" si="7"/>
        <v>5.4402368866818316</v>
      </c>
      <c r="E24" s="117">
        <f t="shared" si="7"/>
        <v>7.8443391696791984</v>
      </c>
      <c r="F24" s="117">
        <f t="shared" si="7"/>
        <v>4.5268179268822859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0.74564742912846438</v>
      </c>
      <c r="M24" s="117">
        <f t="shared" si="7"/>
        <v>2.9289801405593781</v>
      </c>
      <c r="N24" s="117">
        <f t="shared" si="7"/>
        <v>3.639275038364548</v>
      </c>
      <c r="O24" s="117">
        <f t="shared" si="7"/>
        <v>1.6911212130288267</v>
      </c>
      <c r="P24" s="117">
        <f t="shared" si="7"/>
        <v>4.488976853027924E-4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0.86181626837862346</v>
      </c>
      <c r="T24" s="117">
        <f t="shared" si="8"/>
        <v>1.0162847998859497</v>
      </c>
      <c r="U24" s="117">
        <f t="shared" si="8"/>
        <v>1.0207569607413189</v>
      </c>
      <c r="V24" s="117">
        <f t="shared" si="8"/>
        <v>0.35929822599090822</v>
      </c>
      <c r="W24" s="117">
        <f t="shared" ref="W24:Y24" si="9">W25+W28+W30+W39</f>
        <v>0</v>
      </c>
      <c r="X24" s="117">
        <f t="shared" si="9"/>
        <v>4.2866015409365372E-4</v>
      </c>
      <c r="Y24" s="117">
        <f t="shared" si="9"/>
        <v>0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2.288543810373644</v>
      </c>
      <c r="D25" s="122">
        <f t="shared" si="10"/>
        <v>2.3182229886381673</v>
      </c>
      <c r="E25" s="122">
        <f t="shared" si="10"/>
        <v>4.1584195137024924</v>
      </c>
      <c r="F25" s="122">
        <f t="shared" si="10"/>
        <v>2.4223897591839152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0.40691478394306368</v>
      </c>
      <c r="M25" s="122">
        <f t="shared" si="10"/>
        <v>1.5318307174254799</v>
      </c>
      <c r="N25" s="122">
        <f t="shared" si="10"/>
        <v>1.9792153138837592</v>
      </c>
      <c r="O25" s="122">
        <f t="shared" si="10"/>
        <v>0.96945567091733764</v>
      </c>
      <c r="P25" s="122">
        <f t="shared" si="10"/>
        <v>2.7655994154297857E-4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0.48854554249041554</v>
      </c>
      <c r="T25" s="122">
        <f t="shared" si="11"/>
        <v>0.55165464394289943</v>
      </c>
      <c r="U25" s="122">
        <f t="shared" si="11"/>
        <v>0.55461728097158725</v>
      </c>
      <c r="V25" s="122">
        <f t="shared" si="11"/>
        <v>0.19664834441870663</v>
      </c>
      <c r="W25" s="122">
        <f t="shared" ref="W25:Y25" si="12">SUM(W26:W27)</f>
        <v>0</v>
      </c>
      <c r="X25" s="122">
        <f t="shared" si="12"/>
        <v>2.4395996180543472E-4</v>
      </c>
      <c r="Y25" s="122">
        <f t="shared" si="12"/>
        <v>0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2.2668591606275794</v>
      </c>
      <c r="D26" s="98">
        <v>2.2970500453425018</v>
      </c>
      <c r="E26" s="98">
        <v>4.1269458238595433</v>
      </c>
      <c r="F26" s="98">
        <v>2.4048235324318825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0.40469510327404506</v>
      </c>
      <c r="M26" s="98">
        <v>1.5222572627966351</v>
      </c>
      <c r="N26" s="98">
        <v>1.9670241911690989</v>
      </c>
      <c r="O26" s="98">
        <v>0.96328918893745097</v>
      </c>
      <c r="P26" s="98">
        <v>2.7479156722761636E-4</v>
      </c>
      <c r="Q26" s="98">
        <v>0</v>
      </c>
      <c r="R26" s="98">
        <v>0</v>
      </c>
      <c r="S26" s="98">
        <v>0.48525945767610273</v>
      </c>
      <c r="T26" s="98">
        <v>0.54800080187596067</v>
      </c>
      <c r="U26" s="98">
        <v>0.551000191946867</v>
      </c>
      <c r="V26" s="98">
        <v>0.19483485317261068</v>
      </c>
      <c r="W26" s="98">
        <v>0</v>
      </c>
      <c r="X26" s="98">
        <v>2.4168406417910819E-4</v>
      </c>
      <c r="Y26" s="98">
        <v>0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2.1684649746064648E-2</v>
      </c>
      <c r="D27" s="98">
        <v>2.1172943295665554E-2</v>
      </c>
      <c r="E27" s="98">
        <v>3.1473689842948911E-2</v>
      </c>
      <c r="F27" s="98">
        <v>1.7566226752032472E-2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2.2196806690185926E-3</v>
      </c>
      <c r="M27" s="98">
        <v>9.573454628844914E-3</v>
      </c>
      <c r="N27" s="98">
        <v>1.219112271466022E-2</v>
      </c>
      <c r="O27" s="98">
        <v>6.1664819798866698E-3</v>
      </c>
      <c r="P27" s="98">
        <v>1.7683743153621995E-6</v>
      </c>
      <c r="Q27" s="98">
        <v>0</v>
      </c>
      <c r="R27" s="98">
        <v>0</v>
      </c>
      <c r="S27" s="98">
        <v>3.2860848143127946E-3</v>
      </c>
      <c r="T27" s="98">
        <v>3.6538420669387358E-3</v>
      </c>
      <c r="U27" s="98">
        <v>3.6170890247202384E-3</v>
      </c>
      <c r="V27" s="98">
        <v>1.8134912460959598E-3</v>
      </c>
      <c r="W27" s="98">
        <v>0</v>
      </c>
      <c r="X27" s="98">
        <v>2.2758976263265229E-6</v>
      </c>
      <c r="Y27" s="98">
        <v>0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2.570617610709618E-2</v>
      </c>
      <c r="D28" s="122">
        <f t="shared" si="13"/>
        <v>1.4442077361905375E-2</v>
      </c>
      <c r="E28" s="122">
        <f t="shared" si="13"/>
        <v>3.7042401329982447E-2</v>
      </c>
      <c r="F28" s="122">
        <f t="shared" si="13"/>
        <v>1.8567154112653892E-2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2.8898766027620681E-3</v>
      </c>
      <c r="M28" s="122">
        <f t="shared" si="13"/>
        <v>1.541605712032253E-2</v>
      </c>
      <c r="N28" s="122">
        <f t="shared" si="13"/>
        <v>2.0078112310494559E-2</v>
      </c>
      <c r="O28" s="122">
        <f t="shared" si="13"/>
        <v>8.8146686963438865E-3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2.154812417266944E-3</v>
      </c>
      <c r="T28" s="122">
        <f t="shared" si="13"/>
        <v>2.0314925082038477E-3</v>
      </c>
      <c r="U28" s="122">
        <f t="shared" si="13"/>
        <v>1.8390990230289222E-3</v>
      </c>
      <c r="V28" s="122">
        <f t="shared" si="13"/>
        <v>4.1130444801689418E-4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2.570617610709618E-2</v>
      </c>
      <c r="D29" s="98">
        <v>1.4442077361905375E-2</v>
      </c>
      <c r="E29" s="98">
        <v>3.7042401329982447E-2</v>
      </c>
      <c r="F29" s="98">
        <v>1.8567154112653892E-2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2.8898766027620681E-3</v>
      </c>
      <c r="M29" s="98">
        <v>1.541605712032253E-2</v>
      </c>
      <c r="N29" s="98">
        <v>2.0078112310494559E-2</v>
      </c>
      <c r="O29" s="98">
        <v>8.8146686963438865E-3</v>
      </c>
      <c r="P29" s="98">
        <v>0</v>
      </c>
      <c r="Q29" s="98">
        <v>0</v>
      </c>
      <c r="R29" s="98">
        <v>0</v>
      </c>
      <c r="S29" s="98">
        <v>2.154812417266944E-3</v>
      </c>
      <c r="T29" s="98">
        <v>2.0314925082038477E-3</v>
      </c>
      <c r="U29" s="98">
        <v>1.8390990230289222E-3</v>
      </c>
      <c r="V29" s="98">
        <v>4.1130444801689418E-4</v>
      </c>
      <c r="W29" s="98">
        <v>0</v>
      </c>
      <c r="X29" s="98">
        <v>0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1.1118632596148541</v>
      </c>
      <c r="D30" s="122">
        <v>1.1472151610314434</v>
      </c>
      <c r="E30" s="122">
        <v>1.3178291556445145</v>
      </c>
      <c r="F30" s="122">
        <v>0.75781528908651496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0.12273669881305185</v>
      </c>
      <c r="M30" s="122">
        <v>0.50543997352039616</v>
      </c>
      <c r="N30" s="122">
        <v>0.643498108524023</v>
      </c>
      <c r="O30" s="122">
        <v>0.3062944940642725</v>
      </c>
      <c r="P30" s="122">
        <v>9.1569028533872331E-5</v>
      </c>
      <c r="Q30" s="122">
        <v>0</v>
      </c>
      <c r="R30" s="122">
        <v>0</v>
      </c>
      <c r="S30" s="122">
        <v>0.15412559955480129</v>
      </c>
      <c r="T30" s="122">
        <v>0.17583033451784816</v>
      </c>
      <c r="U30" s="122">
        <v>0.1741526684391993</v>
      </c>
      <c r="V30" s="122">
        <v>5.9641735574471971E-2</v>
      </c>
      <c r="W30" s="122">
        <v>0</v>
      </c>
      <c r="X30" s="122">
        <v>6.5879326192394151E-5</v>
      </c>
      <c r="Y30" s="122">
        <v>0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1.0399896011477325</v>
      </c>
      <c r="D31" s="98">
        <v>1.0654511427990099</v>
      </c>
      <c r="E31" s="98">
        <v>1.2420495171762713</v>
      </c>
      <c r="F31" s="98">
        <v>0.70561016049912118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9.8059044195404566E-2</v>
      </c>
      <c r="M31" s="98">
        <v>0.38883160811897449</v>
      </c>
      <c r="N31" s="98">
        <v>0.49969840152798728</v>
      </c>
      <c r="O31" s="98">
        <v>0.24484181251794554</v>
      </c>
      <c r="P31" s="98">
        <v>9.1569028533872331E-5</v>
      </c>
      <c r="Q31" s="98">
        <v>0</v>
      </c>
      <c r="R31" s="98">
        <v>0</v>
      </c>
      <c r="S31" s="98">
        <v>0.11898895385150655</v>
      </c>
      <c r="T31" s="98">
        <v>0.11671857087471091</v>
      </c>
      <c r="U31" s="98">
        <v>0.1301690572901589</v>
      </c>
      <c r="V31" s="98">
        <v>3.6975157148943887E-2</v>
      </c>
      <c r="W31" s="98">
        <v>0</v>
      </c>
      <c r="X31" s="98">
        <v>0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7.0557739067942877E-3</v>
      </c>
      <c r="D32" s="98">
        <v>8.1470188947923572E-3</v>
      </c>
      <c r="E32" s="98">
        <v>2.7028595259080825E-2</v>
      </c>
      <c r="F32" s="98">
        <v>6.4920980712923747E-3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5.8183232565082836E-3</v>
      </c>
      <c r="M32" s="98">
        <v>1.3541521780226128E-2</v>
      </c>
      <c r="N32" s="98">
        <v>1.8471133967750443E-2</v>
      </c>
      <c r="O32" s="98">
        <v>7.7130221079099049E-3</v>
      </c>
      <c r="P32" s="98">
        <v>0</v>
      </c>
      <c r="Q32" s="98">
        <v>0</v>
      </c>
      <c r="R32" s="98">
        <v>0</v>
      </c>
      <c r="S32" s="98">
        <v>6.1902264895776389E-3</v>
      </c>
      <c r="T32" s="98">
        <v>4.7065414407617308E-3</v>
      </c>
      <c r="U32" s="98">
        <v>5.0311368856824201E-3</v>
      </c>
      <c r="V32" s="98">
        <v>3.0784839097639832E-3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2.0012991175179934E-3</v>
      </c>
      <c r="D33" s="101">
        <v>2.3869205346613333E-3</v>
      </c>
      <c r="E33" s="101">
        <v>7.0037090959555346E-3</v>
      </c>
      <c r="F33" s="101">
        <v>1.6809499016945339E-3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1.3762365964692617E-3</v>
      </c>
      <c r="M33" s="101">
        <v>2.1675371768860624E-3</v>
      </c>
      <c r="N33" s="101">
        <v>3.0377923104343944E-3</v>
      </c>
      <c r="O33" s="101">
        <v>1.1516592897733834E-3</v>
      </c>
      <c r="P33" s="101">
        <v>0</v>
      </c>
      <c r="Q33" s="101">
        <v>0</v>
      </c>
      <c r="R33" s="101">
        <v>0</v>
      </c>
      <c r="S33" s="101">
        <v>9.4153553473546843E-4</v>
      </c>
      <c r="T33" s="101">
        <v>5.1127991146172381E-4</v>
      </c>
      <c r="U33" s="101">
        <v>5.5843277343268019E-4</v>
      </c>
      <c r="V33" s="101">
        <v>4.5795976932168749E-4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5.0544747892762943E-3</v>
      </c>
      <c r="D34" s="104">
        <v>5.7600983601310248E-3</v>
      </c>
      <c r="E34" s="104">
        <v>2.002488616312529E-2</v>
      </c>
      <c r="F34" s="104">
        <v>4.8111481695978413E-3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4.4420866600390222E-3</v>
      </c>
      <c r="M34" s="104">
        <v>1.1373984603340066E-2</v>
      </c>
      <c r="N34" s="104">
        <v>1.5433341657316049E-2</v>
      </c>
      <c r="O34" s="104">
        <v>6.5613628181365215E-3</v>
      </c>
      <c r="P34" s="104">
        <v>0</v>
      </c>
      <c r="Q34" s="104">
        <v>0</v>
      </c>
      <c r="R34" s="104">
        <v>0</v>
      </c>
      <c r="S34" s="104">
        <v>5.2486909548421709E-3</v>
      </c>
      <c r="T34" s="104">
        <v>4.1952615293000071E-3</v>
      </c>
      <c r="U34" s="104">
        <v>4.47270411224974E-3</v>
      </c>
      <c r="V34" s="104">
        <v>2.6205241404422958E-3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2.299400494359775E-2</v>
      </c>
      <c r="D35" s="101">
        <v>2.9283546739685713E-2</v>
      </c>
      <c r="E35" s="101">
        <v>2.2591807574054466E-2</v>
      </c>
      <c r="F35" s="101">
        <v>1.9068571816796377E-2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1.0696548409963886E-4</v>
      </c>
      <c r="M35" s="101">
        <v>1.3824584215796217E-2</v>
      </c>
      <c r="N35" s="101">
        <v>1.442719375408876E-2</v>
      </c>
      <c r="O35" s="101">
        <v>1.3092105075892448E-2</v>
      </c>
      <c r="P35" s="101">
        <v>0</v>
      </c>
      <c r="Q35" s="101">
        <v>0</v>
      </c>
      <c r="R35" s="101">
        <v>0</v>
      </c>
      <c r="S35" s="101">
        <v>2.8018176771925267E-3</v>
      </c>
      <c r="T35" s="101">
        <v>1.2930261501675639E-2</v>
      </c>
      <c r="U35" s="101">
        <v>4.8586935257558085E-3</v>
      </c>
      <c r="V35" s="101">
        <v>7.7074773271493856E-3</v>
      </c>
      <c r="W35" s="101">
        <v>0</v>
      </c>
      <c r="X35" s="101">
        <v>0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4.1823879616729523E-2</v>
      </c>
      <c r="D36" s="104">
        <v>4.4333452597955555E-2</v>
      </c>
      <c r="E36" s="104">
        <v>2.6159235635107889E-2</v>
      </c>
      <c r="F36" s="104">
        <v>2.6644458699305106E-2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1.8752365877039358E-2</v>
      </c>
      <c r="M36" s="104">
        <v>8.9242259405399357E-2</v>
      </c>
      <c r="N36" s="104">
        <v>0.11090137927419653</v>
      </c>
      <c r="O36" s="104">
        <v>4.0647554362524645E-2</v>
      </c>
      <c r="P36" s="104">
        <v>0</v>
      </c>
      <c r="Q36" s="104">
        <v>0</v>
      </c>
      <c r="R36" s="104">
        <v>0</v>
      </c>
      <c r="S36" s="104">
        <v>2.6144601536524571E-2</v>
      </c>
      <c r="T36" s="104">
        <v>4.1474960700699899E-2</v>
      </c>
      <c r="U36" s="104">
        <v>3.4093780737602206E-2</v>
      </c>
      <c r="V36" s="104">
        <v>1.188061718861471E-2</v>
      </c>
      <c r="W36" s="104">
        <v>0</v>
      </c>
      <c r="X36" s="104">
        <v>6.5879326192394151E-5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1.0955895555296075E-2</v>
      </c>
      <c r="D37" s="98">
        <v>1.239725640644904E-2</v>
      </c>
      <c r="E37" s="98">
        <v>5.3985353978940167E-3</v>
      </c>
      <c r="F37" s="98">
        <v>5.5752048108476332E-3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3.4462748323821836E-3</v>
      </c>
      <c r="M37" s="98">
        <v>1.2505097706105531E-2</v>
      </c>
      <c r="N37" s="98">
        <v>1.4918575520179292E-2</v>
      </c>
      <c r="O37" s="98">
        <v>4.5941818935526391E-3</v>
      </c>
      <c r="P37" s="98">
        <v>0</v>
      </c>
      <c r="Q37" s="98">
        <v>0</v>
      </c>
      <c r="R37" s="98">
        <v>0</v>
      </c>
      <c r="S37" s="98">
        <v>3.3874355813034059E-3</v>
      </c>
      <c r="T37" s="98">
        <v>3.8738224364010688E-3</v>
      </c>
      <c r="U37" s="98">
        <v>3.2515862203717607E-3</v>
      </c>
      <c r="V37" s="98">
        <v>4.4279074833232057E-4</v>
      </c>
      <c r="W37" s="98">
        <v>0</v>
      </c>
      <c r="X37" s="98">
        <v>1.1185750137319108E-5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3.0867984061433446E-2</v>
      </c>
      <c r="D38" s="98">
        <v>3.1936196191506512E-2</v>
      </c>
      <c r="E38" s="98">
        <v>2.0760700237213874E-2</v>
      </c>
      <c r="F38" s="98">
        <v>2.1069253888457474E-2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1.5306091044657175E-2</v>
      </c>
      <c r="M38" s="98">
        <v>7.6737161699293829E-2</v>
      </c>
      <c r="N38" s="98">
        <v>9.5982803754017243E-2</v>
      </c>
      <c r="O38" s="98">
        <v>3.6053372468972007E-2</v>
      </c>
      <c r="P38" s="98">
        <v>0</v>
      </c>
      <c r="Q38" s="98">
        <v>0</v>
      </c>
      <c r="R38" s="98">
        <v>0</v>
      </c>
      <c r="S38" s="98">
        <v>2.2757165955221165E-2</v>
      </c>
      <c r="T38" s="98">
        <v>3.7601138264298832E-2</v>
      </c>
      <c r="U38" s="98">
        <v>3.0842194517230442E-2</v>
      </c>
      <c r="V38" s="98">
        <v>1.143782644028239E-2</v>
      </c>
      <c r="W38" s="98">
        <v>0</v>
      </c>
      <c r="X38" s="98">
        <v>5.469357605507504E-5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1.8149305784570711</v>
      </c>
      <c r="D39" s="122">
        <v>1.9603566596503157</v>
      </c>
      <c r="E39" s="122">
        <v>2.3310480990022087</v>
      </c>
      <c r="F39" s="122">
        <v>1.3280457244992021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0.21310606976958679</v>
      </c>
      <c r="M39" s="122">
        <v>0.87629339249317939</v>
      </c>
      <c r="N39" s="122">
        <v>0.99648350364627147</v>
      </c>
      <c r="O39" s="122">
        <v>0.40655637935087263</v>
      </c>
      <c r="P39" s="122">
        <v>8.0768715225941498E-5</v>
      </c>
      <c r="Q39" s="122">
        <v>0</v>
      </c>
      <c r="R39" s="122">
        <v>0</v>
      </c>
      <c r="S39" s="122">
        <v>0.2169903139161396</v>
      </c>
      <c r="T39" s="122">
        <v>0.28676832891699833</v>
      </c>
      <c r="U39" s="122">
        <v>0.29014791230750342</v>
      </c>
      <c r="V39" s="122">
        <v>0.10259684154971274</v>
      </c>
      <c r="W39" s="122">
        <v>0</v>
      </c>
      <c r="X39" s="122">
        <v>1.1882086609582485E-4</v>
      </c>
      <c r="Y39" s="122">
        <v>0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0.98280588265708513</v>
      </c>
      <c r="D40" s="98">
        <v>1.0413332080148359</v>
      </c>
      <c r="E40" s="98">
        <v>1.4716484305841233</v>
      </c>
      <c r="F40" s="98">
        <v>0.70183884390216966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0.12148951689352805</v>
      </c>
      <c r="M40" s="98">
        <v>0.57051187401199199</v>
      </c>
      <c r="N40" s="98">
        <v>0.73331372840654629</v>
      </c>
      <c r="O40" s="98">
        <v>0.27874728849812325</v>
      </c>
      <c r="P40" s="98">
        <v>0</v>
      </c>
      <c r="Q40" s="98">
        <v>0</v>
      </c>
      <c r="R40" s="98">
        <v>0</v>
      </c>
      <c r="S40" s="98">
        <v>9.0945005961586306E-2</v>
      </c>
      <c r="T40" s="98">
        <v>0.10336066468362905</v>
      </c>
      <c r="U40" s="98">
        <v>0.12017492286843105</v>
      </c>
      <c r="V40" s="98">
        <v>4.2092034465780935E-2</v>
      </c>
      <c r="W40" s="98">
        <v>0</v>
      </c>
      <c r="X40" s="98">
        <v>0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0.83212469579998583</v>
      </c>
      <c r="D41" s="33">
        <v>0.91902345163547994</v>
      </c>
      <c r="E41" s="33">
        <v>0.85939966841808524</v>
      </c>
      <c r="F41" s="33">
        <v>0.62620688059703244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9.1616552876058743E-2</v>
      </c>
      <c r="M41" s="33">
        <v>0.3057815184811874</v>
      </c>
      <c r="N41" s="33">
        <v>0.26316977523972518</v>
      </c>
      <c r="O41" s="33">
        <v>0.12780909085274941</v>
      </c>
      <c r="P41" s="33">
        <v>8.0768715225941498E-5</v>
      </c>
      <c r="Q41" s="33">
        <v>0</v>
      </c>
      <c r="R41" s="33">
        <v>0</v>
      </c>
      <c r="S41" s="33">
        <v>0.12604530795455329</v>
      </c>
      <c r="T41" s="33">
        <v>0.18340766423336929</v>
      </c>
      <c r="U41" s="33">
        <v>0.16997298943907235</v>
      </c>
      <c r="V41" s="33">
        <v>6.0504807083931814E-2</v>
      </c>
      <c r="W41" s="33">
        <v>0</v>
      </c>
      <c r="X41" s="33">
        <v>1.1882086609582485E-4</v>
      </c>
      <c r="Y41" s="33">
        <v>0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6.9994652029535337E-2</v>
      </c>
      <c r="D43" s="117">
        <f t="shared" si="14"/>
        <v>0.66969049470956699</v>
      </c>
      <c r="E43" s="117">
        <f t="shared" si="14"/>
        <v>2.3771843394364858E-2</v>
      </c>
      <c r="F43" s="117">
        <f t="shared" si="14"/>
        <v>0.49593497710934331</v>
      </c>
      <c r="G43" s="117">
        <f t="shared" si="14"/>
        <v>2.1799678214956297</v>
      </c>
      <c r="H43" s="117">
        <f t="shared" si="14"/>
        <v>3.7271559479739738</v>
      </c>
      <c r="I43" s="117">
        <f t="shared" si="14"/>
        <v>4.3551225709193186</v>
      </c>
      <c r="J43" s="117">
        <f t="shared" si="14"/>
        <v>6.1560886144893203</v>
      </c>
      <c r="K43" s="117">
        <f t="shared" si="14"/>
        <v>7.9368541019238155</v>
      </c>
      <c r="L43" s="117">
        <f t="shared" si="14"/>
        <v>6.9745386042430599</v>
      </c>
      <c r="M43" s="117">
        <f t="shared" si="14"/>
        <v>2.3068620736896155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0.70299989583397415</v>
      </c>
      <c r="U43" s="117">
        <f t="shared" si="15"/>
        <v>0.33962214229597754</v>
      </c>
      <c r="V43" s="117">
        <f t="shared" si="15"/>
        <v>1.3848375192983577</v>
      </c>
      <c r="W43" s="117">
        <f t="shared" ref="W43:Y43" si="16">W44+W47+W49+W58</f>
        <v>1.2521871097280066</v>
      </c>
      <c r="X43" s="117">
        <f t="shared" si="16"/>
        <v>1.1181963103355133</v>
      </c>
      <c r="Y43" s="117">
        <f t="shared" si="16"/>
        <v>1.1842273264678327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3.652675215690137E-2</v>
      </c>
      <c r="D44" s="122">
        <f t="shared" si="17"/>
        <v>0.32062091598830039</v>
      </c>
      <c r="E44" s="122">
        <f t="shared" si="17"/>
        <v>1.1673552802742579E-2</v>
      </c>
      <c r="F44" s="122">
        <f t="shared" si="17"/>
        <v>0.24037756815552075</v>
      </c>
      <c r="G44" s="122">
        <f t="shared" si="17"/>
        <v>1.1013716229055555</v>
      </c>
      <c r="H44" s="122">
        <f t="shared" si="17"/>
        <v>1.8681295075622328</v>
      </c>
      <c r="I44" s="122">
        <f t="shared" si="17"/>
        <v>2.248400037434485</v>
      </c>
      <c r="J44" s="122">
        <f t="shared" si="17"/>
        <v>3.3097637401960416</v>
      </c>
      <c r="K44" s="122">
        <f t="shared" si="17"/>
        <v>4.3491011545851972</v>
      </c>
      <c r="L44" s="122">
        <f t="shared" si="17"/>
        <v>3.2441331682055732</v>
      </c>
      <c r="M44" s="122">
        <f t="shared" si="17"/>
        <v>1.2159771944340032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0.39505587741900139</v>
      </c>
      <c r="U44" s="122">
        <f t="shared" si="18"/>
        <v>0.18206449192199767</v>
      </c>
      <c r="V44" s="122">
        <f t="shared" si="18"/>
        <v>0.73230934582643881</v>
      </c>
      <c r="W44" s="122">
        <f t="shared" ref="W44:Y44" si="19">SUM(W45:W46)</f>
        <v>0.67653970367357164</v>
      </c>
      <c r="X44" s="122">
        <f t="shared" si="19"/>
        <v>0.61348574044725079</v>
      </c>
      <c r="Y44" s="122">
        <f t="shared" si="19"/>
        <v>0.61094450562489577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3.6197373385107617E-2</v>
      </c>
      <c r="D45" s="98">
        <v>0.31783208449283057</v>
      </c>
      <c r="E45" s="98">
        <v>1.1589350135427778E-2</v>
      </c>
      <c r="F45" s="98">
        <v>0.2387151156888547</v>
      </c>
      <c r="G45" s="98">
        <v>1.0936013882867754</v>
      </c>
      <c r="H45" s="98">
        <v>1.8546238147675667</v>
      </c>
      <c r="I45" s="98">
        <v>2.2314163584344575</v>
      </c>
      <c r="J45" s="98">
        <v>3.2831684528023284</v>
      </c>
      <c r="K45" s="98">
        <v>4.3155313831987501</v>
      </c>
      <c r="L45" s="98">
        <v>3.2271705361956586</v>
      </c>
      <c r="M45" s="98">
        <v>1.2086798850871225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0.39250840391320246</v>
      </c>
      <c r="U45" s="98">
        <v>0.18090848968640164</v>
      </c>
      <c r="V45" s="98">
        <v>0.72573598208915091</v>
      </c>
      <c r="W45" s="98">
        <v>0.67045753420954246</v>
      </c>
      <c r="X45" s="98">
        <v>0.60792643763622689</v>
      </c>
      <c r="Y45" s="98">
        <v>0.60526194790708698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3.2937877179375159E-4</v>
      </c>
      <c r="D46" s="98">
        <v>2.7888314954698339E-3</v>
      </c>
      <c r="E46" s="98">
        <v>8.4202667314800739E-5</v>
      </c>
      <c r="F46" s="98">
        <v>1.6624524666660585E-3</v>
      </c>
      <c r="G46" s="98">
        <v>7.7702346187801113E-3</v>
      </c>
      <c r="H46" s="98">
        <v>1.3505692794666103E-2</v>
      </c>
      <c r="I46" s="98">
        <v>1.6983679000027365E-2</v>
      </c>
      <c r="J46" s="98">
        <v>2.6595287393713276E-2</v>
      </c>
      <c r="K46" s="98">
        <v>3.3569771386446887E-2</v>
      </c>
      <c r="L46" s="98">
        <v>1.6962632009914734E-2</v>
      </c>
      <c r="M46" s="98">
        <v>7.2973093468805626E-3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2.547473505798916E-3</v>
      </c>
      <c r="U46" s="98">
        <v>1.156002235596045E-3</v>
      </c>
      <c r="V46" s="98">
        <v>6.5733637372879022E-3</v>
      </c>
      <c r="W46" s="98">
        <v>6.0821694640292075E-3</v>
      </c>
      <c r="X46" s="98">
        <v>5.5593028110239463E-3</v>
      </c>
      <c r="Y46" s="98">
        <v>5.6825577178088301E-3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2.9775493560343057E-4</v>
      </c>
      <c r="D47" s="122">
        <f t="shared" si="20"/>
        <v>1.4611984154398381E-3</v>
      </c>
      <c r="E47" s="122">
        <f t="shared" si="20"/>
        <v>1.3372708061365501E-4</v>
      </c>
      <c r="F47" s="122">
        <f t="shared" si="20"/>
        <v>2.285905908341811E-3</v>
      </c>
      <c r="G47" s="122">
        <f t="shared" si="20"/>
        <v>1.1628752719029523E-2</v>
      </c>
      <c r="H47" s="122">
        <f t="shared" si="20"/>
        <v>2.1624931681875563E-2</v>
      </c>
      <c r="I47" s="122">
        <f t="shared" si="20"/>
        <v>7.3256513755420817E-3</v>
      </c>
      <c r="J47" s="122">
        <f t="shared" si="20"/>
        <v>7.767256442890386E-3</v>
      </c>
      <c r="K47" s="122">
        <f t="shared" si="20"/>
        <v>1.3715506533504594E-2</v>
      </c>
      <c r="L47" s="122">
        <f t="shared" si="20"/>
        <v>2.9260000602965939E-2</v>
      </c>
      <c r="M47" s="122">
        <f t="shared" si="20"/>
        <v>1.0656737472437722E-2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1.30142488806809E-3</v>
      </c>
      <c r="U47" s="122">
        <f t="shared" si="20"/>
        <v>6.2342339763692286E-4</v>
      </c>
      <c r="V47" s="122">
        <f t="shared" si="20"/>
        <v>1.5503013809867552E-3</v>
      </c>
      <c r="W47" s="122">
        <f t="shared" si="20"/>
        <v>1.7225716380806779E-3</v>
      </c>
      <c r="X47" s="122">
        <f t="shared" si="20"/>
        <v>1.8233812975284559E-3</v>
      </c>
      <c r="Y47" s="122">
        <f t="shared" si="20"/>
        <v>2.4231669462302617E-3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2.9775493560343057E-4</v>
      </c>
      <c r="D48" s="98">
        <v>1.4611984154398381E-3</v>
      </c>
      <c r="E48" s="98">
        <v>1.3372708061365501E-4</v>
      </c>
      <c r="F48" s="98">
        <v>2.285905908341811E-3</v>
      </c>
      <c r="G48" s="98">
        <v>1.1628752719029523E-2</v>
      </c>
      <c r="H48" s="98">
        <v>2.1624931681875563E-2</v>
      </c>
      <c r="I48" s="98">
        <v>7.3256513755420817E-3</v>
      </c>
      <c r="J48" s="98">
        <v>7.767256442890386E-3</v>
      </c>
      <c r="K48" s="98">
        <v>1.3715506533504594E-2</v>
      </c>
      <c r="L48" s="98">
        <v>2.9260000602965939E-2</v>
      </c>
      <c r="M48" s="98">
        <v>1.0656737472437722E-2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1.30142488806809E-3</v>
      </c>
      <c r="U48" s="98">
        <v>6.2342339763692286E-4</v>
      </c>
      <c r="V48" s="98">
        <v>1.5503013809867552E-3</v>
      </c>
      <c r="W48" s="98">
        <v>1.7225716380806779E-3</v>
      </c>
      <c r="X48" s="98">
        <v>1.8233812975284559E-3</v>
      </c>
      <c r="Y48" s="98">
        <v>2.4231669462302617E-3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1.0411568909012988E-2</v>
      </c>
      <c r="D49" s="122">
        <v>0.14872528491453868</v>
      </c>
      <c r="E49" s="122">
        <v>3.4482718282365992E-3</v>
      </c>
      <c r="F49" s="122">
        <v>8.8958159902251158E-2</v>
      </c>
      <c r="G49" s="122">
        <v>0.41006345685953949</v>
      </c>
      <c r="H49" s="122">
        <v>0.71792220192702194</v>
      </c>
      <c r="I49" s="122">
        <v>0.83835791707977791</v>
      </c>
      <c r="J49" s="122">
        <v>1.2644785774398604</v>
      </c>
      <c r="K49" s="122">
        <v>1.4568096138677131</v>
      </c>
      <c r="L49" s="122">
        <v>1.5774991650645358</v>
      </c>
      <c r="M49" s="122">
        <v>0.47785983117930331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0.12363544849114076</v>
      </c>
      <c r="U49" s="122">
        <v>5.8114274801248346E-2</v>
      </c>
      <c r="V49" s="122">
        <v>0.25625972853099266</v>
      </c>
      <c r="W49" s="122">
        <v>0.22606224775295489</v>
      </c>
      <c r="X49" s="122">
        <v>0.20414174768753884</v>
      </c>
      <c r="Y49" s="122">
        <v>0.20180560004961748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0.1449466008635564</v>
      </c>
      <c r="E50" s="98">
        <v>2.454426102064487E-4</v>
      </c>
      <c r="F50" s="98">
        <v>7.7847927741414844E-2</v>
      </c>
      <c r="G50" s="98">
        <v>0.39336698642827855</v>
      </c>
      <c r="H50" s="98">
        <v>0.69238953821005067</v>
      </c>
      <c r="I50" s="98">
        <v>0.81820863427721968</v>
      </c>
      <c r="J50" s="98">
        <v>1.2343403077861403</v>
      </c>
      <c r="K50" s="98">
        <v>1.4285114783706894</v>
      </c>
      <c r="L50" s="98">
        <v>1.4863455959069318</v>
      </c>
      <c r="M50" s="98">
        <v>0.36843500384823813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8.7869744412819015E-2</v>
      </c>
      <c r="U50" s="98">
        <v>4.1045266466280428E-2</v>
      </c>
      <c r="V50" s="98">
        <v>0.23185204790872366</v>
      </c>
      <c r="W50" s="98">
        <v>0.21662955333758221</v>
      </c>
      <c r="X50" s="98">
        <v>0.20400998903515405</v>
      </c>
      <c r="Y50" s="98">
        <v>0.20173879922551152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1.4478932386966879E-3</v>
      </c>
      <c r="D51" s="98">
        <v>1.9341960075851467E-4</v>
      </c>
      <c r="E51" s="98">
        <v>0</v>
      </c>
      <c r="F51" s="98">
        <v>0</v>
      </c>
      <c r="G51" s="98">
        <v>7.1551022744293518E-4</v>
      </c>
      <c r="H51" s="98">
        <v>5.3685418863496709E-3</v>
      </c>
      <c r="I51" s="98">
        <v>6.6416712065046346E-3</v>
      </c>
      <c r="J51" s="98">
        <v>1.8124263180011903E-2</v>
      </c>
      <c r="K51" s="98">
        <v>9.4774530292376473E-3</v>
      </c>
      <c r="L51" s="98">
        <v>7.5662009627443433E-2</v>
      </c>
      <c r="M51" s="98">
        <v>8.3779258253315614E-2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1.3603591401984775E-2</v>
      </c>
      <c r="U51" s="98">
        <v>0</v>
      </c>
      <c r="V51" s="98">
        <v>5.7408205719977172E-3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4.5189967710214721E-4</v>
      </c>
      <c r="D52" s="101">
        <v>6.2512421750078397E-5</v>
      </c>
      <c r="E52" s="101">
        <v>0</v>
      </c>
      <c r="F52" s="101">
        <v>0</v>
      </c>
      <c r="G52" s="101">
        <v>2.2207688518301473E-4</v>
      </c>
      <c r="H52" s="101">
        <v>1.5316560873281579E-3</v>
      </c>
      <c r="I52" s="101">
        <v>1.9336678665117873E-3</v>
      </c>
      <c r="J52" s="101">
        <v>5.196018783931021E-3</v>
      </c>
      <c r="K52" s="101">
        <v>2.7202188084162241E-3</v>
      </c>
      <c r="L52" s="101">
        <v>1.9932345599205235E-2</v>
      </c>
      <c r="M52" s="101">
        <v>1.8620588482515441E-2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1.7874509153391639E-3</v>
      </c>
      <c r="U52" s="101">
        <v>0</v>
      </c>
      <c r="V52" s="101">
        <v>8.3209734017581998E-4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9.9599356159454054E-4</v>
      </c>
      <c r="D53" s="104">
        <v>1.3090717900843629E-4</v>
      </c>
      <c r="E53" s="104">
        <v>0</v>
      </c>
      <c r="F53" s="104">
        <v>0</v>
      </c>
      <c r="G53" s="104">
        <v>4.9343334225992043E-4</v>
      </c>
      <c r="H53" s="104">
        <v>3.836885799021513E-3</v>
      </c>
      <c r="I53" s="104">
        <v>4.7080033399928478E-3</v>
      </c>
      <c r="J53" s="104">
        <v>1.292824439608088E-2</v>
      </c>
      <c r="K53" s="104">
        <v>6.7572342208214228E-3</v>
      </c>
      <c r="L53" s="104">
        <v>5.5729664028238195E-2</v>
      </c>
      <c r="M53" s="104">
        <v>6.5158669770800176E-2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1.1816140486645612E-2</v>
      </c>
      <c r="U53" s="104">
        <v>0</v>
      </c>
      <c r="V53" s="104">
        <v>4.908723231821897E-3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3.2058949200208398E-3</v>
      </c>
      <c r="D54" s="101">
        <v>1.4585674621299398E-3</v>
      </c>
      <c r="E54" s="101">
        <v>1.4442251417203765E-3</v>
      </c>
      <c r="F54" s="101">
        <v>4.6133641492249284E-3</v>
      </c>
      <c r="G54" s="101">
        <v>4.6218690478494135E-3</v>
      </c>
      <c r="H54" s="101">
        <v>1.046414880974761E-2</v>
      </c>
      <c r="I54" s="101">
        <v>6.409711881024128E-3</v>
      </c>
      <c r="J54" s="101">
        <v>2.5960584416948804E-3</v>
      </c>
      <c r="K54" s="101">
        <v>5.1395244406019069E-3</v>
      </c>
      <c r="L54" s="101">
        <v>1.0696548409963886E-4</v>
      </c>
      <c r="M54" s="101">
        <v>3.4060569807034154E-3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5.2555256426165499E-3</v>
      </c>
      <c r="U54" s="101">
        <v>2.1411191808415426E-3</v>
      </c>
      <c r="V54" s="101">
        <v>7.3182107954751748E-3</v>
      </c>
      <c r="W54" s="101">
        <v>0</v>
      </c>
      <c r="X54" s="101">
        <v>0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5.75778075029546E-3</v>
      </c>
      <c r="D55" s="104">
        <v>2.126696988093809E-3</v>
      </c>
      <c r="E55" s="104">
        <v>1.758604076309774E-3</v>
      </c>
      <c r="F55" s="104">
        <v>6.4968680116113805E-3</v>
      </c>
      <c r="G55" s="104">
        <v>1.135909115596861E-2</v>
      </c>
      <c r="H55" s="104">
        <v>9.6999730208738606E-3</v>
      </c>
      <c r="I55" s="104">
        <v>7.0978997150294943E-3</v>
      </c>
      <c r="J55" s="104">
        <v>9.4179480320134186E-3</v>
      </c>
      <c r="K55" s="104">
        <v>1.3681158027184198E-2</v>
      </c>
      <c r="L55" s="104">
        <v>1.5384594046060858E-2</v>
      </c>
      <c r="M55" s="104">
        <v>2.2239512097046183E-2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1.6906587033720413E-2</v>
      </c>
      <c r="U55" s="104">
        <v>1.4927889154126378E-2</v>
      </c>
      <c r="V55" s="104">
        <v>1.1348649254796143E-2</v>
      </c>
      <c r="W55" s="104">
        <v>9.4326944153726652E-3</v>
      </c>
      <c r="X55" s="104">
        <v>1.317586523847883E-4</v>
      </c>
      <c r="Y55" s="104">
        <v>6.6800824105959713E-5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1.5082686041707791E-3</v>
      </c>
      <c r="D56" s="98">
        <v>5.9470233684072882E-4</v>
      </c>
      <c r="E56" s="98">
        <v>3.6292674943825317E-4</v>
      </c>
      <c r="F56" s="98">
        <v>1.3594335018231212E-3</v>
      </c>
      <c r="G56" s="98">
        <v>3.1742761820594879E-3</v>
      </c>
      <c r="H56" s="98">
        <v>2.33839931506338E-3</v>
      </c>
      <c r="I56" s="98">
        <v>1.7685395778495522E-3</v>
      </c>
      <c r="J56" s="98">
        <v>2.2681276729422011E-3</v>
      </c>
      <c r="K56" s="98">
        <v>3.5155302526062031E-3</v>
      </c>
      <c r="L56" s="98">
        <v>2.8273520053421182E-3</v>
      </c>
      <c r="M56" s="98">
        <v>3.1163181385438147E-3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1.5791001381970768E-3</v>
      </c>
      <c r="U56" s="98">
        <v>1.4237000890681547E-3</v>
      </c>
      <c r="V56" s="98">
        <v>4.2296429691445538E-4</v>
      </c>
      <c r="W56" s="98">
        <v>8.5778477644255608E-4</v>
      </c>
      <c r="X56" s="98">
        <v>2.2371500274638216E-5</v>
      </c>
      <c r="Y56" s="98">
        <v>1.0951079975260661E-5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4.2495121461246814E-3</v>
      </c>
      <c r="D57" s="98">
        <v>1.5319946512530802E-3</v>
      </c>
      <c r="E57" s="98">
        <v>1.3956773268715209E-3</v>
      </c>
      <c r="F57" s="98">
        <v>5.1374345097882591E-3</v>
      </c>
      <c r="G57" s="98">
        <v>8.1848149739091221E-3</v>
      </c>
      <c r="H57" s="98">
        <v>7.3615737058104801E-3</v>
      </c>
      <c r="I57" s="98">
        <v>5.3293601371799419E-3</v>
      </c>
      <c r="J57" s="98">
        <v>7.1498203590712166E-3</v>
      </c>
      <c r="K57" s="98">
        <v>1.0165627774577995E-2</v>
      </c>
      <c r="L57" s="98">
        <v>1.2557242040718739E-2</v>
      </c>
      <c r="M57" s="98">
        <v>1.9123193958502368E-2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1.5327486895523336E-2</v>
      </c>
      <c r="U57" s="98">
        <v>1.3504189065058224E-2</v>
      </c>
      <c r="V57" s="98">
        <v>1.0925684957881687E-2</v>
      </c>
      <c r="W57" s="98">
        <v>8.5749096389301088E-3</v>
      </c>
      <c r="X57" s="98">
        <v>1.0938715211015008E-4</v>
      </c>
      <c r="Y57" s="98">
        <v>5.5849744130699056E-5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2.2758576028017549E-2</v>
      </c>
      <c r="D58" s="122">
        <v>0.19888309539128801</v>
      </c>
      <c r="E58" s="122">
        <v>8.5162916827720252E-3</v>
      </c>
      <c r="F58" s="122">
        <v>0.1643133431432296</v>
      </c>
      <c r="G58" s="122">
        <v>0.65690398901150537</v>
      </c>
      <c r="H58" s="122">
        <v>1.1194793068028439</v>
      </c>
      <c r="I58" s="122">
        <v>1.2610389650295128</v>
      </c>
      <c r="J58" s="122">
        <v>1.5740790404105278</v>
      </c>
      <c r="K58" s="122">
        <v>2.1172278269374005</v>
      </c>
      <c r="L58" s="122">
        <v>2.1236462703699854</v>
      </c>
      <c r="M58" s="122">
        <v>0.60236831060387119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0.18300714503576387</v>
      </c>
      <c r="U58" s="122">
        <v>9.8819952175094594E-2</v>
      </c>
      <c r="V58" s="122">
        <v>0.3947181435599395</v>
      </c>
      <c r="W58" s="122">
        <v>0.34786258666339936</v>
      </c>
      <c r="X58" s="122">
        <v>0.2987454409031951</v>
      </c>
      <c r="Y58" s="122">
        <v>0.36905405384708923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1.2396533594037144E-2</v>
      </c>
      <c r="D59" s="98">
        <v>0.10556396176170381</v>
      </c>
      <c r="E59" s="98">
        <v>5.3064246295100592E-3</v>
      </c>
      <c r="F59" s="98">
        <v>8.6817641142434038E-2</v>
      </c>
      <c r="G59" s="98">
        <v>0.2415752179908954</v>
      </c>
      <c r="H59" s="98">
        <v>0.41377079549105261</v>
      </c>
      <c r="I59" s="98">
        <v>0.41365168841723432</v>
      </c>
      <c r="J59" s="98">
        <v>0.55477371670357734</v>
      </c>
      <c r="K59" s="98">
        <v>1.0353796563170401</v>
      </c>
      <c r="L59" s="98">
        <v>1.2109761522612956</v>
      </c>
      <c r="M59" s="98">
        <v>0.3920517234448605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6.5997698486880169E-2</v>
      </c>
      <c r="U59" s="98">
        <v>4.0856281878244825E-2</v>
      </c>
      <c r="V59" s="98">
        <v>0.16219463947480922</v>
      </c>
      <c r="W59" s="98">
        <v>7.0054111923151863E-2</v>
      </c>
      <c r="X59" s="98">
        <v>4.0904161475255219E-2</v>
      </c>
      <c r="Y59" s="98">
        <v>5.1054768157744596E-2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1.0362042433980407E-2</v>
      </c>
      <c r="D60" s="33">
        <v>9.3319133629584189E-2</v>
      </c>
      <c r="E60" s="33">
        <v>3.2098670532619668E-3</v>
      </c>
      <c r="F60" s="33">
        <v>7.7495702000795544E-2</v>
      </c>
      <c r="G60" s="33">
        <v>0.41532877102061</v>
      </c>
      <c r="H60" s="33">
        <v>0.70570851131179124</v>
      </c>
      <c r="I60" s="33">
        <v>0.84738727661227853</v>
      </c>
      <c r="J60" s="33">
        <v>1.0193053237069505</v>
      </c>
      <c r="K60" s="33">
        <v>1.0818481706203604</v>
      </c>
      <c r="L60" s="33">
        <v>0.9126701181086897</v>
      </c>
      <c r="M60" s="33">
        <v>0.21031658715901072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0.11700944654888369</v>
      </c>
      <c r="U60" s="33">
        <v>5.7963670296849762E-2</v>
      </c>
      <c r="V60" s="33">
        <v>0.23252350408513031</v>
      </c>
      <c r="W60" s="33">
        <v>0.2778084747402475</v>
      </c>
      <c r="X60" s="33">
        <v>0.25784127942793988</v>
      </c>
      <c r="Y60" s="33">
        <v>0.31799928568934466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8.9617095898999519</v>
      </c>
      <c r="D62" s="117">
        <f t="shared" si="21"/>
        <v>10.241074707124461</v>
      </c>
      <c r="E62" s="117">
        <f t="shared" si="21"/>
        <v>8.7135897779709577</v>
      </c>
      <c r="F62" s="117">
        <f t="shared" si="21"/>
        <v>9.1923843128166887</v>
      </c>
      <c r="G62" s="117">
        <f t="shared" si="21"/>
        <v>8.0155055030859153</v>
      </c>
      <c r="H62" s="117">
        <f t="shared" si="21"/>
        <v>7.4872847676535788</v>
      </c>
      <c r="I62" s="117">
        <f t="shared" si="21"/>
        <v>6.5832669103709236</v>
      </c>
      <c r="J62" s="117">
        <f t="shared" si="21"/>
        <v>9.9058150353074055</v>
      </c>
      <c r="K62" s="117">
        <f t="shared" si="21"/>
        <v>14.051735575422018</v>
      </c>
      <c r="L62" s="117">
        <f t="shared" si="21"/>
        <v>14.338655348987839</v>
      </c>
      <c r="M62" s="117">
        <f t="shared" si="21"/>
        <v>7.3523474835737712</v>
      </c>
      <c r="N62" s="117">
        <f t="shared" si="21"/>
        <v>4.6519560834676641</v>
      </c>
      <c r="O62" s="117">
        <f t="shared" si="21"/>
        <v>1.875882137653571</v>
      </c>
      <c r="P62" s="117">
        <f t="shared" si="21"/>
        <v>6.41211470839069</v>
      </c>
      <c r="Q62" s="117">
        <f t="shared" si="21"/>
        <v>6.1574177264813059</v>
      </c>
      <c r="R62" s="117">
        <f t="shared" ref="R62:V62" si="22">R63+R66+R68+R77</f>
        <v>4.8157391698757781</v>
      </c>
      <c r="S62" s="117">
        <f t="shared" si="22"/>
        <v>7.5907963379676584</v>
      </c>
      <c r="T62" s="117">
        <f t="shared" si="22"/>
        <v>9.2372629646012605</v>
      </c>
      <c r="U62" s="117">
        <f t="shared" si="22"/>
        <v>8.9050564349112697</v>
      </c>
      <c r="V62" s="117">
        <f t="shared" si="22"/>
        <v>5.5988530878087959</v>
      </c>
      <c r="W62" s="117">
        <f t="shared" ref="W62:Y62" si="23">W63+W66+W68+W77</f>
        <v>3.2971190292103252</v>
      </c>
      <c r="X62" s="117">
        <f t="shared" si="23"/>
        <v>1.8751832246262663</v>
      </c>
      <c r="Y62" s="117">
        <f t="shared" si="23"/>
        <v>2.2515320829546477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3.7820480836682515</v>
      </c>
      <c r="D63" s="122">
        <f t="shared" si="24"/>
        <v>4.37671878067815</v>
      </c>
      <c r="E63" s="122">
        <f t="shared" si="24"/>
        <v>3.9693483519572763</v>
      </c>
      <c r="F63" s="122">
        <f t="shared" si="24"/>
        <v>4.3484255594321812</v>
      </c>
      <c r="G63" s="122">
        <f t="shared" si="24"/>
        <v>3.8286003373258759</v>
      </c>
      <c r="H63" s="122">
        <f t="shared" si="24"/>
        <v>3.5876283598197385</v>
      </c>
      <c r="I63" s="122">
        <f t="shared" si="24"/>
        <v>3.2199521699557776</v>
      </c>
      <c r="J63" s="122">
        <f t="shared" si="24"/>
        <v>4.9061929339932231</v>
      </c>
      <c r="K63" s="122">
        <f t="shared" si="24"/>
        <v>7.4150433353893819</v>
      </c>
      <c r="L63" s="122">
        <f t="shared" si="24"/>
        <v>6.2675892096696444</v>
      </c>
      <c r="M63" s="122">
        <f t="shared" si="24"/>
        <v>3.4190545106796941</v>
      </c>
      <c r="N63" s="122">
        <f t="shared" si="24"/>
        <v>2.3866995631948194</v>
      </c>
      <c r="O63" s="122">
        <f t="shared" si="24"/>
        <v>1.028469528869038</v>
      </c>
      <c r="P63" s="122">
        <f t="shared" si="24"/>
        <v>3.6286806503920359</v>
      </c>
      <c r="Q63" s="122">
        <f t="shared" si="24"/>
        <v>3.4179415740251007</v>
      </c>
      <c r="R63" s="122">
        <f t="shared" ref="R63:V63" si="25">SUM(R64:R65)</f>
        <v>2.4982349517752338</v>
      </c>
      <c r="S63" s="122">
        <f t="shared" si="25"/>
        <v>3.9128331350207985</v>
      </c>
      <c r="T63" s="122">
        <f t="shared" si="25"/>
        <v>4.558432793059616</v>
      </c>
      <c r="U63" s="122">
        <f t="shared" si="25"/>
        <v>4.3217427319388211</v>
      </c>
      <c r="V63" s="122">
        <f t="shared" si="25"/>
        <v>2.6002640888798925</v>
      </c>
      <c r="W63" s="122">
        <f t="shared" ref="W63:Y63" si="26">SUM(W64:W65)</f>
        <v>1.5099165904905931</v>
      </c>
      <c r="X63" s="122">
        <f t="shared" si="26"/>
        <v>0.88578583031110636</v>
      </c>
      <c r="Y63" s="122">
        <f t="shared" si="26"/>
        <v>1.0061926904609975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3.7448809202038733</v>
      </c>
      <c r="D64" s="98">
        <v>4.3352664217134258</v>
      </c>
      <c r="E64" s="98">
        <v>3.9381952726286498</v>
      </c>
      <c r="F64" s="98">
        <v>4.3157288356333741</v>
      </c>
      <c r="G64" s="98">
        <v>3.799256188982481</v>
      </c>
      <c r="H64" s="98">
        <v>3.5594714427690244</v>
      </c>
      <c r="I64" s="98">
        <v>3.1935655893924952</v>
      </c>
      <c r="J64" s="98">
        <v>4.8634497231568163</v>
      </c>
      <c r="K64" s="98">
        <v>7.3530144261582207</v>
      </c>
      <c r="L64" s="98">
        <v>6.232077130909679</v>
      </c>
      <c r="M64" s="98">
        <v>3.3968225645757339</v>
      </c>
      <c r="N64" s="98">
        <v>2.3713588790874849</v>
      </c>
      <c r="O64" s="98">
        <v>1.0216119363504328</v>
      </c>
      <c r="P64" s="98">
        <v>3.6042137473784246</v>
      </c>
      <c r="Q64" s="98">
        <v>3.3943099271705353</v>
      </c>
      <c r="R64" s="98">
        <v>2.4799768002649429</v>
      </c>
      <c r="S64" s="98">
        <v>3.8843830049664354</v>
      </c>
      <c r="T64" s="98">
        <v>4.5254246229498376</v>
      </c>
      <c r="U64" s="98">
        <v>4.2905940731985046</v>
      </c>
      <c r="V64" s="98">
        <v>2.5735563554661502</v>
      </c>
      <c r="W64" s="98">
        <v>1.4943057835350386</v>
      </c>
      <c r="X64" s="98">
        <v>0.87652414814807544</v>
      </c>
      <c r="Y64" s="98">
        <v>0.9953681320480946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3.7167163464378081E-2</v>
      </c>
      <c r="D65" s="98">
        <v>4.1452358964724129E-2</v>
      </c>
      <c r="E65" s="98">
        <v>3.1153079328626678E-2</v>
      </c>
      <c r="F65" s="98">
        <v>3.2696723798806761E-2</v>
      </c>
      <c r="G65" s="98">
        <v>2.9344148343394778E-2</v>
      </c>
      <c r="H65" s="98">
        <v>2.8156917050714141E-2</v>
      </c>
      <c r="I65" s="98">
        <v>2.638658056328215E-2</v>
      </c>
      <c r="J65" s="98">
        <v>4.2743210836406718E-2</v>
      </c>
      <c r="K65" s="98">
        <v>6.20289092311615E-2</v>
      </c>
      <c r="L65" s="98">
        <v>3.55120787599651E-2</v>
      </c>
      <c r="M65" s="98">
        <v>2.2231946103960263E-2</v>
      </c>
      <c r="N65" s="98">
        <v>1.5340684107334645E-2</v>
      </c>
      <c r="O65" s="98">
        <v>6.8575925186051441E-3</v>
      </c>
      <c r="P65" s="98">
        <v>2.4466903013611305E-2</v>
      </c>
      <c r="Q65" s="98">
        <v>2.3631646854565452E-2</v>
      </c>
      <c r="R65" s="98">
        <v>1.8258151510290661E-2</v>
      </c>
      <c r="S65" s="98">
        <v>2.8450130054363285E-2</v>
      </c>
      <c r="T65" s="98">
        <v>3.3008170109778662E-2</v>
      </c>
      <c r="U65" s="98">
        <v>3.1148658740316255E-2</v>
      </c>
      <c r="V65" s="98">
        <v>2.6707733413742264E-2</v>
      </c>
      <c r="W65" s="98">
        <v>1.5610806955554479E-2</v>
      </c>
      <c r="X65" s="98">
        <v>9.2616821630309154E-3</v>
      </c>
      <c r="Y65" s="98">
        <v>1.0824558412902889E-2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4.1288684403675703E-2</v>
      </c>
      <c r="D66" s="122">
        <f t="shared" si="27"/>
        <v>2.3685006873524813E-2</v>
      </c>
      <c r="E66" s="122">
        <f t="shared" si="27"/>
        <v>4.6737614674472426E-2</v>
      </c>
      <c r="F66" s="122">
        <f t="shared" si="27"/>
        <v>4.016663238943468E-2</v>
      </c>
      <c r="G66" s="122">
        <f t="shared" si="27"/>
        <v>4.1484899234863454E-2</v>
      </c>
      <c r="H66" s="122">
        <f t="shared" si="27"/>
        <v>4.250202710962285E-2</v>
      </c>
      <c r="I66" s="122">
        <f t="shared" si="27"/>
        <v>1.1257178561643814E-2</v>
      </c>
      <c r="J66" s="122">
        <f t="shared" si="27"/>
        <v>1.3047965443667348E-2</v>
      </c>
      <c r="K66" s="122">
        <f t="shared" si="27"/>
        <v>2.4134407639074849E-2</v>
      </c>
      <c r="L66" s="122">
        <f t="shared" si="27"/>
        <v>6.0205762557543084E-2</v>
      </c>
      <c r="M66" s="122">
        <f t="shared" si="27"/>
        <v>4.1023266095354921E-2</v>
      </c>
      <c r="N66" s="122">
        <f t="shared" si="27"/>
        <v>2.6062517275609563E-2</v>
      </c>
      <c r="O66" s="122">
        <f t="shared" si="27"/>
        <v>1.0308680339792006E-2</v>
      </c>
      <c r="P66" s="122">
        <f t="shared" si="27"/>
        <v>1.7225263380451404E-2</v>
      </c>
      <c r="Q66" s="122">
        <f t="shared" si="27"/>
        <v>1.8371270831068813E-2</v>
      </c>
      <c r="R66" s="122">
        <f t="shared" si="27"/>
        <v>1.2650755193277944E-2</v>
      </c>
      <c r="S66" s="122">
        <f t="shared" si="27"/>
        <v>1.927017961727296E-2</v>
      </c>
      <c r="T66" s="122">
        <f t="shared" si="27"/>
        <v>1.7680333235461611E-2</v>
      </c>
      <c r="U66" s="122">
        <f t="shared" si="27"/>
        <v>1.5273873242104608E-2</v>
      </c>
      <c r="V66" s="122">
        <f t="shared" si="27"/>
        <v>6.2961219350278425E-3</v>
      </c>
      <c r="W66" s="122">
        <f t="shared" si="27"/>
        <v>4.5259725392708004E-3</v>
      </c>
      <c r="X66" s="122">
        <f t="shared" si="27"/>
        <v>2.9674636802914088E-3</v>
      </c>
      <c r="Y66" s="122">
        <f t="shared" si="27"/>
        <v>4.5636310820669932E-3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4.1288684403675703E-2</v>
      </c>
      <c r="D67" s="98">
        <v>2.3685006873524813E-2</v>
      </c>
      <c r="E67" s="98">
        <v>4.6737614674472426E-2</v>
      </c>
      <c r="F67" s="98">
        <v>4.016663238943468E-2</v>
      </c>
      <c r="G67" s="98">
        <v>4.1484899234863454E-2</v>
      </c>
      <c r="H67" s="98">
        <v>4.250202710962285E-2</v>
      </c>
      <c r="I67" s="98">
        <v>1.1257178561643814E-2</v>
      </c>
      <c r="J67" s="98">
        <v>1.3047965443667348E-2</v>
      </c>
      <c r="K67" s="98">
        <v>2.4134407639074849E-2</v>
      </c>
      <c r="L67" s="98">
        <v>6.0205762557543084E-2</v>
      </c>
      <c r="M67" s="98">
        <v>4.1023266095354921E-2</v>
      </c>
      <c r="N67" s="98">
        <v>2.6062517275609563E-2</v>
      </c>
      <c r="O67" s="98">
        <v>1.0308680339792006E-2</v>
      </c>
      <c r="P67" s="98">
        <v>1.7225263380451404E-2</v>
      </c>
      <c r="Q67" s="98">
        <v>1.8371270831068813E-2</v>
      </c>
      <c r="R67" s="98">
        <v>1.2650755193277944E-2</v>
      </c>
      <c r="S67" s="98">
        <v>1.927017961727296E-2</v>
      </c>
      <c r="T67" s="98">
        <v>1.7680333235461611E-2</v>
      </c>
      <c r="U67" s="98">
        <v>1.5273873242104608E-2</v>
      </c>
      <c r="V67" s="98">
        <v>6.2961219350278425E-3</v>
      </c>
      <c r="W67" s="98">
        <v>4.5259725392708004E-3</v>
      </c>
      <c r="X67" s="98">
        <v>2.9674636802914088E-3</v>
      </c>
      <c r="Y67" s="98">
        <v>4.5636310820669932E-3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1.8086554130895836</v>
      </c>
      <c r="D68" s="122">
        <v>1.9979965180676462</v>
      </c>
      <c r="E68" s="122">
        <v>1.6046362385068396</v>
      </c>
      <c r="F68" s="122">
        <v>1.6262761919894266</v>
      </c>
      <c r="G68" s="122">
        <v>1.3904902536414252</v>
      </c>
      <c r="H68" s="122">
        <v>1.3275824105559018</v>
      </c>
      <c r="I68" s="122">
        <v>1.1533796258125673</v>
      </c>
      <c r="J68" s="122">
        <v>1.7788711842134002</v>
      </c>
      <c r="K68" s="122">
        <v>2.3519423664663188</v>
      </c>
      <c r="L68" s="122">
        <v>2.8177860860343951</v>
      </c>
      <c r="M68" s="122">
        <v>1.3884150629995886</v>
      </c>
      <c r="N68" s="122">
        <v>0.84004696269001233</v>
      </c>
      <c r="O68" s="122">
        <v>0.33606695706389528</v>
      </c>
      <c r="P68" s="122">
        <v>1.0842247863595926</v>
      </c>
      <c r="Q68" s="122">
        <v>1.0532629463531196</v>
      </c>
      <c r="R68" s="122">
        <v>0.81918214899437736</v>
      </c>
      <c r="S68" s="122">
        <v>1.3322173194116318</v>
      </c>
      <c r="T68" s="122">
        <v>1.5758777019740815</v>
      </c>
      <c r="U68" s="122">
        <v>1.508601491117858</v>
      </c>
      <c r="V68" s="122">
        <v>0.97554198565064354</v>
      </c>
      <c r="W68" s="122">
        <v>0.53721242492010624</v>
      </c>
      <c r="X68" s="122">
        <v>0.30925744343291461</v>
      </c>
      <c r="Y68" s="122">
        <v>0.35628478948476389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1.7106180054472735</v>
      </c>
      <c r="D69" s="98">
        <v>1.8953151356299893</v>
      </c>
      <c r="E69" s="98">
        <v>1.5141734771947331</v>
      </c>
      <c r="F69" s="98">
        <v>1.5390581051066072</v>
      </c>
      <c r="G69" s="98">
        <v>1.3155492544896896</v>
      </c>
      <c r="H69" s="98">
        <v>1.2392004143832902</v>
      </c>
      <c r="I69" s="98">
        <v>1.0984804464261726</v>
      </c>
      <c r="J69" s="98">
        <v>1.6736914096510662</v>
      </c>
      <c r="K69" s="98">
        <v>2.1969872692898571</v>
      </c>
      <c r="L69" s="98">
        <v>2.5116042250144579</v>
      </c>
      <c r="M69" s="98">
        <v>1.2126730760671798</v>
      </c>
      <c r="N69" s="98">
        <v>0.70987648720062768</v>
      </c>
      <c r="O69" s="98">
        <v>0.31343240610588108</v>
      </c>
      <c r="P69" s="98">
        <v>0.8847303903866115</v>
      </c>
      <c r="Q69" s="98">
        <v>0.92852778530282065</v>
      </c>
      <c r="R69" s="98">
        <v>0.76692154248963618</v>
      </c>
      <c r="S69" s="98">
        <v>1.2634053765911293</v>
      </c>
      <c r="T69" s="98">
        <v>1.4196133670102855</v>
      </c>
      <c r="U69" s="98">
        <v>1.411857273777178</v>
      </c>
      <c r="V69" s="98">
        <v>0.9064084619467041</v>
      </c>
      <c r="W69" s="98">
        <v>0.50227892905076055</v>
      </c>
      <c r="X69" s="98">
        <v>0.3002398176230624</v>
      </c>
      <c r="Y69" s="98">
        <v>0.34960338725932227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1.8587399453217853E-2</v>
      </c>
      <c r="D70" s="98">
        <v>1.955434699789111E-2</v>
      </c>
      <c r="E70" s="98">
        <v>2.4462533253009466E-2</v>
      </c>
      <c r="F70" s="98">
        <v>1.7544978384050992E-2</v>
      </c>
      <c r="G70" s="98">
        <v>5.2578833799816352E-3</v>
      </c>
      <c r="H70" s="98">
        <v>9.1527978228022281E-3</v>
      </c>
      <c r="I70" s="98">
        <v>3.4535703418167689E-3</v>
      </c>
      <c r="J70" s="98">
        <v>3.0346793299783112E-2</v>
      </c>
      <c r="K70" s="98">
        <v>2.589594351898836E-2</v>
      </c>
      <c r="L70" s="98">
        <v>0.1800140271425047</v>
      </c>
      <c r="M70" s="98">
        <v>6.1935613054367983E-2</v>
      </c>
      <c r="N70" s="98">
        <v>6.9333316016376323E-2</v>
      </c>
      <c r="O70" s="98">
        <v>8.8966728727104954E-3</v>
      </c>
      <c r="P70" s="98">
        <v>0.10841464835421834</v>
      </c>
      <c r="Q70" s="98">
        <v>5.6739607258337627E-2</v>
      </c>
      <c r="R70" s="98">
        <v>0</v>
      </c>
      <c r="S70" s="98">
        <v>2.3754124370186293E-2</v>
      </c>
      <c r="T70" s="98">
        <v>5.5177964695855966E-2</v>
      </c>
      <c r="U70" s="98">
        <v>4.5935811911511977E-2</v>
      </c>
      <c r="V70" s="98">
        <v>5.3329836388417803E-2</v>
      </c>
      <c r="W70" s="98">
        <v>0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5.3093391133971221E-3</v>
      </c>
      <c r="D71" s="101">
        <v>5.8041713797949354E-3</v>
      </c>
      <c r="E71" s="101">
        <v>6.2623009055509703E-3</v>
      </c>
      <c r="F71" s="101">
        <v>4.5047100263748193E-3</v>
      </c>
      <c r="G71" s="101">
        <v>1.5248296916176081E-3</v>
      </c>
      <c r="H71" s="101">
        <v>2.4292635875657544E-3</v>
      </c>
      <c r="I71" s="101">
        <v>9.2194404555532574E-4</v>
      </c>
      <c r="J71" s="101">
        <v>7.8481613823732331E-3</v>
      </c>
      <c r="K71" s="101">
        <v>6.8391073814911369E-3</v>
      </c>
      <c r="L71" s="101">
        <v>4.3285583937751504E-2</v>
      </c>
      <c r="M71" s="101">
        <v>9.8149214876755292E-3</v>
      </c>
      <c r="N71" s="101">
        <v>1.1111608283883825E-2</v>
      </c>
      <c r="O71" s="101">
        <v>1.1420420826108372E-3</v>
      </c>
      <c r="P71" s="101">
        <v>1.5621740981274456E-2</v>
      </c>
      <c r="Q71" s="101">
        <v>8.5670069991155319E-3</v>
      </c>
      <c r="R71" s="101">
        <v>0</v>
      </c>
      <c r="S71" s="101">
        <v>3.264904121000679E-3</v>
      </c>
      <c r="T71" s="101">
        <v>5.9375339996383669E-3</v>
      </c>
      <c r="U71" s="101">
        <v>5.141161520724506E-3</v>
      </c>
      <c r="V71" s="101">
        <v>7.0954024730807636E-3</v>
      </c>
      <c r="W71" s="101">
        <v>0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1.327806033982073E-2</v>
      </c>
      <c r="D72" s="104">
        <v>1.3750175618096177E-2</v>
      </c>
      <c r="E72" s="104">
        <v>1.8200232347458496E-2</v>
      </c>
      <c r="F72" s="104">
        <v>1.3040268357676172E-2</v>
      </c>
      <c r="G72" s="104">
        <v>3.7330536883640273E-3</v>
      </c>
      <c r="H72" s="104">
        <v>6.7235342352364733E-3</v>
      </c>
      <c r="I72" s="104">
        <v>2.5316262962614433E-3</v>
      </c>
      <c r="J72" s="104">
        <v>2.2498631917409879E-2</v>
      </c>
      <c r="K72" s="104">
        <v>1.9056836137497223E-2</v>
      </c>
      <c r="L72" s="104">
        <v>0.13672844320475319</v>
      </c>
      <c r="M72" s="104">
        <v>5.2120691566692454E-2</v>
      </c>
      <c r="N72" s="104">
        <v>5.8221707732492495E-2</v>
      </c>
      <c r="O72" s="104">
        <v>7.7546307900996578E-3</v>
      </c>
      <c r="P72" s="104">
        <v>9.2792907372943878E-2</v>
      </c>
      <c r="Q72" s="104">
        <v>4.8172600259222091E-2</v>
      </c>
      <c r="R72" s="104">
        <v>0</v>
      </c>
      <c r="S72" s="104">
        <v>2.0489220249185612E-2</v>
      </c>
      <c r="T72" s="104">
        <v>4.9240430696217599E-2</v>
      </c>
      <c r="U72" s="104">
        <v>4.0794650390787474E-2</v>
      </c>
      <c r="V72" s="104">
        <v>4.6234433915337041E-2</v>
      </c>
      <c r="W72" s="104">
        <v>0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2.8189765676045322E-2</v>
      </c>
      <c r="D73" s="101">
        <v>3.2986064143554018E-2</v>
      </c>
      <c r="E73" s="101">
        <v>3.0535045853516535E-2</v>
      </c>
      <c r="F73" s="101">
        <v>2.9012934538458997E-2</v>
      </c>
      <c r="G73" s="101">
        <v>2.0138143708486728E-2</v>
      </c>
      <c r="H73" s="101">
        <v>4.1116705929210295E-2</v>
      </c>
      <c r="I73" s="101">
        <v>2.4552455679855135E-2</v>
      </c>
      <c r="J73" s="101">
        <v>1.6441703464067575E-2</v>
      </c>
      <c r="K73" s="101">
        <v>3.5211209997315196E-2</v>
      </c>
      <c r="L73" s="101">
        <v>6.4179290459783313E-4</v>
      </c>
      <c r="M73" s="101">
        <v>1.5327256413165369E-2</v>
      </c>
      <c r="N73" s="101">
        <v>7.026230724393877E-3</v>
      </c>
      <c r="O73" s="101">
        <v>3.3639436653334766E-3</v>
      </c>
      <c r="P73" s="101">
        <v>1.0030784136567569E-2</v>
      </c>
      <c r="Q73" s="101">
        <v>8.8188617457410166E-3</v>
      </c>
      <c r="R73" s="101">
        <v>6.2255683194782398E-3</v>
      </c>
      <c r="S73" s="101">
        <v>4.3675393203295269E-3</v>
      </c>
      <c r="T73" s="101">
        <v>2.4025260080532792E-2</v>
      </c>
      <c r="U73" s="101">
        <v>6.3410068047999538E-3</v>
      </c>
      <c r="V73" s="101">
        <v>6.2282645067873819E-3</v>
      </c>
      <c r="W73" s="101">
        <v>0</v>
      </c>
      <c r="X73" s="101">
        <v>6.5095138341815344E-4</v>
      </c>
      <c r="Y73" s="101">
        <v>1.4709379451767542E-3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5.1260242513047082E-2</v>
      </c>
      <c r="D74" s="104">
        <v>5.0140971296211728E-2</v>
      </c>
      <c r="E74" s="104">
        <v>3.5465182205580446E-2</v>
      </c>
      <c r="F74" s="104">
        <v>4.0660173960309437E-2</v>
      </c>
      <c r="G74" s="104">
        <v>4.9544972063267342E-2</v>
      </c>
      <c r="H74" s="104">
        <v>3.8112492420598859E-2</v>
      </c>
      <c r="I74" s="104">
        <v>2.6893153364722866E-2</v>
      </c>
      <c r="J74" s="104">
        <v>5.8391277798483195E-2</v>
      </c>
      <c r="K74" s="104">
        <v>9.3847943660158265E-2</v>
      </c>
      <c r="L74" s="104">
        <v>0.12552604097283487</v>
      </c>
      <c r="M74" s="104">
        <v>9.8479117464875407E-2</v>
      </c>
      <c r="N74" s="104">
        <v>5.381092874861438E-2</v>
      </c>
      <c r="O74" s="104">
        <v>1.0373934419970176E-2</v>
      </c>
      <c r="P74" s="104">
        <v>8.1048963482195133E-2</v>
      </c>
      <c r="Q74" s="104">
        <v>5.917669204622026E-2</v>
      </c>
      <c r="R74" s="104">
        <v>4.6035038185262868E-2</v>
      </c>
      <c r="S74" s="104">
        <v>4.0690279129986698E-2</v>
      </c>
      <c r="T74" s="104">
        <v>7.7061110187407272E-2</v>
      </c>
      <c r="U74" s="104">
        <v>4.4467398624367986E-2</v>
      </c>
      <c r="V74" s="104">
        <v>9.5754228087342446E-3</v>
      </c>
      <c r="W74" s="104">
        <v>3.493349586934566E-2</v>
      </c>
      <c r="X74" s="104">
        <v>8.3666744264340592E-3</v>
      </c>
      <c r="Y74" s="104">
        <v>5.2104642802648588E-3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1.3427780212131521E-2</v>
      </c>
      <c r="D75" s="98">
        <v>1.4021251249360262E-2</v>
      </c>
      <c r="E75" s="98">
        <v>7.3190227803381072E-3</v>
      </c>
      <c r="F75" s="98">
        <v>8.5079152866907714E-3</v>
      </c>
      <c r="G75" s="98">
        <v>1.384524717706798E-2</v>
      </c>
      <c r="H75" s="98">
        <v>9.1878839229655625E-3</v>
      </c>
      <c r="I75" s="98">
        <v>6.7007999560744162E-3</v>
      </c>
      <c r="J75" s="98">
        <v>1.4062391572241649E-2</v>
      </c>
      <c r="K75" s="98">
        <v>2.411530401349167E-2</v>
      </c>
      <c r="L75" s="98">
        <v>2.306894173512972E-2</v>
      </c>
      <c r="M75" s="98">
        <v>1.3799415143839385E-2</v>
      </c>
      <c r="N75" s="98">
        <v>7.2387053218009373E-3</v>
      </c>
      <c r="O75" s="98">
        <v>1.1725119118376718E-3</v>
      </c>
      <c r="P75" s="98">
        <v>9.7112467574876245E-3</v>
      </c>
      <c r="Q75" s="98">
        <v>7.4156590134884211E-3</v>
      </c>
      <c r="R75" s="98">
        <v>6.2876226500505946E-3</v>
      </c>
      <c r="S75" s="98">
        <v>5.2720520198223271E-3</v>
      </c>
      <c r="T75" s="98">
        <v>7.1976212291604592E-3</v>
      </c>
      <c r="U75" s="98">
        <v>4.2409371297242064E-3</v>
      </c>
      <c r="V75" s="98">
        <v>3.5687612552157166E-4</v>
      </c>
      <c r="W75" s="98">
        <v>3.1767615513769152E-3</v>
      </c>
      <c r="X75" s="98">
        <v>1.4205902674395269E-3</v>
      </c>
      <c r="Y75" s="98">
        <v>8.541842380703317E-4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3.7832462300915561E-2</v>
      </c>
      <c r="D76" s="98">
        <v>3.6119720046851468E-2</v>
      </c>
      <c r="E76" s="98">
        <v>2.8146159425242342E-2</v>
      </c>
      <c r="F76" s="98">
        <v>3.2152258673618664E-2</v>
      </c>
      <c r="G76" s="98">
        <v>3.5699724886199359E-2</v>
      </c>
      <c r="H76" s="98">
        <v>2.89246084976333E-2</v>
      </c>
      <c r="I76" s="98">
        <v>2.0192353408648448E-2</v>
      </c>
      <c r="J76" s="98">
        <v>4.4328886226241544E-2</v>
      </c>
      <c r="K76" s="98">
        <v>6.9732639646666594E-2</v>
      </c>
      <c r="L76" s="98">
        <v>0.10245709923770516</v>
      </c>
      <c r="M76" s="98">
        <v>8.4679702321036027E-2</v>
      </c>
      <c r="N76" s="98">
        <v>4.6572223426813442E-2</v>
      </c>
      <c r="O76" s="98">
        <v>9.2014225081325039E-3</v>
      </c>
      <c r="P76" s="98">
        <v>7.1337716724707512E-2</v>
      </c>
      <c r="Q76" s="98">
        <v>5.1761033032731836E-2</v>
      </c>
      <c r="R76" s="98">
        <v>3.9747415535212272E-2</v>
      </c>
      <c r="S76" s="98">
        <v>3.5418227110164367E-2</v>
      </c>
      <c r="T76" s="98">
        <v>6.9863488958246817E-2</v>
      </c>
      <c r="U76" s="98">
        <v>4.0226461494643782E-2</v>
      </c>
      <c r="V76" s="98">
        <v>9.2185466832126733E-3</v>
      </c>
      <c r="W76" s="98">
        <v>3.1756734317968743E-2</v>
      </c>
      <c r="X76" s="98">
        <v>6.9460841589945319E-3</v>
      </c>
      <c r="Y76" s="98">
        <v>4.3562800421945271E-3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3.3297174087384414</v>
      </c>
      <c r="D77" s="122">
        <v>3.8426744015051399</v>
      </c>
      <c r="E77" s="122">
        <v>3.0928675728323705</v>
      </c>
      <c r="F77" s="122">
        <v>3.1775159290056454</v>
      </c>
      <c r="G77" s="122">
        <v>2.7549300128837508</v>
      </c>
      <c r="H77" s="122">
        <v>2.5295719701683161</v>
      </c>
      <c r="I77" s="122">
        <v>2.1986779360409354</v>
      </c>
      <c r="J77" s="122">
        <v>3.2077029516571161</v>
      </c>
      <c r="K77" s="122">
        <v>4.2606154659272422</v>
      </c>
      <c r="L77" s="122">
        <v>5.1930742907262566</v>
      </c>
      <c r="M77" s="122">
        <v>2.503854643799134</v>
      </c>
      <c r="N77" s="122">
        <v>1.3991470403072233</v>
      </c>
      <c r="O77" s="122">
        <v>0.50103697138084591</v>
      </c>
      <c r="P77" s="122">
        <v>1.6819840082586097</v>
      </c>
      <c r="Q77" s="122">
        <v>1.6678419352720169</v>
      </c>
      <c r="R77" s="122">
        <v>1.4856713139128888</v>
      </c>
      <c r="S77" s="122">
        <v>2.3264757039179549</v>
      </c>
      <c r="T77" s="122">
        <v>3.0852721363321018</v>
      </c>
      <c r="U77" s="122">
        <v>3.0594383386124857</v>
      </c>
      <c r="V77" s="122">
        <v>2.0167508913432322</v>
      </c>
      <c r="W77" s="122">
        <v>1.2454640412603553</v>
      </c>
      <c r="X77" s="122">
        <v>0.67717248720195411</v>
      </c>
      <c r="Y77" s="122">
        <v>0.88449097192681958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3.0682075581588339</v>
      </c>
      <c r="D78" s="98">
        <v>3.5319254646212008</v>
      </c>
      <c r="E78" s="98">
        <v>2.8421600619354885</v>
      </c>
      <c r="F78" s="98">
        <v>2.9138225000499181</v>
      </c>
      <c r="G78" s="98">
        <v>2.4953265491028294</v>
      </c>
      <c r="H78" s="98">
        <v>2.2771640187347777</v>
      </c>
      <c r="I78" s="98">
        <v>2.0119409024699797</v>
      </c>
      <c r="J78" s="98">
        <v>2.9578717426188463</v>
      </c>
      <c r="K78" s="98">
        <v>3.8799163197075841</v>
      </c>
      <c r="L78" s="98">
        <v>4.6682107859965463</v>
      </c>
      <c r="M78" s="98">
        <v>2.2770887146276868</v>
      </c>
      <c r="N78" s="98">
        <v>1.3197820294176208</v>
      </c>
      <c r="O78" s="98">
        <v>0.48507223840494934</v>
      </c>
      <c r="P78" s="98">
        <v>1.5924115030730406</v>
      </c>
      <c r="Q78" s="98">
        <v>1.576624328186905</v>
      </c>
      <c r="R78" s="98">
        <v>1.3556284710131599</v>
      </c>
      <c r="S78" s="98">
        <v>2.1929761035574873</v>
      </c>
      <c r="T78" s="98">
        <v>2.9234555009262051</v>
      </c>
      <c r="U78" s="98">
        <v>2.9764684725812098</v>
      </c>
      <c r="V78" s="98">
        <v>2.0117595491089442</v>
      </c>
      <c r="W78" s="98">
        <v>1.2436397829834493</v>
      </c>
      <c r="X78" s="98">
        <v>0.64057566044444003</v>
      </c>
      <c r="Y78" s="98">
        <v>0.81961911764619333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0.26150985057960724</v>
      </c>
      <c r="D79" s="33">
        <v>0.31074893688393923</v>
      </c>
      <c r="E79" s="33">
        <v>0.25070751089688198</v>
      </c>
      <c r="F79" s="33">
        <v>0.26369342895572712</v>
      </c>
      <c r="G79" s="33">
        <v>0.25960346378092136</v>
      </c>
      <c r="H79" s="33">
        <v>0.25240795143353861</v>
      </c>
      <c r="I79" s="33">
        <v>0.1867370335709557</v>
      </c>
      <c r="J79" s="33">
        <v>0.24983120903826955</v>
      </c>
      <c r="K79" s="33">
        <v>0.380699146219658</v>
      </c>
      <c r="L79" s="33">
        <v>0.52486350472971011</v>
      </c>
      <c r="M79" s="33">
        <v>0.22676592917144731</v>
      </c>
      <c r="N79" s="33">
        <v>7.9365010889602461E-2</v>
      </c>
      <c r="O79" s="33">
        <v>1.5964732975896609E-2</v>
      </c>
      <c r="P79" s="33">
        <v>8.9572505185569112E-2</v>
      </c>
      <c r="Q79" s="33">
        <v>9.121760708511184E-2</v>
      </c>
      <c r="R79" s="33">
        <v>0.13004284289972881</v>
      </c>
      <c r="S79" s="33">
        <v>0.13349960036046774</v>
      </c>
      <c r="T79" s="33">
        <v>0.16181663540589669</v>
      </c>
      <c r="U79" s="33">
        <v>8.2969866031275999E-2</v>
      </c>
      <c r="V79" s="33">
        <v>4.9913422342881385E-3</v>
      </c>
      <c r="W79" s="33">
        <v>1.8242582769059401E-3</v>
      </c>
      <c r="X79" s="33">
        <v>3.659682675751405E-2</v>
      </c>
      <c r="Y79" s="33">
        <v>6.4871854280626293E-2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46.888988829026083</v>
      </c>
      <c r="D81" s="117">
        <f t="shared" si="28"/>
        <v>27.107887881449052</v>
      </c>
      <c r="E81" s="117">
        <f t="shared" si="28"/>
        <v>26.220164445219261</v>
      </c>
      <c r="F81" s="117">
        <f t="shared" si="28"/>
        <v>33.041926838530969</v>
      </c>
      <c r="G81" s="117">
        <f t="shared" si="28"/>
        <v>37.073543206959798</v>
      </c>
      <c r="H81" s="117">
        <f t="shared" si="28"/>
        <v>50.935235945375652</v>
      </c>
      <c r="I81" s="117">
        <f t="shared" si="28"/>
        <v>27.773495321967939</v>
      </c>
      <c r="J81" s="117">
        <f t="shared" si="28"/>
        <v>23.478804621222604</v>
      </c>
      <c r="K81" s="117">
        <f t="shared" si="28"/>
        <v>13.412972355266046</v>
      </c>
      <c r="L81" s="117">
        <f t="shared" si="28"/>
        <v>9.1891363854410066</v>
      </c>
      <c r="M81" s="117">
        <f t="shared" si="28"/>
        <v>44.676491835973586</v>
      </c>
      <c r="N81" s="117">
        <f t="shared" si="28"/>
        <v>36.558068326472373</v>
      </c>
      <c r="O81" s="117">
        <f t="shared" si="28"/>
        <v>19.909189135434502</v>
      </c>
      <c r="P81" s="117">
        <f t="shared" si="28"/>
        <v>21.169853284705297</v>
      </c>
      <c r="Q81" s="117">
        <f t="shared" si="28"/>
        <v>20.708774625163382</v>
      </c>
      <c r="R81" s="117">
        <f t="shared" ref="R81:V81" si="29">R82+R85+R87+R100</f>
        <v>20.347337640019525</v>
      </c>
      <c r="S81" s="117">
        <f t="shared" si="29"/>
        <v>28.572776301470679</v>
      </c>
      <c r="T81" s="117">
        <f t="shared" si="29"/>
        <v>24.162745910054209</v>
      </c>
      <c r="U81" s="117">
        <f t="shared" si="29"/>
        <v>26.011325124259031</v>
      </c>
      <c r="V81" s="117">
        <f t="shared" si="29"/>
        <v>18.950917541267529</v>
      </c>
      <c r="W81" s="117">
        <f t="shared" ref="W81:Y81" si="30">W82+W85+W87+W100</f>
        <v>19.188689716964088</v>
      </c>
      <c r="X81" s="117">
        <f t="shared" si="30"/>
        <v>16.254692069163944</v>
      </c>
      <c r="Y81" s="117">
        <f t="shared" si="30"/>
        <v>17.185215256617319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20.552922344425156</v>
      </c>
      <c r="D82" s="122">
        <f t="shared" si="31"/>
        <v>11.890920377979249</v>
      </c>
      <c r="E82" s="122">
        <f t="shared" si="31"/>
        <v>11.584965362624072</v>
      </c>
      <c r="F82" s="122">
        <f t="shared" si="31"/>
        <v>15.383639586621799</v>
      </c>
      <c r="G82" s="122">
        <f t="shared" si="31"/>
        <v>17.679876278385422</v>
      </c>
      <c r="H82" s="122">
        <f t="shared" si="31"/>
        <v>24.449289980196333</v>
      </c>
      <c r="I82" s="122">
        <f t="shared" si="31"/>
        <v>13.425547481221704</v>
      </c>
      <c r="J82" s="122">
        <f t="shared" si="31"/>
        <v>11.135670127480548</v>
      </c>
      <c r="K82" s="122">
        <f t="shared" si="31"/>
        <v>6.6492468434833052</v>
      </c>
      <c r="L82" s="122">
        <f t="shared" si="31"/>
        <v>3.7661285319007116</v>
      </c>
      <c r="M82" s="122">
        <f t="shared" si="31"/>
        <v>19.952203206757659</v>
      </c>
      <c r="N82" s="122">
        <f t="shared" si="31"/>
        <v>18.072405177555886</v>
      </c>
      <c r="O82" s="122">
        <f t="shared" si="31"/>
        <v>10.50134950779152</v>
      </c>
      <c r="P82" s="122">
        <f t="shared" si="31"/>
        <v>11.817981711311738</v>
      </c>
      <c r="Q82" s="122">
        <f t="shared" si="31"/>
        <v>11.693072061612598</v>
      </c>
      <c r="R82" s="122">
        <f t="shared" ref="R82:V82" si="32">SUM(R83:R84)</f>
        <v>11.180077697230029</v>
      </c>
      <c r="S82" s="122">
        <f t="shared" si="32"/>
        <v>15.467570481906519</v>
      </c>
      <c r="T82" s="122">
        <f t="shared" si="32"/>
        <v>12.64802587895748</v>
      </c>
      <c r="U82" s="122">
        <f t="shared" si="32"/>
        <v>13.300528117124328</v>
      </c>
      <c r="V82" s="122">
        <f t="shared" si="32"/>
        <v>9.2990580499354785</v>
      </c>
      <c r="W82" s="122">
        <f t="shared" ref="W82:Y82" si="33">SUM(W83:W84)</f>
        <v>9.3847399135286373</v>
      </c>
      <c r="X82" s="122">
        <f t="shared" si="33"/>
        <v>8.0717768588082421</v>
      </c>
      <c r="Y82" s="122">
        <f t="shared" si="33"/>
        <v>8.3454606580415742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20.468269740648584</v>
      </c>
      <c r="D83" s="98">
        <v>11.843191262822657</v>
      </c>
      <c r="E83" s="98">
        <v>11.546053943434007</v>
      </c>
      <c r="F83" s="98">
        <v>15.333619200737969</v>
      </c>
      <c r="G83" s="98">
        <v>17.620686928435099</v>
      </c>
      <c r="H83" s="98">
        <v>24.364672179633217</v>
      </c>
      <c r="I83" s="98">
        <v>13.376596544731852</v>
      </c>
      <c r="J83" s="98">
        <v>11.092165787916802</v>
      </c>
      <c r="K83" s="98">
        <v>6.6241609859914545</v>
      </c>
      <c r="L83" s="98">
        <v>3.7564788174559869</v>
      </c>
      <c r="M83" s="98">
        <v>19.893995339583377</v>
      </c>
      <c r="N83" s="98">
        <v>18.021504687489823</v>
      </c>
      <c r="O83" s="98">
        <v>10.471852835536216</v>
      </c>
      <c r="P83" s="98">
        <v>11.785954193107118</v>
      </c>
      <c r="Q83" s="98">
        <v>11.66166616108022</v>
      </c>
      <c r="R83" s="98">
        <v>11.14851817681734</v>
      </c>
      <c r="S83" s="98">
        <v>15.424077979170514</v>
      </c>
      <c r="T83" s="98">
        <v>12.612452047931313</v>
      </c>
      <c r="U83" s="98">
        <v>13.263121680913677</v>
      </c>
      <c r="V83" s="98">
        <v>9.2616080553577245</v>
      </c>
      <c r="W83" s="98">
        <v>9.3465868490156492</v>
      </c>
      <c r="X83" s="98">
        <v>8.0384351325523316</v>
      </c>
      <c r="Y83" s="98">
        <v>8.3097932135953503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8.465260377657316E-2</v>
      </c>
      <c r="D84" s="98">
        <v>4.7729115156592013E-2</v>
      </c>
      <c r="E84" s="98">
        <v>3.8911419190064446E-2</v>
      </c>
      <c r="F84" s="98">
        <v>5.0020385883829413E-2</v>
      </c>
      <c r="G84" s="98">
        <v>5.9189349950321268E-2</v>
      </c>
      <c r="H84" s="98">
        <v>8.4617800563114964E-2</v>
      </c>
      <c r="I84" s="98">
        <v>4.8950936489852478E-2</v>
      </c>
      <c r="J84" s="98">
        <v>4.3504339563746323E-2</v>
      </c>
      <c r="K84" s="98">
        <v>2.5085857491850529E-2</v>
      </c>
      <c r="L84" s="98">
        <v>9.6497144447248179E-3</v>
      </c>
      <c r="M84" s="98">
        <v>5.8207867174281072E-2</v>
      </c>
      <c r="N84" s="98">
        <v>5.0900490066064091E-2</v>
      </c>
      <c r="O84" s="98">
        <v>2.9496672255303159E-2</v>
      </c>
      <c r="P84" s="98">
        <v>3.2027518204619687E-2</v>
      </c>
      <c r="Q84" s="98">
        <v>3.1405900532378489E-2</v>
      </c>
      <c r="R84" s="98">
        <v>3.1559520412687808E-2</v>
      </c>
      <c r="S84" s="98">
        <v>4.3492502736004815E-2</v>
      </c>
      <c r="T84" s="98">
        <v>3.5573831026166389E-2</v>
      </c>
      <c r="U84" s="98">
        <v>3.7406436210650568E-2</v>
      </c>
      <c r="V84" s="98">
        <v>3.7449994577754532E-2</v>
      </c>
      <c r="W84" s="98">
        <v>3.8153064512987792E-2</v>
      </c>
      <c r="X84" s="98">
        <v>3.3341726255910031E-2</v>
      </c>
      <c r="Y84" s="98">
        <v>3.5667444446224709E-2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0.2272862675106187</v>
      </c>
      <c r="D85" s="122">
        <f t="shared" si="34"/>
        <v>6.9355952695644402E-2</v>
      </c>
      <c r="E85" s="122">
        <f t="shared" si="34"/>
        <v>0.14616369911072494</v>
      </c>
      <c r="F85" s="122">
        <f t="shared" si="34"/>
        <v>0.15530164834428342</v>
      </c>
      <c r="G85" s="122">
        <f t="shared" si="34"/>
        <v>0.21202191003998011</v>
      </c>
      <c r="H85" s="122">
        <f t="shared" si="34"/>
        <v>0.30785925794946761</v>
      </c>
      <c r="I85" s="122">
        <f t="shared" si="34"/>
        <v>5.0544166054415827E-2</v>
      </c>
      <c r="J85" s="122">
        <f t="shared" si="34"/>
        <v>3.0505066557886332E-2</v>
      </c>
      <c r="K85" s="122">
        <f t="shared" si="34"/>
        <v>2.2506454341329495E-2</v>
      </c>
      <c r="L85" s="122">
        <f t="shared" si="34"/>
        <v>4.8947284959282515E-2</v>
      </c>
      <c r="M85" s="122">
        <f t="shared" si="34"/>
        <v>0.27464378272413525</v>
      </c>
      <c r="N85" s="122">
        <f t="shared" si="34"/>
        <v>0.21491819570369552</v>
      </c>
      <c r="O85" s="122">
        <f t="shared" si="34"/>
        <v>0.10480491678788537</v>
      </c>
      <c r="P85" s="122">
        <f t="shared" si="34"/>
        <v>5.8110888536315311E-2</v>
      </c>
      <c r="Q85" s="122">
        <f t="shared" si="34"/>
        <v>6.4299447908740856E-2</v>
      </c>
      <c r="R85" s="122">
        <f t="shared" si="34"/>
        <v>5.1347182843304598E-2</v>
      </c>
      <c r="S85" s="122">
        <f t="shared" si="34"/>
        <v>7.0862545493550075E-2</v>
      </c>
      <c r="T85" s="122">
        <f t="shared" si="34"/>
        <v>4.8406657422044808E-2</v>
      </c>
      <c r="U85" s="122">
        <f t="shared" si="34"/>
        <v>4.716198003123321E-2</v>
      </c>
      <c r="V85" s="122">
        <f t="shared" si="34"/>
        <v>2.2273717800299499E-2</v>
      </c>
      <c r="W85" s="122">
        <f t="shared" si="34"/>
        <v>2.7797577610596046E-2</v>
      </c>
      <c r="X85" s="122">
        <f t="shared" si="34"/>
        <v>2.6850183420468045E-2</v>
      </c>
      <c r="Y85" s="122">
        <f t="shared" si="34"/>
        <v>3.594364303574888E-2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0.2272862675106187</v>
      </c>
      <c r="D86" s="98">
        <v>6.9355952695644402E-2</v>
      </c>
      <c r="E86" s="98">
        <v>0.14616369911072494</v>
      </c>
      <c r="F86" s="98">
        <v>0.15530164834428342</v>
      </c>
      <c r="G86" s="98">
        <v>0.21202191003998011</v>
      </c>
      <c r="H86" s="98">
        <v>0.30785925794946761</v>
      </c>
      <c r="I86" s="98">
        <v>5.0544166054415827E-2</v>
      </c>
      <c r="J86" s="98">
        <v>3.0505066557886332E-2</v>
      </c>
      <c r="K86" s="98">
        <v>2.2506454341329495E-2</v>
      </c>
      <c r="L86" s="98">
        <v>4.8947284959282515E-2</v>
      </c>
      <c r="M86" s="98">
        <v>0.27464378272413525</v>
      </c>
      <c r="N86" s="98">
        <v>0.21491819570369552</v>
      </c>
      <c r="O86" s="98">
        <v>0.10480491678788537</v>
      </c>
      <c r="P86" s="98">
        <v>5.8110888536315311E-2</v>
      </c>
      <c r="Q86" s="98">
        <v>6.4299447908740856E-2</v>
      </c>
      <c r="R86" s="98">
        <v>5.1347182843304598E-2</v>
      </c>
      <c r="S86" s="98">
        <v>7.0862545493550075E-2</v>
      </c>
      <c r="T86" s="98">
        <v>4.8406657422044808E-2</v>
      </c>
      <c r="U86" s="98">
        <v>4.716198003123321E-2</v>
      </c>
      <c r="V86" s="98">
        <v>2.2273717800299499E-2</v>
      </c>
      <c r="W86" s="98">
        <v>2.7797577610596046E-2</v>
      </c>
      <c r="X86" s="98">
        <v>2.6850183420468045E-2</v>
      </c>
      <c r="Y86" s="98">
        <v>3.594364303574888E-2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9.8421437657360489</v>
      </c>
      <c r="D87" s="122">
        <v>5.5161552779635219</v>
      </c>
      <c r="E87" s="122">
        <v>5.1902693494319756</v>
      </c>
      <c r="F87" s="122">
        <v>6.3231905390000795</v>
      </c>
      <c r="G87" s="122">
        <v>6.9682159103721721</v>
      </c>
      <c r="H87" s="122">
        <v>9.7571347652148823</v>
      </c>
      <c r="I87" s="122">
        <v>5.2273823407286422</v>
      </c>
      <c r="J87" s="122">
        <v>4.2251566570765196</v>
      </c>
      <c r="K87" s="122">
        <v>2.3277854346193951</v>
      </c>
      <c r="L87" s="122">
        <v>1.9922706284254001</v>
      </c>
      <c r="M87" s="122">
        <v>8.8912496309792246</v>
      </c>
      <c r="N87" s="122">
        <v>6.8546525544787329</v>
      </c>
      <c r="O87" s="122">
        <v>3.5877160597166782</v>
      </c>
      <c r="P87" s="122">
        <v>3.6808137668884577</v>
      </c>
      <c r="Q87" s="122">
        <v>3.5054115530213084</v>
      </c>
      <c r="R87" s="122">
        <v>3.4499532409764169</v>
      </c>
      <c r="S87" s="122">
        <v>5.0371703539100219</v>
      </c>
      <c r="T87" s="122">
        <v>4.1799119560592999</v>
      </c>
      <c r="U87" s="122">
        <v>4.4936826804514434</v>
      </c>
      <c r="V87" s="122">
        <v>3.2640191216844046</v>
      </c>
      <c r="W87" s="122">
        <v>3.1658410122097935</v>
      </c>
      <c r="X87" s="122">
        <v>2.6024631770598918</v>
      </c>
      <c r="Y87" s="122">
        <v>2.7699712822081439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0.12288112529792011</v>
      </c>
      <c r="D88" s="98">
        <v>9.5317882323896749E-2</v>
      </c>
      <c r="E88" s="98">
        <v>7.1990277137708961E-2</v>
      </c>
      <c r="F88" s="98">
        <v>0.12200481177009284</v>
      </c>
      <c r="G88" s="98">
        <v>0.16639796038960455</v>
      </c>
      <c r="H88" s="98">
        <v>0.2633856699085324</v>
      </c>
      <c r="I88" s="98">
        <v>0.1766870961236989</v>
      </c>
      <c r="J88" s="98">
        <v>0.7063509659138022</v>
      </c>
      <c r="K88" s="98">
        <v>0.21370585277359708</v>
      </c>
      <c r="L88" s="98">
        <v>0.26221029320926431</v>
      </c>
      <c r="M88" s="98">
        <v>1.3430010442228986</v>
      </c>
      <c r="N88" s="98">
        <v>1.5261941738982936</v>
      </c>
      <c r="O88" s="98">
        <v>1.0178346334094099</v>
      </c>
      <c r="P88" s="98">
        <v>0.38020051815064271</v>
      </c>
      <c r="Q88" s="98">
        <v>0.31344736719437172</v>
      </c>
      <c r="R88" s="98">
        <v>0.30070799480074595</v>
      </c>
      <c r="S88" s="98">
        <v>0.53795086261035907</v>
      </c>
      <c r="T88" s="98">
        <v>0.38716253595506922</v>
      </c>
      <c r="U88" s="98">
        <v>0.44182409822218005</v>
      </c>
      <c r="V88" s="98">
        <v>0.49462152787775049</v>
      </c>
      <c r="W88" s="98">
        <v>0.77457036255592904</v>
      </c>
      <c r="X88" s="98">
        <v>0.73887670944147754</v>
      </c>
      <c r="Y88" s="98">
        <v>0.50738486336737465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9.9641037737189359E-4</v>
      </c>
      <c r="D89" s="98">
        <v>5.8228161571757375E-4</v>
      </c>
      <c r="E89" s="98">
        <v>1.7990335957083874E-3</v>
      </c>
      <c r="F89" s="98">
        <v>1.2461958857347651E-3</v>
      </c>
      <c r="G89" s="98">
        <v>4.7007422699877493E-4</v>
      </c>
      <c r="H89" s="98">
        <v>3.5323166837578236E-3</v>
      </c>
      <c r="I89" s="98">
        <v>3.2079609672571276E-4</v>
      </c>
      <c r="J89" s="98">
        <v>1.8964904049006068E-2</v>
      </c>
      <c r="K89" s="98">
        <v>2.2983016345822348E-3</v>
      </c>
      <c r="L89" s="98">
        <v>1.3588490844387333E-2</v>
      </c>
      <c r="M89" s="98">
        <v>5.8491092826285417E-2</v>
      </c>
      <c r="N89" s="98">
        <v>6.2892493335274635E-2</v>
      </c>
      <c r="O89" s="98">
        <v>3.0741680228464012E-2</v>
      </c>
      <c r="P89" s="98">
        <v>3.1314086984931086E-2</v>
      </c>
      <c r="Q89" s="98">
        <v>1.9347942583680031E-2</v>
      </c>
      <c r="R89" s="98">
        <v>3.1669787394044747E-4</v>
      </c>
      <c r="S89" s="98">
        <v>2.6171302762817913E-2</v>
      </c>
      <c r="T89" s="98">
        <v>1.3775435145687218E-2</v>
      </c>
      <c r="U89" s="98">
        <v>1.8231428724252534E-2</v>
      </c>
      <c r="V89" s="98">
        <v>2.1644891265967324E-2</v>
      </c>
      <c r="W89" s="98">
        <v>6.6779612343035666E-3</v>
      </c>
      <c r="X89" s="98">
        <v>0</v>
      </c>
      <c r="Y89" s="98">
        <v>7.4720897021993997E-3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2.8377594196090896E-4</v>
      </c>
      <c r="D90" s="101">
        <v>1.6937278055680836E-4</v>
      </c>
      <c r="E90" s="101">
        <v>4.4881612416825439E-4</v>
      </c>
      <c r="F90" s="101">
        <v>3.0753431717539455E-4</v>
      </c>
      <c r="G90" s="101">
        <v>1.3003222625460203E-4</v>
      </c>
      <c r="H90" s="101">
        <v>8.9682966393959658E-4</v>
      </c>
      <c r="I90" s="101">
        <v>8.1097353923477019E-5</v>
      </c>
      <c r="J90" s="101">
        <v>4.6798820673222188E-3</v>
      </c>
      <c r="K90" s="101">
        <v>5.7328522647819707E-4</v>
      </c>
      <c r="L90" s="101">
        <v>2.6933258614721517E-3</v>
      </c>
      <c r="M90" s="101">
        <v>8.1808986446784467E-3</v>
      </c>
      <c r="N90" s="101">
        <v>9.4763826391749233E-3</v>
      </c>
      <c r="O90" s="101">
        <v>4.1020030420336803E-3</v>
      </c>
      <c r="P90" s="101">
        <v>4.4015329377661422E-3</v>
      </c>
      <c r="Q90" s="101">
        <v>2.7706070469759535E-3</v>
      </c>
      <c r="R90" s="101">
        <v>4.6346876283571672E-5</v>
      </c>
      <c r="S90" s="101">
        <v>3.6314139577810034E-3</v>
      </c>
      <c r="T90" s="101">
        <v>1.4181607490895772E-3</v>
      </c>
      <c r="U90" s="101">
        <v>1.9353641518732772E-3</v>
      </c>
      <c r="V90" s="101">
        <v>2.5360290466694174E-3</v>
      </c>
      <c r="W90" s="101">
        <v>8.5245315600255211E-4</v>
      </c>
      <c r="X90" s="101">
        <v>0</v>
      </c>
      <c r="Y90" s="101">
        <v>1.294921987053106E-3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7.1263443541098469E-4</v>
      </c>
      <c r="D91" s="104">
        <v>4.1290883516076544E-4</v>
      </c>
      <c r="E91" s="104">
        <v>1.350217471540133E-3</v>
      </c>
      <c r="F91" s="104">
        <v>9.3866156855937062E-4</v>
      </c>
      <c r="G91" s="104">
        <v>3.4004200074417293E-4</v>
      </c>
      <c r="H91" s="104">
        <v>2.6354870198182271E-3</v>
      </c>
      <c r="I91" s="104">
        <v>2.3969874280223576E-4</v>
      </c>
      <c r="J91" s="104">
        <v>1.4285021981683847E-2</v>
      </c>
      <c r="K91" s="104">
        <v>1.7250164081040375E-3</v>
      </c>
      <c r="L91" s="104">
        <v>1.089516498291518E-2</v>
      </c>
      <c r="M91" s="104">
        <v>5.0310194181606968E-2</v>
      </c>
      <c r="N91" s="104">
        <v>5.3416110696099715E-2</v>
      </c>
      <c r="O91" s="104">
        <v>2.663967718643033E-2</v>
      </c>
      <c r="P91" s="104">
        <v>2.6912554047164944E-2</v>
      </c>
      <c r="Q91" s="104">
        <v>1.6577335536704079E-2</v>
      </c>
      <c r="R91" s="104">
        <v>2.7035099765687577E-4</v>
      </c>
      <c r="S91" s="104">
        <v>2.253988880503691E-2</v>
      </c>
      <c r="T91" s="104">
        <v>1.2357274396597642E-2</v>
      </c>
      <c r="U91" s="104">
        <v>1.6296064572379258E-2</v>
      </c>
      <c r="V91" s="104">
        <v>1.9108862219297907E-2</v>
      </c>
      <c r="W91" s="104">
        <v>5.8255080783010142E-3</v>
      </c>
      <c r="X91" s="104">
        <v>0</v>
      </c>
      <c r="Y91" s="104">
        <v>6.1771677151462936E-3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9.0902977317382128</v>
      </c>
      <c r="D92" s="101">
        <v>5.0338494786862649</v>
      </c>
      <c r="E92" s="101">
        <v>4.8222206319472107</v>
      </c>
      <c r="F92" s="101">
        <v>5.7732852126799852</v>
      </c>
      <c r="G92" s="101">
        <v>6.2074753205572542</v>
      </c>
      <c r="H92" s="101">
        <v>8.6093560975876855</v>
      </c>
      <c r="I92" s="101">
        <v>4.3869025942071795</v>
      </c>
      <c r="J92" s="101">
        <v>2.9713989160585474</v>
      </c>
      <c r="K92" s="101">
        <v>1.7872100929841965</v>
      </c>
      <c r="L92" s="101">
        <v>1.3716849222314484</v>
      </c>
      <c r="M92" s="101">
        <v>5.7612503241241084</v>
      </c>
      <c r="N92" s="101">
        <v>4.0886308651185113</v>
      </c>
      <c r="O92" s="101">
        <v>2.0296232018070826</v>
      </c>
      <c r="P92" s="101">
        <v>2.4078076052981729</v>
      </c>
      <c r="Q92" s="101">
        <v>2.2858635885858711</v>
      </c>
      <c r="R92" s="101">
        <v>2.3156572431960467</v>
      </c>
      <c r="S92" s="101">
        <v>3.4525918289579214</v>
      </c>
      <c r="T92" s="101">
        <v>2.5088116996755052</v>
      </c>
      <c r="U92" s="101">
        <v>3.0140045918202336</v>
      </c>
      <c r="V92" s="101">
        <v>1.7064712579473318</v>
      </c>
      <c r="W92" s="101">
        <v>1.6963312614220245</v>
      </c>
      <c r="X92" s="101">
        <v>0.88506329128212569</v>
      </c>
      <c r="Y92" s="101">
        <v>1.284836239019872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6.1532911977857166E-2</v>
      </c>
      <c r="D93" s="104">
        <v>3.8616869561315777E-2</v>
      </c>
      <c r="E93" s="104">
        <v>0.10507469099198898</v>
      </c>
      <c r="F93" s="104">
        <v>5.2910599281032852E-2</v>
      </c>
      <c r="G93" s="104">
        <v>2.3723852735104294E-2</v>
      </c>
      <c r="H93" s="104">
        <v>9.0371723392976638E-2</v>
      </c>
      <c r="I93" s="104">
        <v>2.1941211914515375E-2</v>
      </c>
      <c r="J93" s="104">
        <v>6.3425308181581208E-2</v>
      </c>
      <c r="K93" s="104">
        <v>2.4837755342877448E-2</v>
      </c>
      <c r="L93" s="104">
        <v>8.1199834859211201E-2</v>
      </c>
      <c r="M93" s="104">
        <v>0.20095039005415777</v>
      </c>
      <c r="N93" s="104">
        <v>0.15108259577438629</v>
      </c>
      <c r="O93" s="104">
        <v>6.382702698472234E-2</v>
      </c>
      <c r="P93" s="104">
        <v>8.5752139285009965E-2</v>
      </c>
      <c r="Q93" s="104">
        <v>6.361572934328498E-2</v>
      </c>
      <c r="R93" s="104">
        <v>6.3851828608014388E-2</v>
      </c>
      <c r="S93" s="104">
        <v>0.17984937607353527</v>
      </c>
      <c r="T93" s="104">
        <v>0.10138674686974229</v>
      </c>
      <c r="U93" s="104">
        <v>0.11656556109165502</v>
      </c>
      <c r="V93" s="104">
        <v>0.14060975257846994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1.7453189978354593E-2</v>
      </c>
      <c r="D94" s="98">
        <v>1.1314003334294718E-2</v>
      </c>
      <c r="E94" s="98">
        <v>2.722718520889705E-2</v>
      </c>
      <c r="F94" s="98">
        <v>1.3699741698810452E-2</v>
      </c>
      <c r="G94" s="98">
        <v>6.9233242218356625E-3</v>
      </c>
      <c r="H94" s="98">
        <v>2.4391151823762808E-2</v>
      </c>
      <c r="I94" s="98">
        <v>5.9924610771709685E-3</v>
      </c>
      <c r="J94" s="98">
        <v>1.6937839108822746E-2</v>
      </c>
      <c r="K94" s="98">
        <v>6.8642409119154812E-3</v>
      </c>
      <c r="L94" s="98">
        <v>1.9206596030137191E-2</v>
      </c>
      <c r="M94" s="98">
        <v>3.216532441635734E-2</v>
      </c>
      <c r="N94" s="98">
        <v>2.48472859590111E-2</v>
      </c>
      <c r="O94" s="98">
        <v>9.5302447649136864E-3</v>
      </c>
      <c r="P94" s="98">
        <v>1.2846078658266202E-2</v>
      </c>
      <c r="Q94" s="98">
        <v>9.3644072065706095E-3</v>
      </c>
      <c r="R94" s="98">
        <v>9.9531994489017069E-3</v>
      </c>
      <c r="S94" s="98">
        <v>2.7355150697368123E-2</v>
      </c>
      <c r="T94" s="98">
        <v>1.1013821426071302E-2</v>
      </c>
      <c r="U94" s="98">
        <v>1.2938234646803914E-2</v>
      </c>
      <c r="V94" s="98">
        <v>2.0917312463768076E-2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4.4079721999502573E-2</v>
      </c>
      <c r="D95" s="98">
        <v>2.730286622702106E-2</v>
      </c>
      <c r="E95" s="98">
        <v>7.7847505783091922E-2</v>
      </c>
      <c r="F95" s="98">
        <v>3.9210857582222404E-2</v>
      </c>
      <c r="G95" s="98">
        <v>1.6800528513268631E-2</v>
      </c>
      <c r="H95" s="98">
        <v>6.5980571569213831E-2</v>
      </c>
      <c r="I95" s="98">
        <v>1.5948750837344407E-2</v>
      </c>
      <c r="J95" s="98">
        <v>4.6487469072758456E-2</v>
      </c>
      <c r="K95" s="98">
        <v>1.7973514430961967E-2</v>
      </c>
      <c r="L95" s="98">
        <v>6.1993238829074003E-2</v>
      </c>
      <c r="M95" s="98">
        <v>0.16878506563780044</v>
      </c>
      <c r="N95" s="98">
        <v>0.1262353098153752</v>
      </c>
      <c r="O95" s="98">
        <v>5.4296782219808652E-2</v>
      </c>
      <c r="P95" s="98">
        <v>7.2906060626743763E-2</v>
      </c>
      <c r="Q95" s="98">
        <v>5.4251322136714374E-2</v>
      </c>
      <c r="R95" s="98">
        <v>5.3898629159112685E-2</v>
      </c>
      <c r="S95" s="98">
        <v>0.15249422537616714</v>
      </c>
      <c r="T95" s="98">
        <v>9.0372925443670996E-2</v>
      </c>
      <c r="U95" s="98">
        <v>0.10362732644485111</v>
      </c>
      <c r="V95" s="98">
        <v>0.11969244011470186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0.20097644705509959</v>
      </c>
      <c r="D96" s="101">
        <v>0.13822731641108352</v>
      </c>
      <c r="E96" s="101">
        <v>8.7478780012777077E-2</v>
      </c>
      <c r="F96" s="101">
        <v>0.15562415063385426</v>
      </c>
      <c r="G96" s="101">
        <v>0.16484666270662912</v>
      </c>
      <c r="H96" s="101">
        <v>0.40989867761819426</v>
      </c>
      <c r="I96" s="101">
        <v>0.30603658252279609</v>
      </c>
      <c r="J96" s="101">
        <v>0.10211163203999862</v>
      </c>
      <c r="K96" s="101">
        <v>8.1794984714260138E-2</v>
      </c>
      <c r="L96" s="101">
        <v>1.2835858091956663E-3</v>
      </c>
      <c r="M96" s="101">
        <v>0.20526502216062639</v>
      </c>
      <c r="N96" s="101">
        <v>0.11822804232246763</v>
      </c>
      <c r="O96" s="101">
        <v>0.10837353646155416</v>
      </c>
      <c r="P96" s="101">
        <v>8.5219519008989997E-2</v>
      </c>
      <c r="Q96" s="101">
        <v>0.10663541083382258</v>
      </c>
      <c r="R96" s="101">
        <v>9.149947122180517E-2</v>
      </c>
      <c r="S96" s="101">
        <v>8.1911963856746234E-2</v>
      </c>
      <c r="T96" s="101">
        <v>0.27779206968116044</v>
      </c>
      <c r="U96" s="101">
        <v>0.1133969658468771</v>
      </c>
      <c r="V96" s="101">
        <v>0.35345401076018396</v>
      </c>
      <c r="W96" s="101">
        <v>0</v>
      </c>
      <c r="X96" s="101">
        <v>6.8268526335978852E-2</v>
      </c>
      <c r="Y96" s="101">
        <v>0.21075272003393605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0.36545913928958684</v>
      </c>
      <c r="D97" s="104">
        <v>0.20956144936524376</v>
      </c>
      <c r="E97" s="104">
        <v>0.10170593574658193</v>
      </c>
      <c r="F97" s="104">
        <v>0.21811956874937985</v>
      </c>
      <c r="G97" s="104">
        <v>0.40530203975658197</v>
      </c>
      <c r="H97" s="104">
        <v>0.38059028002373585</v>
      </c>
      <c r="I97" s="104">
        <v>0.33549405986372749</v>
      </c>
      <c r="J97" s="104">
        <v>0.36290493083358377</v>
      </c>
      <c r="K97" s="104">
        <v>0.21793844716988162</v>
      </c>
      <c r="L97" s="104">
        <v>0.26230350147189335</v>
      </c>
      <c r="M97" s="104">
        <v>1.3222917575911484</v>
      </c>
      <c r="N97" s="104">
        <v>0.90762438402980039</v>
      </c>
      <c r="O97" s="104">
        <v>0.33731598082544534</v>
      </c>
      <c r="P97" s="104">
        <v>0.69051989816071124</v>
      </c>
      <c r="Q97" s="104">
        <v>0.71650151448027821</v>
      </c>
      <c r="R97" s="104">
        <v>0.67792000527586416</v>
      </c>
      <c r="S97" s="104">
        <v>0.75869501964864239</v>
      </c>
      <c r="T97" s="104">
        <v>0.89098346873213474</v>
      </c>
      <c r="U97" s="104">
        <v>0.7896600347462448</v>
      </c>
      <c r="V97" s="104">
        <v>0.54721768125470149</v>
      </c>
      <c r="W97" s="104">
        <v>0.68826142699753667</v>
      </c>
      <c r="X97" s="104">
        <v>0.91025465000031003</v>
      </c>
      <c r="Y97" s="104">
        <v>0.75952537008476217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9.5733160014728605E-2</v>
      </c>
      <c r="D98" s="98">
        <v>5.8601053345613358E-2</v>
      </c>
      <c r="E98" s="98">
        <v>2.0989263675845648E-2</v>
      </c>
      <c r="F98" s="98">
        <v>4.5640306780308844E-2</v>
      </c>
      <c r="G98" s="98">
        <v>0.11326087568752682</v>
      </c>
      <c r="H98" s="98">
        <v>9.1749951078431674E-2</v>
      </c>
      <c r="I98" s="98">
        <v>8.3592970713022172E-2</v>
      </c>
      <c r="J98" s="98">
        <v>8.739851966403947E-2</v>
      </c>
      <c r="K98" s="98">
        <v>5.6001780164323382E-2</v>
      </c>
      <c r="L98" s="98">
        <v>4.8205648369688756E-2</v>
      </c>
      <c r="M98" s="98">
        <v>0.18528651935559226</v>
      </c>
      <c r="N98" s="98">
        <v>0.12209463043400809</v>
      </c>
      <c r="O98" s="98">
        <v>3.8125072856608579E-2</v>
      </c>
      <c r="P98" s="98">
        <v>8.2737753006144582E-2</v>
      </c>
      <c r="Q98" s="98">
        <v>8.9787562134831314E-2</v>
      </c>
      <c r="R98" s="98">
        <v>9.2592628313698064E-2</v>
      </c>
      <c r="S98" s="98">
        <v>9.8300618631540812E-2</v>
      </c>
      <c r="T98" s="98">
        <v>8.32191687062587E-2</v>
      </c>
      <c r="U98" s="98">
        <v>7.5311321660706976E-2</v>
      </c>
      <c r="V98" s="98">
        <v>2.0394809691843895E-2</v>
      </c>
      <c r="W98" s="98">
        <v>6.2588709894912026E-2</v>
      </c>
      <c r="X98" s="98">
        <v>0.15455350964733813</v>
      </c>
      <c r="Y98" s="98">
        <v>0.12451377931871373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0.26972597927485825</v>
      </c>
      <c r="D99" s="98">
        <v>0.15096039601963041</v>
      </c>
      <c r="E99" s="98">
        <v>8.0716672070736281E-2</v>
      </c>
      <c r="F99" s="98">
        <v>0.17247926196907101</v>
      </c>
      <c r="G99" s="98">
        <v>0.29204116406905517</v>
      </c>
      <c r="H99" s="98">
        <v>0.28884032894530415</v>
      </c>
      <c r="I99" s="98">
        <v>0.2519010891507053</v>
      </c>
      <c r="J99" s="98">
        <v>0.27550641116954433</v>
      </c>
      <c r="K99" s="98">
        <v>0.16193666700555823</v>
      </c>
      <c r="L99" s="98">
        <v>0.21409785310220461</v>
      </c>
      <c r="M99" s="98">
        <v>1.137005238235556</v>
      </c>
      <c r="N99" s="98">
        <v>0.78552975359579236</v>
      </c>
      <c r="O99" s="98">
        <v>0.29919090796883674</v>
      </c>
      <c r="P99" s="98">
        <v>0.60778214515456663</v>
      </c>
      <c r="Q99" s="98">
        <v>0.62671395234544691</v>
      </c>
      <c r="R99" s="98">
        <v>0.58532737696216608</v>
      </c>
      <c r="S99" s="98">
        <v>0.66039440101710156</v>
      </c>
      <c r="T99" s="98">
        <v>0.80776430002587607</v>
      </c>
      <c r="U99" s="98">
        <v>0.71434871308553782</v>
      </c>
      <c r="V99" s="98">
        <v>0.52682287156285756</v>
      </c>
      <c r="W99" s="98">
        <v>0.62567271710262462</v>
      </c>
      <c r="X99" s="98">
        <v>0.75570114035297187</v>
      </c>
      <c r="Y99" s="98">
        <v>0.63501159076604841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16.266636451354259</v>
      </c>
      <c r="D100" s="122">
        <v>9.6314562728106381</v>
      </c>
      <c r="E100" s="122">
        <v>9.2987660340524911</v>
      </c>
      <c r="F100" s="122">
        <v>11.179795064564804</v>
      </c>
      <c r="G100" s="122">
        <v>12.213429108162227</v>
      </c>
      <c r="H100" s="122">
        <v>16.420951942014966</v>
      </c>
      <c r="I100" s="122">
        <v>9.0700213339631794</v>
      </c>
      <c r="J100" s="122">
        <v>8.0874727701076505</v>
      </c>
      <c r="K100" s="122">
        <v>4.4134336228220166</v>
      </c>
      <c r="L100" s="122">
        <v>3.3817899401556129</v>
      </c>
      <c r="M100" s="122">
        <v>15.558395215512567</v>
      </c>
      <c r="N100" s="122">
        <v>11.416092398734056</v>
      </c>
      <c r="O100" s="122">
        <v>5.7153186511384186</v>
      </c>
      <c r="P100" s="122">
        <v>5.6129469179687845</v>
      </c>
      <c r="Q100" s="122">
        <v>5.4459915626207342</v>
      </c>
      <c r="R100" s="122">
        <v>5.6659595189697729</v>
      </c>
      <c r="S100" s="122">
        <v>7.9971729201605859</v>
      </c>
      <c r="T100" s="122">
        <v>7.2864014176153837</v>
      </c>
      <c r="U100" s="122">
        <v>8.1699523466520265</v>
      </c>
      <c r="V100" s="122">
        <v>6.3655666518473488</v>
      </c>
      <c r="W100" s="122">
        <v>6.6103112136150628</v>
      </c>
      <c r="X100" s="122">
        <v>5.5536018498753403</v>
      </c>
      <c r="Y100" s="122">
        <v>6.0338396733318493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1.1201143086587004</v>
      </c>
      <c r="D101" s="98">
        <v>1.206089272088571</v>
      </c>
      <c r="E101" s="98">
        <v>1.1223063198481402</v>
      </c>
      <c r="F101" s="98">
        <v>1.0770075728552744</v>
      </c>
      <c r="G101" s="98">
        <v>1.716041649641578</v>
      </c>
      <c r="H101" s="98">
        <v>3.508106160885903</v>
      </c>
      <c r="I101" s="98">
        <v>5.0012998169341936</v>
      </c>
      <c r="J101" s="98">
        <v>5.8122225681246613</v>
      </c>
      <c r="K101" s="98">
        <v>2.8563467697130211</v>
      </c>
      <c r="L101" s="98">
        <v>1.3938108502801485</v>
      </c>
      <c r="M101" s="98">
        <v>6.0148946561717773</v>
      </c>
      <c r="N101" s="98">
        <v>7.9454843040332284</v>
      </c>
      <c r="O101" s="98">
        <v>4.9866764110038142</v>
      </c>
      <c r="P101" s="98">
        <v>3.6202373450159695</v>
      </c>
      <c r="Q101" s="98">
        <v>3.6075581946784272</v>
      </c>
      <c r="R101" s="98">
        <v>2.5149746289577539</v>
      </c>
      <c r="S101" s="98">
        <v>3.5435475801634961</v>
      </c>
      <c r="T101" s="98">
        <v>2.3631120612367087</v>
      </c>
      <c r="U101" s="98">
        <v>3.1130509186760795</v>
      </c>
      <c r="V101" s="98">
        <v>3.4994647764140687</v>
      </c>
      <c r="W101" s="98">
        <v>3.9057394556485199</v>
      </c>
      <c r="X101" s="98">
        <v>3.3519482832884422</v>
      </c>
      <c r="Y101" s="98">
        <v>2.3806096998954085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8.2023730613879096</v>
      </c>
      <c r="D102" s="98">
        <v>4.4757385676707599</v>
      </c>
      <c r="E102" s="98">
        <v>5.1618877300776909</v>
      </c>
      <c r="F102" s="98">
        <v>5.3396623982646609</v>
      </c>
      <c r="G102" s="98">
        <v>3.8605844588296443</v>
      </c>
      <c r="H102" s="98">
        <v>4.7730770046607374</v>
      </c>
      <c r="I102" s="98">
        <v>1.3345650089866716</v>
      </c>
      <c r="J102" s="98">
        <v>0.80195214603692255</v>
      </c>
      <c r="K102" s="98">
        <v>0.76138605769879031</v>
      </c>
      <c r="L102" s="98">
        <v>1.1336271389589647</v>
      </c>
      <c r="M102" s="98">
        <v>6.2126556709474894</v>
      </c>
      <c r="N102" s="98">
        <v>2.5541147515582878</v>
      </c>
      <c r="O102" s="98">
        <v>0.49957112869188225</v>
      </c>
      <c r="P102" s="98">
        <v>0.97122763149033198</v>
      </c>
      <c r="Q102" s="98">
        <v>0.58490889155678005</v>
      </c>
      <c r="R102" s="98">
        <v>0.65357885268487126</v>
      </c>
      <c r="S102" s="98">
        <v>1.8653401222759403</v>
      </c>
      <c r="T102" s="98">
        <v>1.7736690059710742</v>
      </c>
      <c r="U102" s="98">
        <v>2.0937248514089601</v>
      </c>
      <c r="V102" s="98">
        <v>1.1770803593719719</v>
      </c>
      <c r="W102" s="98">
        <v>0.54412874145936618</v>
      </c>
      <c r="X102" s="98">
        <v>0.30135145511637146</v>
      </c>
      <c r="Y102" s="98">
        <v>0.50546104415951565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6.9441490813076499</v>
      </c>
      <c r="D103" s="33">
        <v>3.9496284330513078</v>
      </c>
      <c r="E103" s="33">
        <v>3.0145719841266594</v>
      </c>
      <c r="F103" s="33">
        <v>4.7631250934448692</v>
      </c>
      <c r="G103" s="33">
        <v>6.6368029996910058</v>
      </c>
      <c r="H103" s="33">
        <v>8.1397687764683262</v>
      </c>
      <c r="I103" s="33">
        <v>2.7341565080423136</v>
      </c>
      <c r="J103" s="33">
        <v>1.4732980559460671</v>
      </c>
      <c r="K103" s="33">
        <v>0.79570079541020544</v>
      </c>
      <c r="L103" s="33">
        <v>0.85435195091649951</v>
      </c>
      <c r="M103" s="33">
        <v>3.3308448883932988</v>
      </c>
      <c r="N103" s="33">
        <v>0.9164933431425395</v>
      </c>
      <c r="O103" s="33">
        <v>0.22907111144272219</v>
      </c>
      <c r="P103" s="33">
        <v>1.0214819414624823</v>
      </c>
      <c r="Q103" s="33">
        <v>1.2535244763855271</v>
      </c>
      <c r="R103" s="33">
        <v>2.4974060373271478</v>
      </c>
      <c r="S103" s="33">
        <v>2.5882852177211495</v>
      </c>
      <c r="T103" s="33">
        <v>3.1496203504076004</v>
      </c>
      <c r="U103" s="33">
        <v>2.9631765765669873</v>
      </c>
      <c r="V103" s="33">
        <v>1.689021516061308</v>
      </c>
      <c r="W103" s="33">
        <v>2.1604430165071773</v>
      </c>
      <c r="X103" s="33">
        <v>1.9003021114705265</v>
      </c>
      <c r="Y103" s="33">
        <v>3.1477689292769258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7.8263186027188791E-2</v>
      </c>
      <c r="D124" s="117">
        <f t="shared" si="42"/>
        <v>7.7497022784293212E-2</v>
      </c>
      <c r="E124" s="117">
        <f t="shared" si="42"/>
        <v>9.0025201526414717E-2</v>
      </c>
      <c r="F124" s="117">
        <f t="shared" si="42"/>
        <v>8.9057506033876022E-2</v>
      </c>
      <c r="G124" s="117">
        <f t="shared" si="42"/>
        <v>0</v>
      </c>
      <c r="H124" s="117">
        <f t="shared" si="42"/>
        <v>0</v>
      </c>
      <c r="I124" s="117">
        <f t="shared" si="42"/>
        <v>1.4203493980587192E-2</v>
      </c>
      <c r="J124" s="117">
        <f t="shared" si="42"/>
        <v>4.4046278381177764E-2</v>
      </c>
      <c r="K124" s="117">
        <f t="shared" si="42"/>
        <v>6.7516989677146574E-2</v>
      </c>
      <c r="L124" s="117">
        <f t="shared" si="42"/>
        <v>8.7783645000440669E-2</v>
      </c>
      <c r="M124" s="117">
        <f t="shared" si="42"/>
        <v>0.10038173414901889</v>
      </c>
      <c r="N124" s="117">
        <f t="shared" si="42"/>
        <v>8.1857368046112225E-2</v>
      </c>
      <c r="O124" s="117">
        <f t="shared" si="42"/>
        <v>3.4670960745323276E-2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3.2941421308464565E-2</v>
      </c>
      <c r="S124" s="117">
        <f t="shared" si="43"/>
        <v>4.7545124210117445E-2</v>
      </c>
      <c r="T124" s="117">
        <f t="shared" si="43"/>
        <v>4.4812923650157654E-2</v>
      </c>
      <c r="U124" s="117">
        <f t="shared" si="43"/>
        <v>2.1195259601951153E-2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2.3610072952219258E-2</v>
      </c>
      <c r="D125" s="122">
        <f t="shared" si="45"/>
        <v>3.1306321901794124E-2</v>
      </c>
      <c r="E125" s="122">
        <f t="shared" si="45"/>
        <v>3.7517170795149241E-2</v>
      </c>
      <c r="F125" s="122">
        <f t="shared" si="45"/>
        <v>4.125188130715908E-2</v>
      </c>
      <c r="G125" s="122">
        <f t="shared" si="45"/>
        <v>0</v>
      </c>
      <c r="H125" s="122">
        <f t="shared" si="45"/>
        <v>0</v>
      </c>
      <c r="I125" s="122">
        <f t="shared" si="45"/>
        <v>6.4603983441290725E-3</v>
      </c>
      <c r="J125" s="122">
        <f t="shared" si="45"/>
        <v>1.8573500630099739E-2</v>
      </c>
      <c r="K125" s="122">
        <f t="shared" si="45"/>
        <v>2.7192250300073634E-2</v>
      </c>
      <c r="L125" s="122">
        <f t="shared" si="45"/>
        <v>3.9847229029866711E-2</v>
      </c>
      <c r="M125" s="122">
        <f t="shared" si="45"/>
        <v>4.5151864900169106E-2</v>
      </c>
      <c r="N125" s="122">
        <f t="shared" si="45"/>
        <v>4.300904360800846E-2</v>
      </c>
      <c r="O125" s="122">
        <f t="shared" si="45"/>
        <v>1.8520282224640621E-2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1.7866650197236E-2</v>
      </c>
      <c r="S125" s="122">
        <f t="shared" si="46"/>
        <v>2.5595933694747518E-2</v>
      </c>
      <c r="T125" s="122">
        <f t="shared" si="46"/>
        <v>2.5104868355673257E-2</v>
      </c>
      <c r="U125" s="122">
        <f t="shared" si="46"/>
        <v>1.0810189202454424E-2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2.3542464389350714E-2</v>
      </c>
      <c r="D126" s="98">
        <v>3.1220510450485465E-2</v>
      </c>
      <c r="E126" s="98">
        <v>3.7432644404443785E-2</v>
      </c>
      <c r="F126" s="98">
        <v>4.1163468414605386E-2</v>
      </c>
      <c r="G126" s="98">
        <v>0</v>
      </c>
      <c r="H126" s="98">
        <v>0</v>
      </c>
      <c r="I126" s="98">
        <v>6.4456370030086529E-3</v>
      </c>
      <c r="J126" s="98">
        <v>1.8528753975783723E-2</v>
      </c>
      <c r="K126" s="98">
        <v>2.7129974935584535E-2</v>
      </c>
      <c r="L126" s="98">
        <v>3.9786212287653715E-2</v>
      </c>
      <c r="M126" s="98">
        <v>4.5074113609619819E-2</v>
      </c>
      <c r="N126" s="98">
        <v>4.2938196029744087E-2</v>
      </c>
      <c r="O126" s="98">
        <v>1.8490014784444272E-2</v>
      </c>
      <c r="P126" s="98">
        <v>0</v>
      </c>
      <c r="Q126" s="98">
        <v>0</v>
      </c>
      <c r="R126" s="98">
        <v>1.7837858278678193E-2</v>
      </c>
      <c r="S126" s="98">
        <v>2.555539342683557E-2</v>
      </c>
      <c r="T126" s="98">
        <v>2.5065624882607756E-2</v>
      </c>
      <c r="U126" s="98">
        <v>1.0793493277292133E-2</v>
      </c>
      <c r="V126" s="98">
        <v>0</v>
      </c>
      <c r="W126" s="98">
        <v>0</v>
      </c>
      <c r="X126" s="98">
        <v>0</v>
      </c>
      <c r="Y126" s="98">
        <v>0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6.7608562868542744E-5</v>
      </c>
      <c r="D127" s="98">
        <v>8.5811451308655685E-5</v>
      </c>
      <c r="E127" s="98">
        <v>8.4526390705455792E-5</v>
      </c>
      <c r="F127" s="98">
        <v>8.8412892553693098E-5</v>
      </c>
      <c r="G127" s="98">
        <v>0</v>
      </c>
      <c r="H127" s="98">
        <v>0</v>
      </c>
      <c r="I127" s="98">
        <v>1.4761341120419885E-5</v>
      </c>
      <c r="J127" s="98">
        <v>4.4746654316016165E-5</v>
      </c>
      <c r="K127" s="98">
        <v>6.2275364489099082E-5</v>
      </c>
      <c r="L127" s="98">
        <v>6.1016742212996683E-5</v>
      </c>
      <c r="M127" s="98">
        <v>7.7751290549286299E-5</v>
      </c>
      <c r="N127" s="98">
        <v>7.0847578264370261E-5</v>
      </c>
      <c r="O127" s="98">
        <v>3.0267440196347601E-5</v>
      </c>
      <c r="P127" s="98">
        <v>0</v>
      </c>
      <c r="Q127" s="98">
        <v>0</v>
      </c>
      <c r="R127" s="98">
        <v>2.8791918557805416E-5</v>
      </c>
      <c r="S127" s="98">
        <v>4.0540267911949104E-5</v>
      </c>
      <c r="T127" s="98">
        <v>3.9243473065501462E-5</v>
      </c>
      <c r="U127" s="98">
        <v>1.669592516229041E-5</v>
      </c>
      <c r="V127" s="98">
        <v>0</v>
      </c>
      <c r="W127" s="98">
        <v>0</v>
      </c>
      <c r="X127" s="98">
        <v>0</v>
      </c>
      <c r="Y127" s="98">
        <v>0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5.4588404860628941E-4</v>
      </c>
      <c r="D128" s="122">
        <f t="shared" si="48"/>
        <v>2.3786950949020616E-4</v>
      </c>
      <c r="E128" s="122">
        <f t="shared" si="48"/>
        <v>6.0177186276144765E-4</v>
      </c>
      <c r="F128" s="122">
        <f t="shared" si="48"/>
        <v>4.6651140986567576E-4</v>
      </c>
      <c r="G128" s="122">
        <f t="shared" si="48"/>
        <v>0</v>
      </c>
      <c r="H128" s="122">
        <f t="shared" si="48"/>
        <v>0</v>
      </c>
      <c r="I128" s="122">
        <f t="shared" si="48"/>
        <v>2.8284368245336218E-5</v>
      </c>
      <c r="J128" s="122">
        <f t="shared" si="48"/>
        <v>7.6903529137528558E-5</v>
      </c>
      <c r="K128" s="122">
        <f t="shared" si="48"/>
        <v>1.6279532977453524E-4</v>
      </c>
      <c r="L128" s="122">
        <f t="shared" si="48"/>
        <v>4.8164610046034465E-4</v>
      </c>
      <c r="M128" s="122">
        <f t="shared" si="48"/>
        <v>6.7251255894024468E-4</v>
      </c>
      <c r="N128" s="122">
        <f t="shared" si="48"/>
        <v>5.2038304044478339E-4</v>
      </c>
      <c r="O128" s="122">
        <f t="shared" si="48"/>
        <v>2.2410174651721747E-4</v>
      </c>
      <c r="P128" s="122">
        <f t="shared" si="48"/>
        <v>0</v>
      </c>
      <c r="Q128" s="122">
        <f t="shared" si="48"/>
        <v>0</v>
      </c>
      <c r="R128" s="122">
        <f t="shared" si="48"/>
        <v>9.7064617851237408E-5</v>
      </c>
      <c r="S128" s="122">
        <f t="shared" si="48"/>
        <v>1.2313213812953965E-4</v>
      </c>
      <c r="T128" s="122">
        <f t="shared" si="48"/>
        <v>9.5226211322055354E-5</v>
      </c>
      <c r="U128" s="122">
        <f t="shared" si="48"/>
        <v>3.1171169881846136E-5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5.4588404860628941E-4</v>
      </c>
      <c r="D129" s="98">
        <v>2.3786950949020616E-4</v>
      </c>
      <c r="E129" s="98">
        <v>6.0177186276144765E-4</v>
      </c>
      <c r="F129" s="98">
        <v>4.6651140986567576E-4</v>
      </c>
      <c r="G129" s="98">
        <v>0</v>
      </c>
      <c r="H129" s="98">
        <v>0</v>
      </c>
      <c r="I129" s="98">
        <v>2.8284368245336218E-5</v>
      </c>
      <c r="J129" s="98">
        <v>7.6903529137528558E-5</v>
      </c>
      <c r="K129" s="98">
        <v>1.6279532977453524E-4</v>
      </c>
      <c r="L129" s="98">
        <v>4.8164610046034465E-4</v>
      </c>
      <c r="M129" s="98">
        <v>6.7251255894024468E-4</v>
      </c>
      <c r="N129" s="98">
        <v>5.2038304044478339E-4</v>
      </c>
      <c r="O129" s="98">
        <v>2.2410174651721747E-4</v>
      </c>
      <c r="P129" s="98">
        <v>0</v>
      </c>
      <c r="Q129" s="98">
        <v>0</v>
      </c>
      <c r="R129" s="98">
        <v>9.7064617851237408E-5</v>
      </c>
      <c r="S129" s="98">
        <v>1.2313213812953965E-4</v>
      </c>
      <c r="T129" s="98">
        <v>9.5226211322055354E-5</v>
      </c>
      <c r="U129" s="98">
        <v>3.1171169881846136E-5</v>
      </c>
      <c r="V129" s="98">
        <v>0</v>
      </c>
      <c r="W129" s="98">
        <v>0</v>
      </c>
      <c r="X129" s="98">
        <v>0</v>
      </c>
      <c r="Y129" s="98">
        <v>0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1.6845405521171614E-2</v>
      </c>
      <c r="D130" s="122">
        <v>1.4310656341811685E-2</v>
      </c>
      <c r="E130" s="122">
        <v>1.4722208297218617E-2</v>
      </c>
      <c r="F130" s="122">
        <v>1.3522396016700959E-2</v>
      </c>
      <c r="G130" s="122">
        <v>0</v>
      </c>
      <c r="H130" s="122">
        <v>0</v>
      </c>
      <c r="I130" s="122">
        <v>2.4568798668929814E-3</v>
      </c>
      <c r="J130" s="122">
        <v>8.5099212522100464E-3</v>
      </c>
      <c r="K130" s="122">
        <v>1.3558786817570154E-2</v>
      </c>
      <c r="L130" s="122">
        <v>1.3348432001356001E-2</v>
      </c>
      <c r="M130" s="122">
        <v>1.648552283784414E-2</v>
      </c>
      <c r="N130" s="122">
        <v>1.2381604745342403E-2</v>
      </c>
      <c r="O130" s="122">
        <v>5.7351672733174236E-3</v>
      </c>
      <c r="P130" s="122">
        <v>0</v>
      </c>
      <c r="Q130" s="122">
        <v>0</v>
      </c>
      <c r="R130" s="122">
        <v>5.2897227983060516E-3</v>
      </c>
      <c r="S130" s="122">
        <v>7.8891026448069407E-3</v>
      </c>
      <c r="T130" s="122">
        <v>6.7772849534030932E-3</v>
      </c>
      <c r="U130" s="122">
        <v>3.4479345335304335E-3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5.9695974372801861E-3</v>
      </c>
      <c r="D135" s="101">
        <v>5.7220723514328393E-3</v>
      </c>
      <c r="E135" s="101">
        <v>6.8084899538246313E-3</v>
      </c>
      <c r="F135" s="101">
        <v>5.638556182386025E-3</v>
      </c>
      <c r="G135" s="101">
        <v>0</v>
      </c>
      <c r="H135" s="101">
        <v>0</v>
      </c>
      <c r="I135" s="101">
        <v>1.1950310286655153E-3</v>
      </c>
      <c r="J135" s="101">
        <v>1.8388747295338737E-3</v>
      </c>
      <c r="K135" s="101">
        <v>3.7179538506481877E-3</v>
      </c>
      <c r="L135" s="101">
        <v>1.0696548409963886E-4</v>
      </c>
      <c r="M135" s="101">
        <v>2.2039192228080922E-3</v>
      </c>
      <c r="N135" s="101">
        <v>1.4052461448787752E-3</v>
      </c>
      <c r="O135" s="101">
        <v>1.3637609454054637E-3</v>
      </c>
      <c r="P135" s="101">
        <v>0</v>
      </c>
      <c r="Q135" s="101">
        <v>0</v>
      </c>
      <c r="R135" s="101">
        <v>6.5532298099770956E-4</v>
      </c>
      <c r="S135" s="101">
        <v>7.41657620433316E-4</v>
      </c>
      <c r="T135" s="101">
        <v>1.5849997969795942E-3</v>
      </c>
      <c r="U135" s="101">
        <v>4.117536886233736E-4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1.0875808083891429E-2</v>
      </c>
      <c r="D136" s="104">
        <v>8.5885839903788452E-3</v>
      </c>
      <c r="E136" s="104">
        <v>7.9137183433939853E-3</v>
      </c>
      <c r="F136" s="104">
        <v>7.883839834314935E-3</v>
      </c>
      <c r="G136" s="104">
        <v>0</v>
      </c>
      <c r="H136" s="104">
        <v>0</v>
      </c>
      <c r="I136" s="104">
        <v>1.2618488382274658E-3</v>
      </c>
      <c r="J136" s="104">
        <v>6.6710465226761731E-3</v>
      </c>
      <c r="K136" s="104">
        <v>9.8408329669219651E-3</v>
      </c>
      <c r="L136" s="104">
        <v>1.3241466517256361E-2</v>
      </c>
      <c r="M136" s="104">
        <v>1.4281603615036047E-2</v>
      </c>
      <c r="N136" s="104">
        <v>1.0976358600463629E-2</v>
      </c>
      <c r="O136" s="104">
        <v>4.3714063279119602E-3</v>
      </c>
      <c r="P136" s="104">
        <v>0</v>
      </c>
      <c r="Q136" s="104">
        <v>0</v>
      </c>
      <c r="R136" s="104">
        <v>4.6343998173083416E-3</v>
      </c>
      <c r="S136" s="104">
        <v>7.1474450243736252E-3</v>
      </c>
      <c r="T136" s="104">
        <v>5.1922851564234988E-3</v>
      </c>
      <c r="U136" s="104">
        <v>3.03618084490706E-3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2.8489518078781383E-3</v>
      </c>
      <c r="D137" s="98">
        <v>2.4016825141644814E-3</v>
      </c>
      <c r="E137" s="98">
        <v>1.6331703724721393E-3</v>
      </c>
      <c r="F137" s="98">
        <v>1.6496496426617656E-3</v>
      </c>
      <c r="G137" s="98">
        <v>0</v>
      </c>
      <c r="H137" s="98">
        <v>0</v>
      </c>
      <c r="I137" s="98">
        <v>3.1440703606214264E-4</v>
      </c>
      <c r="J137" s="98">
        <v>1.6065904350007257E-3</v>
      </c>
      <c r="K137" s="98">
        <v>2.528714743102707E-3</v>
      </c>
      <c r="L137" s="98">
        <v>2.4334920244984404E-3</v>
      </c>
      <c r="M137" s="98">
        <v>2.0012138844961876E-3</v>
      </c>
      <c r="N137" s="98">
        <v>1.4765518318101412E-3</v>
      </c>
      <c r="O137" s="98">
        <v>4.9407734649763537E-4</v>
      </c>
      <c r="P137" s="98">
        <v>0</v>
      </c>
      <c r="Q137" s="98">
        <v>0</v>
      </c>
      <c r="R137" s="98">
        <v>6.3298214597824764E-4</v>
      </c>
      <c r="S137" s="98">
        <v>9.260615258239529E-4</v>
      </c>
      <c r="T137" s="98">
        <v>4.8496708364104992E-4</v>
      </c>
      <c r="U137" s="98">
        <v>2.895661198104722E-4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8.026856276013291E-3</v>
      </c>
      <c r="D138" s="98">
        <v>6.1869014762143638E-3</v>
      </c>
      <c r="E138" s="98">
        <v>6.2805479709218456E-3</v>
      </c>
      <c r="F138" s="98">
        <v>6.2341901916531687E-3</v>
      </c>
      <c r="G138" s="98">
        <v>0</v>
      </c>
      <c r="H138" s="98">
        <v>0</v>
      </c>
      <c r="I138" s="98">
        <v>9.4744180216532325E-4</v>
      </c>
      <c r="J138" s="98">
        <v>5.0644560876754469E-3</v>
      </c>
      <c r="K138" s="98">
        <v>7.3121182238192585E-3</v>
      </c>
      <c r="L138" s="98">
        <v>1.0807974492757921E-2</v>
      </c>
      <c r="M138" s="98">
        <v>1.2280389730539859E-2</v>
      </c>
      <c r="N138" s="98">
        <v>9.4998067686534876E-3</v>
      </c>
      <c r="O138" s="98">
        <v>3.8773289814143246E-3</v>
      </c>
      <c r="P138" s="98">
        <v>0</v>
      </c>
      <c r="Q138" s="98">
        <v>0</v>
      </c>
      <c r="R138" s="98">
        <v>4.0014176713300941E-3</v>
      </c>
      <c r="S138" s="98">
        <v>6.2213834985496725E-3</v>
      </c>
      <c r="T138" s="98">
        <v>4.7073180727824487E-3</v>
      </c>
      <c r="U138" s="98">
        <v>2.7466147250965879E-3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3.7261823505191638E-2</v>
      </c>
      <c r="D139" s="122">
        <v>3.1642175031197185E-2</v>
      </c>
      <c r="E139" s="122">
        <v>3.7184050571285418E-2</v>
      </c>
      <c r="F139" s="122">
        <v>3.3816717300150304E-2</v>
      </c>
      <c r="G139" s="122">
        <v>0</v>
      </c>
      <c r="H139" s="122">
        <v>0</v>
      </c>
      <c r="I139" s="122">
        <v>5.2579314013198025E-3</v>
      </c>
      <c r="J139" s="122">
        <v>1.6885952969730455E-2</v>
      </c>
      <c r="K139" s="122">
        <v>2.6603157229728253E-2</v>
      </c>
      <c r="L139" s="122">
        <v>3.4106337868757622E-2</v>
      </c>
      <c r="M139" s="122">
        <v>3.8071833852065404E-2</v>
      </c>
      <c r="N139" s="122">
        <v>2.5946336652316573E-2</v>
      </c>
      <c r="O139" s="122">
        <v>1.0191409500848014E-2</v>
      </c>
      <c r="P139" s="122">
        <v>0</v>
      </c>
      <c r="Q139" s="122">
        <v>0</v>
      </c>
      <c r="R139" s="122">
        <v>9.6879836950712755E-3</v>
      </c>
      <c r="S139" s="122">
        <v>1.3936955732433448E-2</v>
      </c>
      <c r="T139" s="122">
        <v>1.2835544129759249E-2</v>
      </c>
      <c r="U139" s="122">
        <v>6.9059646960844502E-3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2.0225923232376392E-2</v>
      </c>
      <c r="D140" s="98">
        <v>1.6907574984420734E-2</v>
      </c>
      <c r="E140" s="98">
        <v>2.3499880502115982E-2</v>
      </c>
      <c r="F140" s="98">
        <v>1.7866818901776278E-2</v>
      </c>
      <c r="G140" s="98">
        <v>0</v>
      </c>
      <c r="H140" s="98">
        <v>0</v>
      </c>
      <c r="I140" s="98">
        <v>1.8132676752536303E-3</v>
      </c>
      <c r="J140" s="98">
        <v>5.9192191995598746E-3</v>
      </c>
      <c r="K140" s="98">
        <v>1.2970111177195256E-2</v>
      </c>
      <c r="L140" s="98">
        <v>1.9388819334451E-2</v>
      </c>
      <c r="M140" s="98">
        <v>2.4853612592071712E-2</v>
      </c>
      <c r="N140" s="98">
        <v>1.9045031357568534E-2</v>
      </c>
      <c r="O140" s="98">
        <v>6.9984629056686933E-3</v>
      </c>
      <c r="P140" s="98">
        <v>0</v>
      </c>
      <c r="Q140" s="98">
        <v>0</v>
      </c>
      <c r="R140" s="98">
        <v>1.9460025388320283E-3</v>
      </c>
      <c r="S140" s="98">
        <v>5.8050003805267848E-3</v>
      </c>
      <c r="T140" s="98">
        <v>4.5938073192724012E-3</v>
      </c>
      <c r="U140" s="98">
        <v>2.8727073195640891E-3</v>
      </c>
      <c r="V140" s="98">
        <v>0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1.7035900272815246E-2</v>
      </c>
      <c r="D141" s="33">
        <v>1.4734600046776451E-2</v>
      </c>
      <c r="E141" s="33">
        <v>1.3684170069169437E-2</v>
      </c>
      <c r="F141" s="33">
        <v>1.5949898398374025E-2</v>
      </c>
      <c r="G141" s="33">
        <v>0</v>
      </c>
      <c r="H141" s="33">
        <v>0</v>
      </c>
      <c r="I141" s="33">
        <v>3.4446637260661726E-3</v>
      </c>
      <c r="J141" s="33">
        <v>1.0966733770170581E-2</v>
      </c>
      <c r="K141" s="33">
        <v>1.3633046052532998E-2</v>
      </c>
      <c r="L141" s="33">
        <v>1.4717518534306626E-2</v>
      </c>
      <c r="M141" s="33">
        <v>1.3218221259993692E-2</v>
      </c>
      <c r="N141" s="33">
        <v>6.9013052947480384E-3</v>
      </c>
      <c r="O141" s="33">
        <v>3.1929465951793215E-3</v>
      </c>
      <c r="P141" s="33">
        <v>0</v>
      </c>
      <c r="Q141" s="33">
        <v>0</v>
      </c>
      <c r="R141" s="33">
        <v>7.7419811562392474E-3</v>
      </c>
      <c r="S141" s="33">
        <v>8.1319553519066633E-3</v>
      </c>
      <c r="T141" s="33">
        <v>8.2417368104868473E-3</v>
      </c>
      <c r="U141" s="33">
        <v>4.0332573765203611E-3</v>
      </c>
      <c r="V141" s="33">
        <v>0</v>
      </c>
      <c r="W141" s="33">
        <v>0</v>
      </c>
      <c r="X141" s="33">
        <v>0</v>
      </c>
      <c r="Y141" s="33">
        <v>0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8.2441523461893951</v>
      </c>
      <c r="D143" s="117">
        <f t="shared" si="49"/>
        <v>19.567679913753295</v>
      </c>
      <c r="E143" s="117">
        <f t="shared" si="49"/>
        <v>21.624620247291418</v>
      </c>
      <c r="F143" s="117">
        <f t="shared" si="49"/>
        <v>16.025901621053222</v>
      </c>
      <c r="G143" s="117">
        <f t="shared" si="49"/>
        <v>12.699295466231669</v>
      </c>
      <c r="H143" s="117">
        <f t="shared" si="49"/>
        <v>10.572893667877366</v>
      </c>
      <c r="I143" s="117">
        <f t="shared" si="49"/>
        <v>14.650905302075685</v>
      </c>
      <c r="J143" s="117">
        <f t="shared" si="49"/>
        <v>17.659108623855509</v>
      </c>
      <c r="K143" s="117">
        <f t="shared" si="49"/>
        <v>28.424586774312999</v>
      </c>
      <c r="L143" s="117">
        <f t="shared" si="49"/>
        <v>17.814961708249186</v>
      </c>
      <c r="M143" s="117">
        <f t="shared" si="49"/>
        <v>17.219328341945499</v>
      </c>
      <c r="N143" s="117">
        <f t="shared" si="49"/>
        <v>16.54144224913145</v>
      </c>
      <c r="O143" s="117">
        <f t="shared" si="49"/>
        <v>13.979831030646668</v>
      </c>
      <c r="P143" s="117">
        <f t="shared" si="49"/>
        <v>24.392773333322896</v>
      </c>
      <c r="Q143" s="117">
        <f t="shared" si="49"/>
        <v>12.853963134488472</v>
      </c>
      <c r="R143" s="117">
        <f t="shared" ref="R143:V143" si="50">R144+R146+R148+R157</f>
        <v>10.007048078752046</v>
      </c>
      <c r="S143" s="117">
        <f t="shared" si="50"/>
        <v>10.165320348247109</v>
      </c>
      <c r="T143" s="117">
        <f t="shared" si="50"/>
        <v>11.976070591899573</v>
      </c>
      <c r="U143" s="117">
        <f t="shared" si="50"/>
        <v>12.46863866653181</v>
      </c>
      <c r="V143" s="117">
        <f t="shared" si="50"/>
        <v>11.439633583643008</v>
      </c>
      <c r="W143" s="117">
        <f t="shared" ref="W143:Y143" si="51">W144+W146+W148+W157</f>
        <v>11.94297852889766</v>
      </c>
      <c r="X143" s="117">
        <f t="shared" si="51"/>
        <v>13.057753151004945</v>
      </c>
      <c r="Y143" s="117">
        <f t="shared" si="51"/>
        <v>14.323397614501506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1.4456869255033091</v>
      </c>
      <c r="D144" s="122">
        <f t="shared" si="52"/>
        <v>3.5528180741107711</v>
      </c>
      <c r="E144" s="122">
        <f t="shared" si="52"/>
        <v>4.4589917191030146</v>
      </c>
      <c r="F144" s="122">
        <f t="shared" si="52"/>
        <v>3.2809319896351279</v>
      </c>
      <c r="G144" s="122">
        <f t="shared" si="52"/>
        <v>2.5903402777578548</v>
      </c>
      <c r="H144" s="122">
        <f t="shared" si="52"/>
        <v>1.9232332650447959</v>
      </c>
      <c r="I144" s="122">
        <f t="shared" si="52"/>
        <v>2.8483361045656608</v>
      </c>
      <c r="J144" s="122">
        <f t="shared" si="52"/>
        <v>3.424566989302674</v>
      </c>
      <c r="K144" s="122">
        <f t="shared" si="52"/>
        <v>6.5174586421751366</v>
      </c>
      <c r="L144" s="122">
        <f t="shared" si="52"/>
        <v>2.6373529336306842</v>
      </c>
      <c r="M144" s="122">
        <f t="shared" si="52"/>
        <v>2.4853016808091639</v>
      </c>
      <c r="N144" s="122">
        <f t="shared" si="52"/>
        <v>2.7657469308718348</v>
      </c>
      <c r="O144" s="122">
        <f t="shared" si="52"/>
        <v>2.720177011641054</v>
      </c>
      <c r="P144" s="122">
        <f t="shared" si="52"/>
        <v>5.5574636729536575</v>
      </c>
      <c r="Q144" s="122">
        <f t="shared" si="52"/>
        <v>2.8395091128723942</v>
      </c>
      <c r="R144" s="122">
        <f t="shared" si="52"/>
        <v>1.9359072470007663</v>
      </c>
      <c r="S144" s="122">
        <f t="shared" si="52"/>
        <v>1.9621545358883925</v>
      </c>
      <c r="T144" s="122">
        <f t="shared" si="52"/>
        <v>2.2204620420942658</v>
      </c>
      <c r="U144" s="122">
        <f t="shared" si="52"/>
        <v>2.2901563718577647</v>
      </c>
      <c r="V144" s="122">
        <f t="shared" si="52"/>
        <v>1.991511289610093</v>
      </c>
      <c r="W144" s="122">
        <f t="shared" si="52"/>
        <v>2.0915141595971374</v>
      </c>
      <c r="X144" s="122">
        <f t="shared" si="52"/>
        <v>2.5025101892520394</v>
      </c>
      <c r="Y144" s="122">
        <f t="shared" si="52"/>
        <v>2.3734938011355244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1.4456869255033091</v>
      </c>
      <c r="D145" s="98">
        <v>3.5528180741107711</v>
      </c>
      <c r="E145" s="98">
        <v>4.4589917191030146</v>
      </c>
      <c r="F145" s="98">
        <v>3.2809319896351279</v>
      </c>
      <c r="G145" s="98">
        <v>2.5903402777578548</v>
      </c>
      <c r="H145" s="98">
        <v>1.9232332650447959</v>
      </c>
      <c r="I145" s="98">
        <v>2.8483361045656608</v>
      </c>
      <c r="J145" s="98">
        <v>3.424566989302674</v>
      </c>
      <c r="K145" s="98">
        <v>6.5174586421751366</v>
      </c>
      <c r="L145" s="98">
        <v>2.6373529336306842</v>
      </c>
      <c r="M145" s="98">
        <v>2.4853016808091639</v>
      </c>
      <c r="N145" s="98">
        <v>2.7657469308718348</v>
      </c>
      <c r="O145" s="98">
        <v>2.720177011641054</v>
      </c>
      <c r="P145" s="98">
        <v>5.5574636729536575</v>
      </c>
      <c r="Q145" s="98">
        <v>2.8395091128723942</v>
      </c>
      <c r="R145" s="98">
        <v>1.9359072470007663</v>
      </c>
      <c r="S145" s="98">
        <v>1.9621545358883925</v>
      </c>
      <c r="T145" s="98">
        <v>2.2204620420942658</v>
      </c>
      <c r="U145" s="98">
        <v>2.2901563718577647</v>
      </c>
      <c r="V145" s="98">
        <v>1.991511289610093</v>
      </c>
      <c r="W145" s="98">
        <v>2.0915141595971374</v>
      </c>
      <c r="X145" s="98">
        <v>2.5025101892520394</v>
      </c>
      <c r="Y145" s="98">
        <v>2.3734938011355244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0.18793299018836529</v>
      </c>
      <c r="D146" s="122">
        <f t="shared" si="53"/>
        <v>0.37647947080599919</v>
      </c>
      <c r="E146" s="122">
        <f t="shared" si="53"/>
        <v>0.93321443206239141</v>
      </c>
      <c r="F146" s="122">
        <f t="shared" si="53"/>
        <v>0.58145982125657814</v>
      </c>
      <c r="G146" s="122">
        <f t="shared" si="53"/>
        <v>0.61913642964991134</v>
      </c>
      <c r="H146" s="122">
        <f t="shared" si="53"/>
        <v>0.67810052343080107</v>
      </c>
      <c r="I146" s="122">
        <f t="shared" si="53"/>
        <v>0.41204667659805805</v>
      </c>
      <c r="J146" s="122">
        <f t="shared" si="53"/>
        <v>0.40379479699144999</v>
      </c>
      <c r="K146" s="122">
        <f t="shared" si="53"/>
        <v>0.80852300532522914</v>
      </c>
      <c r="L146" s="122">
        <f t="shared" si="53"/>
        <v>1.2178421650139815</v>
      </c>
      <c r="M146" s="122">
        <f t="shared" si="53"/>
        <v>1.4752338956383815</v>
      </c>
      <c r="N146" s="122">
        <f t="shared" si="53"/>
        <v>1.4810534983592238</v>
      </c>
      <c r="O146" s="122">
        <f t="shared" si="53"/>
        <v>1.2359584823335408</v>
      </c>
      <c r="P146" s="122">
        <f t="shared" si="53"/>
        <v>1.2392439484841737</v>
      </c>
      <c r="Q146" s="122">
        <f t="shared" si="53"/>
        <v>0.77662868999978452</v>
      </c>
      <c r="R146" s="122">
        <f t="shared" si="53"/>
        <v>0.44966801963216585</v>
      </c>
      <c r="S146" s="122">
        <f t="shared" si="53"/>
        <v>0.44152106429799681</v>
      </c>
      <c r="T146" s="122">
        <f t="shared" si="53"/>
        <v>0.40372739393507406</v>
      </c>
      <c r="U146" s="122">
        <f t="shared" si="53"/>
        <v>0.37738935375951121</v>
      </c>
      <c r="V146" s="122">
        <f t="shared" si="53"/>
        <v>0.22492025545785393</v>
      </c>
      <c r="W146" s="122">
        <f t="shared" si="53"/>
        <v>0.29422199096707424</v>
      </c>
      <c r="X146" s="122">
        <f t="shared" si="53"/>
        <v>0.37894153671576669</v>
      </c>
      <c r="Y146" s="122">
        <f t="shared" si="53"/>
        <v>0.48903547586503726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0.18793299018836529</v>
      </c>
      <c r="D147" s="98">
        <v>0.37647947080599919</v>
      </c>
      <c r="E147" s="98">
        <v>0.93321443206239141</v>
      </c>
      <c r="F147" s="98">
        <v>0.58145982125657814</v>
      </c>
      <c r="G147" s="98">
        <v>0.61913642964991134</v>
      </c>
      <c r="H147" s="98">
        <v>0.67810052343080107</v>
      </c>
      <c r="I147" s="98">
        <v>0.41204667659805805</v>
      </c>
      <c r="J147" s="98">
        <v>0.40379479699144999</v>
      </c>
      <c r="K147" s="98">
        <v>0.80852300532522914</v>
      </c>
      <c r="L147" s="98">
        <v>1.2178421650139815</v>
      </c>
      <c r="M147" s="98">
        <v>1.4752338956383815</v>
      </c>
      <c r="N147" s="98">
        <v>1.4810534983592238</v>
      </c>
      <c r="O147" s="98">
        <v>1.2359584823335408</v>
      </c>
      <c r="P147" s="98">
        <v>1.2392439484841737</v>
      </c>
      <c r="Q147" s="98">
        <v>0.77662868999978452</v>
      </c>
      <c r="R147" s="98">
        <v>0.44966801963216585</v>
      </c>
      <c r="S147" s="98">
        <v>0.44152106429799681</v>
      </c>
      <c r="T147" s="98">
        <v>0.40372739393507406</v>
      </c>
      <c r="U147" s="98">
        <v>0.37738935375951121</v>
      </c>
      <c r="V147" s="98">
        <v>0.22492025545785393</v>
      </c>
      <c r="W147" s="98">
        <v>0.29422199096707424</v>
      </c>
      <c r="X147" s="98">
        <v>0.37894153671576669</v>
      </c>
      <c r="Y147" s="98">
        <v>0.48903547586503726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2.5112894919995705</v>
      </c>
      <c r="D148" s="122">
        <v>5.7730979567407017</v>
      </c>
      <c r="E148" s="122">
        <v>5.8624289369399722</v>
      </c>
      <c r="F148" s="122">
        <v>4.419106978757398</v>
      </c>
      <c r="G148" s="122">
        <v>3.4912065795867773</v>
      </c>
      <c r="H148" s="122">
        <v>3.0327153589760947</v>
      </c>
      <c r="I148" s="122">
        <v>4.2737500694351178</v>
      </c>
      <c r="J148" s="122">
        <v>5.6299741748988668</v>
      </c>
      <c r="K148" s="122">
        <v>8.5062471086436098</v>
      </c>
      <c r="L148" s="122">
        <v>5.1018581809568877</v>
      </c>
      <c r="M148" s="122">
        <v>4.8500924514422401</v>
      </c>
      <c r="N148" s="122">
        <v>4.8241312879916691</v>
      </c>
      <c r="O148" s="122">
        <v>4.3067637719797904</v>
      </c>
      <c r="P148" s="122">
        <v>7.9251021630494165</v>
      </c>
      <c r="Q148" s="122">
        <v>4.2411403235278291</v>
      </c>
      <c r="R148" s="122">
        <v>3.0603811884221397</v>
      </c>
      <c r="S148" s="122">
        <v>3.2236086710300471</v>
      </c>
      <c r="T148" s="122">
        <v>3.5547177376994235</v>
      </c>
      <c r="U148" s="122">
        <v>3.6763383435159738</v>
      </c>
      <c r="V148" s="122">
        <v>3.3907323697021683</v>
      </c>
      <c r="W148" s="122">
        <v>3.4565759881367755</v>
      </c>
      <c r="X148" s="122">
        <v>3.7576873810587372</v>
      </c>
      <c r="Y148" s="122">
        <v>3.8893244721615963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2.3489717733032256</v>
      </c>
      <c r="D149" s="98">
        <v>5.3615310074321165</v>
      </c>
      <c r="E149" s="98">
        <v>5.5252956334749355</v>
      </c>
      <c r="F149" s="98">
        <v>4.115040190779105</v>
      </c>
      <c r="G149" s="98">
        <v>3.1863893366009863</v>
      </c>
      <c r="H149" s="98">
        <v>2.7511952297810813</v>
      </c>
      <c r="I149" s="98">
        <v>3.7122663030219232</v>
      </c>
      <c r="J149" s="98">
        <v>4.7798703355674386</v>
      </c>
      <c r="K149" s="98">
        <v>7.1990333206968051</v>
      </c>
      <c r="L149" s="98">
        <v>4.0771250717209604</v>
      </c>
      <c r="M149" s="98">
        <v>3.7307703536457608</v>
      </c>
      <c r="N149" s="98">
        <v>3.7459150550232279</v>
      </c>
      <c r="O149" s="98">
        <v>3.4425964152241626</v>
      </c>
      <c r="P149" s="98">
        <v>5.8367014477775561</v>
      </c>
      <c r="Q149" s="98">
        <v>3.0557267979410758</v>
      </c>
      <c r="R149" s="98">
        <v>2.2504852831105291</v>
      </c>
      <c r="S149" s="98">
        <v>2.4881641942345345</v>
      </c>
      <c r="T149" s="98">
        <v>2.3599593926095044</v>
      </c>
      <c r="U149" s="98">
        <v>2.7470448703333341</v>
      </c>
      <c r="V149" s="98">
        <v>2.1057448789928648</v>
      </c>
      <c r="W149" s="98">
        <v>2.4589872373799491</v>
      </c>
      <c r="X149" s="98">
        <v>1.7846131357456967</v>
      </c>
      <c r="Y149" s="98">
        <v>2.2159420022597094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1.5916513231605717E-2</v>
      </c>
      <c r="D150" s="98">
        <v>4.1142445418701407E-2</v>
      </c>
      <c r="E150" s="98">
        <v>0.12035529499864255</v>
      </c>
      <c r="F150" s="98">
        <v>3.7654168813495779E-2</v>
      </c>
      <c r="G150" s="98">
        <v>1.2184699874152206E-2</v>
      </c>
      <c r="H150" s="98">
        <v>2.8889981031236522E-2</v>
      </c>
      <c r="I150" s="98">
        <v>1.8571962144870693E-2</v>
      </c>
      <c r="J150" s="98">
        <v>0.10203916160819153</v>
      </c>
      <c r="K150" s="98">
        <v>9.9932507282547045E-2</v>
      </c>
      <c r="L150" s="98">
        <v>0.24128928799049065</v>
      </c>
      <c r="M150" s="98">
        <v>0.13012895528912488</v>
      </c>
      <c r="N150" s="98">
        <v>0.13839250373547379</v>
      </c>
      <c r="O150" s="98">
        <v>0.10826535619359777</v>
      </c>
      <c r="P150" s="98">
        <v>0.2078143344847293</v>
      </c>
      <c r="Q150" s="98">
        <v>8.5071922080369289E-2</v>
      </c>
      <c r="R150" s="98">
        <v>6.2047740615053339E-2</v>
      </c>
      <c r="S150" s="98">
        <v>0.12966194840534667</v>
      </c>
      <c r="T150" s="98">
        <v>9.5372832806546737E-2</v>
      </c>
      <c r="U150" s="98">
        <v>0.10624192955999499</v>
      </c>
      <c r="V150" s="98">
        <v>0.17354953041294455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4.5145584744010541E-3</v>
      </c>
      <c r="D151" s="101">
        <v>1.2053948700039729E-2</v>
      </c>
      <c r="E151" s="101">
        <v>3.118672895311507E-2</v>
      </c>
      <c r="F151" s="101">
        <v>9.7495094298282979E-3</v>
      </c>
      <c r="G151" s="101">
        <v>3.5558569982897443E-3</v>
      </c>
      <c r="H151" s="101">
        <v>7.7973495144531158E-3</v>
      </c>
      <c r="I151" s="101">
        <v>5.0722704248713077E-3</v>
      </c>
      <c r="J151" s="101">
        <v>2.7249735975593065E-2</v>
      </c>
      <c r="K151" s="101">
        <v>2.7617664939914126E-2</v>
      </c>
      <c r="L151" s="101">
        <v>5.7073341206519371E-2</v>
      </c>
      <c r="M151" s="101">
        <v>2.0829220892322215E-2</v>
      </c>
      <c r="N151" s="101">
        <v>2.2760253073979834E-2</v>
      </c>
      <c r="O151" s="101">
        <v>1.6165492783057581E-2</v>
      </c>
      <c r="P151" s="101">
        <v>3.1131576534006531E-2</v>
      </c>
      <c r="Q151" s="101">
        <v>1.2522816737780815E-2</v>
      </c>
      <c r="R151" s="101">
        <v>9.6719788792051908E-3</v>
      </c>
      <c r="S151" s="101">
        <v>1.9721626039405298E-2</v>
      </c>
      <c r="T151" s="101">
        <v>1.036051931698132E-2</v>
      </c>
      <c r="U151" s="101">
        <v>1.179235960521478E-2</v>
      </c>
      <c r="V151" s="101">
        <v>2.5817481995510132E-2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1.1401954757204664E-2</v>
      </c>
      <c r="D152" s="104">
        <v>2.9088496718661677E-2</v>
      </c>
      <c r="E152" s="104">
        <v>8.9168566045527475E-2</v>
      </c>
      <c r="F152" s="104">
        <v>2.7904659383667482E-2</v>
      </c>
      <c r="G152" s="104">
        <v>8.6288428758624618E-3</v>
      </c>
      <c r="H152" s="104">
        <v>2.1092631516783405E-2</v>
      </c>
      <c r="I152" s="104">
        <v>1.3499691719999384E-2</v>
      </c>
      <c r="J152" s="104">
        <v>7.4789425632598466E-2</v>
      </c>
      <c r="K152" s="104">
        <v>7.2314842342632926E-2</v>
      </c>
      <c r="L152" s="104">
        <v>0.1842159467839713</v>
      </c>
      <c r="M152" s="104">
        <v>0.10929973439680267</v>
      </c>
      <c r="N152" s="104">
        <v>0.11563225066149395</v>
      </c>
      <c r="O152" s="104">
        <v>9.2099863410540189E-2</v>
      </c>
      <c r="P152" s="104">
        <v>0.17668275795072277</v>
      </c>
      <c r="Q152" s="104">
        <v>7.2549105342588474E-2</v>
      </c>
      <c r="R152" s="104">
        <v>5.2375761735848146E-2</v>
      </c>
      <c r="S152" s="104">
        <v>0.10994032236594138</v>
      </c>
      <c r="T152" s="104">
        <v>8.5012313489565422E-2</v>
      </c>
      <c r="U152" s="104">
        <v>9.444956995478021E-2</v>
      </c>
      <c r="V152" s="104">
        <v>0.14773204841743443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5.1957607324475685E-2</v>
      </c>
      <c r="D153" s="101">
        <v>0.14720311617803697</v>
      </c>
      <c r="E153" s="101">
        <v>0.10027048841087186</v>
      </c>
      <c r="F153" s="101">
        <v>0.11092577798803052</v>
      </c>
      <c r="G153" s="101">
        <v>8.4624221376099984E-2</v>
      </c>
      <c r="H153" s="101">
        <v>0.1309604078310837</v>
      </c>
      <c r="I153" s="101">
        <v>0.25899581566714441</v>
      </c>
      <c r="J153" s="101">
        <v>0.16430886553893848</v>
      </c>
      <c r="K153" s="101">
        <v>0.32936697053389241</v>
      </c>
      <c r="L153" s="101">
        <v>3.957722911686638E-3</v>
      </c>
      <c r="M153" s="101">
        <v>0.13293640039392449</v>
      </c>
      <c r="N153" s="101">
        <v>0.10829763623199094</v>
      </c>
      <c r="O153" s="101">
        <v>0.18383497544065647</v>
      </c>
      <c r="P153" s="101">
        <v>0.20668472859549308</v>
      </c>
      <c r="Q153" s="101">
        <v>0.14255811372473096</v>
      </c>
      <c r="R153" s="101">
        <v>8.8960094670439069E-2</v>
      </c>
      <c r="S153" s="101">
        <v>5.9002984025583807E-2</v>
      </c>
      <c r="T153" s="101">
        <v>0.26127470337579417</v>
      </c>
      <c r="U153" s="101">
        <v>0.10335017584446678</v>
      </c>
      <c r="V153" s="101">
        <v>0.43613422208778646</v>
      </c>
      <c r="W153" s="101">
        <v>0</v>
      </c>
      <c r="X153" s="101">
        <v>0.13767621759293946</v>
      </c>
      <c r="Y153" s="101">
        <v>0.36348511000812239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9.4443598140263041E-2</v>
      </c>
      <c r="D154" s="104">
        <v>0.22322138771184635</v>
      </c>
      <c r="E154" s="104">
        <v>0.11650752005552253</v>
      </c>
      <c r="F154" s="104">
        <v>0.15548684117676675</v>
      </c>
      <c r="G154" s="104">
        <v>0.20800832173553868</v>
      </c>
      <c r="H154" s="104">
        <v>0.12166974033269337</v>
      </c>
      <c r="I154" s="104">
        <v>0.28391598860117984</v>
      </c>
      <c r="J154" s="104">
        <v>0.58375581218429839</v>
      </c>
      <c r="K154" s="104">
        <v>0.8779143101303637</v>
      </c>
      <c r="L154" s="104">
        <v>0.77948609833375015</v>
      </c>
      <c r="M154" s="104">
        <v>0.85625674211342961</v>
      </c>
      <c r="N154" s="104">
        <v>0.83152609300097646</v>
      </c>
      <c r="O154" s="104">
        <v>0.57206702512137408</v>
      </c>
      <c r="P154" s="104">
        <v>1.6739016521916377</v>
      </c>
      <c r="Q154" s="104">
        <v>0.9577834897816524</v>
      </c>
      <c r="R154" s="104">
        <v>0.65888807002611816</v>
      </c>
      <c r="S154" s="104">
        <v>0.54677954436458243</v>
      </c>
      <c r="T154" s="104">
        <v>0.83811080890757839</v>
      </c>
      <c r="U154" s="104">
        <v>0.71970136777817773</v>
      </c>
      <c r="V154" s="104">
        <v>0.67530373820857248</v>
      </c>
      <c r="W154" s="104">
        <v>0.9975887507568264</v>
      </c>
      <c r="X154" s="104">
        <v>1.835398027720101</v>
      </c>
      <c r="Y154" s="104">
        <v>1.3098973598937642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2.4739794743412362E-2</v>
      </c>
      <c r="D155" s="98">
        <v>6.2420872201474971E-2</v>
      </c>
      <c r="E155" s="98">
        <v>2.404389715028428E-2</v>
      </c>
      <c r="F155" s="98">
        <v>3.2534756841384821E-2</v>
      </c>
      <c r="G155" s="98">
        <v>5.8127525546649635E-2</v>
      </c>
      <c r="H155" s="98">
        <v>2.933126069996822E-2</v>
      </c>
      <c r="I155" s="98">
        <v>7.0741583113982098E-2</v>
      </c>
      <c r="J155" s="98">
        <v>0.1405861135945341</v>
      </c>
      <c r="K155" s="98">
        <v>0.22559013720378873</v>
      </c>
      <c r="L155" s="98">
        <v>0.14325250160400066</v>
      </c>
      <c r="M155" s="98">
        <v>0.11998322647792815</v>
      </c>
      <c r="N155" s="98">
        <v>0.11185780462444632</v>
      </c>
      <c r="O155" s="98">
        <v>6.465776379240698E-2</v>
      </c>
      <c r="P155" s="98">
        <v>0.20056606887724443</v>
      </c>
      <c r="Q155" s="98">
        <v>0.12002353499959388</v>
      </c>
      <c r="R155" s="98">
        <v>8.9993181634214089E-2</v>
      </c>
      <c r="S155" s="98">
        <v>7.084370672553239E-2</v>
      </c>
      <c r="T155" s="98">
        <v>7.8280784378938234E-2</v>
      </c>
      <c r="U155" s="98">
        <v>6.8639235650074015E-2</v>
      </c>
      <c r="V155" s="98">
        <v>2.5168578605456526E-2</v>
      </c>
      <c r="W155" s="98">
        <v>9.0718134805148953E-2</v>
      </c>
      <c r="X155" s="98">
        <v>0.31163499882571039</v>
      </c>
      <c r="Y155" s="98">
        <v>0.2147397272348863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6.9703803396850672E-2</v>
      </c>
      <c r="D156" s="98">
        <v>0.16080051551037139</v>
      </c>
      <c r="E156" s="98">
        <v>9.2463622905238255E-2</v>
      </c>
      <c r="F156" s="98">
        <v>0.12295208433538193</v>
      </c>
      <c r="G156" s="98">
        <v>0.14988079618888905</v>
      </c>
      <c r="H156" s="98">
        <v>9.2338479632725151E-2</v>
      </c>
      <c r="I156" s="98">
        <v>0.21317440548719771</v>
      </c>
      <c r="J156" s="98">
        <v>0.44316969858976429</v>
      </c>
      <c r="K156" s="98">
        <v>0.65232417292657496</v>
      </c>
      <c r="L156" s="98">
        <v>0.63623359672974944</v>
      </c>
      <c r="M156" s="98">
        <v>0.73627351563550147</v>
      </c>
      <c r="N156" s="98">
        <v>0.71966828837653019</v>
      </c>
      <c r="O156" s="98">
        <v>0.50740926132896713</v>
      </c>
      <c r="P156" s="98">
        <v>1.4733355833143933</v>
      </c>
      <c r="Q156" s="98">
        <v>0.83775995478205856</v>
      </c>
      <c r="R156" s="98">
        <v>0.56889488839190405</v>
      </c>
      <c r="S156" s="98">
        <v>0.47593583763905006</v>
      </c>
      <c r="T156" s="98">
        <v>0.75983002452864012</v>
      </c>
      <c r="U156" s="98">
        <v>0.65106213212810371</v>
      </c>
      <c r="V156" s="98">
        <v>0.65013515960311596</v>
      </c>
      <c r="W156" s="98">
        <v>0.90687061595167751</v>
      </c>
      <c r="X156" s="98">
        <v>1.5237630288943906</v>
      </c>
      <c r="Y156" s="98">
        <v>1.0951576326588779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4.0992429384981497</v>
      </c>
      <c r="D157" s="122">
        <v>9.865284412095825</v>
      </c>
      <c r="E157" s="122">
        <v>10.369985159186042</v>
      </c>
      <c r="F157" s="122">
        <v>7.744402831404118</v>
      </c>
      <c r="G157" s="122">
        <v>5.9986121792371261</v>
      </c>
      <c r="H157" s="122">
        <v>4.9388445204256737</v>
      </c>
      <c r="I157" s="122">
        <v>7.116772451476848</v>
      </c>
      <c r="J157" s="122">
        <v>8.2007726626625193</v>
      </c>
      <c r="K157" s="122">
        <v>12.592358018169021</v>
      </c>
      <c r="L157" s="122">
        <v>8.8579084286476331</v>
      </c>
      <c r="M157" s="122">
        <v>8.4087003140557144</v>
      </c>
      <c r="N157" s="122">
        <v>7.4705105319087206</v>
      </c>
      <c r="O157" s="122">
        <v>5.7169317646922826</v>
      </c>
      <c r="P157" s="122">
        <v>9.6709635488356476</v>
      </c>
      <c r="Q157" s="122">
        <v>4.9966850080884644</v>
      </c>
      <c r="R157" s="122">
        <v>4.5610916236969743</v>
      </c>
      <c r="S157" s="122">
        <v>4.5380360770306725</v>
      </c>
      <c r="T157" s="122">
        <v>5.7971634181708094</v>
      </c>
      <c r="U157" s="122">
        <v>6.1247545973985602</v>
      </c>
      <c r="V157" s="122">
        <v>5.8324696688728928</v>
      </c>
      <c r="W157" s="122">
        <v>6.1006663901966736</v>
      </c>
      <c r="X157" s="122">
        <v>6.4186140439784021</v>
      </c>
      <c r="Y157" s="122">
        <v>7.571543865339347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2.2198494455146864</v>
      </c>
      <c r="D158" s="98">
        <v>5.2406979538248724</v>
      </c>
      <c r="E158" s="98">
        <v>6.5468645583798164</v>
      </c>
      <c r="F158" s="98">
        <v>4.0932630458632815</v>
      </c>
      <c r="G158" s="98">
        <v>2.2060482621883684</v>
      </c>
      <c r="H158" s="98">
        <v>1.8255259658836649</v>
      </c>
      <c r="I158" s="98">
        <v>2.3341288149702351</v>
      </c>
      <c r="J158" s="98">
        <v>2.8906200794540333</v>
      </c>
      <c r="K158" s="98">
        <v>6.1575602813734474</v>
      </c>
      <c r="L158" s="98">
        <v>5.0514062287309036</v>
      </c>
      <c r="M158" s="98">
        <v>5.4739614560868928</v>
      </c>
      <c r="N158" s="98">
        <v>5.4977724134049932</v>
      </c>
      <c r="O158" s="98">
        <v>3.9200326479709369</v>
      </c>
      <c r="P158" s="98">
        <v>4.7134605769825848</v>
      </c>
      <c r="Q158" s="98">
        <v>1.5898190133982777</v>
      </c>
      <c r="R158" s="98">
        <v>0.94603523423505609</v>
      </c>
      <c r="S158" s="98">
        <v>1.9007655092135138</v>
      </c>
      <c r="T158" s="98">
        <v>2.0884979342518761</v>
      </c>
      <c r="U158" s="98">
        <v>2.5359621837707431</v>
      </c>
      <c r="V158" s="98">
        <v>2.3955044503747773</v>
      </c>
      <c r="W158" s="98">
        <v>1.2272907076050901</v>
      </c>
      <c r="X158" s="98">
        <v>0.87835352052837867</v>
      </c>
      <c r="Y158" s="98">
        <v>1.0474705201367525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1.8793934929834635</v>
      </c>
      <c r="D159" s="33">
        <v>4.6245864582709517</v>
      </c>
      <c r="E159" s="33">
        <v>3.823120600806226</v>
      </c>
      <c r="F159" s="33">
        <v>3.6511397855408365</v>
      </c>
      <c r="G159" s="33">
        <v>3.7925639170487577</v>
      </c>
      <c r="H159" s="33">
        <v>3.1133185545420088</v>
      </c>
      <c r="I159" s="33">
        <v>4.7826436365066129</v>
      </c>
      <c r="J159" s="33">
        <v>5.3101525832084864</v>
      </c>
      <c r="K159" s="33">
        <v>6.4347977367955735</v>
      </c>
      <c r="L159" s="33">
        <v>3.8065021999167299</v>
      </c>
      <c r="M159" s="33">
        <v>2.9347388579688216</v>
      </c>
      <c r="N159" s="33">
        <v>1.9727381185037269</v>
      </c>
      <c r="O159" s="33">
        <v>1.7968991167213455</v>
      </c>
      <c r="P159" s="33">
        <v>4.9575029718530637</v>
      </c>
      <c r="Q159" s="33">
        <v>3.4068659946901865</v>
      </c>
      <c r="R159" s="33">
        <v>3.6150563894619183</v>
      </c>
      <c r="S159" s="33">
        <v>2.6372705678171586</v>
      </c>
      <c r="T159" s="33">
        <v>3.7086654839189337</v>
      </c>
      <c r="U159" s="33">
        <v>3.5887924136278171</v>
      </c>
      <c r="V159" s="33">
        <v>3.436965218498115</v>
      </c>
      <c r="W159" s="33">
        <v>4.8733756825915835</v>
      </c>
      <c r="X159" s="33">
        <v>5.5402605234500237</v>
      </c>
      <c r="Y159" s="33">
        <v>6.524073345202595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2.0857741553800002</v>
      </c>
      <c r="D161" s="117">
        <f t="shared" si="54"/>
        <v>2.6763116633453219</v>
      </c>
      <c r="E161" s="117">
        <f t="shared" si="54"/>
        <v>3.9979568661284621</v>
      </c>
      <c r="F161" s="117">
        <f t="shared" si="54"/>
        <v>2.905945534869117</v>
      </c>
      <c r="G161" s="117">
        <f t="shared" si="54"/>
        <v>2.2700492134458452</v>
      </c>
      <c r="H161" s="117">
        <f t="shared" si="54"/>
        <v>1.6783467593816703</v>
      </c>
      <c r="I161" s="117">
        <f t="shared" si="54"/>
        <v>1.9396803106886926</v>
      </c>
      <c r="J161" s="117">
        <f t="shared" si="54"/>
        <v>1.2201242613645067</v>
      </c>
      <c r="K161" s="117">
        <f t="shared" si="54"/>
        <v>2.1380720856317454</v>
      </c>
      <c r="L161" s="117">
        <f t="shared" si="54"/>
        <v>1.2977196126154664</v>
      </c>
      <c r="M161" s="117">
        <f t="shared" si="54"/>
        <v>1.5762818709763085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0.40979256909770106</v>
      </c>
      <c r="X161" s="117">
        <f t="shared" si="56"/>
        <v>0.51140567407943682</v>
      </c>
      <c r="Y161" s="117">
        <f t="shared" si="56"/>
        <v>2.9372479456926155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0.7405815401403496</v>
      </c>
      <c r="D162" s="122">
        <f t="shared" si="57"/>
        <v>1.0438231678556094</v>
      </c>
      <c r="E162" s="122">
        <f t="shared" si="57"/>
        <v>1.5873808082854113</v>
      </c>
      <c r="F162" s="122">
        <f t="shared" si="57"/>
        <v>1.2122276214643841</v>
      </c>
      <c r="G162" s="122">
        <f t="shared" si="57"/>
        <v>0.97754938590716944</v>
      </c>
      <c r="H162" s="122">
        <f t="shared" si="57"/>
        <v>0.70431829461798023</v>
      </c>
      <c r="I162" s="122">
        <f t="shared" si="57"/>
        <v>0.88655226193551495</v>
      </c>
      <c r="J162" s="122">
        <f t="shared" si="57"/>
        <v>0.56933550540399791</v>
      </c>
      <c r="K162" s="122">
        <f t="shared" si="57"/>
        <v>1.0530037966239365</v>
      </c>
      <c r="L162" s="122">
        <f t="shared" si="57"/>
        <v>0.49890722378934693</v>
      </c>
      <c r="M162" s="122">
        <f t="shared" si="57"/>
        <v>0.69109853786227604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0.1272611371035027</v>
      </c>
      <c r="X162" s="122">
        <f t="shared" si="57"/>
        <v>0.10698955270817079</v>
      </c>
      <c r="Y162" s="122">
        <f t="shared" si="57"/>
        <v>1.6764151486982917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0.7405815401403496</v>
      </c>
      <c r="D163" s="33">
        <v>1.0438231678556094</v>
      </c>
      <c r="E163" s="33">
        <v>1.5873808082854113</v>
      </c>
      <c r="F163" s="33">
        <v>1.2122276214643841</v>
      </c>
      <c r="G163" s="33">
        <v>0.97754938590716944</v>
      </c>
      <c r="H163" s="33">
        <v>0.70431829461798023</v>
      </c>
      <c r="I163" s="33">
        <v>0.88655226193551495</v>
      </c>
      <c r="J163" s="33">
        <v>0.56933550540399791</v>
      </c>
      <c r="K163" s="33">
        <v>1.0530037966239365</v>
      </c>
      <c r="L163" s="33">
        <v>0.49890722378934693</v>
      </c>
      <c r="M163" s="33">
        <v>0.69109853786227604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0.1272611371035027</v>
      </c>
      <c r="X163" s="33">
        <v>0.10698955270817079</v>
      </c>
      <c r="Y163" s="33">
        <v>1.6764151486982917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3.7169741127828254E-2</v>
      </c>
      <c r="D164" s="122">
        <f t="shared" si="58"/>
        <v>3.7039680763474962E-2</v>
      </c>
      <c r="E164" s="122">
        <f t="shared" si="58"/>
        <v>0.11614196951295938</v>
      </c>
      <c r="F164" s="122">
        <f t="shared" si="58"/>
        <v>7.2215966247206595E-2</v>
      </c>
      <c r="G164" s="122">
        <f t="shared" si="58"/>
        <v>6.8366248543503802E-2</v>
      </c>
      <c r="H164" s="122">
        <f t="shared" si="58"/>
        <v>5.4965964678427209E-2</v>
      </c>
      <c r="I164" s="122">
        <f t="shared" si="58"/>
        <v>1.8695967410167241E-2</v>
      </c>
      <c r="J164" s="122">
        <f t="shared" si="58"/>
        <v>9.3822305547784854E-3</v>
      </c>
      <c r="K164" s="122">
        <f t="shared" si="58"/>
        <v>2.0512211551591435E-2</v>
      </c>
      <c r="L164" s="122">
        <f t="shared" si="58"/>
        <v>3.3474403981993944E-2</v>
      </c>
      <c r="M164" s="122">
        <f t="shared" si="58"/>
        <v>4.6765488713998556E-2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4.3570929669099505E-3</v>
      </c>
      <c r="X164" s="122">
        <f t="shared" si="58"/>
        <v>7.5080406368818768E-3</v>
      </c>
      <c r="Y164" s="122">
        <f t="shared" si="58"/>
        <v>2.6775994755844395E-2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3.7169741127828254E-2</v>
      </c>
      <c r="D165" s="98">
        <v>3.7039680763474962E-2</v>
      </c>
      <c r="E165" s="98">
        <v>0.11614196951295938</v>
      </c>
      <c r="F165" s="98">
        <v>7.2215966247206595E-2</v>
      </c>
      <c r="G165" s="98">
        <v>6.8366248543503802E-2</v>
      </c>
      <c r="H165" s="98">
        <v>5.4965964678427209E-2</v>
      </c>
      <c r="I165" s="98">
        <v>1.8695967410167241E-2</v>
      </c>
      <c r="J165" s="98">
        <v>9.3822305547784854E-3</v>
      </c>
      <c r="K165" s="98">
        <v>2.0512211551591435E-2</v>
      </c>
      <c r="L165" s="98">
        <v>3.3474403981993944E-2</v>
      </c>
      <c r="M165" s="98">
        <v>4.6765488713998556E-2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4.3570929669099505E-3</v>
      </c>
      <c r="X165" s="98">
        <v>7.5080406368818768E-3</v>
      </c>
      <c r="Y165" s="98">
        <v>2.6775994755844395E-2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0.4969029894245407</v>
      </c>
      <c r="D166" s="122">
        <v>0.58899645827281766</v>
      </c>
      <c r="E166" s="122">
        <v>0.82865446015180433</v>
      </c>
      <c r="F166" s="122">
        <v>0.58911621923962587</v>
      </c>
      <c r="G166" s="122">
        <v>0.45036285203717108</v>
      </c>
      <c r="H166" s="122">
        <v>0.34967099636941912</v>
      </c>
      <c r="I166" s="122">
        <v>0.38811619613171328</v>
      </c>
      <c r="J166" s="122">
        <v>0.26107988635987806</v>
      </c>
      <c r="K166" s="122">
        <v>0.42918034008581657</v>
      </c>
      <c r="L166" s="122">
        <v>0.27970455998024729</v>
      </c>
      <c r="M166" s="122">
        <v>0.30669338664676959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0.10061896711165572</v>
      </c>
      <c r="X166" s="122">
        <v>0.14656546283340965</v>
      </c>
      <c r="Y166" s="122">
        <v>0.41878372031800726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0.46479156108166431</v>
      </c>
      <c r="D167" s="98">
        <v>0.54706771546182342</v>
      </c>
      <c r="E167" s="98">
        <v>0.78102893884400348</v>
      </c>
      <c r="F167" s="98">
        <v>0.54859049913328561</v>
      </c>
      <c r="G167" s="98">
        <v>0.41110848251670273</v>
      </c>
      <c r="H167" s="98">
        <v>0.3172795754010086</v>
      </c>
      <c r="I167" s="98">
        <v>0.33713538336817839</v>
      </c>
      <c r="J167" s="98">
        <v>0.22166633481911577</v>
      </c>
      <c r="K167" s="98">
        <v>0.36316791323693859</v>
      </c>
      <c r="L167" s="98">
        <v>0.223518804491983</v>
      </c>
      <c r="M167" s="98">
        <v>0.23588096429502223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7.1605300151268078E-2</v>
      </c>
      <c r="X167" s="98">
        <v>6.958428634907747E-2</v>
      </c>
      <c r="Y167" s="98">
        <v>0.23862388753367822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3.1176675402114296E-3</v>
      </c>
      <c r="D168" s="98">
        <v>4.154979636344102E-3</v>
      </c>
      <c r="E168" s="98">
        <v>1.7005833491275778E-2</v>
      </c>
      <c r="F168" s="98">
        <v>5.0313760052515897E-3</v>
      </c>
      <c r="G168" s="98">
        <v>1.5331741563502776E-3</v>
      </c>
      <c r="H168" s="98">
        <v>3.2994128754336976E-3</v>
      </c>
      <c r="I168" s="98">
        <v>1.7257132966472764E-3</v>
      </c>
      <c r="J168" s="98">
        <v>4.7651138271136134E-3</v>
      </c>
      <c r="K168" s="98">
        <v>5.0672343676104493E-3</v>
      </c>
      <c r="L168" s="98">
        <v>1.3262354481746825E-2</v>
      </c>
      <c r="M168" s="98">
        <v>8.2552592670897262E-3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8.8429495890329931E-4</v>
      </c>
      <c r="D169" s="101">
        <v>1.2173294726772798E-3</v>
      </c>
      <c r="E169" s="101">
        <v>4.4065890056619933E-3</v>
      </c>
      <c r="F169" s="101">
        <v>1.3027361738132638E-3</v>
      </c>
      <c r="G169" s="101">
        <v>4.4742571501659042E-4</v>
      </c>
      <c r="H169" s="101">
        <v>8.9050509775091282E-4</v>
      </c>
      <c r="I169" s="101">
        <v>4.713171633729976E-4</v>
      </c>
      <c r="J169" s="101">
        <v>1.2725319537716568E-3</v>
      </c>
      <c r="K169" s="101">
        <v>1.4003969753406164E-3</v>
      </c>
      <c r="L169" s="101">
        <v>3.1370098890108164E-3</v>
      </c>
      <c r="M169" s="101">
        <v>1.3213863003476531E-3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2.2333725813081301E-3</v>
      </c>
      <c r="D170" s="104">
        <v>2.9376501636668227E-3</v>
      </c>
      <c r="E170" s="104">
        <v>1.2599244485613786E-2</v>
      </c>
      <c r="F170" s="104">
        <v>3.7286398314383263E-3</v>
      </c>
      <c r="G170" s="104">
        <v>1.0857484413336871E-3</v>
      </c>
      <c r="H170" s="104">
        <v>2.4089077776827846E-3</v>
      </c>
      <c r="I170" s="104">
        <v>1.2543961332742788E-3</v>
      </c>
      <c r="J170" s="104">
        <v>3.4925818733419567E-3</v>
      </c>
      <c r="K170" s="104">
        <v>3.666837392269833E-3</v>
      </c>
      <c r="L170" s="104">
        <v>1.0125344592736009E-2</v>
      </c>
      <c r="M170" s="104">
        <v>6.9338729667420725E-3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1.0280973364204764E-2</v>
      </c>
      <c r="D171" s="101">
        <v>1.5034464609647072E-2</v>
      </c>
      <c r="E171" s="101">
        <v>1.4132774601120827E-2</v>
      </c>
      <c r="F171" s="101">
        <v>1.4762765277519775E-2</v>
      </c>
      <c r="G171" s="101">
        <v>1.0894405612787903E-2</v>
      </c>
      <c r="H171" s="101">
        <v>1.5114881614079879E-2</v>
      </c>
      <c r="I171" s="101">
        <v>2.3466063835613758E-2</v>
      </c>
      <c r="J171" s="101">
        <v>7.5718371216100672E-3</v>
      </c>
      <c r="K171" s="101">
        <v>1.6621440744074251E-2</v>
      </c>
      <c r="L171" s="101">
        <v>2.1393096819927773E-4</v>
      </c>
      <c r="M171" s="101">
        <v>8.4149643052672633E-3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5.3703489131997663E-3</v>
      </c>
      <c r="Y171" s="101">
        <v>3.9143293096648067E-2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1.8712787438460249E-2</v>
      </c>
      <c r="D172" s="104">
        <v>2.2739298565003035E-2</v>
      </c>
      <c r="E172" s="104">
        <v>1.6486913215404134E-2</v>
      </c>
      <c r="F172" s="104">
        <v>2.0731578823568901E-2</v>
      </c>
      <c r="G172" s="104">
        <v>2.6826789751330127E-2</v>
      </c>
      <c r="H172" s="104">
        <v>1.3977126478896981E-2</v>
      </c>
      <c r="I172" s="104">
        <v>2.578903563127383E-2</v>
      </c>
      <c r="J172" s="104">
        <v>2.7076600592038577E-2</v>
      </c>
      <c r="K172" s="104">
        <v>4.4323751737193259E-2</v>
      </c>
      <c r="L172" s="104">
        <v>4.2709470038318209E-2</v>
      </c>
      <c r="M172" s="104">
        <v>5.4142198779390388E-2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2.9013666960387641E-2</v>
      </c>
      <c r="X172" s="104">
        <v>7.1610827571132435E-2</v>
      </c>
      <c r="Y172" s="104">
        <v>0.14101653968768096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4.9018729635550316E-3</v>
      </c>
      <c r="D173" s="98">
        <v>6.3587403708354846E-3</v>
      </c>
      <c r="E173" s="98">
        <v>3.4024382759836242E-3</v>
      </c>
      <c r="F173" s="98">
        <v>4.3379675788513096E-3</v>
      </c>
      <c r="G173" s="98">
        <v>7.496694812949004E-3</v>
      </c>
      <c r="H173" s="98">
        <v>3.3695045248551066E-3</v>
      </c>
      <c r="I173" s="98">
        <v>6.4256937995200393E-3</v>
      </c>
      <c r="J173" s="98">
        <v>6.5208670597088287E-3</v>
      </c>
      <c r="K173" s="98">
        <v>1.1389495672186178E-2</v>
      </c>
      <c r="L173" s="98">
        <v>7.8490667610990154E-3</v>
      </c>
      <c r="M173" s="98">
        <v>7.5866914427168905E-3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2.6384276571957245E-3</v>
      </c>
      <c r="X173" s="98">
        <v>1.2158910399265871E-2</v>
      </c>
      <c r="Y173" s="98">
        <v>2.3117729827775258E-2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1.3810914474905216E-2</v>
      </c>
      <c r="D174" s="33">
        <v>1.638055819416755E-2</v>
      </c>
      <c r="E174" s="33">
        <v>1.3084474939420511E-2</v>
      </c>
      <c r="F174" s="33">
        <v>1.6393611244717592E-2</v>
      </c>
      <c r="G174" s="33">
        <v>1.9330094938381122E-2</v>
      </c>
      <c r="H174" s="33">
        <v>1.0607621954041874E-2</v>
      </c>
      <c r="I174" s="33">
        <v>1.936334183175379E-2</v>
      </c>
      <c r="J174" s="33">
        <v>2.0555733532329749E-2</v>
      </c>
      <c r="K174" s="33">
        <v>3.2934256065007078E-2</v>
      </c>
      <c r="L174" s="33">
        <v>3.4860403277219197E-2</v>
      </c>
      <c r="M174" s="33">
        <v>4.6555507336673498E-2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2.6375239303191918E-2</v>
      </c>
      <c r="X174" s="33">
        <v>5.9451917171866563E-2</v>
      </c>
      <c r="Y174" s="33">
        <v>0.11789880985990571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0.81111988468728169</v>
      </c>
      <c r="D175" s="122">
        <v>1.0064523564534198</v>
      </c>
      <c r="E175" s="122">
        <v>1.4657796281782871</v>
      </c>
      <c r="F175" s="122">
        <v>1.0323857279179001</v>
      </c>
      <c r="G175" s="122">
        <v>0.77377072695800075</v>
      </c>
      <c r="H175" s="122">
        <v>0.56939150371584379</v>
      </c>
      <c r="I175" s="122">
        <v>0.64631588521129701</v>
      </c>
      <c r="J175" s="122">
        <v>0.38032663904585218</v>
      </c>
      <c r="K175" s="122">
        <v>0.63537573737040121</v>
      </c>
      <c r="L175" s="122">
        <v>0.48563342486387823</v>
      </c>
      <c r="M175" s="122">
        <v>0.53172445775326427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0.1775553719156327</v>
      </c>
      <c r="X175" s="122">
        <v>0.25034261790097456</v>
      </c>
      <c r="Y175" s="122">
        <v>0.81527308192047221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0.43931575192903555</v>
      </c>
      <c r="D176" s="98">
        <v>0.53475624982776848</v>
      </c>
      <c r="E176" s="98">
        <v>0.92533938063170662</v>
      </c>
      <c r="F176" s="98">
        <v>0.54556708984578839</v>
      </c>
      <c r="G176" s="98">
        <v>0.28453218792044283</v>
      </c>
      <c r="H176" s="98">
        <v>0.21050702396426638</v>
      </c>
      <c r="I176" s="98">
        <v>0.21192565954526804</v>
      </c>
      <c r="J176" s="98">
        <v>0.13410093152106337</v>
      </c>
      <c r="K176" s="98">
        <v>0.3106746942912551</v>
      </c>
      <c r="L176" s="98">
        <v>0.27701259964008179</v>
      </c>
      <c r="M176" s="98">
        <v>0.34608188361290837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3.5654138804877798E-2</v>
      </c>
      <c r="X176" s="98">
        <v>3.4207462472669189E-2</v>
      </c>
      <c r="Y176" s="98">
        <v>0.11284799308667533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0.37180413275824614</v>
      </c>
      <c r="D177" s="33">
        <v>0.47169610662565126</v>
      </c>
      <c r="E177" s="33">
        <v>0.54044024754658049</v>
      </c>
      <c r="F177" s="33">
        <v>0.48681863807211162</v>
      </c>
      <c r="G177" s="33">
        <v>0.48923853903755787</v>
      </c>
      <c r="H177" s="33">
        <v>0.35888447975157739</v>
      </c>
      <c r="I177" s="33">
        <v>0.43439022566602897</v>
      </c>
      <c r="J177" s="33">
        <v>0.24622570752478881</v>
      </c>
      <c r="K177" s="33">
        <v>0.32470104307914616</v>
      </c>
      <c r="L177" s="33">
        <v>0.20862082522379644</v>
      </c>
      <c r="M177" s="33">
        <v>0.18564257414035584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0.14190123311075489</v>
      </c>
      <c r="X177" s="33">
        <v>0.21613515542830536</v>
      </c>
      <c r="Y177" s="33">
        <v>0.70242508883379684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3.0904492224909492</v>
      </c>
      <c r="D24" s="117">
        <f t="shared" si="7"/>
        <v>3.2139743427614658</v>
      </c>
      <c r="E24" s="117">
        <f t="shared" si="7"/>
        <v>4.5633403429337989</v>
      </c>
      <c r="F24" s="117">
        <f t="shared" si="7"/>
        <v>2.6672261959574208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0.46167544920578074</v>
      </c>
      <c r="M24" s="117">
        <f t="shared" si="7"/>
        <v>1.8466239527161457</v>
      </c>
      <c r="N24" s="117">
        <f t="shared" si="7"/>
        <v>2.3295047440822363</v>
      </c>
      <c r="O24" s="117">
        <f t="shared" si="7"/>
        <v>1.116236169519738</v>
      </c>
      <c r="P24" s="117">
        <f t="shared" si="7"/>
        <v>3.0832685757070395E-4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0.62780563437632708</v>
      </c>
      <c r="T24" s="117">
        <f t="shared" si="8"/>
        <v>0.75104817890300501</v>
      </c>
      <c r="U24" s="117">
        <f t="shared" si="8"/>
        <v>0.75363595601041666</v>
      </c>
      <c r="V24" s="117">
        <f t="shared" si="8"/>
        <v>0.26675757544616674</v>
      </c>
      <c r="W24" s="117">
        <f t="shared" ref="W24:Y24" si="9">W25+W28+W30+W39</f>
        <v>0</v>
      </c>
      <c r="X24" s="117">
        <f t="shared" si="9"/>
        <v>3.4087351795034971E-4</v>
      </c>
      <c r="Y24" s="117">
        <f t="shared" si="9"/>
        <v>0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1.2001987027760963</v>
      </c>
      <c r="D25" s="122">
        <f t="shared" si="10"/>
        <v>1.2256840175941268</v>
      </c>
      <c r="E25" s="122">
        <f t="shared" si="10"/>
        <v>2.2150252857425436</v>
      </c>
      <c r="F25" s="122">
        <f t="shared" si="10"/>
        <v>1.3012458541869203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0.23227869676142188</v>
      </c>
      <c r="M25" s="122">
        <f t="shared" si="10"/>
        <v>0.8946149765217265</v>
      </c>
      <c r="N25" s="122">
        <f t="shared" si="10"/>
        <v>1.1956099451662825</v>
      </c>
      <c r="O25" s="122">
        <f t="shared" si="10"/>
        <v>0.61297465073943269</v>
      </c>
      <c r="P25" s="122">
        <f t="shared" si="10"/>
        <v>1.8383240904431766E-4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0.34441601311333475</v>
      </c>
      <c r="T25" s="122">
        <f t="shared" si="11"/>
        <v>0.38967706455263557</v>
      </c>
      <c r="U25" s="122">
        <f t="shared" si="11"/>
        <v>0.39201900279449642</v>
      </c>
      <c r="V25" s="122">
        <f t="shared" si="11"/>
        <v>0.13946519878114438</v>
      </c>
      <c r="W25" s="122">
        <f t="shared" ref="W25:Y25" si="12">SUM(W26:W27)</f>
        <v>0</v>
      </c>
      <c r="X25" s="122">
        <f t="shared" si="12"/>
        <v>1.7412004513468545E-4</v>
      </c>
      <c r="Y25" s="122">
        <f t="shared" si="12"/>
        <v>0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1.1785140530300318</v>
      </c>
      <c r="D26" s="98">
        <v>1.2045110742984613</v>
      </c>
      <c r="E26" s="98">
        <v>2.1835515958995946</v>
      </c>
      <c r="F26" s="98">
        <v>1.2836796274348878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0.23005901609240328</v>
      </c>
      <c r="M26" s="98">
        <v>0.88504152189288154</v>
      </c>
      <c r="N26" s="98">
        <v>1.1834188224516222</v>
      </c>
      <c r="O26" s="98">
        <v>0.60680816875954602</v>
      </c>
      <c r="P26" s="98">
        <v>1.8206403472895545E-4</v>
      </c>
      <c r="Q26" s="98">
        <v>0</v>
      </c>
      <c r="R26" s="98">
        <v>0</v>
      </c>
      <c r="S26" s="98">
        <v>0.34112992829902195</v>
      </c>
      <c r="T26" s="98">
        <v>0.38602322248569682</v>
      </c>
      <c r="U26" s="98">
        <v>0.38840191376977617</v>
      </c>
      <c r="V26" s="98">
        <v>0.13765170753504843</v>
      </c>
      <c r="W26" s="98">
        <v>0</v>
      </c>
      <c r="X26" s="98">
        <v>1.7184414750835892E-4</v>
      </c>
      <c r="Y26" s="98">
        <v>0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2.1684649746064648E-2</v>
      </c>
      <c r="D27" s="98">
        <v>2.1172943295665554E-2</v>
      </c>
      <c r="E27" s="98">
        <v>3.1473689842948911E-2</v>
      </c>
      <c r="F27" s="98">
        <v>1.7566226752032472E-2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2.2196806690185926E-3</v>
      </c>
      <c r="M27" s="98">
        <v>9.573454628844914E-3</v>
      </c>
      <c r="N27" s="98">
        <v>1.219112271466022E-2</v>
      </c>
      <c r="O27" s="98">
        <v>6.1664819798866698E-3</v>
      </c>
      <c r="P27" s="98">
        <v>1.7683743153621995E-6</v>
      </c>
      <c r="Q27" s="98">
        <v>0</v>
      </c>
      <c r="R27" s="98">
        <v>0</v>
      </c>
      <c r="S27" s="98">
        <v>3.2860848143127946E-3</v>
      </c>
      <c r="T27" s="98">
        <v>3.6538420669387358E-3</v>
      </c>
      <c r="U27" s="98">
        <v>3.6170890247202384E-3</v>
      </c>
      <c r="V27" s="98">
        <v>1.8134912460959598E-3</v>
      </c>
      <c r="W27" s="98">
        <v>0</v>
      </c>
      <c r="X27" s="98">
        <v>2.2758976263265229E-6</v>
      </c>
      <c r="Y27" s="98">
        <v>0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5.8559199817047804E-2</v>
      </c>
      <c r="D28" s="122">
        <f t="shared" si="13"/>
        <v>3.4276096457995425E-2</v>
      </c>
      <c r="E28" s="122">
        <f t="shared" si="13"/>
        <v>9.1498710845528158E-2</v>
      </c>
      <c r="F28" s="122">
        <f t="shared" si="13"/>
        <v>4.767381448647752E-2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9.20539403279199E-3</v>
      </c>
      <c r="M28" s="122">
        <f t="shared" si="13"/>
        <v>5.1015993263615417E-2</v>
      </c>
      <c r="N28" s="122">
        <f t="shared" si="13"/>
        <v>6.9327951086119916E-2</v>
      </c>
      <c r="O28" s="122">
        <f t="shared" si="13"/>
        <v>3.1874226320587659E-2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8.4933806269423401E-3</v>
      </c>
      <c r="T28" s="122">
        <f t="shared" si="13"/>
        <v>8.0142593034977696E-3</v>
      </c>
      <c r="U28" s="122">
        <f t="shared" si="13"/>
        <v>7.2622607233710458E-3</v>
      </c>
      <c r="V28" s="122">
        <f t="shared" si="13"/>
        <v>1.6286357167529554E-3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5.8559199817047804E-2</v>
      </c>
      <c r="D29" s="98">
        <v>3.4276096457995425E-2</v>
      </c>
      <c r="E29" s="98">
        <v>9.1498710845528158E-2</v>
      </c>
      <c r="F29" s="98">
        <v>4.767381448647752E-2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9.20539403279199E-3</v>
      </c>
      <c r="M29" s="98">
        <v>5.1015993263615417E-2</v>
      </c>
      <c r="N29" s="98">
        <v>6.9327951086119916E-2</v>
      </c>
      <c r="O29" s="98">
        <v>3.1874226320587659E-2</v>
      </c>
      <c r="P29" s="98">
        <v>0</v>
      </c>
      <c r="Q29" s="98">
        <v>0</v>
      </c>
      <c r="R29" s="98">
        <v>0</v>
      </c>
      <c r="S29" s="98">
        <v>8.4933806269423401E-3</v>
      </c>
      <c r="T29" s="98">
        <v>8.0142593034977696E-3</v>
      </c>
      <c r="U29" s="98">
        <v>7.2622607233710458E-3</v>
      </c>
      <c r="V29" s="98">
        <v>1.6286357167529554E-3</v>
      </c>
      <c r="W29" s="98">
        <v>0</v>
      </c>
      <c r="X29" s="98">
        <v>0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0.67102042095576064</v>
      </c>
      <c r="D30" s="122">
        <v>0.69497248040170834</v>
      </c>
      <c r="E30" s="122">
        <v>0.7983998252985679</v>
      </c>
      <c r="F30" s="122">
        <v>0.46214120825664301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8.3006531386973947E-2</v>
      </c>
      <c r="M30" s="122">
        <v>0.34871166773951279</v>
      </c>
      <c r="N30" s="122">
        <v>0.45096601848328133</v>
      </c>
      <c r="O30" s="122">
        <v>0.21644689133810913</v>
      </c>
      <c r="P30" s="122">
        <v>6.2519156806927173E-5</v>
      </c>
      <c r="Q30" s="122">
        <v>0</v>
      </c>
      <c r="R30" s="122">
        <v>0</v>
      </c>
      <c r="S30" s="122">
        <v>0.12071774623120383</v>
      </c>
      <c r="T30" s="122">
        <v>0.14192931462180283</v>
      </c>
      <c r="U30" s="122">
        <v>0.14055685100160406</v>
      </c>
      <c r="V30" s="122">
        <v>4.894914302397077E-2</v>
      </c>
      <c r="W30" s="122">
        <v>0</v>
      </c>
      <c r="X30" s="122">
        <v>6.339073392120544E-5</v>
      </c>
      <c r="Y30" s="122">
        <v>0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0.61156553511395306</v>
      </c>
      <c r="D31" s="98">
        <v>0.62837979358240037</v>
      </c>
      <c r="E31" s="98">
        <v>0.7349789302000127</v>
      </c>
      <c r="F31" s="98">
        <v>0.4189548960845621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6.0031048267444306E-2</v>
      </c>
      <c r="M31" s="98">
        <v>0.24147791893499412</v>
      </c>
      <c r="N31" s="98">
        <v>0.31761302076721626</v>
      </c>
      <c r="O31" s="98">
        <v>0.16084071358208102</v>
      </c>
      <c r="P31" s="98">
        <v>6.2519156806927173E-5</v>
      </c>
      <c r="Q31" s="98">
        <v>0</v>
      </c>
      <c r="R31" s="98">
        <v>0</v>
      </c>
      <c r="S31" s="98">
        <v>8.7476250575614131E-2</v>
      </c>
      <c r="T31" s="98">
        <v>8.7277610781989201E-2</v>
      </c>
      <c r="U31" s="98">
        <v>9.8732035492135106E-2</v>
      </c>
      <c r="V31" s="98">
        <v>2.8357634711131501E-2</v>
      </c>
      <c r="W31" s="98">
        <v>0</v>
      </c>
      <c r="X31" s="98">
        <v>0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6.2313380621179162E-3</v>
      </c>
      <c r="D32" s="98">
        <v>7.1678519141117033E-3</v>
      </c>
      <c r="E32" s="98">
        <v>2.4169309189415115E-2</v>
      </c>
      <c r="F32" s="98">
        <v>5.8092094657810405E-3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5.2846088998585007E-3</v>
      </c>
      <c r="M32" s="98">
        <v>1.2720100391664879E-2</v>
      </c>
      <c r="N32" s="98">
        <v>1.736419112417481E-2</v>
      </c>
      <c r="O32" s="98">
        <v>7.3179072174188418E-3</v>
      </c>
      <c r="P32" s="98">
        <v>0</v>
      </c>
      <c r="Q32" s="98">
        <v>0</v>
      </c>
      <c r="R32" s="98">
        <v>0</v>
      </c>
      <c r="S32" s="98">
        <v>5.9408728397686416E-3</v>
      </c>
      <c r="T32" s="98">
        <v>4.5775767750984341E-3</v>
      </c>
      <c r="U32" s="98">
        <v>4.8962702465855318E-3</v>
      </c>
      <c r="V32" s="98">
        <v>2.9717506625772908E-3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1.1768632728416219E-3</v>
      </c>
      <c r="D33" s="101">
        <v>1.4077535539806783E-3</v>
      </c>
      <c r="E33" s="101">
        <v>4.144423026289824E-3</v>
      </c>
      <c r="F33" s="101">
        <v>9.9806129618319945E-4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8.4252223981947879E-4</v>
      </c>
      <c r="M33" s="101">
        <v>1.3461157883248144E-3</v>
      </c>
      <c r="N33" s="101">
        <v>1.9308494668587607E-3</v>
      </c>
      <c r="O33" s="101">
        <v>7.5654439928232037E-4</v>
      </c>
      <c r="P33" s="101">
        <v>0</v>
      </c>
      <c r="Q33" s="101">
        <v>0</v>
      </c>
      <c r="R33" s="101">
        <v>0</v>
      </c>
      <c r="S33" s="101">
        <v>6.9218188492647101E-4</v>
      </c>
      <c r="T33" s="101">
        <v>3.8231524579842701E-4</v>
      </c>
      <c r="U33" s="101">
        <v>4.2356613433579179E-4</v>
      </c>
      <c r="V33" s="101">
        <v>3.5122652213499502E-4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5.0544747892762943E-3</v>
      </c>
      <c r="D34" s="104">
        <v>5.7600983601310248E-3</v>
      </c>
      <c r="E34" s="104">
        <v>2.002488616312529E-2</v>
      </c>
      <c r="F34" s="104">
        <v>4.8111481695978413E-3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4.4420866600390222E-3</v>
      </c>
      <c r="M34" s="104">
        <v>1.1373984603340066E-2</v>
      </c>
      <c r="N34" s="104">
        <v>1.5433341657316049E-2</v>
      </c>
      <c r="O34" s="104">
        <v>6.5613628181365215E-3</v>
      </c>
      <c r="P34" s="104">
        <v>0</v>
      </c>
      <c r="Q34" s="104">
        <v>0</v>
      </c>
      <c r="R34" s="104">
        <v>0</v>
      </c>
      <c r="S34" s="104">
        <v>5.2486909548421709E-3</v>
      </c>
      <c r="T34" s="104">
        <v>4.1952615293000071E-3</v>
      </c>
      <c r="U34" s="104">
        <v>4.47270411224974E-3</v>
      </c>
      <c r="V34" s="104">
        <v>2.6205241404422958E-3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1.5141250345380153E-2</v>
      </c>
      <c r="D35" s="101">
        <v>1.9312603784538983E-2</v>
      </c>
      <c r="E35" s="101">
        <v>1.4924523482711713E-2</v>
      </c>
      <c r="F35" s="101">
        <v>1.2618495576350081E-2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7.1790665439880311E-5</v>
      </c>
      <c r="M35" s="101">
        <v>9.333669064500498E-3</v>
      </c>
      <c r="N35" s="101">
        <v>9.8355056393062672E-3</v>
      </c>
      <c r="O35" s="101">
        <v>9.0567664879153704E-3</v>
      </c>
      <c r="P35" s="101">
        <v>0</v>
      </c>
      <c r="Q35" s="101">
        <v>0</v>
      </c>
      <c r="R35" s="101">
        <v>0</v>
      </c>
      <c r="S35" s="101">
        <v>2.0567808774210653E-3</v>
      </c>
      <c r="T35" s="101">
        <v>9.5976077893427918E-3</v>
      </c>
      <c r="U35" s="101">
        <v>3.6462013505147938E-3</v>
      </c>
      <c r="V35" s="101">
        <v>5.8460769876086272E-3</v>
      </c>
      <c r="W35" s="101">
        <v>0</v>
      </c>
      <c r="X35" s="101">
        <v>0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3.8082297434309513E-2</v>
      </c>
      <c r="D36" s="104">
        <v>4.0112231120657225E-2</v>
      </c>
      <c r="E36" s="104">
        <v>2.4327062426428465E-2</v>
      </c>
      <c r="F36" s="104">
        <v>2.4758607129949782E-2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1.7619083554231245E-2</v>
      </c>
      <c r="M36" s="104">
        <v>8.5179979348353307E-2</v>
      </c>
      <c r="N36" s="104">
        <v>0.10615330095258402</v>
      </c>
      <c r="O36" s="104">
        <v>3.9231504050693887E-2</v>
      </c>
      <c r="P36" s="104">
        <v>0</v>
      </c>
      <c r="Q36" s="104">
        <v>0</v>
      </c>
      <c r="R36" s="104">
        <v>0</v>
      </c>
      <c r="S36" s="104">
        <v>2.5243841938399996E-2</v>
      </c>
      <c r="T36" s="104">
        <v>4.0476519275372401E-2</v>
      </c>
      <c r="U36" s="104">
        <v>3.3282343912368617E-2</v>
      </c>
      <c r="V36" s="104">
        <v>1.1773680662653352E-2</v>
      </c>
      <c r="W36" s="104">
        <v>0</v>
      </c>
      <c r="X36" s="104">
        <v>6.339073392120544E-5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7.2143133728760642E-3</v>
      </c>
      <c r="D37" s="98">
        <v>8.1760349291507151E-3</v>
      </c>
      <c r="E37" s="98">
        <v>3.5663621892145915E-3</v>
      </c>
      <c r="F37" s="98">
        <v>3.6893532414923064E-3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2.3129925095740698E-3</v>
      </c>
      <c r="M37" s="98">
        <v>8.4428176490594746E-3</v>
      </c>
      <c r="N37" s="98">
        <v>1.017049719856678E-2</v>
      </c>
      <c r="O37" s="98">
        <v>3.1781315817218801E-3</v>
      </c>
      <c r="P37" s="98">
        <v>0</v>
      </c>
      <c r="Q37" s="98">
        <v>0</v>
      </c>
      <c r="R37" s="98">
        <v>0</v>
      </c>
      <c r="S37" s="98">
        <v>2.4866759831788311E-3</v>
      </c>
      <c r="T37" s="98">
        <v>2.8753810110735711E-3</v>
      </c>
      <c r="U37" s="98">
        <v>2.440149395138176E-3</v>
      </c>
      <c r="V37" s="98">
        <v>3.3585422237096264E-4</v>
      </c>
      <c r="W37" s="98">
        <v>0</v>
      </c>
      <c r="X37" s="98">
        <v>8.6971578661304039E-6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3.0867984061433446E-2</v>
      </c>
      <c r="D38" s="98">
        <v>3.1936196191506512E-2</v>
      </c>
      <c r="E38" s="98">
        <v>2.0760700237213874E-2</v>
      </c>
      <c r="F38" s="98">
        <v>2.1069253888457474E-2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1.5306091044657175E-2</v>
      </c>
      <c r="M38" s="98">
        <v>7.6737161699293829E-2</v>
      </c>
      <c r="N38" s="98">
        <v>9.5982803754017243E-2</v>
      </c>
      <c r="O38" s="98">
        <v>3.6053372468972007E-2</v>
      </c>
      <c r="P38" s="98">
        <v>0</v>
      </c>
      <c r="Q38" s="98">
        <v>0</v>
      </c>
      <c r="R38" s="98">
        <v>0</v>
      </c>
      <c r="S38" s="98">
        <v>2.2757165955221165E-2</v>
      </c>
      <c r="T38" s="98">
        <v>3.7601138264298832E-2</v>
      </c>
      <c r="U38" s="98">
        <v>3.0842194517230442E-2</v>
      </c>
      <c r="V38" s="98">
        <v>1.143782644028239E-2</v>
      </c>
      <c r="W38" s="98">
        <v>0</v>
      </c>
      <c r="X38" s="98">
        <v>5.469357605507504E-5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1.1606708989420444</v>
      </c>
      <c r="D39" s="122">
        <v>1.2590417483076353</v>
      </c>
      <c r="E39" s="122">
        <v>1.4584165210471594</v>
      </c>
      <c r="F39" s="122">
        <v>0.85616531902738013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0.13718482702459292</v>
      </c>
      <c r="M39" s="122">
        <v>0.55228131519129109</v>
      </c>
      <c r="N39" s="122">
        <v>0.61360082934655247</v>
      </c>
      <c r="O39" s="122">
        <v>0.25494040112160854</v>
      </c>
      <c r="P39" s="122">
        <v>6.1975291719459111E-5</v>
      </c>
      <c r="Q39" s="122">
        <v>0</v>
      </c>
      <c r="R39" s="122">
        <v>0</v>
      </c>
      <c r="S39" s="122">
        <v>0.15417849440484613</v>
      </c>
      <c r="T39" s="122">
        <v>0.21142754042506881</v>
      </c>
      <c r="U39" s="122">
        <v>0.21379784149094516</v>
      </c>
      <c r="V39" s="122">
        <v>7.6714597924298647E-2</v>
      </c>
      <c r="W39" s="122">
        <v>0</v>
      </c>
      <c r="X39" s="122">
        <v>1.0336273889445881E-4</v>
      </c>
      <c r="Y39" s="122">
        <v>0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0.55009417723122722</v>
      </c>
      <c r="D40" s="98">
        <v>0.58348635232164725</v>
      </c>
      <c r="E40" s="98">
        <v>0.82549846500182145</v>
      </c>
      <c r="F40" s="98">
        <v>0.39411258996907234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6.8665159389973141E-2</v>
      </c>
      <c r="M40" s="98">
        <v>0.3227137395179675</v>
      </c>
      <c r="N40" s="98">
        <v>0.41499318429106008</v>
      </c>
      <c r="O40" s="98">
        <v>0.15779030788445775</v>
      </c>
      <c r="P40" s="98">
        <v>0</v>
      </c>
      <c r="Q40" s="98">
        <v>0</v>
      </c>
      <c r="R40" s="98">
        <v>0</v>
      </c>
      <c r="S40" s="98">
        <v>5.2690184988857351E-2</v>
      </c>
      <c r="T40" s="98">
        <v>6.0620539304464864E-2</v>
      </c>
      <c r="U40" s="98">
        <v>7.1263585202163943E-2</v>
      </c>
      <c r="V40" s="98">
        <v>2.5154764977694671E-2</v>
      </c>
      <c r="W40" s="98">
        <v>0</v>
      </c>
      <c r="X40" s="98">
        <v>0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0.61057672171081734</v>
      </c>
      <c r="D41" s="33">
        <v>0.67555539598598813</v>
      </c>
      <c r="E41" s="33">
        <v>0.63291805604533791</v>
      </c>
      <c r="F41" s="33">
        <v>0.46205272905830774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6.851966763461978E-2</v>
      </c>
      <c r="M41" s="33">
        <v>0.22956757567332356</v>
      </c>
      <c r="N41" s="33">
        <v>0.19860764505549236</v>
      </c>
      <c r="O41" s="33">
        <v>9.7150093237150764E-2</v>
      </c>
      <c r="P41" s="33">
        <v>6.1975291719459111E-5</v>
      </c>
      <c r="Q41" s="33">
        <v>0</v>
      </c>
      <c r="R41" s="33">
        <v>0</v>
      </c>
      <c r="S41" s="33">
        <v>0.10148830941598878</v>
      </c>
      <c r="T41" s="33">
        <v>0.15080700112060394</v>
      </c>
      <c r="U41" s="33">
        <v>0.14253425628878122</v>
      </c>
      <c r="V41" s="33">
        <v>5.1559832946603976E-2</v>
      </c>
      <c r="W41" s="33">
        <v>0</v>
      </c>
      <c r="X41" s="33">
        <v>1.0336273889445881E-4</v>
      </c>
      <c r="Y41" s="33">
        <v>0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4.2039873595524982E-2</v>
      </c>
      <c r="D43" s="117">
        <f t="shared" si="14"/>
        <v>0.37287357193998327</v>
      </c>
      <c r="E43" s="117">
        <f t="shared" si="14"/>
        <v>1.4317501834697512E-2</v>
      </c>
      <c r="F43" s="117">
        <f t="shared" si="14"/>
        <v>0.28584035934878155</v>
      </c>
      <c r="G43" s="117">
        <f t="shared" si="14"/>
        <v>1.2699268677506603</v>
      </c>
      <c r="H43" s="117">
        <f t="shared" si="14"/>
        <v>2.1880063537627459</v>
      </c>
      <c r="I43" s="117">
        <f t="shared" si="14"/>
        <v>2.5338011426271585</v>
      </c>
      <c r="J43" s="117">
        <f t="shared" si="14"/>
        <v>3.5671906062150578</v>
      </c>
      <c r="K43" s="117">
        <f t="shared" si="14"/>
        <v>4.6008516555568342</v>
      </c>
      <c r="L43" s="117">
        <f t="shared" si="14"/>
        <v>4.1462952151234056</v>
      </c>
      <c r="M43" s="117">
        <f t="shared" si="14"/>
        <v>1.4055119440932888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0.50798896748781885</v>
      </c>
      <c r="U43" s="117">
        <f t="shared" si="15"/>
        <v>0.24658514870587886</v>
      </c>
      <c r="V43" s="117">
        <f t="shared" si="15"/>
        <v>0.99976646431971794</v>
      </c>
      <c r="W43" s="117">
        <f t="shared" ref="W43:Y43" si="16">W44+W47+W49+W58</f>
        <v>0.9267743565627995</v>
      </c>
      <c r="X43" s="117">
        <f t="shared" si="16"/>
        <v>0.83375071566264214</v>
      </c>
      <c r="Y43" s="117">
        <f t="shared" si="16"/>
        <v>0.89413986955120039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1.8230406267022489E-2</v>
      </c>
      <c r="D44" s="122">
        <f t="shared" si="17"/>
        <v>0.16144312786499879</v>
      </c>
      <c r="E44" s="122">
        <f t="shared" si="17"/>
        <v>5.9259349049928809E-3</v>
      </c>
      <c r="F44" s="122">
        <f t="shared" si="17"/>
        <v>0.12314877922099758</v>
      </c>
      <c r="G44" s="122">
        <f t="shared" si="17"/>
        <v>0.56987268824804538</v>
      </c>
      <c r="H44" s="122">
        <f t="shared" si="17"/>
        <v>0.9765204251832329</v>
      </c>
      <c r="I44" s="122">
        <f t="shared" si="17"/>
        <v>1.1879200113421116</v>
      </c>
      <c r="J44" s="122">
        <f t="shared" si="17"/>
        <v>1.7690738940874116</v>
      </c>
      <c r="K44" s="122">
        <f t="shared" si="17"/>
        <v>2.3527011619239429</v>
      </c>
      <c r="L44" s="122">
        <f t="shared" si="17"/>
        <v>1.7750562555687914</v>
      </c>
      <c r="M44" s="122">
        <f t="shared" si="17"/>
        <v>0.68191499130956856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0.27168442958921618</v>
      </c>
      <c r="U44" s="122">
        <f t="shared" si="18"/>
        <v>0.12528716891661809</v>
      </c>
      <c r="V44" s="122">
        <f t="shared" si="18"/>
        <v>0.50551966118126712</v>
      </c>
      <c r="W44" s="122">
        <f t="shared" ref="W44:Y44" si="19">SUM(W45:W46)</f>
        <v>0.46827620138318993</v>
      </c>
      <c r="X44" s="122">
        <f t="shared" si="19"/>
        <v>0.42532056151193348</v>
      </c>
      <c r="Y44" s="122">
        <f t="shared" si="19"/>
        <v>0.42403431447764467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1.7901027495228736E-2</v>
      </c>
      <c r="D45" s="98">
        <v>0.15865429636952896</v>
      </c>
      <c r="E45" s="98">
        <v>5.84173223767808E-3</v>
      </c>
      <c r="F45" s="98">
        <v>0.12148632675433152</v>
      </c>
      <c r="G45" s="98">
        <v>0.56210245362926525</v>
      </c>
      <c r="H45" s="98">
        <v>0.96301473238856683</v>
      </c>
      <c r="I45" s="98">
        <v>1.1709363323420843</v>
      </c>
      <c r="J45" s="98">
        <v>1.7424786066936984</v>
      </c>
      <c r="K45" s="98">
        <v>2.3191313905374962</v>
      </c>
      <c r="L45" s="98">
        <v>1.7580936235588767</v>
      </c>
      <c r="M45" s="98">
        <v>0.67461768196268801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0.26913695608341726</v>
      </c>
      <c r="U45" s="98">
        <v>0.12413116668102206</v>
      </c>
      <c r="V45" s="98">
        <v>0.49894629744397923</v>
      </c>
      <c r="W45" s="98">
        <v>0.4621940319191607</v>
      </c>
      <c r="X45" s="98">
        <v>0.41976125870090952</v>
      </c>
      <c r="Y45" s="98">
        <v>0.41835175675983582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3.2937877179375159E-4</v>
      </c>
      <c r="D46" s="98">
        <v>2.7888314954698339E-3</v>
      </c>
      <c r="E46" s="98">
        <v>8.4202667314800739E-5</v>
      </c>
      <c r="F46" s="98">
        <v>1.6624524666660585E-3</v>
      </c>
      <c r="G46" s="98">
        <v>7.7702346187801113E-3</v>
      </c>
      <c r="H46" s="98">
        <v>1.3505692794666103E-2</v>
      </c>
      <c r="I46" s="98">
        <v>1.6983679000027365E-2</v>
      </c>
      <c r="J46" s="98">
        <v>2.6595287393713276E-2</v>
      </c>
      <c r="K46" s="98">
        <v>3.3569771386446887E-2</v>
      </c>
      <c r="L46" s="98">
        <v>1.6962632009914734E-2</v>
      </c>
      <c r="M46" s="98">
        <v>7.2973093468805626E-3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2.547473505798916E-3</v>
      </c>
      <c r="U46" s="98">
        <v>1.156002235596045E-3</v>
      </c>
      <c r="V46" s="98">
        <v>6.5733637372879022E-3</v>
      </c>
      <c r="W46" s="98">
        <v>6.0821694640292075E-3</v>
      </c>
      <c r="X46" s="98">
        <v>5.5593028110239463E-3</v>
      </c>
      <c r="Y46" s="98">
        <v>5.6825577178088301E-3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6.7829188977275431E-4</v>
      </c>
      <c r="D47" s="122">
        <f t="shared" si="20"/>
        <v>3.4679344651618906E-3</v>
      </c>
      <c r="E47" s="122">
        <f t="shared" si="20"/>
        <v>3.3032025576002936E-4</v>
      </c>
      <c r="F47" s="122">
        <f t="shared" si="20"/>
        <v>5.8693892206969816E-3</v>
      </c>
      <c r="G47" s="122">
        <f t="shared" si="20"/>
        <v>3.1008299249868438E-2</v>
      </c>
      <c r="H47" s="122">
        <f t="shared" si="20"/>
        <v>5.9828626273276772E-2</v>
      </c>
      <c r="I47" s="122">
        <f t="shared" si="20"/>
        <v>2.1011087925184958E-2</v>
      </c>
      <c r="J47" s="122">
        <f t="shared" si="20"/>
        <v>2.3080852810440779E-2</v>
      </c>
      <c r="K47" s="122">
        <f t="shared" si="20"/>
        <v>4.220653971594731E-2</v>
      </c>
      <c r="L47" s="122">
        <f t="shared" si="20"/>
        <v>9.3204614582018896E-2</v>
      </c>
      <c r="M47" s="122">
        <f t="shared" si="20"/>
        <v>3.5266089303036159E-2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5.1341348663032586E-3</v>
      </c>
      <c r="U47" s="122">
        <f t="shared" si="20"/>
        <v>2.4617832960579823E-3</v>
      </c>
      <c r="V47" s="122">
        <f t="shared" si="20"/>
        <v>6.1387038554534482E-3</v>
      </c>
      <c r="W47" s="122">
        <f t="shared" si="20"/>
        <v>6.8822953381044464E-3</v>
      </c>
      <c r="X47" s="122">
        <f t="shared" si="20"/>
        <v>7.3642433311093165E-3</v>
      </c>
      <c r="Y47" s="122">
        <f t="shared" si="20"/>
        <v>9.9052515288693254E-3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6.7829188977275431E-4</v>
      </c>
      <c r="D48" s="98">
        <v>3.4679344651618906E-3</v>
      </c>
      <c r="E48" s="98">
        <v>3.3032025576002936E-4</v>
      </c>
      <c r="F48" s="98">
        <v>5.8693892206969816E-3</v>
      </c>
      <c r="G48" s="98">
        <v>3.1008299249868438E-2</v>
      </c>
      <c r="H48" s="98">
        <v>5.9828626273276772E-2</v>
      </c>
      <c r="I48" s="98">
        <v>2.1011087925184958E-2</v>
      </c>
      <c r="J48" s="98">
        <v>2.3080852810440779E-2</v>
      </c>
      <c r="K48" s="98">
        <v>4.220653971594731E-2</v>
      </c>
      <c r="L48" s="98">
        <v>9.3204614582018896E-2</v>
      </c>
      <c r="M48" s="98">
        <v>3.5266089303036159E-2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5.1341348663032586E-3</v>
      </c>
      <c r="U48" s="98">
        <v>2.4617832960579823E-3</v>
      </c>
      <c r="V48" s="98">
        <v>6.1387038554534482E-3</v>
      </c>
      <c r="W48" s="98">
        <v>6.8822953381044464E-3</v>
      </c>
      <c r="X48" s="98">
        <v>7.3642433311093165E-3</v>
      </c>
      <c r="Y48" s="98">
        <v>9.9052515288693254E-3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8.58939830229093E-3</v>
      </c>
      <c r="D49" s="122">
        <v>8.0215256759796613E-2</v>
      </c>
      <c r="E49" s="122">
        <v>2.7207339264345692E-3</v>
      </c>
      <c r="F49" s="122">
        <v>5.0889420566572495E-2</v>
      </c>
      <c r="G49" s="122">
        <v>0.22618685009203668</v>
      </c>
      <c r="H49" s="122">
        <v>0.39600478481960349</v>
      </c>
      <c r="I49" s="122">
        <v>0.46274760161590184</v>
      </c>
      <c r="J49" s="122">
        <v>0.7037313927720632</v>
      </c>
      <c r="K49" s="122">
        <v>0.81443832522633308</v>
      </c>
      <c r="L49" s="122">
        <v>0.91101528405514154</v>
      </c>
      <c r="M49" s="122">
        <v>0.30866764223297272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9.6252017267636089E-2</v>
      </c>
      <c r="U49" s="122">
        <v>4.6001873086247931E-2</v>
      </c>
      <c r="V49" s="122">
        <v>0.19303095836704201</v>
      </c>
      <c r="W49" s="122">
        <v>0.17003043030113424</v>
      </c>
      <c r="X49" s="122">
        <v>0.1522169509985748</v>
      </c>
      <c r="Y49" s="122">
        <v>0.15079133823940313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7.7164936540302667E-2</v>
      </c>
      <c r="E50" s="98">
        <v>1.312220315226174E-4</v>
      </c>
      <c r="F50" s="98">
        <v>4.1799528501898192E-2</v>
      </c>
      <c r="G50" s="98">
        <v>0.2122202671230482</v>
      </c>
      <c r="H50" s="98">
        <v>0.37547156560591483</v>
      </c>
      <c r="I50" s="98">
        <v>0.44621182821666916</v>
      </c>
      <c r="J50" s="98">
        <v>0.67755559011845101</v>
      </c>
      <c r="K50" s="98">
        <v>0.79021997461978555</v>
      </c>
      <c r="L50" s="98">
        <v>0.82963335428055418</v>
      </c>
      <c r="M50" s="98">
        <v>0.20939922585675191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6.2758684416074684E-2</v>
      </c>
      <c r="U50" s="98">
        <v>2.9822469219642014E-2</v>
      </c>
      <c r="V50" s="98">
        <v>0.17071224186902131</v>
      </c>
      <c r="W50" s="98">
        <v>0.16079859285084383</v>
      </c>
      <c r="X50" s="98">
        <v>0.15209016953073237</v>
      </c>
      <c r="Y50" s="98">
        <v>0.15072685447805922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1.2356713721853991E-3</v>
      </c>
      <c r="D51" s="98">
        <v>1.6418679390514039E-4</v>
      </c>
      <c r="E51" s="98">
        <v>0</v>
      </c>
      <c r="F51" s="98">
        <v>0</v>
      </c>
      <c r="G51" s="98">
        <v>6.1324313190017749E-4</v>
      </c>
      <c r="H51" s="98">
        <v>4.6674779402107788E-3</v>
      </c>
      <c r="I51" s="98">
        <v>5.7625332456106787E-3</v>
      </c>
      <c r="J51" s="98">
        <v>1.5780449376510727E-2</v>
      </c>
      <c r="K51" s="98">
        <v>8.2619972348356042E-3</v>
      </c>
      <c r="L51" s="98">
        <v>6.6855299132002666E-2</v>
      </c>
      <c r="M51" s="98">
        <v>7.5741640369440616E-2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1.3092780912250732E-2</v>
      </c>
      <c r="U51" s="98">
        <v>0</v>
      </c>
      <c r="V51" s="98">
        <v>5.5213949924379016E-3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2.3967781059085845E-4</v>
      </c>
      <c r="D52" s="101">
        <v>3.3279614896704102E-5</v>
      </c>
      <c r="E52" s="101">
        <v>0</v>
      </c>
      <c r="F52" s="101">
        <v>0</v>
      </c>
      <c r="G52" s="101">
        <v>1.1980978964025702E-4</v>
      </c>
      <c r="H52" s="101">
        <v>8.3059214118926623E-4</v>
      </c>
      <c r="I52" s="101">
        <v>1.054529905617831E-3</v>
      </c>
      <c r="J52" s="101">
        <v>2.8522049804298468E-3</v>
      </c>
      <c r="K52" s="101">
        <v>1.5047630140141808E-3</v>
      </c>
      <c r="L52" s="101">
        <v>1.1125635103764471E-2</v>
      </c>
      <c r="M52" s="101">
        <v>1.0582970598640447E-2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1.2766404256051203E-3</v>
      </c>
      <c r="U52" s="101">
        <v>0</v>
      </c>
      <c r="V52" s="101">
        <v>6.1267176061600428E-4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9.9599356159454054E-4</v>
      </c>
      <c r="D53" s="104">
        <v>1.3090717900843629E-4</v>
      </c>
      <c r="E53" s="104">
        <v>0</v>
      </c>
      <c r="F53" s="104">
        <v>0</v>
      </c>
      <c r="G53" s="104">
        <v>4.9343334225992043E-4</v>
      </c>
      <c r="H53" s="104">
        <v>3.836885799021513E-3</v>
      </c>
      <c r="I53" s="104">
        <v>4.7080033399928478E-3</v>
      </c>
      <c r="J53" s="104">
        <v>1.292824439608088E-2</v>
      </c>
      <c r="K53" s="104">
        <v>6.7572342208214228E-3</v>
      </c>
      <c r="L53" s="104">
        <v>5.5729664028238195E-2</v>
      </c>
      <c r="M53" s="104">
        <v>6.5158669770800176E-2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1.1816140486645612E-2</v>
      </c>
      <c r="U53" s="104">
        <v>0</v>
      </c>
      <c r="V53" s="104">
        <v>4.908723231821897E-3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2.1110397116155017E-3</v>
      </c>
      <c r="D54" s="101">
        <v>9.6193045670117552E-4</v>
      </c>
      <c r="E54" s="101">
        <v>9.5407912674869372E-4</v>
      </c>
      <c r="F54" s="101">
        <v>3.0528618329879217E-3</v>
      </c>
      <c r="G54" s="101">
        <v>3.0641098111569031E-3</v>
      </c>
      <c r="H54" s="101">
        <v>6.9508721282322845E-3</v>
      </c>
      <c r="I54" s="101">
        <v>4.2666458222432859E-3</v>
      </c>
      <c r="J54" s="101">
        <v>1.7321691504149819E-3</v>
      </c>
      <c r="K54" s="101">
        <v>3.4386352010743635E-3</v>
      </c>
      <c r="L54" s="101">
        <v>7.1790665439880311E-5</v>
      </c>
      <c r="M54" s="101">
        <v>2.2995996245870789E-3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3.9009631659909414E-3</v>
      </c>
      <c r="U54" s="101">
        <v>1.6068005951421125E-3</v>
      </c>
      <c r="V54" s="101">
        <v>5.5508205740930402E-3</v>
      </c>
      <c r="W54" s="101">
        <v>0</v>
      </c>
      <c r="X54" s="101">
        <v>0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5.2426872184900284E-3</v>
      </c>
      <c r="D55" s="104">
        <v>1.9242029688876163E-3</v>
      </c>
      <c r="E55" s="104">
        <v>1.6354327681632581E-3</v>
      </c>
      <c r="F55" s="104">
        <v>6.0370302316863833E-3</v>
      </c>
      <c r="G55" s="104">
        <v>1.0289230025931394E-2</v>
      </c>
      <c r="H55" s="104">
        <v>8.9148691452456113E-3</v>
      </c>
      <c r="I55" s="104">
        <v>6.5065943313787084E-3</v>
      </c>
      <c r="J55" s="104">
        <v>8.6631841266865683E-3</v>
      </c>
      <c r="K55" s="104">
        <v>1.2517718170637635E-2</v>
      </c>
      <c r="L55" s="104">
        <v>1.4454839977144814E-2</v>
      </c>
      <c r="M55" s="104">
        <v>2.1227176382193146E-2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1.6499588773319737E-2</v>
      </c>
      <c r="U55" s="104">
        <v>1.4572603271463808E-2</v>
      </c>
      <c r="V55" s="104">
        <v>1.124650093148977E-2</v>
      </c>
      <c r="W55" s="104">
        <v>9.2318374502903949E-3</v>
      </c>
      <c r="X55" s="104">
        <v>1.2678146784241088E-4</v>
      </c>
      <c r="Y55" s="104">
        <v>6.4483761343896617E-5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9.9317507236534723E-4</v>
      </c>
      <c r="D56" s="98">
        <v>3.9220831763453609E-4</v>
      </c>
      <c r="E56" s="98">
        <v>2.397554412917372E-4</v>
      </c>
      <c r="F56" s="98">
        <v>8.9959572189812385E-4</v>
      </c>
      <c r="G56" s="98">
        <v>2.1044150520222724E-3</v>
      </c>
      <c r="H56" s="98">
        <v>1.5532954394351305E-3</v>
      </c>
      <c r="I56" s="98">
        <v>1.1772341941987661E-3</v>
      </c>
      <c r="J56" s="98">
        <v>1.5133637676153515E-3</v>
      </c>
      <c r="K56" s="98">
        <v>2.3520903960596398E-3</v>
      </c>
      <c r="L56" s="98">
        <v>1.8975979364260738E-3</v>
      </c>
      <c r="M56" s="98">
        <v>2.1039824236907768E-3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1.1721018777964022E-3</v>
      </c>
      <c r="U56" s="98">
        <v>1.0684142064055833E-3</v>
      </c>
      <c r="V56" s="98">
        <v>3.2081597360808365E-4</v>
      </c>
      <c r="W56" s="98">
        <v>6.5692781136028578E-4</v>
      </c>
      <c r="X56" s="98">
        <v>1.7394315732260808E-5</v>
      </c>
      <c r="Y56" s="98">
        <v>8.6340172131975665E-6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4.2495121461246814E-3</v>
      </c>
      <c r="D57" s="98">
        <v>1.5319946512530802E-3</v>
      </c>
      <c r="E57" s="98">
        <v>1.3956773268715209E-3</v>
      </c>
      <c r="F57" s="98">
        <v>5.1374345097882591E-3</v>
      </c>
      <c r="G57" s="98">
        <v>8.1848149739091221E-3</v>
      </c>
      <c r="H57" s="98">
        <v>7.3615737058104801E-3</v>
      </c>
      <c r="I57" s="98">
        <v>5.3293601371799419E-3</v>
      </c>
      <c r="J57" s="98">
        <v>7.1498203590712166E-3</v>
      </c>
      <c r="K57" s="98">
        <v>1.0165627774577995E-2</v>
      </c>
      <c r="L57" s="98">
        <v>1.2557242040718739E-2</v>
      </c>
      <c r="M57" s="98">
        <v>1.9123193958502368E-2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1.5327486895523336E-2</v>
      </c>
      <c r="U57" s="98">
        <v>1.3504189065058224E-2</v>
      </c>
      <c r="V57" s="98">
        <v>1.0925684957881687E-2</v>
      </c>
      <c r="W57" s="98">
        <v>8.5749096389301088E-3</v>
      </c>
      <c r="X57" s="98">
        <v>1.0938715211015008E-4</v>
      </c>
      <c r="Y57" s="98">
        <v>5.5849744130699056E-5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1.4541777136438814E-2</v>
      </c>
      <c r="D58" s="122">
        <v>0.12774725285002597</v>
      </c>
      <c r="E58" s="122">
        <v>5.3405127475100317E-3</v>
      </c>
      <c r="F58" s="122">
        <v>0.10593277034051449</v>
      </c>
      <c r="G58" s="122">
        <v>0.44285903016070977</v>
      </c>
      <c r="H58" s="122">
        <v>0.75565251748663242</v>
      </c>
      <c r="I58" s="122">
        <v>0.86212244174396035</v>
      </c>
      <c r="J58" s="122">
        <v>1.0713044665451426</v>
      </c>
      <c r="K58" s="122">
        <v>1.3915056286906109</v>
      </c>
      <c r="L58" s="122">
        <v>1.3670190609174542</v>
      </c>
      <c r="M58" s="122">
        <v>0.37966322124771135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0.13491838576466328</v>
      </c>
      <c r="U58" s="122">
        <v>7.2834323406954865E-2</v>
      </c>
      <c r="V58" s="122">
        <v>0.29507714091595544</v>
      </c>
      <c r="W58" s="122">
        <v>0.28158542954037086</v>
      </c>
      <c r="X58" s="122">
        <v>0.24884895982102448</v>
      </c>
      <c r="Y58" s="122">
        <v>0.30940896530528333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6.9385634215932621E-3</v>
      </c>
      <c r="D59" s="98">
        <v>5.9150260945179479E-2</v>
      </c>
      <c r="E59" s="98">
        <v>2.9765569651507978E-3</v>
      </c>
      <c r="F59" s="98">
        <v>4.8751826295923249E-2</v>
      </c>
      <c r="G59" s="98">
        <v>0.13580180002408038</v>
      </c>
      <c r="H59" s="98">
        <v>0.23285348682728019</v>
      </c>
      <c r="I59" s="98">
        <v>0.2330381441126646</v>
      </c>
      <c r="J59" s="98">
        <v>0.31287939217541449</v>
      </c>
      <c r="K59" s="98">
        <v>0.58456011314809719</v>
      </c>
      <c r="L59" s="98">
        <v>0.68443658875811941</v>
      </c>
      <c r="M59" s="98">
        <v>0.22176659859439754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3.8707336948480525E-2</v>
      </c>
      <c r="U59" s="98">
        <v>2.4227726177628115E-2</v>
      </c>
      <c r="V59" s="98">
        <v>9.6929694380716816E-2</v>
      </c>
      <c r="W59" s="98">
        <v>4.2020645631929546E-2</v>
      </c>
      <c r="X59" s="98">
        <v>2.4551816420048913E-2</v>
      </c>
      <c r="Y59" s="98">
        <v>3.064651789101458E-2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7.6032137148455527E-3</v>
      </c>
      <c r="D60" s="33">
        <v>6.8596991904846485E-2</v>
      </c>
      <c r="E60" s="33">
        <v>2.3639557823592339E-3</v>
      </c>
      <c r="F60" s="33">
        <v>5.7180944044591245E-2</v>
      </c>
      <c r="G60" s="33">
        <v>0.30705723013662939</v>
      </c>
      <c r="H60" s="33">
        <v>0.52279903065935218</v>
      </c>
      <c r="I60" s="33">
        <v>0.62908429763129581</v>
      </c>
      <c r="J60" s="33">
        <v>0.75842507436972806</v>
      </c>
      <c r="K60" s="33">
        <v>0.8069455155425137</v>
      </c>
      <c r="L60" s="33">
        <v>0.68258247215933487</v>
      </c>
      <c r="M60" s="33">
        <v>0.15789662265331381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9.6211048816182754E-2</v>
      </c>
      <c r="U60" s="33">
        <v>4.8606597229326753E-2</v>
      </c>
      <c r="V60" s="33">
        <v>0.19814744653523861</v>
      </c>
      <c r="W60" s="33">
        <v>0.23956478390844133</v>
      </c>
      <c r="X60" s="33">
        <v>0.22429714340097556</v>
      </c>
      <c r="Y60" s="33">
        <v>0.27876244741426875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5.1353601743227681</v>
      </c>
      <c r="D62" s="117">
        <f t="shared" si="21"/>
        <v>5.8584308814610679</v>
      </c>
      <c r="E62" s="117">
        <f t="shared" si="21"/>
        <v>5.0579459683634695</v>
      </c>
      <c r="F62" s="117">
        <f t="shared" si="21"/>
        <v>5.3483310731785458</v>
      </c>
      <c r="G62" s="117">
        <f t="shared" si="21"/>
        <v>4.7142064152698424</v>
      </c>
      <c r="H62" s="117">
        <f t="shared" si="21"/>
        <v>4.4480207808470631</v>
      </c>
      <c r="I62" s="117">
        <f t="shared" si="21"/>
        <v>3.8708657667477246</v>
      </c>
      <c r="J62" s="117">
        <f t="shared" si="21"/>
        <v>5.8708090678095957</v>
      </c>
      <c r="K62" s="117">
        <f t="shared" si="21"/>
        <v>8.4137660744950225</v>
      </c>
      <c r="L62" s="117">
        <f t="shared" si="21"/>
        <v>8.8249664400137142</v>
      </c>
      <c r="M62" s="117">
        <f t="shared" si="21"/>
        <v>4.6234692269449686</v>
      </c>
      <c r="N62" s="117">
        <f t="shared" si="21"/>
        <v>2.9977558702914635</v>
      </c>
      <c r="O62" s="117">
        <f t="shared" si="21"/>
        <v>1.2436932430523542</v>
      </c>
      <c r="P62" s="117">
        <f t="shared" si="21"/>
        <v>4.4063487838828284</v>
      </c>
      <c r="Q62" s="117">
        <f t="shared" si="21"/>
        <v>4.3544149625012505</v>
      </c>
      <c r="R62" s="117">
        <f t="shared" ref="R62:V62" si="22">R63+R66+R68+R77</f>
        <v>3.43373020089384</v>
      </c>
      <c r="S62" s="117">
        <f t="shared" si="22"/>
        <v>5.478751344729381</v>
      </c>
      <c r="T62" s="117">
        <f t="shared" si="22"/>
        <v>6.6986072904363514</v>
      </c>
      <c r="U62" s="117">
        <f t="shared" si="22"/>
        <v>6.484926213983667</v>
      </c>
      <c r="V62" s="117">
        <f t="shared" si="22"/>
        <v>4.0780910889561106</v>
      </c>
      <c r="W62" s="117">
        <f t="shared" ref="W62:Y62" si="23">W63+W66+W68+W77</f>
        <v>2.4068797181292099</v>
      </c>
      <c r="X62" s="117">
        <f t="shared" si="23"/>
        <v>1.3883800776302155</v>
      </c>
      <c r="Y62" s="117">
        <f t="shared" si="23"/>
        <v>1.6648770014154792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2.0571225220692897</v>
      </c>
      <c r="D63" s="122">
        <f t="shared" si="24"/>
        <v>2.3996424665737481</v>
      </c>
      <c r="E63" s="122">
        <f t="shared" si="24"/>
        <v>2.1924616651552431</v>
      </c>
      <c r="F63" s="122">
        <f t="shared" si="24"/>
        <v>2.422061202401895</v>
      </c>
      <c r="G63" s="122">
        <f t="shared" si="24"/>
        <v>2.1521137418917666</v>
      </c>
      <c r="H63" s="122">
        <f t="shared" si="24"/>
        <v>2.0358677654115973</v>
      </c>
      <c r="I63" s="122">
        <f t="shared" si="24"/>
        <v>1.8456040697638698</v>
      </c>
      <c r="J63" s="122">
        <f t="shared" si="24"/>
        <v>2.8432066674352141</v>
      </c>
      <c r="K63" s="122">
        <f t="shared" si="24"/>
        <v>4.347229093134275</v>
      </c>
      <c r="L63" s="122">
        <f t="shared" si="24"/>
        <v>3.7161648919980625</v>
      </c>
      <c r="M63" s="122">
        <f t="shared" si="24"/>
        <v>2.0775187968093403</v>
      </c>
      <c r="N63" s="122">
        <f t="shared" si="24"/>
        <v>1.5044942876612519</v>
      </c>
      <c r="O63" s="122">
        <f t="shared" si="24"/>
        <v>0.68167399056967481</v>
      </c>
      <c r="P63" s="122">
        <f t="shared" si="24"/>
        <v>2.5434715284951408</v>
      </c>
      <c r="Q63" s="122">
        <f t="shared" si="24"/>
        <v>2.505790491153737</v>
      </c>
      <c r="R63" s="122">
        <f t="shared" ref="R63:V63" si="25">SUM(R64:R65)</f>
        <v>1.872597839613001</v>
      </c>
      <c r="S63" s="122">
        <f t="shared" si="25"/>
        <v>2.981870803577789</v>
      </c>
      <c r="T63" s="122">
        <f t="shared" si="25"/>
        <v>3.5202744396144863</v>
      </c>
      <c r="U63" s="122">
        <f t="shared" si="25"/>
        <v>3.3758821124700669</v>
      </c>
      <c r="V63" s="122">
        <f t="shared" si="25"/>
        <v>2.053938422675067</v>
      </c>
      <c r="W63" s="122">
        <f t="shared" ref="W63:Y63" si="26">SUM(W64:W65)</f>
        <v>1.2019016281783474</v>
      </c>
      <c r="X63" s="122">
        <f t="shared" si="26"/>
        <v>0.70857515627932199</v>
      </c>
      <c r="Y63" s="122">
        <f t="shared" si="26"/>
        <v>0.80773208721729894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2.0199553586049115</v>
      </c>
      <c r="D64" s="98">
        <v>2.3581901076090239</v>
      </c>
      <c r="E64" s="98">
        <v>2.1613085858266166</v>
      </c>
      <c r="F64" s="98">
        <v>2.3893644786030883</v>
      </c>
      <c r="G64" s="98">
        <v>2.1227695935483717</v>
      </c>
      <c r="H64" s="98">
        <v>2.0077108483608832</v>
      </c>
      <c r="I64" s="98">
        <v>1.8192174892005877</v>
      </c>
      <c r="J64" s="98">
        <v>2.8004634565988074</v>
      </c>
      <c r="K64" s="98">
        <v>4.2852001839031137</v>
      </c>
      <c r="L64" s="98">
        <v>3.6806528132380976</v>
      </c>
      <c r="M64" s="98">
        <v>2.0552868507053801</v>
      </c>
      <c r="N64" s="98">
        <v>1.4891536035539172</v>
      </c>
      <c r="O64" s="98">
        <v>0.67481639805106963</v>
      </c>
      <c r="P64" s="98">
        <v>2.5190046254815295</v>
      </c>
      <c r="Q64" s="98">
        <v>2.4821588442991716</v>
      </c>
      <c r="R64" s="98">
        <v>1.8543396881027103</v>
      </c>
      <c r="S64" s="98">
        <v>2.9534206735234259</v>
      </c>
      <c r="T64" s="98">
        <v>3.4872662695047074</v>
      </c>
      <c r="U64" s="98">
        <v>3.3447334537297504</v>
      </c>
      <c r="V64" s="98">
        <v>2.0272306892613248</v>
      </c>
      <c r="W64" s="98">
        <v>1.1862908212227929</v>
      </c>
      <c r="X64" s="98">
        <v>0.69931347411629108</v>
      </c>
      <c r="Y64" s="98">
        <v>0.79690752880439608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3.7167163464378081E-2</v>
      </c>
      <c r="D65" s="98">
        <v>4.1452358964724129E-2</v>
      </c>
      <c r="E65" s="98">
        <v>3.1153079328626678E-2</v>
      </c>
      <c r="F65" s="98">
        <v>3.2696723798806761E-2</v>
      </c>
      <c r="G65" s="98">
        <v>2.9344148343394778E-2</v>
      </c>
      <c r="H65" s="98">
        <v>2.8156917050714141E-2</v>
      </c>
      <c r="I65" s="98">
        <v>2.638658056328215E-2</v>
      </c>
      <c r="J65" s="98">
        <v>4.2743210836406718E-2</v>
      </c>
      <c r="K65" s="98">
        <v>6.20289092311615E-2</v>
      </c>
      <c r="L65" s="98">
        <v>3.55120787599651E-2</v>
      </c>
      <c r="M65" s="98">
        <v>2.2231946103960263E-2</v>
      </c>
      <c r="N65" s="98">
        <v>1.5340684107334645E-2</v>
      </c>
      <c r="O65" s="98">
        <v>6.8575925186051441E-3</v>
      </c>
      <c r="P65" s="98">
        <v>2.4466903013611305E-2</v>
      </c>
      <c r="Q65" s="98">
        <v>2.3631646854565452E-2</v>
      </c>
      <c r="R65" s="98">
        <v>1.8258151510290661E-2</v>
      </c>
      <c r="S65" s="98">
        <v>2.8450130054363285E-2</v>
      </c>
      <c r="T65" s="98">
        <v>3.3008170109778662E-2</v>
      </c>
      <c r="U65" s="98">
        <v>3.1148658740316255E-2</v>
      </c>
      <c r="V65" s="98">
        <v>2.6707733413742264E-2</v>
      </c>
      <c r="W65" s="98">
        <v>1.5610806955554479E-2</v>
      </c>
      <c r="X65" s="98">
        <v>9.2616821630309154E-3</v>
      </c>
      <c r="Y65" s="98">
        <v>1.0824558412902889E-2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9.4056475381821922E-2</v>
      </c>
      <c r="D66" s="122">
        <f t="shared" si="27"/>
        <v>5.6212798191112495E-2</v>
      </c>
      <c r="E66" s="122">
        <f t="shared" si="27"/>
        <v>0.11544692938813027</v>
      </c>
      <c r="F66" s="122">
        <f t="shared" si="27"/>
        <v>0.10313355344938982</v>
      </c>
      <c r="G66" s="122">
        <f t="shared" si="27"/>
        <v>0.11062030476580971</v>
      </c>
      <c r="H66" s="122">
        <f t="shared" si="27"/>
        <v>0.11758825106159869</v>
      </c>
      <c r="I66" s="122">
        <f t="shared" si="27"/>
        <v>3.2287308858006222E-2</v>
      </c>
      <c r="J66" s="122">
        <f t="shared" si="27"/>
        <v>3.8772785744271801E-2</v>
      </c>
      <c r="K66" s="122">
        <f t="shared" si="27"/>
        <v>7.4268480865153572E-2</v>
      </c>
      <c r="L66" s="122">
        <f t="shared" si="27"/>
        <v>0.19177904234983312</v>
      </c>
      <c r="M66" s="122">
        <f t="shared" si="27"/>
        <v>0.13575732435586252</v>
      </c>
      <c r="N66" s="122">
        <f t="shared" si="27"/>
        <v>8.999157365606493E-2</v>
      </c>
      <c r="O66" s="122">
        <f t="shared" si="27"/>
        <v>3.727663756136524E-2</v>
      </c>
      <c r="P66" s="122">
        <f t="shared" si="27"/>
        <v>6.5159652909957511E-2</v>
      </c>
      <c r="Q66" s="122">
        <f t="shared" si="27"/>
        <v>7.1845914924566184E-2</v>
      </c>
      <c r="R66" s="122">
        <f t="shared" si="27"/>
        <v>4.9825073352989371E-2</v>
      </c>
      <c r="S66" s="122">
        <f t="shared" si="27"/>
        <v>7.5955089606655798E-2</v>
      </c>
      <c r="T66" s="122">
        <f t="shared" si="27"/>
        <v>6.9749100500754016E-2</v>
      </c>
      <c r="U66" s="122">
        <f t="shared" si="27"/>
        <v>6.0313690753420551E-2</v>
      </c>
      <c r="V66" s="122">
        <f t="shared" si="27"/>
        <v>2.4930654433372168E-2</v>
      </c>
      <c r="W66" s="122">
        <f t="shared" si="27"/>
        <v>1.8082893633450899E-2</v>
      </c>
      <c r="X66" s="122">
        <f t="shared" si="27"/>
        <v>1.1984945029060261E-2</v>
      </c>
      <c r="Y66" s="122">
        <f t="shared" si="27"/>
        <v>1.8654890379370563E-2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9.4056475381821922E-2</v>
      </c>
      <c r="D67" s="98">
        <v>5.6212798191112495E-2</v>
      </c>
      <c r="E67" s="98">
        <v>0.11544692938813027</v>
      </c>
      <c r="F67" s="98">
        <v>0.10313355344938982</v>
      </c>
      <c r="G67" s="98">
        <v>0.11062030476580971</v>
      </c>
      <c r="H67" s="98">
        <v>0.11758825106159869</v>
      </c>
      <c r="I67" s="98">
        <v>3.2287308858006222E-2</v>
      </c>
      <c r="J67" s="98">
        <v>3.8772785744271801E-2</v>
      </c>
      <c r="K67" s="98">
        <v>7.4268480865153572E-2</v>
      </c>
      <c r="L67" s="98">
        <v>0.19177904234983312</v>
      </c>
      <c r="M67" s="98">
        <v>0.13575732435586252</v>
      </c>
      <c r="N67" s="98">
        <v>8.999157365606493E-2</v>
      </c>
      <c r="O67" s="98">
        <v>3.727663756136524E-2</v>
      </c>
      <c r="P67" s="98">
        <v>6.5159652909957511E-2</v>
      </c>
      <c r="Q67" s="98">
        <v>7.1845914924566184E-2</v>
      </c>
      <c r="R67" s="98">
        <v>4.9825073352989371E-2</v>
      </c>
      <c r="S67" s="98">
        <v>7.5955089606655798E-2</v>
      </c>
      <c r="T67" s="98">
        <v>6.9749100500754016E-2</v>
      </c>
      <c r="U67" s="98">
        <v>6.0313690753420551E-2</v>
      </c>
      <c r="V67" s="98">
        <v>2.4930654433372168E-2</v>
      </c>
      <c r="W67" s="98">
        <v>1.8082893633450899E-2</v>
      </c>
      <c r="X67" s="98">
        <v>1.1984945029060261E-2</v>
      </c>
      <c r="Y67" s="98">
        <v>1.8654890379370563E-2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1.077579263588047</v>
      </c>
      <c r="D68" s="122">
        <v>1.1980636376057883</v>
      </c>
      <c r="E68" s="122">
        <v>0.97345091328068556</v>
      </c>
      <c r="F68" s="122">
        <v>0.99465301866852007</v>
      </c>
      <c r="G68" s="122">
        <v>0.85873613501254742</v>
      </c>
      <c r="H68" s="122">
        <v>0.82781211598499971</v>
      </c>
      <c r="I68" s="122">
        <v>0.72237329505577419</v>
      </c>
      <c r="J68" s="122">
        <v>1.1369089617577446</v>
      </c>
      <c r="K68" s="122">
        <v>1.5204981093300725</v>
      </c>
      <c r="L68" s="122">
        <v>1.8892386992938441</v>
      </c>
      <c r="M68" s="122">
        <v>0.95342851910451498</v>
      </c>
      <c r="N68" s="122">
        <v>0.59736820846280603</v>
      </c>
      <c r="O68" s="122">
        <v>0.23834316840666742</v>
      </c>
      <c r="P68" s="122">
        <v>0.82791566970079189</v>
      </c>
      <c r="Q68" s="122">
        <v>0.81094836282702254</v>
      </c>
      <c r="R68" s="122">
        <v>0.63269069633267339</v>
      </c>
      <c r="S68" s="122">
        <v>1.0434729680379999</v>
      </c>
      <c r="T68" s="122">
        <v>1.2610640181104833</v>
      </c>
      <c r="U68" s="122">
        <v>1.2136567848647679</v>
      </c>
      <c r="V68" s="122">
        <v>0.79212600673006517</v>
      </c>
      <c r="W68" s="122">
        <v>0.43890125490801146</v>
      </c>
      <c r="X68" s="122">
        <v>0.25126261479428075</v>
      </c>
      <c r="Y68" s="122">
        <v>0.28933708674664754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0.99597287766020093</v>
      </c>
      <c r="D69" s="98">
        <v>1.1137814296043049</v>
      </c>
      <c r="E69" s="98">
        <v>0.89838197711926038</v>
      </c>
      <c r="F69" s="98">
        <v>0.92193289877507234</v>
      </c>
      <c r="G69" s="98">
        <v>0.79585130359072909</v>
      </c>
      <c r="H69" s="98">
        <v>0.75726435346747323</v>
      </c>
      <c r="I69" s="98">
        <v>0.6782762121288024</v>
      </c>
      <c r="J69" s="98">
        <v>1.0448288423802747</v>
      </c>
      <c r="K69" s="98">
        <v>1.3876959838748886</v>
      </c>
      <c r="L69" s="98">
        <v>1.6064535225436622</v>
      </c>
      <c r="M69" s="98">
        <v>0.79056471615541013</v>
      </c>
      <c r="N69" s="98">
        <v>0.4754078877433483</v>
      </c>
      <c r="O69" s="98">
        <v>0.21745657853697173</v>
      </c>
      <c r="P69" s="98">
        <v>0.63859530041917001</v>
      </c>
      <c r="Q69" s="98">
        <v>0.69297515904718732</v>
      </c>
      <c r="R69" s="98">
        <v>0.58386054585397318</v>
      </c>
      <c r="S69" s="98">
        <v>0.97796195333354174</v>
      </c>
      <c r="T69" s="98">
        <v>1.114124794355899</v>
      </c>
      <c r="U69" s="98">
        <v>1.1206138418464973</v>
      </c>
      <c r="V69" s="98">
        <v>0.7259951156106863</v>
      </c>
      <c r="W69" s="98">
        <v>0.40471162241969461</v>
      </c>
      <c r="X69" s="98">
        <v>0.24270586308571659</v>
      </c>
      <c r="Y69" s="98">
        <v>0.28314764093465733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1.6369316095579803E-2</v>
      </c>
      <c r="D70" s="98">
        <v>1.7160995368083354E-2</v>
      </c>
      <c r="E70" s="98">
        <v>2.1915749990303247E-2</v>
      </c>
      <c r="F70" s="98">
        <v>1.5738698234350125E-2</v>
      </c>
      <c r="G70" s="98">
        <v>4.6555107485510006E-3</v>
      </c>
      <c r="H70" s="98">
        <v>8.2080356110333513E-3</v>
      </c>
      <c r="I70" s="98">
        <v>3.1008969801852634E-3</v>
      </c>
      <c r="J70" s="98">
        <v>2.7397973172718196E-2</v>
      </c>
      <c r="K70" s="98">
        <v>2.3376661736510387E-2</v>
      </c>
      <c r="L70" s="98">
        <v>0.16441444488432116</v>
      </c>
      <c r="M70" s="98">
        <v>5.8519226153735587E-2</v>
      </c>
      <c r="N70" s="98">
        <v>6.566320821732223E-2</v>
      </c>
      <c r="O70" s="98">
        <v>8.5469692943253399E-3</v>
      </c>
      <c r="P70" s="98">
        <v>0.10406862535822536</v>
      </c>
      <c r="Q70" s="98">
        <v>5.4566294806374829E-2</v>
      </c>
      <c r="R70" s="98">
        <v>0</v>
      </c>
      <c r="S70" s="98">
        <v>2.3016478776639128E-2</v>
      </c>
      <c r="T70" s="98">
        <v>5.3900258505714636E-2</v>
      </c>
      <c r="U70" s="98">
        <v>4.4875273036077412E-2</v>
      </c>
      <c r="V70" s="98">
        <v>5.1917553342184918E-2</v>
      </c>
      <c r="W70" s="98">
        <v>0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3.0912557557590745E-3</v>
      </c>
      <c r="D71" s="101">
        <v>3.4108197499871777E-3</v>
      </c>
      <c r="E71" s="101">
        <v>3.7155176428447512E-3</v>
      </c>
      <c r="F71" s="101">
        <v>2.6984298766739526E-3</v>
      </c>
      <c r="G71" s="101">
        <v>9.2245706018697282E-4</v>
      </c>
      <c r="H71" s="101">
        <v>1.484501375796878E-3</v>
      </c>
      <c r="I71" s="101">
        <v>5.6927068392382001E-4</v>
      </c>
      <c r="J71" s="101">
        <v>4.8993412553083177E-3</v>
      </c>
      <c r="K71" s="101">
        <v>4.3198255990131657E-3</v>
      </c>
      <c r="L71" s="101">
        <v>2.7686001679567959E-2</v>
      </c>
      <c r="M71" s="101">
        <v>6.3985345870431354E-3</v>
      </c>
      <c r="N71" s="101">
        <v>7.4415004848297356E-3</v>
      </c>
      <c r="O71" s="101">
        <v>7.9233850422568179E-4</v>
      </c>
      <c r="P71" s="101">
        <v>1.1275717985281481E-2</v>
      </c>
      <c r="Q71" s="101">
        <v>6.3936945471527382E-3</v>
      </c>
      <c r="R71" s="101">
        <v>0</v>
      </c>
      <c r="S71" s="101">
        <v>2.5272585274535176E-3</v>
      </c>
      <c r="T71" s="101">
        <v>4.6598278094970389E-3</v>
      </c>
      <c r="U71" s="101">
        <v>4.0806226452899386E-3</v>
      </c>
      <c r="V71" s="101">
        <v>5.6831194268478769E-3</v>
      </c>
      <c r="W71" s="101">
        <v>0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1.327806033982073E-2</v>
      </c>
      <c r="D72" s="104">
        <v>1.3750175618096177E-2</v>
      </c>
      <c r="E72" s="104">
        <v>1.8200232347458496E-2</v>
      </c>
      <c r="F72" s="104">
        <v>1.3040268357676172E-2</v>
      </c>
      <c r="G72" s="104">
        <v>3.7330536883640273E-3</v>
      </c>
      <c r="H72" s="104">
        <v>6.7235342352364733E-3</v>
      </c>
      <c r="I72" s="104">
        <v>2.5316262962614433E-3</v>
      </c>
      <c r="J72" s="104">
        <v>2.2498631917409879E-2</v>
      </c>
      <c r="K72" s="104">
        <v>1.9056836137497223E-2</v>
      </c>
      <c r="L72" s="104">
        <v>0.13672844320475319</v>
      </c>
      <c r="M72" s="104">
        <v>5.2120691566692454E-2</v>
      </c>
      <c r="N72" s="104">
        <v>5.8221707732492495E-2</v>
      </c>
      <c r="O72" s="104">
        <v>7.7546307900996578E-3</v>
      </c>
      <c r="P72" s="104">
        <v>9.2792907372943878E-2</v>
      </c>
      <c r="Q72" s="104">
        <v>4.8172600259222091E-2</v>
      </c>
      <c r="R72" s="104">
        <v>0</v>
      </c>
      <c r="S72" s="104">
        <v>2.0489220249185612E-2</v>
      </c>
      <c r="T72" s="104">
        <v>4.9240430696217599E-2</v>
      </c>
      <c r="U72" s="104">
        <v>4.0794650390787474E-2</v>
      </c>
      <c r="V72" s="104">
        <v>4.6234433915337041E-2</v>
      </c>
      <c r="W72" s="104">
        <v>0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1.8562590567653556E-2</v>
      </c>
      <c r="D73" s="101">
        <v>2.1754427251549659E-2</v>
      </c>
      <c r="E73" s="101">
        <v>2.017195867982953E-2</v>
      </c>
      <c r="F73" s="101">
        <v>1.9199108860790709E-2</v>
      </c>
      <c r="G73" s="101">
        <v>1.3350764177183649E-2</v>
      </c>
      <c r="H73" s="101">
        <v>2.7312012705882405E-2</v>
      </c>
      <c r="I73" s="101">
        <v>1.6343422980118351E-2</v>
      </c>
      <c r="J73" s="101">
        <v>1.0970404619294884E-2</v>
      </c>
      <c r="K73" s="101">
        <v>2.3558309249913725E-2</v>
      </c>
      <c r="L73" s="101">
        <v>4.3074399263928184E-4</v>
      </c>
      <c r="M73" s="101">
        <v>1.0348198310641855E-2</v>
      </c>
      <c r="N73" s="101">
        <v>4.7900189801816243E-3</v>
      </c>
      <c r="O73" s="101">
        <v>2.3270858337004776E-3</v>
      </c>
      <c r="P73" s="101">
        <v>7.069617307832632E-3</v>
      </c>
      <c r="Q73" s="101">
        <v>6.3262335459424376E-3</v>
      </c>
      <c r="R73" s="101">
        <v>4.5188463163465305E-3</v>
      </c>
      <c r="S73" s="101">
        <v>3.2061584265681313E-3</v>
      </c>
      <c r="T73" s="101">
        <v>1.7832974473101441E-2</v>
      </c>
      <c r="U73" s="101">
        <v>4.7586017625362567E-3</v>
      </c>
      <c r="V73" s="101">
        <v>4.7241026162493953E-3</v>
      </c>
      <c r="W73" s="101">
        <v>0</v>
      </c>
      <c r="X73" s="101">
        <v>5.0612850057104328E-4</v>
      </c>
      <c r="Y73" s="101">
        <v>1.159712427166277E-3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4.6674479264612614E-2</v>
      </c>
      <c r="D74" s="104">
        <v>4.5366785381850336E-2</v>
      </c>
      <c r="E74" s="104">
        <v>3.2981227491292377E-2</v>
      </c>
      <c r="F74" s="104">
        <v>3.7782312798306919E-2</v>
      </c>
      <c r="G74" s="104">
        <v>4.4878556496083737E-2</v>
      </c>
      <c r="H74" s="104">
        <v>3.5027714200610703E-2</v>
      </c>
      <c r="I74" s="104">
        <v>2.4652762966668219E-2</v>
      </c>
      <c r="J74" s="104">
        <v>5.3711741585456725E-2</v>
      </c>
      <c r="K74" s="104">
        <v>8.5867154468759907E-2</v>
      </c>
      <c r="L74" s="104">
        <v>0.11793998787322138</v>
      </c>
      <c r="M74" s="104">
        <v>9.3996378484727458E-2</v>
      </c>
      <c r="N74" s="104">
        <v>5.1507093521953873E-2</v>
      </c>
      <c r="O74" s="104">
        <v>1.001253474166987E-2</v>
      </c>
      <c r="P74" s="104">
        <v>7.8182126615563854E-2</v>
      </c>
      <c r="Q74" s="104">
        <v>5.7080675427517887E-2</v>
      </c>
      <c r="R74" s="104">
        <v>4.4311304162353606E-2</v>
      </c>
      <c r="S74" s="104">
        <v>3.9288377501250846E-2</v>
      </c>
      <c r="T74" s="104">
        <v>7.5205990775768242E-2</v>
      </c>
      <c r="U74" s="104">
        <v>4.3409068219657024E-2</v>
      </c>
      <c r="V74" s="104">
        <v>9.4892351609444942E-3</v>
      </c>
      <c r="W74" s="104">
        <v>3.4189632488316836E-2</v>
      </c>
      <c r="X74" s="104">
        <v>8.050623207993093E-3</v>
      </c>
      <c r="Y74" s="104">
        <v>5.0297333848239372E-3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8.8420169636970521E-3</v>
      </c>
      <c r="D75" s="98">
        <v>9.2470653349988712E-3</v>
      </c>
      <c r="E75" s="98">
        <v>4.8350680660500349E-3</v>
      </c>
      <c r="F75" s="98">
        <v>5.6300541246882586E-3</v>
      </c>
      <c r="G75" s="98">
        <v>9.1788316098843793E-3</v>
      </c>
      <c r="H75" s="98">
        <v>6.1031057029774021E-3</v>
      </c>
      <c r="I75" s="98">
        <v>4.4604095580197704E-3</v>
      </c>
      <c r="J75" s="98">
        <v>9.3828553592151809E-3</v>
      </c>
      <c r="K75" s="98">
        <v>1.6134514822093316E-2</v>
      </c>
      <c r="L75" s="98">
        <v>1.5482888635516223E-2</v>
      </c>
      <c r="M75" s="98">
        <v>9.3166761636914279E-3</v>
      </c>
      <c r="N75" s="98">
        <v>4.9348700951404294E-3</v>
      </c>
      <c r="O75" s="98">
        <v>8.1111223353736578E-4</v>
      </c>
      <c r="P75" s="98">
        <v>6.8444098908563488E-3</v>
      </c>
      <c r="Q75" s="98">
        <v>5.3196423947860531E-3</v>
      </c>
      <c r="R75" s="98">
        <v>4.5638886271413357E-3</v>
      </c>
      <c r="S75" s="98">
        <v>3.8701503910864785E-3</v>
      </c>
      <c r="T75" s="98">
        <v>5.3425018175214294E-3</v>
      </c>
      <c r="U75" s="98">
        <v>3.1826067250132419E-3</v>
      </c>
      <c r="V75" s="98">
        <v>2.7068847773182051E-4</v>
      </c>
      <c r="W75" s="98">
        <v>2.432898170348093E-3</v>
      </c>
      <c r="X75" s="98">
        <v>1.1045390489985614E-3</v>
      </c>
      <c r="Y75" s="98">
        <v>6.7345334262941027E-4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3.7832462300915561E-2</v>
      </c>
      <c r="D76" s="98">
        <v>3.6119720046851468E-2</v>
      </c>
      <c r="E76" s="98">
        <v>2.8146159425242342E-2</v>
      </c>
      <c r="F76" s="98">
        <v>3.2152258673618664E-2</v>
      </c>
      <c r="G76" s="98">
        <v>3.5699724886199359E-2</v>
      </c>
      <c r="H76" s="98">
        <v>2.89246084976333E-2</v>
      </c>
      <c r="I76" s="98">
        <v>2.0192353408648448E-2</v>
      </c>
      <c r="J76" s="98">
        <v>4.4328886226241544E-2</v>
      </c>
      <c r="K76" s="98">
        <v>6.9732639646666594E-2</v>
      </c>
      <c r="L76" s="98">
        <v>0.10245709923770516</v>
      </c>
      <c r="M76" s="98">
        <v>8.4679702321036027E-2</v>
      </c>
      <c r="N76" s="98">
        <v>4.6572223426813442E-2</v>
      </c>
      <c r="O76" s="98">
        <v>9.2014225081325039E-3</v>
      </c>
      <c r="P76" s="98">
        <v>7.1337716724707512E-2</v>
      </c>
      <c r="Q76" s="98">
        <v>5.1761033032731836E-2</v>
      </c>
      <c r="R76" s="98">
        <v>3.9747415535212272E-2</v>
      </c>
      <c r="S76" s="98">
        <v>3.5418227110164367E-2</v>
      </c>
      <c r="T76" s="98">
        <v>6.9863488958246817E-2</v>
      </c>
      <c r="U76" s="98">
        <v>4.0226461494643782E-2</v>
      </c>
      <c r="V76" s="98">
        <v>9.2185466832126733E-3</v>
      </c>
      <c r="W76" s="98">
        <v>3.1756734317968743E-2</v>
      </c>
      <c r="X76" s="98">
        <v>6.9460841589945319E-3</v>
      </c>
      <c r="Y76" s="98">
        <v>4.3562800421945271E-3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1.9066019132836098</v>
      </c>
      <c r="D77" s="122">
        <v>2.2045119790904186</v>
      </c>
      <c r="E77" s="122">
        <v>1.776586460539411</v>
      </c>
      <c r="F77" s="122">
        <v>1.8284832986587409</v>
      </c>
      <c r="G77" s="122">
        <v>1.5927362335997186</v>
      </c>
      <c r="H77" s="122">
        <v>1.466752648388868</v>
      </c>
      <c r="I77" s="122">
        <v>1.2706010930700744</v>
      </c>
      <c r="J77" s="122">
        <v>1.851920652872366</v>
      </c>
      <c r="K77" s="122">
        <v>2.4717703911655216</v>
      </c>
      <c r="L77" s="122">
        <v>3.027783806371974</v>
      </c>
      <c r="M77" s="122">
        <v>1.4567645866752506</v>
      </c>
      <c r="N77" s="122">
        <v>0.80590180051134019</v>
      </c>
      <c r="O77" s="122">
        <v>0.28639944651464661</v>
      </c>
      <c r="P77" s="122">
        <v>0.96980193277693749</v>
      </c>
      <c r="Q77" s="122">
        <v>0.96583019359592481</v>
      </c>
      <c r="R77" s="122">
        <v>0.8786165915951758</v>
      </c>
      <c r="S77" s="122">
        <v>1.3774524835069364</v>
      </c>
      <c r="T77" s="122">
        <v>1.8475197322106278</v>
      </c>
      <c r="U77" s="122">
        <v>1.8350736258954115</v>
      </c>
      <c r="V77" s="122">
        <v>1.2070960051176058</v>
      </c>
      <c r="W77" s="122">
        <v>0.7479939414093999</v>
      </c>
      <c r="X77" s="122">
        <v>0.41655736152755268</v>
      </c>
      <c r="Y77" s="122">
        <v>0.54915293707216217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1.7147174180055584</v>
      </c>
      <c r="D78" s="98">
        <v>1.97608677325343</v>
      </c>
      <c r="E78" s="98">
        <v>1.5919490720646161</v>
      </c>
      <c r="F78" s="98">
        <v>1.633914583017078</v>
      </c>
      <c r="G78" s="98">
        <v>1.4008084739924054</v>
      </c>
      <c r="H78" s="98">
        <v>1.2797652021203252</v>
      </c>
      <c r="I78" s="98">
        <v>1.1319710488766139</v>
      </c>
      <c r="J78" s="98">
        <v>1.6660310583731974</v>
      </c>
      <c r="K78" s="98">
        <v>2.1878086697747481</v>
      </c>
      <c r="L78" s="98">
        <v>2.6352404092603869</v>
      </c>
      <c r="M78" s="98">
        <v>1.2865185075015659</v>
      </c>
      <c r="N78" s="98">
        <v>0.7460070124482765</v>
      </c>
      <c r="O78" s="98">
        <v>0.274264352784096</v>
      </c>
      <c r="P78" s="98">
        <v>0.90107133426005737</v>
      </c>
      <c r="Q78" s="98">
        <v>0.89498750704892038</v>
      </c>
      <c r="R78" s="98">
        <v>0.77597239944635477</v>
      </c>
      <c r="S78" s="98">
        <v>1.2699621772975289</v>
      </c>
      <c r="T78" s="98">
        <v>1.7144659603358672</v>
      </c>
      <c r="U78" s="98">
        <v>1.7654975821476675</v>
      </c>
      <c r="V78" s="98">
        <v>1.2028425782548076</v>
      </c>
      <c r="W78" s="98">
        <v>0.74642081431056395</v>
      </c>
      <c r="X78" s="98">
        <v>0.38472163794805936</v>
      </c>
      <c r="Y78" s="98">
        <v>0.49228539779965141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0.19188449527805132</v>
      </c>
      <c r="D79" s="33">
        <v>0.22842520583698878</v>
      </c>
      <c r="E79" s="33">
        <v>0.18463738847479486</v>
      </c>
      <c r="F79" s="33">
        <v>0.19456871564166281</v>
      </c>
      <c r="G79" s="33">
        <v>0.19192775960731329</v>
      </c>
      <c r="H79" s="33">
        <v>0.18698744626854269</v>
      </c>
      <c r="I79" s="33">
        <v>0.13863004419346056</v>
      </c>
      <c r="J79" s="33">
        <v>0.18588959449916845</v>
      </c>
      <c r="K79" s="33">
        <v>0.28396172139077347</v>
      </c>
      <c r="L79" s="33">
        <v>0.39254339711158687</v>
      </c>
      <c r="M79" s="33">
        <v>0.1702460791736847</v>
      </c>
      <c r="N79" s="33">
        <v>5.9894788063063711E-2</v>
      </c>
      <c r="O79" s="33">
        <v>1.2135093730550595E-2</v>
      </c>
      <c r="P79" s="33">
        <v>6.8730598516880154E-2</v>
      </c>
      <c r="Q79" s="33">
        <v>7.084268654700443E-2</v>
      </c>
      <c r="R79" s="33">
        <v>0.10264419214882106</v>
      </c>
      <c r="S79" s="33">
        <v>0.10749030620940749</v>
      </c>
      <c r="T79" s="33">
        <v>0.13305377187476067</v>
      </c>
      <c r="U79" s="33">
        <v>6.9576043747744051E-2</v>
      </c>
      <c r="V79" s="33">
        <v>4.2534268627983166E-3</v>
      </c>
      <c r="W79" s="33">
        <v>1.5731270988359183E-3</v>
      </c>
      <c r="X79" s="33">
        <v>3.1835723579493311E-2</v>
      </c>
      <c r="Y79" s="33">
        <v>5.6867539272510814E-2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28.358899832489147</v>
      </c>
      <c r="D81" s="117">
        <f t="shared" si="28"/>
        <v>16.432195944309633</v>
      </c>
      <c r="E81" s="117">
        <f t="shared" si="28"/>
        <v>16.042473273793028</v>
      </c>
      <c r="F81" s="117">
        <f t="shared" si="28"/>
        <v>20.565718297793087</v>
      </c>
      <c r="G81" s="117">
        <f t="shared" si="28"/>
        <v>23.677667813377873</v>
      </c>
      <c r="H81" s="117">
        <f t="shared" si="28"/>
        <v>32.746266350513523</v>
      </c>
      <c r="I81" s="117">
        <f t="shared" si="28"/>
        <v>17.522569160461032</v>
      </c>
      <c r="J81" s="117">
        <f t="shared" si="28"/>
        <v>14.845066343007215</v>
      </c>
      <c r="K81" s="117">
        <f t="shared" si="28"/>
        <v>8.578183838677921</v>
      </c>
      <c r="L81" s="117">
        <f t="shared" si="28"/>
        <v>6.0935222754322442</v>
      </c>
      <c r="M81" s="117">
        <f t="shared" si="28"/>
        <v>30.031386957888721</v>
      </c>
      <c r="N81" s="117">
        <f t="shared" si="28"/>
        <v>24.648185698126483</v>
      </c>
      <c r="O81" s="117">
        <f t="shared" si="28"/>
        <v>13.52346960103317</v>
      </c>
      <c r="P81" s="117">
        <f t="shared" si="28"/>
        <v>14.645938646967497</v>
      </c>
      <c r="Q81" s="117">
        <f t="shared" si="28"/>
        <v>14.579832855457269</v>
      </c>
      <c r="R81" s="117">
        <f t="shared" ref="R81:V81" si="29">R82+R85+R87+R100</f>
        <v>14.70653053204563</v>
      </c>
      <c r="S81" s="117">
        <f t="shared" si="29"/>
        <v>20.755738303318775</v>
      </c>
      <c r="T81" s="117">
        <f t="shared" si="29"/>
        <v>17.987766402266693</v>
      </c>
      <c r="U81" s="117">
        <f t="shared" si="29"/>
        <v>19.428358765956588</v>
      </c>
      <c r="V81" s="117">
        <f t="shared" si="29"/>
        <v>14.094744125678476</v>
      </c>
      <c r="W81" s="117">
        <f t="shared" ref="W81:Y81" si="30">W82+W85+W87+W100</f>
        <v>14.500792222583293</v>
      </c>
      <c r="X81" s="117">
        <f t="shared" si="30"/>
        <v>12.462318899636092</v>
      </c>
      <c r="Y81" s="117">
        <f t="shared" si="30"/>
        <v>13.534106755451109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11.586369756757096</v>
      </c>
      <c r="D82" s="122">
        <f t="shared" si="31"/>
        <v>6.8359029379654892</v>
      </c>
      <c r="E82" s="122">
        <f t="shared" si="31"/>
        <v>6.7878096175862543</v>
      </c>
      <c r="F82" s="122">
        <f t="shared" si="31"/>
        <v>9.1883161653223677</v>
      </c>
      <c r="G82" s="122">
        <f t="shared" si="31"/>
        <v>10.763653393862331</v>
      </c>
      <c r="H82" s="122">
        <f t="shared" si="31"/>
        <v>15.168662322288792</v>
      </c>
      <c r="I82" s="122">
        <f t="shared" si="31"/>
        <v>8.4862321106756404</v>
      </c>
      <c r="J82" s="122">
        <f t="shared" si="31"/>
        <v>7.1693326739179648</v>
      </c>
      <c r="K82" s="122">
        <f t="shared" si="31"/>
        <v>4.3576592684168904</v>
      </c>
      <c r="L82" s="122">
        <f t="shared" si="31"/>
        <v>2.5100136651156042</v>
      </c>
      <c r="M82" s="122">
        <f t="shared" si="31"/>
        <v>13.511130909929676</v>
      </c>
      <c r="N82" s="122">
        <f t="shared" si="31"/>
        <v>12.403453947623259</v>
      </c>
      <c r="O82" s="122">
        <f t="shared" si="31"/>
        <v>7.2859930563045641</v>
      </c>
      <c r="P82" s="122">
        <f t="shared" si="31"/>
        <v>8.2755582232604272</v>
      </c>
      <c r="Q82" s="122">
        <f t="shared" si="31"/>
        <v>8.2782321003072745</v>
      </c>
      <c r="R82" s="122">
        <f t="shared" ref="R82:V82" si="32">SUM(R83:R84)</f>
        <v>8.0447024727195569</v>
      </c>
      <c r="S82" s="122">
        <f t="shared" si="32"/>
        <v>11.330932707608699</v>
      </c>
      <c r="T82" s="122">
        <f t="shared" si="32"/>
        <v>9.4313855802102537</v>
      </c>
      <c r="U82" s="122">
        <f t="shared" si="32"/>
        <v>10.079135650110395</v>
      </c>
      <c r="V82" s="122">
        <f t="shared" si="32"/>
        <v>7.1439851266109242</v>
      </c>
      <c r="W82" s="122">
        <f t="shared" ref="W82:Y82" si="33">SUM(W83:W84)</f>
        <v>7.2864379164972632</v>
      </c>
      <c r="X82" s="122">
        <f t="shared" si="33"/>
        <v>6.3271007893029614</v>
      </c>
      <c r="Y82" s="122">
        <f t="shared" si="33"/>
        <v>6.6002897431554244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11.501717152980522</v>
      </c>
      <c r="D83" s="98">
        <v>6.788173822808897</v>
      </c>
      <c r="E83" s="98">
        <v>6.7488981983961898</v>
      </c>
      <c r="F83" s="98">
        <v>9.138295779438538</v>
      </c>
      <c r="G83" s="98">
        <v>10.70446404391201</v>
      </c>
      <c r="H83" s="98">
        <v>15.084044521725678</v>
      </c>
      <c r="I83" s="98">
        <v>8.437281174185788</v>
      </c>
      <c r="J83" s="98">
        <v>7.1258283343542184</v>
      </c>
      <c r="K83" s="98">
        <v>4.3325734109250398</v>
      </c>
      <c r="L83" s="98">
        <v>2.5003639506708795</v>
      </c>
      <c r="M83" s="98">
        <v>13.452923042755396</v>
      </c>
      <c r="N83" s="98">
        <v>12.352553457557194</v>
      </c>
      <c r="O83" s="98">
        <v>7.2564963840492611</v>
      </c>
      <c r="P83" s="98">
        <v>8.2435307050558073</v>
      </c>
      <c r="Q83" s="98">
        <v>8.2468261997748957</v>
      </c>
      <c r="R83" s="98">
        <v>8.0131429523068682</v>
      </c>
      <c r="S83" s="98">
        <v>11.287440204872695</v>
      </c>
      <c r="T83" s="98">
        <v>9.3958117491840873</v>
      </c>
      <c r="U83" s="98">
        <v>10.041729213899744</v>
      </c>
      <c r="V83" s="98">
        <v>7.1065351320331693</v>
      </c>
      <c r="W83" s="98">
        <v>7.2482848519842751</v>
      </c>
      <c r="X83" s="98">
        <v>6.2937590630470517</v>
      </c>
      <c r="Y83" s="98">
        <v>6.5646222987091996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8.465260377657316E-2</v>
      </c>
      <c r="D84" s="98">
        <v>4.7729115156592013E-2</v>
      </c>
      <c r="E84" s="98">
        <v>3.8911419190064446E-2</v>
      </c>
      <c r="F84" s="98">
        <v>5.0020385883829413E-2</v>
      </c>
      <c r="G84" s="98">
        <v>5.9189349950321268E-2</v>
      </c>
      <c r="H84" s="98">
        <v>8.4617800563114964E-2</v>
      </c>
      <c r="I84" s="98">
        <v>4.8950936489852478E-2</v>
      </c>
      <c r="J84" s="98">
        <v>4.3504339563746323E-2</v>
      </c>
      <c r="K84" s="98">
        <v>2.5085857491850529E-2</v>
      </c>
      <c r="L84" s="98">
        <v>9.6497144447248179E-3</v>
      </c>
      <c r="M84" s="98">
        <v>5.8207867174281072E-2</v>
      </c>
      <c r="N84" s="98">
        <v>5.0900490066064091E-2</v>
      </c>
      <c r="O84" s="98">
        <v>2.9496672255303159E-2</v>
      </c>
      <c r="P84" s="98">
        <v>3.2027518204619687E-2</v>
      </c>
      <c r="Q84" s="98">
        <v>3.1405900532378489E-2</v>
      </c>
      <c r="R84" s="98">
        <v>3.1559520412687808E-2</v>
      </c>
      <c r="S84" s="98">
        <v>4.3492502736004815E-2</v>
      </c>
      <c r="T84" s="98">
        <v>3.5573831026166389E-2</v>
      </c>
      <c r="U84" s="98">
        <v>3.7406436210650568E-2</v>
      </c>
      <c r="V84" s="98">
        <v>3.7449994577754532E-2</v>
      </c>
      <c r="W84" s="98">
        <v>3.8153064512987792E-2</v>
      </c>
      <c r="X84" s="98">
        <v>3.3341726255910031E-2</v>
      </c>
      <c r="Y84" s="98">
        <v>3.5667444446224709E-2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0.5177628091932025</v>
      </c>
      <c r="D85" s="122">
        <f t="shared" si="34"/>
        <v>0.16460591263710272</v>
      </c>
      <c r="E85" s="122">
        <f t="shared" si="34"/>
        <v>0.36104003954571212</v>
      </c>
      <c r="F85" s="122">
        <f t="shared" si="34"/>
        <v>0.39875911664694386</v>
      </c>
      <c r="G85" s="122">
        <f t="shared" si="34"/>
        <v>0.56536061888132216</v>
      </c>
      <c r="H85" s="122">
        <f t="shared" si="34"/>
        <v>0.85173894463973254</v>
      </c>
      <c r="I85" s="122">
        <f t="shared" si="34"/>
        <v>0.14496839429461592</v>
      </c>
      <c r="J85" s="122">
        <f t="shared" si="34"/>
        <v>9.0647573743975321E-2</v>
      </c>
      <c r="K85" s="122">
        <f t="shared" si="34"/>
        <v>6.9258802560590096E-2</v>
      </c>
      <c r="L85" s="122">
        <f t="shared" si="34"/>
        <v>0.15591636143041429</v>
      </c>
      <c r="M85" s="122">
        <f t="shared" si="34"/>
        <v>0.90887217529038333</v>
      </c>
      <c r="N85" s="122">
        <f t="shared" si="34"/>
        <v>0.74209357577280843</v>
      </c>
      <c r="O85" s="122">
        <f t="shared" si="34"/>
        <v>0.37897914854054654</v>
      </c>
      <c r="P85" s="122">
        <f t="shared" si="34"/>
        <v>0.21982162151510196</v>
      </c>
      <c r="Q85" s="122">
        <f t="shared" si="34"/>
        <v>0.25146070223598171</v>
      </c>
      <c r="R85" s="122">
        <f t="shared" si="34"/>
        <v>0.20223118007978041</v>
      </c>
      <c r="S85" s="122">
        <f t="shared" si="34"/>
        <v>0.27931088861744668</v>
      </c>
      <c r="T85" s="122">
        <f t="shared" si="34"/>
        <v>0.19096477246615776</v>
      </c>
      <c r="U85" s="122">
        <f t="shared" si="34"/>
        <v>0.18623390634678633</v>
      </c>
      <c r="V85" s="122">
        <f t="shared" si="34"/>
        <v>8.8196888045698502E-2</v>
      </c>
      <c r="W85" s="122">
        <f t="shared" si="34"/>
        <v>0.11106135418156787</v>
      </c>
      <c r="X85" s="122">
        <f t="shared" si="34"/>
        <v>0.10844209297378621</v>
      </c>
      <c r="Y85" s="122">
        <f t="shared" si="34"/>
        <v>0.14692789767822831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0.5177628091932025</v>
      </c>
      <c r="D86" s="98">
        <v>0.16460591263710272</v>
      </c>
      <c r="E86" s="98">
        <v>0.36104003954571212</v>
      </c>
      <c r="F86" s="98">
        <v>0.39875911664694386</v>
      </c>
      <c r="G86" s="98">
        <v>0.56536061888132216</v>
      </c>
      <c r="H86" s="98">
        <v>0.85173894463973254</v>
      </c>
      <c r="I86" s="98">
        <v>0.14496839429461592</v>
      </c>
      <c r="J86" s="98">
        <v>9.0647573743975321E-2</v>
      </c>
      <c r="K86" s="98">
        <v>6.9258802560590096E-2</v>
      </c>
      <c r="L86" s="98">
        <v>0.15591636143041429</v>
      </c>
      <c r="M86" s="98">
        <v>0.90887217529038333</v>
      </c>
      <c r="N86" s="98">
        <v>0.74209357577280843</v>
      </c>
      <c r="O86" s="98">
        <v>0.37897914854054654</v>
      </c>
      <c r="P86" s="98">
        <v>0.21982162151510196</v>
      </c>
      <c r="Q86" s="98">
        <v>0.25146070223598171</v>
      </c>
      <c r="R86" s="98">
        <v>0.20223118007978041</v>
      </c>
      <c r="S86" s="98">
        <v>0.27931088861744668</v>
      </c>
      <c r="T86" s="98">
        <v>0.19096477246615776</v>
      </c>
      <c r="U86" s="98">
        <v>0.18623390634678633</v>
      </c>
      <c r="V86" s="98">
        <v>8.8196888045698502E-2</v>
      </c>
      <c r="W86" s="98">
        <v>0.11106135418156787</v>
      </c>
      <c r="X86" s="98">
        <v>0.10844209297378621</v>
      </c>
      <c r="Y86" s="98">
        <v>0.14692789767822831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5.9379657075902692</v>
      </c>
      <c r="D87" s="122">
        <v>3.3413082713528537</v>
      </c>
      <c r="E87" s="122">
        <v>3.1456589852786521</v>
      </c>
      <c r="F87" s="122">
        <v>3.8585323404636949</v>
      </c>
      <c r="G87" s="122">
        <v>4.3038736966752245</v>
      </c>
      <c r="H87" s="122">
        <v>6.0300488112428416</v>
      </c>
      <c r="I87" s="122">
        <v>3.285994537003416</v>
      </c>
      <c r="J87" s="122">
        <v>2.753313985652893</v>
      </c>
      <c r="K87" s="122">
        <v>1.5135400447416083</v>
      </c>
      <c r="L87" s="122">
        <v>1.3597492574607908</v>
      </c>
      <c r="M87" s="122">
        <v>6.193939830157956</v>
      </c>
      <c r="N87" s="122">
        <v>4.8699211934592386</v>
      </c>
      <c r="O87" s="122">
        <v>2.579696238842506</v>
      </c>
      <c r="P87" s="122">
        <v>2.7671743361998651</v>
      </c>
      <c r="Q87" s="122">
        <v>2.6990182309762072</v>
      </c>
      <c r="R87" s="122">
        <v>2.6826420806294493</v>
      </c>
      <c r="S87" s="122">
        <v>3.9531176449383727</v>
      </c>
      <c r="T87" s="122">
        <v>3.3751805400166912</v>
      </c>
      <c r="U87" s="122">
        <v>3.6350745921801102</v>
      </c>
      <c r="V87" s="122">
        <v>2.6870004638878644</v>
      </c>
      <c r="W87" s="122">
        <v>2.6409497914563826</v>
      </c>
      <c r="X87" s="122">
        <v>2.2408767537795056</v>
      </c>
      <c r="Y87" s="122">
        <v>2.3377091127299199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7.2091640562552239E-2</v>
      </c>
      <c r="D88" s="98">
        <v>5.7194320619496128E-2</v>
      </c>
      <c r="E88" s="98">
        <v>4.4167808570040198E-2</v>
      </c>
      <c r="F88" s="98">
        <v>7.6512339332452411E-2</v>
      </c>
      <c r="G88" s="98">
        <v>0.10663232464251456</v>
      </c>
      <c r="H88" s="98">
        <v>0.17241579116823613</v>
      </c>
      <c r="I88" s="98">
        <v>0.11810889716965529</v>
      </c>
      <c r="J88" s="98">
        <v>0.48196638890203608</v>
      </c>
      <c r="K88" s="98">
        <v>0.14877372249866541</v>
      </c>
      <c r="L88" s="98">
        <v>0.18614207956834261</v>
      </c>
      <c r="M88" s="98">
        <v>0.97033550831482429</v>
      </c>
      <c r="N88" s="98">
        <v>1.1193879314316793</v>
      </c>
      <c r="O88" s="98">
        <v>0.7556255330841386</v>
      </c>
      <c r="P88" s="98">
        <v>0.28518512299545418</v>
      </c>
      <c r="Q88" s="98">
        <v>0.23799621386956787</v>
      </c>
      <c r="R88" s="98">
        <v>0.23246487554325615</v>
      </c>
      <c r="S88" s="98">
        <v>0.42420613159579806</v>
      </c>
      <c r="T88" s="98">
        <v>0.31135400146518233</v>
      </c>
      <c r="U88" s="98">
        <v>0.36169383605019295</v>
      </c>
      <c r="V88" s="98">
        <v>0.41090823043324531</v>
      </c>
      <c r="W88" s="98">
        <v>0.65101497831194743</v>
      </c>
      <c r="X88" s="98">
        <v>0.62557061831915106</v>
      </c>
      <c r="Y88" s="98">
        <v>0.4325260009612063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8.791195091645517E-4</v>
      </c>
      <c r="D89" s="98">
        <v>5.1453888483459279E-4</v>
      </c>
      <c r="E89" s="98">
        <v>1.6255772207114183E-3</v>
      </c>
      <c r="F89" s="98">
        <v>1.1315242080791818E-3</v>
      </c>
      <c r="G89" s="98">
        <v>4.233701769520098E-4</v>
      </c>
      <c r="H89" s="98">
        <v>3.2225637431076426E-3</v>
      </c>
      <c r="I89" s="98">
        <v>2.9390937416930114E-4</v>
      </c>
      <c r="J89" s="98">
        <v>1.7478258728457031E-2</v>
      </c>
      <c r="K89" s="98">
        <v>2.1241153381974919E-3</v>
      </c>
      <c r="L89" s="98">
        <v>1.2807146662480728E-2</v>
      </c>
      <c r="M89" s="98">
        <v>5.6220998554398362E-2</v>
      </c>
      <c r="N89" s="98">
        <v>6.0366568600696592E-2</v>
      </c>
      <c r="O89" s="98">
        <v>2.9684944200942202E-2</v>
      </c>
      <c r="P89" s="98">
        <v>3.0214105866008138E-2</v>
      </c>
      <c r="Q89" s="98">
        <v>1.8681018822363085E-2</v>
      </c>
      <c r="R89" s="98">
        <v>3.0617984495512676E-4</v>
      </c>
      <c r="S89" s="98">
        <v>2.5403473891188237E-2</v>
      </c>
      <c r="T89" s="98">
        <v>1.3497751542354179E-2</v>
      </c>
      <c r="U89" s="98">
        <v>1.788042650976969E-2</v>
      </c>
      <c r="V89" s="98">
        <v>2.1215675508168337E-2</v>
      </c>
      <c r="W89" s="98">
        <v>6.5419823970907171E-3</v>
      </c>
      <c r="X89" s="98">
        <v>0</v>
      </c>
      <c r="Y89" s="98">
        <v>7.2810386995892894E-3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1.6648507375356696E-4</v>
      </c>
      <c r="D90" s="101">
        <v>1.0163004967382736E-4</v>
      </c>
      <c r="E90" s="101">
        <v>2.7535974917128526E-4</v>
      </c>
      <c r="F90" s="101">
        <v>1.9286263951981124E-4</v>
      </c>
      <c r="G90" s="101">
        <v>8.3328176207836868E-5</v>
      </c>
      <c r="H90" s="101">
        <v>5.8707672328941573E-4</v>
      </c>
      <c r="I90" s="101">
        <v>5.4210631367065384E-5</v>
      </c>
      <c r="J90" s="101">
        <v>3.1932367467731827E-3</v>
      </c>
      <c r="K90" s="101">
        <v>3.9909893009345421E-4</v>
      </c>
      <c r="L90" s="101">
        <v>1.9119816795655487E-3</v>
      </c>
      <c r="M90" s="101">
        <v>5.9108043727913945E-3</v>
      </c>
      <c r="N90" s="101">
        <v>6.9504579045968767E-3</v>
      </c>
      <c r="O90" s="101">
        <v>3.0452670145118704E-3</v>
      </c>
      <c r="P90" s="101">
        <v>3.3015518188431962E-3</v>
      </c>
      <c r="Q90" s="101">
        <v>2.1036832856590063E-3</v>
      </c>
      <c r="R90" s="101">
        <v>3.5828847298250987E-5</v>
      </c>
      <c r="S90" s="101">
        <v>2.8635850861513275E-3</v>
      </c>
      <c r="T90" s="101">
        <v>1.1404771457565379E-3</v>
      </c>
      <c r="U90" s="101">
        <v>1.5843619373904323E-3</v>
      </c>
      <c r="V90" s="101">
        <v>2.1068132888704297E-3</v>
      </c>
      <c r="W90" s="101">
        <v>7.1647431878970301E-4</v>
      </c>
      <c r="X90" s="101">
        <v>0</v>
      </c>
      <c r="Y90" s="101">
        <v>1.1038709844429962E-3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7.1263443541098469E-4</v>
      </c>
      <c r="D91" s="104">
        <v>4.1290883516076544E-4</v>
      </c>
      <c r="E91" s="104">
        <v>1.350217471540133E-3</v>
      </c>
      <c r="F91" s="104">
        <v>9.3866156855937062E-4</v>
      </c>
      <c r="G91" s="104">
        <v>3.4004200074417293E-4</v>
      </c>
      <c r="H91" s="104">
        <v>2.6354870198182271E-3</v>
      </c>
      <c r="I91" s="104">
        <v>2.3969874280223576E-4</v>
      </c>
      <c r="J91" s="104">
        <v>1.4285021981683847E-2</v>
      </c>
      <c r="K91" s="104">
        <v>1.7250164081040375E-3</v>
      </c>
      <c r="L91" s="104">
        <v>1.089516498291518E-2</v>
      </c>
      <c r="M91" s="104">
        <v>5.0310194181606968E-2</v>
      </c>
      <c r="N91" s="104">
        <v>5.3416110696099715E-2</v>
      </c>
      <c r="O91" s="104">
        <v>2.663967718643033E-2</v>
      </c>
      <c r="P91" s="104">
        <v>2.6912554047164944E-2</v>
      </c>
      <c r="Q91" s="104">
        <v>1.6577335536704079E-2</v>
      </c>
      <c r="R91" s="104">
        <v>2.7035099765687577E-4</v>
      </c>
      <c r="S91" s="104">
        <v>2.253988880503691E-2</v>
      </c>
      <c r="T91" s="104">
        <v>1.2357274396597642E-2</v>
      </c>
      <c r="U91" s="104">
        <v>1.6296064572379258E-2</v>
      </c>
      <c r="V91" s="104">
        <v>1.9108862219297907E-2</v>
      </c>
      <c r="W91" s="104">
        <v>5.8255080783010142E-3</v>
      </c>
      <c r="X91" s="104">
        <v>0</v>
      </c>
      <c r="Y91" s="104">
        <v>6.1771677151462936E-3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5.3455465232732866</v>
      </c>
      <c r="D92" s="101">
        <v>2.9688543840986421</v>
      </c>
      <c r="E92" s="101">
        <v>2.853534027624435</v>
      </c>
      <c r="F92" s="101">
        <v>3.427878794480447</v>
      </c>
      <c r="G92" s="101">
        <v>3.6994763043524634</v>
      </c>
      <c r="H92" s="101">
        <v>5.1517710427890249</v>
      </c>
      <c r="I92" s="101">
        <v>2.6367818799438894</v>
      </c>
      <c r="J92" s="101">
        <v>1.7951953842244004</v>
      </c>
      <c r="K92" s="101">
        <v>1.0863656574384184</v>
      </c>
      <c r="L92" s="101">
        <v>0.8397357372779759</v>
      </c>
      <c r="M92" s="101">
        <v>3.5779363346082889</v>
      </c>
      <c r="N92" s="101">
        <v>2.5987723712973185</v>
      </c>
      <c r="O92" s="101">
        <v>1.3332936916462033</v>
      </c>
      <c r="P92" s="101">
        <v>1.64394122823815</v>
      </c>
      <c r="Q92" s="101">
        <v>1.6138597546404692</v>
      </c>
      <c r="R92" s="101">
        <v>1.6698438967110045</v>
      </c>
      <c r="S92" s="101">
        <v>2.5382170209022061</v>
      </c>
      <c r="T92" s="101">
        <v>1.87599187865846</v>
      </c>
      <c r="U92" s="101">
        <v>2.2860948256675373</v>
      </c>
      <c r="V92" s="101">
        <v>1.3087568061708073</v>
      </c>
      <c r="W92" s="101">
        <v>1.3097870360985695</v>
      </c>
      <c r="X92" s="101">
        <v>0.68635613837367038</v>
      </c>
      <c r="Y92" s="101">
        <v>0.99856068716336233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5.4343064495214394E-2</v>
      </c>
      <c r="D93" s="104">
        <v>3.3975618072889471E-2</v>
      </c>
      <c r="E93" s="104">
        <v>9.3959107760674551E-2</v>
      </c>
      <c r="F93" s="104">
        <v>4.7345057146115477E-2</v>
      </c>
      <c r="G93" s="104">
        <v>2.0926630121954722E-2</v>
      </c>
      <c r="H93" s="104">
        <v>8.0576045172767161E-2</v>
      </c>
      <c r="I93" s="104">
        <v>1.9550566114806486E-2</v>
      </c>
      <c r="J93" s="104">
        <v>5.6720605533354444E-2</v>
      </c>
      <c r="K93" s="104">
        <v>2.2145981686133569E-2</v>
      </c>
      <c r="L93" s="104">
        <v>7.3751380087731133E-2</v>
      </c>
      <c r="M93" s="104">
        <v>0.18876084805812857</v>
      </c>
      <c r="N93" s="104">
        <v>0.14202847930956727</v>
      </c>
      <c r="O93" s="104">
        <v>6.055736064322749E-2</v>
      </c>
      <c r="P93" s="104">
        <v>8.1676777307364445E-2</v>
      </c>
      <c r="Q93" s="104">
        <v>6.0862757741276807E-2</v>
      </c>
      <c r="R93" s="104">
        <v>6.1075982112072463E-2</v>
      </c>
      <c r="S93" s="104">
        <v>0.17260471411886955</v>
      </c>
      <c r="T93" s="104">
        <v>9.8608633030245446E-2</v>
      </c>
      <c r="U93" s="104">
        <v>0.11344085870011153</v>
      </c>
      <c r="V93" s="104">
        <v>0.13573471151321775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1.0263342495711819E-2</v>
      </c>
      <c r="D94" s="98">
        <v>6.6727518458684146E-3</v>
      </c>
      <c r="E94" s="98">
        <v>1.6111601977582629E-2</v>
      </c>
      <c r="F94" s="98">
        <v>8.1341995638930763E-3</v>
      </c>
      <c r="G94" s="98">
        <v>4.1261016086860903E-3</v>
      </c>
      <c r="H94" s="98">
        <v>1.4595473603553327E-2</v>
      </c>
      <c r="I94" s="98">
        <v>3.6018152774620798E-3</v>
      </c>
      <c r="J94" s="98">
        <v>1.0233136460595989E-2</v>
      </c>
      <c r="K94" s="98">
        <v>4.1724672551716E-3</v>
      </c>
      <c r="L94" s="98">
        <v>1.1758141258657135E-2</v>
      </c>
      <c r="M94" s="98">
        <v>1.9975782420328124E-2</v>
      </c>
      <c r="N94" s="98">
        <v>1.5793169494192079E-2</v>
      </c>
      <c r="O94" s="98">
        <v>6.2605784234188349E-3</v>
      </c>
      <c r="P94" s="98">
        <v>8.7707166806206827E-3</v>
      </c>
      <c r="Q94" s="98">
        <v>6.6114356045624354E-3</v>
      </c>
      <c r="R94" s="98">
        <v>7.1773529529597802E-3</v>
      </c>
      <c r="S94" s="98">
        <v>2.0110488742702416E-2</v>
      </c>
      <c r="T94" s="98">
        <v>8.2357075865744506E-3</v>
      </c>
      <c r="U94" s="98">
        <v>9.813532255260422E-3</v>
      </c>
      <c r="V94" s="98">
        <v>1.6042271398515898E-2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4.4079721999502573E-2</v>
      </c>
      <c r="D95" s="98">
        <v>2.730286622702106E-2</v>
      </c>
      <c r="E95" s="98">
        <v>7.7847505783091922E-2</v>
      </c>
      <c r="F95" s="98">
        <v>3.9210857582222404E-2</v>
      </c>
      <c r="G95" s="98">
        <v>1.6800528513268631E-2</v>
      </c>
      <c r="H95" s="98">
        <v>6.5980571569213831E-2</v>
      </c>
      <c r="I95" s="98">
        <v>1.5948750837344407E-2</v>
      </c>
      <c r="J95" s="98">
        <v>4.6487469072758456E-2</v>
      </c>
      <c r="K95" s="98">
        <v>1.7973514430961967E-2</v>
      </c>
      <c r="L95" s="98">
        <v>6.1993238829074003E-2</v>
      </c>
      <c r="M95" s="98">
        <v>0.16878506563780044</v>
      </c>
      <c r="N95" s="98">
        <v>0.1262353098153752</v>
      </c>
      <c r="O95" s="98">
        <v>5.4296782219808652E-2</v>
      </c>
      <c r="P95" s="98">
        <v>7.2906060626743763E-2</v>
      </c>
      <c r="Q95" s="98">
        <v>5.4251322136714374E-2</v>
      </c>
      <c r="R95" s="98">
        <v>5.3898629159112685E-2</v>
      </c>
      <c r="S95" s="98">
        <v>0.15249422537616714</v>
      </c>
      <c r="T95" s="98">
        <v>9.0372925443670996E-2</v>
      </c>
      <c r="U95" s="98">
        <v>0.10362732644485111</v>
      </c>
      <c r="V95" s="98">
        <v>0.11969244011470186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0.13234035157644769</v>
      </c>
      <c r="D96" s="101">
        <v>9.1161409435065247E-2</v>
      </c>
      <c r="E96" s="101">
        <v>5.7789935677349441E-2</v>
      </c>
      <c r="F96" s="101">
        <v>0.10298320583279257</v>
      </c>
      <c r="G96" s="101">
        <v>0.10928658326459624</v>
      </c>
      <c r="H96" s="101">
        <v>0.27227759710388688</v>
      </c>
      <c r="I96" s="101">
        <v>0.20371425900439555</v>
      </c>
      <c r="J96" s="101">
        <v>6.8131986582989287E-2</v>
      </c>
      <c r="K96" s="101">
        <v>5.4725513412843062E-2</v>
      </c>
      <c r="L96" s="101">
        <v>8.6148798527856368E-4</v>
      </c>
      <c r="M96" s="101">
        <v>0.13858469502290954</v>
      </c>
      <c r="N96" s="101">
        <v>8.060005270652279E-2</v>
      </c>
      <c r="O96" s="101">
        <v>7.4969900372188356E-2</v>
      </c>
      <c r="P96" s="101">
        <v>6.0062042842174694E-2</v>
      </c>
      <c r="Q96" s="101">
        <v>7.6495190950019568E-2</v>
      </c>
      <c r="R96" s="101">
        <v>6.6415149149461492E-2</v>
      </c>
      <c r="S96" s="101">
        <v>6.0130593886957039E-2</v>
      </c>
      <c r="T96" s="101">
        <v>0.20619376734523542</v>
      </c>
      <c r="U96" s="101">
        <v>8.5098631519641893E-2</v>
      </c>
      <c r="V96" s="101">
        <v>0.26809282347215319</v>
      </c>
      <c r="W96" s="101">
        <v>0</v>
      </c>
      <c r="X96" s="101">
        <v>5.3080226497388167E-2</v>
      </c>
      <c r="Y96" s="101">
        <v>0.16616101942565711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0.33276500817360322</v>
      </c>
      <c r="D97" s="104">
        <v>0.18960800024192584</v>
      </c>
      <c r="E97" s="104">
        <v>9.458252842544175E-2</v>
      </c>
      <c r="F97" s="104">
        <v>0.20268141946380802</v>
      </c>
      <c r="G97" s="104">
        <v>0.36712848411674348</v>
      </c>
      <c r="H97" s="104">
        <v>0.349785771265818</v>
      </c>
      <c r="I97" s="104">
        <v>0.3075450253965003</v>
      </c>
      <c r="J97" s="104">
        <v>0.33382136168165588</v>
      </c>
      <c r="K97" s="104">
        <v>0.1994050543673504</v>
      </c>
      <c r="L97" s="104">
        <v>0.2464514258789815</v>
      </c>
      <c r="M97" s="104">
        <v>1.2621014455994068</v>
      </c>
      <c r="N97" s="104">
        <v>0.86876579011345323</v>
      </c>
      <c r="O97" s="104">
        <v>0.32556480889580641</v>
      </c>
      <c r="P97" s="104">
        <v>0.66609505895071341</v>
      </c>
      <c r="Q97" s="104">
        <v>0.69112329495251057</v>
      </c>
      <c r="R97" s="104">
        <v>0.65253599726869971</v>
      </c>
      <c r="S97" s="104">
        <v>0.73255571054335344</v>
      </c>
      <c r="T97" s="104">
        <v>0.86953450797521381</v>
      </c>
      <c r="U97" s="104">
        <v>0.7708660137328569</v>
      </c>
      <c r="V97" s="104">
        <v>0.5422922167902724</v>
      </c>
      <c r="W97" s="104">
        <v>0.67360579464877512</v>
      </c>
      <c r="X97" s="104">
        <v>0.87586977058929572</v>
      </c>
      <c r="Y97" s="104">
        <v>0.73318036648010476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6.303902889874495E-2</v>
      </c>
      <c r="D98" s="98">
        <v>3.8647604222295441E-2</v>
      </c>
      <c r="E98" s="98">
        <v>1.3865856354705473E-2</v>
      </c>
      <c r="F98" s="98">
        <v>3.0202157494737016E-2</v>
      </c>
      <c r="G98" s="98">
        <v>7.5087320047688311E-2</v>
      </c>
      <c r="H98" s="98">
        <v>6.0945442320513826E-2</v>
      </c>
      <c r="I98" s="98">
        <v>5.5643936245795014E-2</v>
      </c>
      <c r="J98" s="98">
        <v>5.8314950512111538E-2</v>
      </c>
      <c r="K98" s="98">
        <v>3.7468387361792165E-2</v>
      </c>
      <c r="L98" s="98">
        <v>3.235357277677689E-2</v>
      </c>
      <c r="M98" s="98">
        <v>0.12509620736385094</v>
      </c>
      <c r="N98" s="98">
        <v>8.32360365176609E-2</v>
      </c>
      <c r="O98" s="98">
        <v>2.6373900926969698E-2</v>
      </c>
      <c r="P98" s="98">
        <v>5.8312913796146761E-2</v>
      </c>
      <c r="Q98" s="98">
        <v>6.4409342607063685E-2</v>
      </c>
      <c r="R98" s="98">
        <v>6.720862030653367E-2</v>
      </c>
      <c r="S98" s="98">
        <v>7.2161309526251896E-2</v>
      </c>
      <c r="T98" s="98">
        <v>6.1770207949337755E-2</v>
      </c>
      <c r="U98" s="98">
        <v>5.6517300647319087E-2</v>
      </c>
      <c r="V98" s="98">
        <v>1.5469345227414782E-2</v>
      </c>
      <c r="W98" s="98">
        <v>4.7933077546150504E-2</v>
      </c>
      <c r="X98" s="98">
        <v>0.12016863023632379</v>
      </c>
      <c r="Y98" s="98">
        <v>9.8168775714056328E-2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0.26972597927485825</v>
      </c>
      <c r="D99" s="98">
        <v>0.15096039601963041</v>
      </c>
      <c r="E99" s="98">
        <v>8.0716672070736281E-2</v>
      </c>
      <c r="F99" s="98">
        <v>0.17247926196907101</v>
      </c>
      <c r="G99" s="98">
        <v>0.29204116406905517</v>
      </c>
      <c r="H99" s="98">
        <v>0.28884032894530415</v>
      </c>
      <c r="I99" s="98">
        <v>0.2519010891507053</v>
      </c>
      <c r="J99" s="98">
        <v>0.27550641116954433</v>
      </c>
      <c r="K99" s="98">
        <v>0.16193666700555823</v>
      </c>
      <c r="L99" s="98">
        <v>0.21409785310220461</v>
      </c>
      <c r="M99" s="98">
        <v>1.137005238235556</v>
      </c>
      <c r="N99" s="98">
        <v>0.78552975359579236</v>
      </c>
      <c r="O99" s="98">
        <v>0.29919090796883674</v>
      </c>
      <c r="P99" s="98">
        <v>0.60778214515456663</v>
      </c>
      <c r="Q99" s="98">
        <v>0.62671395234544691</v>
      </c>
      <c r="R99" s="98">
        <v>0.58532737696216608</v>
      </c>
      <c r="S99" s="98">
        <v>0.66039440101710156</v>
      </c>
      <c r="T99" s="98">
        <v>0.80776430002587607</v>
      </c>
      <c r="U99" s="98">
        <v>0.71434871308553782</v>
      </c>
      <c r="V99" s="98">
        <v>0.52682287156285756</v>
      </c>
      <c r="W99" s="98">
        <v>0.62567271710262462</v>
      </c>
      <c r="X99" s="98">
        <v>0.75570114035297187</v>
      </c>
      <c r="Y99" s="98">
        <v>0.63501159076604841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10.31680155894858</v>
      </c>
      <c r="D100" s="122">
        <v>6.0903788223541877</v>
      </c>
      <c r="E100" s="122">
        <v>5.74796463138241</v>
      </c>
      <c r="F100" s="122">
        <v>7.1201106753600794</v>
      </c>
      <c r="G100" s="122">
        <v>8.0447801039589955</v>
      </c>
      <c r="H100" s="122">
        <v>10.695816272342153</v>
      </c>
      <c r="I100" s="122">
        <v>5.6053741184873616</v>
      </c>
      <c r="J100" s="122">
        <v>4.8317721096923805</v>
      </c>
      <c r="K100" s="122">
        <v>2.6377257229588316</v>
      </c>
      <c r="L100" s="122">
        <v>2.0678429914254353</v>
      </c>
      <c r="M100" s="122">
        <v>9.417444042510704</v>
      </c>
      <c r="N100" s="122">
        <v>6.6327169812711766</v>
      </c>
      <c r="O100" s="122">
        <v>3.2788011573455553</v>
      </c>
      <c r="P100" s="122">
        <v>3.3833844659921035</v>
      </c>
      <c r="Q100" s="122">
        <v>3.3511218219378049</v>
      </c>
      <c r="R100" s="122">
        <v>3.7769547986168437</v>
      </c>
      <c r="S100" s="122">
        <v>5.1923770621542564</v>
      </c>
      <c r="T100" s="122">
        <v>4.9902355095735906</v>
      </c>
      <c r="U100" s="122">
        <v>5.5279146173192979</v>
      </c>
      <c r="V100" s="122">
        <v>4.1755616471339891</v>
      </c>
      <c r="W100" s="122">
        <v>4.4623431604480785</v>
      </c>
      <c r="X100" s="122">
        <v>3.7858992635798399</v>
      </c>
      <c r="Y100" s="122">
        <v>4.4491800018875374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0.6304724271195975</v>
      </c>
      <c r="D101" s="98">
        <v>0.67921361582816775</v>
      </c>
      <c r="E101" s="98">
        <v>0.63235567251852232</v>
      </c>
      <c r="F101" s="98">
        <v>0.6071440409445048</v>
      </c>
      <c r="G101" s="98">
        <v>0.96788481818885086</v>
      </c>
      <c r="H101" s="98">
        <v>1.9796634125251944</v>
      </c>
      <c r="I101" s="98">
        <v>2.8237367218174252</v>
      </c>
      <c r="J101" s="98">
        <v>3.2832666253041829</v>
      </c>
      <c r="K101" s="98">
        <v>1.6143488422959176</v>
      </c>
      <c r="L101" s="98">
        <v>0.78815707026272241</v>
      </c>
      <c r="M101" s="98">
        <v>3.4025604102501834</v>
      </c>
      <c r="N101" s="98">
        <v>4.4956507247714468</v>
      </c>
      <c r="O101" s="98">
        <v>2.8218879735063043</v>
      </c>
      <c r="P101" s="98">
        <v>2.0493821090896085</v>
      </c>
      <c r="Q101" s="98">
        <v>2.0452149776890125</v>
      </c>
      <c r="R101" s="98">
        <v>1.4313147412391398</v>
      </c>
      <c r="S101" s="98">
        <v>2.027649732508364</v>
      </c>
      <c r="T101" s="98">
        <v>1.3602108770043237</v>
      </c>
      <c r="U101" s="98">
        <v>1.8015071945358354</v>
      </c>
      <c r="V101" s="98">
        <v>2.032804465878681</v>
      </c>
      <c r="W101" s="98">
        <v>2.2729257865405352</v>
      </c>
      <c r="X101" s="98">
        <v>1.9519394479656214</v>
      </c>
      <c r="Y101" s="98">
        <v>1.3863916199502637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4.5910161306208748</v>
      </c>
      <c r="D102" s="98">
        <v>2.5078738973225172</v>
      </c>
      <c r="E102" s="98">
        <v>2.8954812230524052</v>
      </c>
      <c r="F102" s="98">
        <v>2.9984492816614363</v>
      </c>
      <c r="G102" s="98">
        <v>2.1702322076506002</v>
      </c>
      <c r="H102" s="98">
        <v>2.6860948997411698</v>
      </c>
      <c r="I102" s="98">
        <v>0.75185128358102415</v>
      </c>
      <c r="J102" s="98">
        <v>0.45228224130139943</v>
      </c>
      <c r="K102" s="98">
        <v>0.42986736055928776</v>
      </c>
      <c r="L102" s="98">
        <v>0.64071938201577661</v>
      </c>
      <c r="M102" s="98">
        <v>3.5142289498900579</v>
      </c>
      <c r="N102" s="98">
        <v>1.4454116604323504</v>
      </c>
      <c r="O102" s="98">
        <v>0.28279192465403624</v>
      </c>
      <c r="P102" s="98">
        <v>0.55020084252649537</v>
      </c>
      <c r="Q102" s="98">
        <v>0.33237723305521155</v>
      </c>
      <c r="R102" s="98">
        <v>0.37441104197782488</v>
      </c>
      <c r="S102" s="98">
        <v>1.0807093261544358</v>
      </c>
      <c r="T102" s="98">
        <v>1.0402484544646169</v>
      </c>
      <c r="U102" s="98">
        <v>1.2415763270480593</v>
      </c>
      <c r="V102" s="98">
        <v>0.70343902773179956</v>
      </c>
      <c r="W102" s="98">
        <v>0.3263854240004348</v>
      </c>
      <c r="X102" s="98">
        <v>0.18087953247513913</v>
      </c>
      <c r="Y102" s="98">
        <v>0.30341183579923287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5.0953130012081074</v>
      </c>
      <c r="D103" s="33">
        <v>2.9032913092035026</v>
      </c>
      <c r="E103" s="33">
        <v>2.2201277358114826</v>
      </c>
      <c r="F103" s="33">
        <v>3.514517352754138</v>
      </c>
      <c r="G103" s="33">
        <v>4.9066630781195437</v>
      </c>
      <c r="H103" s="33">
        <v>6.0300579600757889</v>
      </c>
      <c r="I103" s="33">
        <v>2.0297861130889117</v>
      </c>
      <c r="J103" s="33">
        <v>1.096223243086798</v>
      </c>
      <c r="K103" s="33">
        <v>0.59350952010362656</v>
      </c>
      <c r="L103" s="33">
        <v>0.63896653914693624</v>
      </c>
      <c r="M103" s="33">
        <v>2.5006546823704632</v>
      </c>
      <c r="N103" s="33">
        <v>0.691654596067379</v>
      </c>
      <c r="O103" s="33">
        <v>0.17412125918521454</v>
      </c>
      <c r="P103" s="33">
        <v>0.78380151437599954</v>
      </c>
      <c r="Q103" s="33">
        <v>0.97352961119358072</v>
      </c>
      <c r="R103" s="33">
        <v>1.9712290153998788</v>
      </c>
      <c r="S103" s="33">
        <v>2.0840180034914564</v>
      </c>
      <c r="T103" s="33">
        <v>2.5897761781046493</v>
      </c>
      <c r="U103" s="33">
        <v>2.4848310957354034</v>
      </c>
      <c r="V103" s="33">
        <v>1.4393181535235082</v>
      </c>
      <c r="W103" s="33">
        <v>1.8630319499071086</v>
      </c>
      <c r="X103" s="33">
        <v>1.6530802831390794</v>
      </c>
      <c r="Y103" s="33">
        <v>2.7593765461380411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5.7337811248614617E-2</v>
      </c>
      <c r="D124" s="117">
        <f t="shared" si="42"/>
        <v>5.6908477449025038E-2</v>
      </c>
      <c r="E124" s="117">
        <f t="shared" si="42"/>
        <v>6.6008984533207568E-2</v>
      </c>
      <c r="F124" s="117">
        <f t="shared" si="42"/>
        <v>6.6449682262177678E-2</v>
      </c>
      <c r="G124" s="117">
        <f t="shared" si="42"/>
        <v>0</v>
      </c>
      <c r="H124" s="117">
        <f t="shared" si="42"/>
        <v>0</v>
      </c>
      <c r="I124" s="117">
        <f t="shared" si="42"/>
        <v>1.0715468237394582E-2</v>
      </c>
      <c r="J124" s="117">
        <f t="shared" si="42"/>
        <v>3.3793490895010415E-2</v>
      </c>
      <c r="K124" s="117">
        <f t="shared" si="42"/>
        <v>5.1057430099596936E-2</v>
      </c>
      <c r="L124" s="117">
        <f t="shared" si="42"/>
        <v>6.7694322718229907E-2</v>
      </c>
      <c r="M124" s="117">
        <f t="shared" si="42"/>
        <v>7.7344589249091933E-2</v>
      </c>
      <c r="N124" s="117">
        <f t="shared" si="42"/>
        <v>6.3704863431456468E-2</v>
      </c>
      <c r="O124" s="117">
        <f t="shared" si="42"/>
        <v>2.7284022155292548E-2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2.7194105264220454E-2</v>
      </c>
      <c r="S124" s="117">
        <f t="shared" si="43"/>
        <v>3.8924865011626932E-2</v>
      </c>
      <c r="T124" s="117">
        <f t="shared" si="43"/>
        <v>3.6859784597531843E-2</v>
      </c>
      <c r="U124" s="117">
        <f t="shared" si="43"/>
        <v>1.7462402004845626E-2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1.8439508127490747E-2</v>
      </c>
      <c r="D125" s="122">
        <f t="shared" si="45"/>
        <v>2.4494520708103058E-2</v>
      </c>
      <c r="E125" s="122">
        <f t="shared" si="45"/>
        <v>2.9405482440267531E-2</v>
      </c>
      <c r="F125" s="122">
        <f t="shared" si="45"/>
        <v>3.2392968269146998E-2</v>
      </c>
      <c r="G125" s="122">
        <f t="shared" si="45"/>
        <v>0</v>
      </c>
      <c r="H125" s="122">
        <f t="shared" si="45"/>
        <v>0</v>
      </c>
      <c r="I125" s="122">
        <f t="shared" si="45"/>
        <v>5.1033498124307295E-3</v>
      </c>
      <c r="J125" s="122">
        <f t="shared" si="45"/>
        <v>1.4703375213676382E-2</v>
      </c>
      <c r="K125" s="122">
        <f t="shared" si="45"/>
        <v>2.1573406760239739E-2</v>
      </c>
      <c r="L125" s="122">
        <f t="shared" si="45"/>
        <v>3.1681447272187239E-2</v>
      </c>
      <c r="M125" s="122">
        <f t="shared" si="45"/>
        <v>3.6017296201297254E-2</v>
      </c>
      <c r="N125" s="122">
        <f t="shared" si="45"/>
        <v>3.4457490878289164E-2</v>
      </c>
      <c r="O125" s="122">
        <f t="shared" si="45"/>
        <v>1.4922494498096801E-2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1.4649657904982521E-2</v>
      </c>
      <c r="S125" s="122">
        <f t="shared" si="46"/>
        <v>2.1083056617141435E-2</v>
      </c>
      <c r="T125" s="122">
        <f t="shared" si="46"/>
        <v>2.0769329307026546E-2</v>
      </c>
      <c r="U125" s="122">
        <f t="shared" si="46"/>
        <v>8.9807126259844623E-3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1.8371899564622204E-2</v>
      </c>
      <c r="D126" s="98">
        <v>2.4408709256794402E-2</v>
      </c>
      <c r="E126" s="98">
        <v>2.9320956049562075E-2</v>
      </c>
      <c r="F126" s="98">
        <v>3.2304555376593304E-2</v>
      </c>
      <c r="G126" s="98">
        <v>0</v>
      </c>
      <c r="H126" s="98">
        <v>0</v>
      </c>
      <c r="I126" s="98">
        <v>5.08858847131031E-3</v>
      </c>
      <c r="J126" s="98">
        <v>1.4658628559360365E-2</v>
      </c>
      <c r="K126" s="98">
        <v>2.151113139575064E-2</v>
      </c>
      <c r="L126" s="98">
        <v>3.1620430529974243E-2</v>
      </c>
      <c r="M126" s="98">
        <v>3.5939544910747967E-2</v>
      </c>
      <c r="N126" s="98">
        <v>3.4386643300024791E-2</v>
      </c>
      <c r="O126" s="98">
        <v>1.4892227057900454E-2</v>
      </c>
      <c r="P126" s="98">
        <v>0</v>
      </c>
      <c r="Q126" s="98">
        <v>0</v>
      </c>
      <c r="R126" s="98">
        <v>1.4620865986424716E-2</v>
      </c>
      <c r="S126" s="98">
        <v>2.1042516349229486E-2</v>
      </c>
      <c r="T126" s="98">
        <v>2.0730085833961045E-2</v>
      </c>
      <c r="U126" s="98">
        <v>8.9640167008221711E-3</v>
      </c>
      <c r="V126" s="98">
        <v>0</v>
      </c>
      <c r="W126" s="98">
        <v>0</v>
      </c>
      <c r="X126" s="98">
        <v>0</v>
      </c>
      <c r="Y126" s="98">
        <v>0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6.7608562868542744E-5</v>
      </c>
      <c r="D127" s="98">
        <v>8.5811451308655685E-5</v>
      </c>
      <c r="E127" s="98">
        <v>8.4526390705455792E-5</v>
      </c>
      <c r="F127" s="98">
        <v>8.8412892553693098E-5</v>
      </c>
      <c r="G127" s="98">
        <v>0</v>
      </c>
      <c r="H127" s="98">
        <v>0</v>
      </c>
      <c r="I127" s="98">
        <v>1.4761341120419885E-5</v>
      </c>
      <c r="J127" s="98">
        <v>4.4746654316016165E-5</v>
      </c>
      <c r="K127" s="98">
        <v>6.2275364489099082E-5</v>
      </c>
      <c r="L127" s="98">
        <v>6.1016742212996683E-5</v>
      </c>
      <c r="M127" s="98">
        <v>7.7751290549286299E-5</v>
      </c>
      <c r="N127" s="98">
        <v>7.0847578264370261E-5</v>
      </c>
      <c r="O127" s="98">
        <v>3.0267440196347601E-5</v>
      </c>
      <c r="P127" s="98">
        <v>0</v>
      </c>
      <c r="Q127" s="98">
        <v>0</v>
      </c>
      <c r="R127" s="98">
        <v>2.8791918557805416E-5</v>
      </c>
      <c r="S127" s="98">
        <v>4.0540267911949104E-5</v>
      </c>
      <c r="T127" s="98">
        <v>3.9243473065501462E-5</v>
      </c>
      <c r="U127" s="98">
        <v>1.669592516229041E-5</v>
      </c>
      <c r="V127" s="98">
        <v>0</v>
      </c>
      <c r="W127" s="98">
        <v>0</v>
      </c>
      <c r="X127" s="98">
        <v>0</v>
      </c>
      <c r="Y127" s="98">
        <v>0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1.2435351312500497E-3</v>
      </c>
      <c r="D128" s="122">
        <f t="shared" si="48"/>
        <v>5.6454747107286582E-4</v>
      </c>
      <c r="E128" s="122">
        <f t="shared" si="48"/>
        <v>1.4864411509201323E-3</v>
      </c>
      <c r="F128" s="122">
        <f t="shared" si="48"/>
        <v>1.1978345348361188E-3</v>
      </c>
      <c r="G128" s="122">
        <f t="shared" si="48"/>
        <v>0</v>
      </c>
      <c r="H128" s="122">
        <f t="shared" si="48"/>
        <v>0</v>
      </c>
      <c r="I128" s="122">
        <f t="shared" si="48"/>
        <v>8.1123891603030707E-5</v>
      </c>
      <c r="J128" s="122">
        <f t="shared" si="48"/>
        <v>2.2852329515287895E-4</v>
      </c>
      <c r="K128" s="122">
        <f t="shared" si="48"/>
        <v>5.0096783045634795E-4</v>
      </c>
      <c r="L128" s="122">
        <f t="shared" si="48"/>
        <v>1.5342323387986649E-3</v>
      </c>
      <c r="M128" s="122">
        <f t="shared" si="48"/>
        <v>2.225529907473156E-3</v>
      </c>
      <c r="N128" s="122">
        <f t="shared" si="48"/>
        <v>1.7968367452126112E-3</v>
      </c>
      <c r="O128" s="122">
        <f t="shared" si="48"/>
        <v>8.1036168611663551E-4</v>
      </c>
      <c r="P128" s="122">
        <f t="shared" si="48"/>
        <v>0</v>
      </c>
      <c r="Q128" s="122">
        <f t="shared" si="48"/>
        <v>0</v>
      </c>
      <c r="R128" s="122">
        <f t="shared" si="48"/>
        <v>3.8228956536820485E-4</v>
      </c>
      <c r="S128" s="122">
        <f t="shared" si="48"/>
        <v>4.853360358252765E-4</v>
      </c>
      <c r="T128" s="122">
        <f t="shared" si="48"/>
        <v>3.7566840485145787E-4</v>
      </c>
      <c r="U128" s="122">
        <f t="shared" si="48"/>
        <v>1.2308916480289908E-4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1.2435351312500497E-3</v>
      </c>
      <c r="D129" s="98">
        <v>5.6454747107286582E-4</v>
      </c>
      <c r="E129" s="98">
        <v>1.4864411509201323E-3</v>
      </c>
      <c r="F129" s="98">
        <v>1.1978345348361188E-3</v>
      </c>
      <c r="G129" s="98">
        <v>0</v>
      </c>
      <c r="H129" s="98">
        <v>0</v>
      </c>
      <c r="I129" s="98">
        <v>8.1123891603030707E-5</v>
      </c>
      <c r="J129" s="98">
        <v>2.2852329515287895E-4</v>
      </c>
      <c r="K129" s="98">
        <v>5.0096783045634795E-4</v>
      </c>
      <c r="L129" s="98">
        <v>1.5342323387986649E-3</v>
      </c>
      <c r="M129" s="98">
        <v>2.225529907473156E-3</v>
      </c>
      <c r="N129" s="98">
        <v>1.7968367452126112E-3</v>
      </c>
      <c r="O129" s="98">
        <v>8.1036168611663551E-4</v>
      </c>
      <c r="P129" s="98">
        <v>0</v>
      </c>
      <c r="Q129" s="98">
        <v>0</v>
      </c>
      <c r="R129" s="98">
        <v>3.8228956536820485E-4</v>
      </c>
      <c r="S129" s="98">
        <v>4.853360358252765E-4</v>
      </c>
      <c r="T129" s="98">
        <v>3.7566840485145787E-4</v>
      </c>
      <c r="U129" s="98">
        <v>1.2308916480289908E-4</v>
      </c>
      <c r="V129" s="98">
        <v>0</v>
      </c>
      <c r="W129" s="98">
        <v>0</v>
      </c>
      <c r="X129" s="98">
        <v>0</v>
      </c>
      <c r="Y129" s="98">
        <v>0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1.3833755166899307E-2</v>
      </c>
      <c r="D130" s="122">
        <v>1.1544546858335371E-2</v>
      </c>
      <c r="E130" s="122">
        <v>1.1857249054264218E-2</v>
      </c>
      <c r="F130" s="122">
        <v>1.1057110012102798E-2</v>
      </c>
      <c r="G130" s="122">
        <v>0</v>
      </c>
      <c r="H130" s="122">
        <v>0</v>
      </c>
      <c r="I130" s="122">
        <v>1.9522042208742663E-3</v>
      </c>
      <c r="J130" s="122">
        <v>7.3633752379469331E-3</v>
      </c>
      <c r="K130" s="122">
        <v>1.149149605617799E-2</v>
      </c>
      <c r="L130" s="122">
        <v>1.2513021093529695E-2</v>
      </c>
      <c r="M130" s="122">
        <v>1.5119485661606331E-2</v>
      </c>
      <c r="N130" s="122">
        <v>1.1464425857728408E-2</v>
      </c>
      <c r="O130" s="122">
        <v>5.1625315889810026E-3</v>
      </c>
      <c r="P130" s="122">
        <v>0</v>
      </c>
      <c r="Q130" s="122">
        <v>0</v>
      </c>
      <c r="R130" s="122">
        <v>4.9365375798452998E-3</v>
      </c>
      <c r="S130" s="122">
        <v>7.4456361959514506E-3</v>
      </c>
      <c r="T130" s="122">
        <v>6.2437703908234839E-3</v>
      </c>
      <c r="U130" s="122">
        <v>3.2729194239006724E-3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3.9309015319736939E-3</v>
      </c>
      <c r="D135" s="101">
        <v>3.7737271762892264E-3</v>
      </c>
      <c r="E135" s="101">
        <v>4.4978015975295563E-3</v>
      </c>
      <c r="F135" s="101">
        <v>3.7312755736519055E-3</v>
      </c>
      <c r="G135" s="101">
        <v>0</v>
      </c>
      <c r="H135" s="101">
        <v>0</v>
      </c>
      <c r="I135" s="101">
        <v>7.954763397402736E-4</v>
      </c>
      <c r="J135" s="101">
        <v>1.2269531482106122E-3</v>
      </c>
      <c r="K135" s="101">
        <v>2.4875233369474115E-3</v>
      </c>
      <c r="L135" s="101">
        <v>7.1790665439880311E-5</v>
      </c>
      <c r="M135" s="101">
        <v>1.4879762276739923E-3</v>
      </c>
      <c r="N135" s="101">
        <v>9.5800379603632466E-4</v>
      </c>
      <c r="O135" s="101">
        <v>9.4341317582451807E-4</v>
      </c>
      <c r="P135" s="101">
        <v>0</v>
      </c>
      <c r="Q135" s="101">
        <v>0</v>
      </c>
      <c r="R135" s="101">
        <v>4.7566803329963486E-4</v>
      </c>
      <c r="S135" s="101">
        <v>5.4444199696439971E-4</v>
      </c>
      <c r="T135" s="101">
        <v>1.1764809548226647E-3</v>
      </c>
      <c r="U135" s="101">
        <v>3.0900011445040627E-4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9.9028536349256135E-3</v>
      </c>
      <c r="D136" s="104">
        <v>7.7708196820461435E-3</v>
      </c>
      <c r="E136" s="104">
        <v>7.359447456734663E-3</v>
      </c>
      <c r="F136" s="104">
        <v>7.3258344384508926E-3</v>
      </c>
      <c r="G136" s="104">
        <v>0</v>
      </c>
      <c r="H136" s="104">
        <v>0</v>
      </c>
      <c r="I136" s="104">
        <v>1.1567278811339928E-3</v>
      </c>
      <c r="J136" s="104">
        <v>6.1364220897363207E-3</v>
      </c>
      <c r="K136" s="104">
        <v>9.0039727192305786E-3</v>
      </c>
      <c r="L136" s="104">
        <v>1.2441230428089815E-2</v>
      </c>
      <c r="M136" s="104">
        <v>1.3631509433932338E-2</v>
      </c>
      <c r="N136" s="104">
        <v>1.0506422061692083E-2</v>
      </c>
      <c r="O136" s="104">
        <v>4.2191184131564847E-3</v>
      </c>
      <c r="P136" s="104">
        <v>0</v>
      </c>
      <c r="Q136" s="104">
        <v>0</v>
      </c>
      <c r="R136" s="104">
        <v>4.4608695465456647E-3</v>
      </c>
      <c r="S136" s="104">
        <v>6.901194198987051E-3</v>
      </c>
      <c r="T136" s="104">
        <v>5.0672894360008196E-3</v>
      </c>
      <c r="U136" s="104">
        <v>2.9639193094502659E-3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1.8759973589123227E-3</v>
      </c>
      <c r="D137" s="98">
        <v>1.5839182058317801E-3</v>
      </c>
      <c r="E137" s="98">
        <v>1.0788994858128174E-3</v>
      </c>
      <c r="F137" s="98">
        <v>1.0916442467977237E-3</v>
      </c>
      <c r="G137" s="98">
        <v>0</v>
      </c>
      <c r="H137" s="98">
        <v>0</v>
      </c>
      <c r="I137" s="98">
        <v>2.0928607896866954E-4</v>
      </c>
      <c r="J137" s="98">
        <v>1.071966002060874E-3</v>
      </c>
      <c r="K137" s="98">
        <v>1.6918544954113196E-3</v>
      </c>
      <c r="L137" s="98">
        <v>1.6332559353318945E-3</v>
      </c>
      <c r="M137" s="98">
        <v>1.3511197033924797E-3</v>
      </c>
      <c r="N137" s="98">
        <v>1.0066152930385949E-3</v>
      </c>
      <c r="O137" s="98">
        <v>3.4178943174216053E-4</v>
      </c>
      <c r="P137" s="98">
        <v>0</v>
      </c>
      <c r="Q137" s="98">
        <v>0</v>
      </c>
      <c r="R137" s="98">
        <v>4.5945187521557063E-4</v>
      </c>
      <c r="S137" s="98">
        <v>6.7981070043737844E-4</v>
      </c>
      <c r="T137" s="98">
        <v>3.599713632183708E-4</v>
      </c>
      <c r="U137" s="98">
        <v>2.17304584353678E-4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8.026856276013291E-3</v>
      </c>
      <c r="D138" s="98">
        <v>6.1869014762143638E-3</v>
      </c>
      <c r="E138" s="98">
        <v>6.2805479709218456E-3</v>
      </c>
      <c r="F138" s="98">
        <v>6.2341901916531687E-3</v>
      </c>
      <c r="G138" s="98">
        <v>0</v>
      </c>
      <c r="H138" s="98">
        <v>0</v>
      </c>
      <c r="I138" s="98">
        <v>9.4744180216532325E-4</v>
      </c>
      <c r="J138" s="98">
        <v>5.0644560876754469E-3</v>
      </c>
      <c r="K138" s="98">
        <v>7.3121182238192585E-3</v>
      </c>
      <c r="L138" s="98">
        <v>1.0807974492757921E-2</v>
      </c>
      <c r="M138" s="98">
        <v>1.2280389730539859E-2</v>
      </c>
      <c r="N138" s="98">
        <v>9.4998067686534876E-3</v>
      </c>
      <c r="O138" s="98">
        <v>3.8773289814143246E-3</v>
      </c>
      <c r="P138" s="98">
        <v>0</v>
      </c>
      <c r="Q138" s="98">
        <v>0</v>
      </c>
      <c r="R138" s="98">
        <v>4.0014176713300941E-3</v>
      </c>
      <c r="S138" s="98">
        <v>6.2213834985496725E-3</v>
      </c>
      <c r="T138" s="98">
        <v>4.7073180727824487E-3</v>
      </c>
      <c r="U138" s="98">
        <v>2.7466147250965879E-3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2.3821012822974514E-2</v>
      </c>
      <c r="D139" s="122">
        <v>2.0304862411513747E-2</v>
      </c>
      <c r="E139" s="122">
        <v>2.3259811887755683E-2</v>
      </c>
      <c r="F139" s="122">
        <v>2.1801769446091766E-2</v>
      </c>
      <c r="G139" s="122">
        <v>0</v>
      </c>
      <c r="H139" s="122">
        <v>0</v>
      </c>
      <c r="I139" s="122">
        <v>3.578790312486555E-3</v>
      </c>
      <c r="J139" s="122">
        <v>1.1498217148234222E-2</v>
      </c>
      <c r="K139" s="122">
        <v>1.7491559452722856E-2</v>
      </c>
      <c r="L139" s="122">
        <v>2.1965622013714305E-2</v>
      </c>
      <c r="M139" s="122">
        <v>2.3982277478715196E-2</v>
      </c>
      <c r="N139" s="122">
        <v>1.5986109950226285E-2</v>
      </c>
      <c r="O139" s="122">
        <v>6.3886343820981073E-3</v>
      </c>
      <c r="P139" s="122">
        <v>0</v>
      </c>
      <c r="Q139" s="122">
        <v>0</v>
      </c>
      <c r="R139" s="122">
        <v>7.2256202140244304E-3</v>
      </c>
      <c r="S139" s="122">
        <v>9.9108361627087711E-3</v>
      </c>
      <c r="T139" s="122">
        <v>9.4710164948303577E-3</v>
      </c>
      <c r="U139" s="122">
        <v>5.0856807901575908E-3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1.1320814003652164E-2</v>
      </c>
      <c r="D140" s="98">
        <v>9.4737584265379877E-3</v>
      </c>
      <c r="E140" s="98">
        <v>1.3181895131382107E-2</v>
      </c>
      <c r="F140" s="98">
        <v>1.0032984542059567E-2</v>
      </c>
      <c r="G140" s="98">
        <v>0</v>
      </c>
      <c r="H140" s="98">
        <v>0</v>
      </c>
      <c r="I140" s="98">
        <v>1.0215370700829135E-3</v>
      </c>
      <c r="J140" s="98">
        <v>3.338301093851E-3</v>
      </c>
      <c r="K140" s="98">
        <v>7.3227338503578428E-3</v>
      </c>
      <c r="L140" s="98">
        <v>1.0958446490080606E-2</v>
      </c>
      <c r="M140" s="98">
        <v>1.4058607060559999E-2</v>
      </c>
      <c r="N140" s="98">
        <v>1.0777867509959878E-2</v>
      </c>
      <c r="O140" s="98">
        <v>3.9616156359879888E-3</v>
      </c>
      <c r="P140" s="98">
        <v>0</v>
      </c>
      <c r="Q140" s="98">
        <v>0</v>
      </c>
      <c r="R140" s="98">
        <v>1.1147925537408651E-3</v>
      </c>
      <c r="S140" s="98">
        <v>3.3632032971611073E-3</v>
      </c>
      <c r="T140" s="98">
        <v>2.6942461913095489E-3</v>
      </c>
      <c r="U140" s="98">
        <v>1.7035119968644768E-3</v>
      </c>
      <c r="V140" s="98">
        <v>0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1.250019881932235E-2</v>
      </c>
      <c r="D141" s="33">
        <v>1.0831103984975761E-2</v>
      </c>
      <c r="E141" s="33">
        <v>1.0077916756373576E-2</v>
      </c>
      <c r="F141" s="33">
        <v>1.1768784904032201E-2</v>
      </c>
      <c r="G141" s="33">
        <v>0</v>
      </c>
      <c r="H141" s="33">
        <v>0</v>
      </c>
      <c r="I141" s="33">
        <v>2.5572532424036412E-3</v>
      </c>
      <c r="J141" s="33">
        <v>8.1599160543832216E-3</v>
      </c>
      <c r="K141" s="33">
        <v>1.0168825602365011E-2</v>
      </c>
      <c r="L141" s="33">
        <v>1.10071755236337E-2</v>
      </c>
      <c r="M141" s="33">
        <v>9.923670418155197E-3</v>
      </c>
      <c r="N141" s="33">
        <v>5.2082424402664085E-3</v>
      </c>
      <c r="O141" s="33">
        <v>2.427018746110119E-3</v>
      </c>
      <c r="P141" s="33">
        <v>0</v>
      </c>
      <c r="Q141" s="33">
        <v>0</v>
      </c>
      <c r="R141" s="33">
        <v>6.1108276602835658E-3</v>
      </c>
      <c r="S141" s="33">
        <v>6.5476328655476633E-3</v>
      </c>
      <c r="T141" s="33">
        <v>6.7767703035208088E-3</v>
      </c>
      <c r="U141" s="33">
        <v>3.3821687932931136E-3</v>
      </c>
      <c r="V141" s="33">
        <v>0</v>
      </c>
      <c r="W141" s="33">
        <v>0</v>
      </c>
      <c r="X141" s="33">
        <v>0</v>
      </c>
      <c r="Y141" s="33">
        <v>0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7.0578690513923883</v>
      </c>
      <c r="D143" s="117">
        <f t="shared" si="49"/>
        <v>17.210787159337332</v>
      </c>
      <c r="E143" s="117">
        <f t="shared" si="49"/>
        <v>20.939721234465527</v>
      </c>
      <c r="F143" s="117">
        <f t="shared" si="49"/>
        <v>15.843166706149169</v>
      </c>
      <c r="G143" s="117">
        <f t="shared" si="49"/>
        <v>13.381076053246463</v>
      </c>
      <c r="H143" s="117">
        <f t="shared" si="49"/>
        <v>11.392347928148467</v>
      </c>
      <c r="I143" s="117">
        <f t="shared" si="49"/>
        <v>15.421276393446036</v>
      </c>
      <c r="J143" s="117">
        <f t="shared" si="49"/>
        <v>18.83349562106724</v>
      </c>
      <c r="K143" s="117">
        <f t="shared" si="49"/>
        <v>33.033696869458353</v>
      </c>
      <c r="L143" s="117">
        <f t="shared" si="49"/>
        <v>20.132396703750985</v>
      </c>
      <c r="M143" s="117">
        <f t="shared" si="49"/>
        <v>20.577242676195748</v>
      </c>
      <c r="N143" s="117">
        <f t="shared" si="49"/>
        <v>21.431955678466153</v>
      </c>
      <c r="O143" s="117">
        <f t="shared" si="49"/>
        <v>19.88147633565616</v>
      </c>
      <c r="P143" s="117">
        <f t="shared" si="49"/>
        <v>36.32786937247829</v>
      </c>
      <c r="Q143" s="117">
        <f t="shared" si="49"/>
        <v>20.180271310478762</v>
      </c>
      <c r="R143" s="117">
        <f t="shared" ref="R143:V143" si="50">R144+R146+R148+R157</f>
        <v>14.590977152663829</v>
      </c>
      <c r="S143" s="117">
        <f t="shared" si="50"/>
        <v>14.629193196289224</v>
      </c>
      <c r="T143" s="117">
        <f t="shared" si="50"/>
        <v>16.815765216469632</v>
      </c>
      <c r="U143" s="117">
        <f t="shared" si="50"/>
        <v>17.303910778252643</v>
      </c>
      <c r="V143" s="117">
        <f t="shared" si="50"/>
        <v>15.301465746232832</v>
      </c>
      <c r="W143" s="117">
        <f t="shared" ref="W143:Y143" si="51">W144+W146+W148+W157</f>
        <v>16.741230533818442</v>
      </c>
      <c r="X143" s="117">
        <f t="shared" si="51"/>
        <v>19.600619366502954</v>
      </c>
      <c r="Y143" s="117">
        <f t="shared" si="51"/>
        <v>20.806404035993655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2.4926704359761205</v>
      </c>
      <c r="D144" s="122">
        <f t="shared" si="52"/>
        <v>6.48397016280098</v>
      </c>
      <c r="E144" s="122">
        <f t="shared" si="52"/>
        <v>8.5948355275645358</v>
      </c>
      <c r="F144" s="122">
        <f t="shared" si="52"/>
        <v>6.6627367433869855</v>
      </c>
      <c r="G144" s="122">
        <f t="shared" si="52"/>
        <v>5.5318551211653997</v>
      </c>
      <c r="H144" s="122">
        <f t="shared" si="52"/>
        <v>4.3116920682270488</v>
      </c>
      <c r="I144" s="122">
        <f t="shared" si="52"/>
        <v>6.6934456014774062</v>
      </c>
      <c r="J144" s="122">
        <f t="shared" si="52"/>
        <v>8.4266219097141288</v>
      </c>
      <c r="K144" s="122">
        <f t="shared" si="52"/>
        <v>16.780789317138598</v>
      </c>
      <c r="L144" s="122">
        <f t="shared" si="52"/>
        <v>7.1010192513622394</v>
      </c>
      <c r="M144" s="122">
        <f t="shared" si="52"/>
        <v>7.0494234438681058</v>
      </c>
      <c r="N144" s="122">
        <f t="shared" si="52"/>
        <v>8.3371674518336523</v>
      </c>
      <c r="O144" s="122">
        <f t="shared" si="52"/>
        <v>8.7838005541761586</v>
      </c>
      <c r="P144" s="122">
        <f t="shared" si="52"/>
        <v>19.222569632227323</v>
      </c>
      <c r="Q144" s="122">
        <f t="shared" si="52"/>
        <v>10.328830412612788</v>
      </c>
      <c r="R144" s="122">
        <f t="shared" si="52"/>
        <v>7.0436196342199642</v>
      </c>
      <c r="S144" s="122">
        <f t="shared" si="52"/>
        <v>7.1393069336121133</v>
      </c>
      <c r="T144" s="122">
        <f t="shared" si="52"/>
        <v>8.0793974029391009</v>
      </c>
      <c r="U144" s="122">
        <f t="shared" si="52"/>
        <v>8.3332602378853728</v>
      </c>
      <c r="V144" s="122">
        <f t="shared" si="52"/>
        <v>7.267881620920269</v>
      </c>
      <c r="W144" s="122">
        <f t="shared" si="52"/>
        <v>7.7520410600495993</v>
      </c>
      <c r="X144" s="122">
        <f t="shared" si="52"/>
        <v>9.466391211947446</v>
      </c>
      <c r="Y144" s="122">
        <f t="shared" si="52"/>
        <v>9.1862604955458842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2.4926704359761205</v>
      </c>
      <c r="D145" s="98">
        <v>6.48397016280098</v>
      </c>
      <c r="E145" s="98">
        <v>8.5948355275645358</v>
      </c>
      <c r="F145" s="98">
        <v>6.6627367433869855</v>
      </c>
      <c r="G145" s="98">
        <v>5.5318551211653997</v>
      </c>
      <c r="H145" s="98">
        <v>4.3116920682270488</v>
      </c>
      <c r="I145" s="98">
        <v>6.6934456014774062</v>
      </c>
      <c r="J145" s="98">
        <v>8.4266219097141288</v>
      </c>
      <c r="K145" s="98">
        <v>16.780789317138598</v>
      </c>
      <c r="L145" s="98">
        <v>7.1010192513622394</v>
      </c>
      <c r="M145" s="98">
        <v>7.0494234438681058</v>
      </c>
      <c r="N145" s="98">
        <v>8.3371674518336523</v>
      </c>
      <c r="O145" s="98">
        <v>8.7838005541761586</v>
      </c>
      <c r="P145" s="98">
        <v>19.222569632227323</v>
      </c>
      <c r="Q145" s="98">
        <v>10.328830412612788</v>
      </c>
      <c r="R145" s="98">
        <v>7.0436196342199642</v>
      </c>
      <c r="S145" s="98">
        <v>7.1393069336121133</v>
      </c>
      <c r="T145" s="98">
        <v>8.0793974029391009</v>
      </c>
      <c r="U145" s="98">
        <v>8.3332602378853728</v>
      </c>
      <c r="V145" s="98">
        <v>7.267881620920269</v>
      </c>
      <c r="W145" s="98">
        <v>7.7520410600495993</v>
      </c>
      <c r="X145" s="98">
        <v>9.466391211947446</v>
      </c>
      <c r="Y145" s="98">
        <v>9.1862604955458842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0.42811523109490351</v>
      </c>
      <c r="D146" s="122">
        <f t="shared" si="53"/>
        <v>0.89351734743089728</v>
      </c>
      <c r="E146" s="122">
        <f t="shared" si="53"/>
        <v>2.3051399048213645</v>
      </c>
      <c r="F146" s="122">
        <f t="shared" si="53"/>
        <v>1.492980964219738</v>
      </c>
      <c r="G146" s="122">
        <f t="shared" si="53"/>
        <v>1.6509395419220652</v>
      </c>
      <c r="H146" s="122">
        <f t="shared" si="53"/>
        <v>1.8760670964827795</v>
      </c>
      <c r="I146" s="122">
        <f t="shared" si="53"/>
        <v>1.1818128528729515</v>
      </c>
      <c r="J146" s="122">
        <f t="shared" si="53"/>
        <v>1.1998996484160498</v>
      </c>
      <c r="K146" s="122">
        <f t="shared" si="53"/>
        <v>2.4880567299614516</v>
      </c>
      <c r="L146" s="122">
        <f t="shared" si="53"/>
        <v>3.8793064686524246</v>
      </c>
      <c r="M146" s="122">
        <f t="shared" si="53"/>
        <v>4.8819566439547692</v>
      </c>
      <c r="N146" s="122">
        <f t="shared" si="53"/>
        <v>5.1139471132705259</v>
      </c>
      <c r="O146" s="122">
        <f t="shared" si="53"/>
        <v>4.469279759214265</v>
      </c>
      <c r="P146" s="122">
        <f t="shared" si="53"/>
        <v>4.6878067272767545</v>
      </c>
      <c r="Q146" s="122">
        <f t="shared" si="53"/>
        <v>3.0372204134805401</v>
      </c>
      <c r="R146" s="122">
        <f t="shared" si="53"/>
        <v>1.7710201264957703</v>
      </c>
      <c r="S146" s="122">
        <f t="shared" si="53"/>
        <v>1.7402936904604853</v>
      </c>
      <c r="T146" s="122">
        <f t="shared" si="53"/>
        <v>1.5927088137685645</v>
      </c>
      <c r="U146" s="122">
        <f t="shared" si="53"/>
        <v>1.4902405182686993</v>
      </c>
      <c r="V146" s="122">
        <f t="shared" si="53"/>
        <v>0.89061317772282789</v>
      </c>
      <c r="W146" s="122">
        <f t="shared" si="53"/>
        <v>1.1755230331417224</v>
      </c>
      <c r="X146" s="122">
        <f t="shared" si="53"/>
        <v>1.5304630405181889</v>
      </c>
      <c r="Y146" s="122">
        <f t="shared" si="53"/>
        <v>1.9990448460513106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0.42811523109490351</v>
      </c>
      <c r="D147" s="98">
        <v>0.89351734743089728</v>
      </c>
      <c r="E147" s="98">
        <v>2.3051399048213645</v>
      </c>
      <c r="F147" s="98">
        <v>1.492980964219738</v>
      </c>
      <c r="G147" s="98">
        <v>1.6509395419220652</v>
      </c>
      <c r="H147" s="98">
        <v>1.8760670964827795</v>
      </c>
      <c r="I147" s="98">
        <v>1.1818128528729515</v>
      </c>
      <c r="J147" s="98">
        <v>1.1998996484160498</v>
      </c>
      <c r="K147" s="98">
        <v>2.4880567299614516</v>
      </c>
      <c r="L147" s="98">
        <v>3.8793064686524246</v>
      </c>
      <c r="M147" s="98">
        <v>4.8819566439547692</v>
      </c>
      <c r="N147" s="98">
        <v>5.1139471132705259</v>
      </c>
      <c r="O147" s="98">
        <v>4.469279759214265</v>
      </c>
      <c r="P147" s="98">
        <v>4.6878067272767545</v>
      </c>
      <c r="Q147" s="98">
        <v>3.0372204134805401</v>
      </c>
      <c r="R147" s="98">
        <v>1.7710201264957703</v>
      </c>
      <c r="S147" s="98">
        <v>1.7402936904604853</v>
      </c>
      <c r="T147" s="98">
        <v>1.5927088137685645</v>
      </c>
      <c r="U147" s="98">
        <v>1.4902405182686993</v>
      </c>
      <c r="V147" s="98">
        <v>0.89061317772282789</v>
      </c>
      <c r="W147" s="98">
        <v>1.1755230331417224</v>
      </c>
      <c r="X147" s="98">
        <v>1.5304630405181889</v>
      </c>
      <c r="Y147" s="98">
        <v>1.9990448460513106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1.5155768360983517</v>
      </c>
      <c r="D148" s="122">
        <v>3.4973597243028847</v>
      </c>
      <c r="E148" s="122">
        <v>3.5517874556076272</v>
      </c>
      <c r="F148" s="122">
        <v>2.6948780004977202</v>
      </c>
      <c r="G148" s="122">
        <v>2.1542635547615667</v>
      </c>
      <c r="H148" s="122">
        <v>1.8708652719996288</v>
      </c>
      <c r="I148" s="122">
        <v>2.6805001069678656</v>
      </c>
      <c r="J148" s="122">
        <v>3.6256559254284002</v>
      </c>
      <c r="K148" s="122">
        <v>5.4886972425846343</v>
      </c>
      <c r="L148" s="122">
        <v>3.4501775759225755</v>
      </c>
      <c r="M148" s="122">
        <v>3.3462054503979091</v>
      </c>
      <c r="N148" s="122">
        <v>3.3807935437266017</v>
      </c>
      <c r="O148" s="122">
        <v>3.0435287210281392</v>
      </c>
      <c r="P148" s="122">
        <v>5.943334276416774</v>
      </c>
      <c r="Q148" s="122">
        <v>3.2649106936605392</v>
      </c>
      <c r="R148" s="122">
        <v>2.380986688277356</v>
      </c>
      <c r="S148" s="122">
        <v>2.5248993856459592</v>
      </c>
      <c r="T148" s="122">
        <v>2.8693136838709705</v>
      </c>
      <c r="U148" s="122">
        <v>2.9671336948165532</v>
      </c>
      <c r="V148" s="122">
        <v>2.7825378305185082</v>
      </c>
      <c r="W148" s="122">
        <v>2.8750024411351198</v>
      </c>
      <c r="X148" s="122">
        <v>3.257058452709384</v>
      </c>
      <c r="Y148" s="122">
        <v>3.2732458159610394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1.3813120611229011</v>
      </c>
      <c r="D149" s="98">
        <v>3.1621137867336131</v>
      </c>
      <c r="E149" s="98">
        <v>3.2695764682253623</v>
      </c>
      <c r="F149" s="98">
        <v>2.4432984840980101</v>
      </c>
      <c r="G149" s="98">
        <v>1.8989961680811791</v>
      </c>
      <c r="H149" s="98">
        <v>1.6462936086261839</v>
      </c>
      <c r="I149" s="98">
        <v>2.2312864968235084</v>
      </c>
      <c r="J149" s="98">
        <v>2.8877984430928993</v>
      </c>
      <c r="K149" s="98">
        <v>4.3759726945706214</v>
      </c>
      <c r="L149" s="98">
        <v>2.4959869227886933</v>
      </c>
      <c r="M149" s="98">
        <v>2.3169378265850598</v>
      </c>
      <c r="N149" s="98">
        <v>2.3809389674357093</v>
      </c>
      <c r="O149" s="98">
        <v>2.2614996119553092</v>
      </c>
      <c r="P149" s="98">
        <v>3.9850335740303446</v>
      </c>
      <c r="Q149" s="98">
        <v>2.157396672749107</v>
      </c>
      <c r="R149" s="98">
        <v>1.6228477360722682</v>
      </c>
      <c r="S149" s="98">
        <v>1.8292057160176081</v>
      </c>
      <c r="T149" s="98">
        <v>1.7646859088993461</v>
      </c>
      <c r="U149" s="98">
        <v>2.0836083266060759</v>
      </c>
      <c r="V149" s="98">
        <v>1.6149747202635232</v>
      </c>
      <c r="W149" s="98">
        <v>1.8986560459613044</v>
      </c>
      <c r="X149" s="98">
        <v>1.3839464277938247</v>
      </c>
      <c r="Y149" s="98">
        <v>1.7222059133221481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1.4056739349428788E-2</v>
      </c>
      <c r="D150" s="98">
        <v>3.6197652166264097E-2</v>
      </c>
      <c r="E150" s="98">
        <v>0.10762321569146849</v>
      </c>
      <c r="F150" s="98">
        <v>3.3693414901530036E-2</v>
      </c>
      <c r="G150" s="98">
        <v>1.0748031117058379E-2</v>
      </c>
      <c r="H150" s="98">
        <v>2.5758504200377032E-2</v>
      </c>
      <c r="I150" s="98">
        <v>1.6548419258225713E-2</v>
      </c>
      <c r="J150" s="98">
        <v>9.1252580404697192E-2</v>
      </c>
      <c r="K150" s="98">
        <v>8.9102394543206287E-2</v>
      </c>
      <c r="L150" s="98">
        <v>0.21915583967060262</v>
      </c>
      <c r="M150" s="98">
        <v>0.12223540322899354</v>
      </c>
      <c r="N150" s="98">
        <v>0.13009888235402733</v>
      </c>
      <c r="O150" s="98">
        <v>0.10271924809771404</v>
      </c>
      <c r="P150" s="98">
        <v>0.19793797869663737</v>
      </c>
      <c r="Q150" s="98">
        <v>8.1390433429163092E-2</v>
      </c>
      <c r="R150" s="98">
        <v>5.9350323687109768E-2</v>
      </c>
      <c r="S150" s="98">
        <v>0.12443892786956252</v>
      </c>
      <c r="T150" s="98">
        <v>9.2759507150952991E-2</v>
      </c>
      <c r="U150" s="98">
        <v>0.10339396650581914</v>
      </c>
      <c r="V150" s="98">
        <v>0.16753244360279476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2.6547845922241238E-3</v>
      </c>
      <c r="D151" s="101">
        <v>7.1091554476024228E-3</v>
      </c>
      <c r="E151" s="101">
        <v>1.8454649645941009E-2</v>
      </c>
      <c r="F151" s="101">
        <v>5.788755517862558E-3</v>
      </c>
      <c r="G151" s="101">
        <v>2.1191882411959167E-3</v>
      </c>
      <c r="H151" s="101">
        <v>4.6658726835936285E-3</v>
      </c>
      <c r="I151" s="101">
        <v>3.0487275382263305E-3</v>
      </c>
      <c r="J151" s="101">
        <v>1.6463154772098726E-2</v>
      </c>
      <c r="K151" s="101">
        <v>1.6787552200573361E-2</v>
      </c>
      <c r="L151" s="101">
        <v>3.4939892886631324E-2</v>
      </c>
      <c r="M151" s="101">
        <v>1.2935668832190864E-2</v>
      </c>
      <c r="N151" s="101">
        <v>1.4466631692533387E-2</v>
      </c>
      <c r="O151" s="101">
        <v>1.0619384687173853E-2</v>
      </c>
      <c r="P151" s="101">
        <v>2.1255220745914596E-2</v>
      </c>
      <c r="Q151" s="101">
        <v>8.8413280865746163E-3</v>
      </c>
      <c r="R151" s="101">
        <v>6.9745619512616231E-3</v>
      </c>
      <c r="S151" s="101">
        <v>1.4498605503621137E-2</v>
      </c>
      <c r="T151" s="101">
        <v>7.74719366138757E-3</v>
      </c>
      <c r="U151" s="101">
        <v>8.9443965510389283E-3</v>
      </c>
      <c r="V151" s="101">
        <v>1.9800395185360347E-2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1.1401954757204664E-2</v>
      </c>
      <c r="D152" s="104">
        <v>2.9088496718661677E-2</v>
      </c>
      <c r="E152" s="104">
        <v>8.9168566045527475E-2</v>
      </c>
      <c r="F152" s="104">
        <v>2.7904659383667482E-2</v>
      </c>
      <c r="G152" s="104">
        <v>8.6288428758624618E-3</v>
      </c>
      <c r="H152" s="104">
        <v>2.1092631516783405E-2</v>
      </c>
      <c r="I152" s="104">
        <v>1.3499691719999384E-2</v>
      </c>
      <c r="J152" s="104">
        <v>7.4789425632598466E-2</v>
      </c>
      <c r="K152" s="104">
        <v>7.2314842342632926E-2</v>
      </c>
      <c r="L152" s="104">
        <v>0.1842159467839713</v>
      </c>
      <c r="M152" s="104">
        <v>0.10929973439680267</v>
      </c>
      <c r="N152" s="104">
        <v>0.11563225066149395</v>
      </c>
      <c r="O152" s="104">
        <v>9.2099863410540189E-2</v>
      </c>
      <c r="P152" s="104">
        <v>0.17668275795072277</v>
      </c>
      <c r="Q152" s="104">
        <v>7.2549105342588474E-2</v>
      </c>
      <c r="R152" s="104">
        <v>5.2375761735848146E-2</v>
      </c>
      <c r="S152" s="104">
        <v>0.10994032236594138</v>
      </c>
      <c r="T152" s="104">
        <v>8.5012313489565422E-2</v>
      </c>
      <c r="U152" s="104">
        <v>9.444956995478021E-2</v>
      </c>
      <c r="V152" s="104">
        <v>0.14773204841743443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3.4213402222734002E-2</v>
      </c>
      <c r="D153" s="101">
        <v>9.708098147630323E-2</v>
      </c>
      <c r="E153" s="101">
        <v>6.6240350799980738E-2</v>
      </c>
      <c r="F153" s="101">
        <v>7.3404366739842936E-2</v>
      </c>
      <c r="G153" s="101">
        <v>5.6102391542372829E-2</v>
      </c>
      <c r="H153" s="101">
        <v>8.6991217847270694E-2</v>
      </c>
      <c r="I153" s="101">
        <v>0.17240141763098293</v>
      </c>
      <c r="J153" s="101">
        <v>0.10963187247834823</v>
      </c>
      <c r="K153" s="101">
        <v>0.220365302673106</v>
      </c>
      <c r="L153" s="101">
        <v>2.6562546212755716E-3</v>
      </c>
      <c r="M153" s="101">
        <v>8.9752020641972186E-2</v>
      </c>
      <c r="N153" s="101">
        <v>7.3830159214532759E-2</v>
      </c>
      <c r="O153" s="101">
        <v>0.12717209610114499</v>
      </c>
      <c r="P153" s="101">
        <v>0.14566976167063539</v>
      </c>
      <c r="Q153" s="101">
        <v>0.10226443585275759</v>
      </c>
      <c r="R153" s="101">
        <v>6.4571935520425422E-2</v>
      </c>
      <c r="S153" s="101">
        <v>4.3313385536278913E-2</v>
      </c>
      <c r="T153" s="101">
        <v>0.1939335973949782</v>
      </c>
      <c r="U153" s="101">
        <v>7.7559028727051976E-2</v>
      </c>
      <c r="V153" s="101">
        <v>0.33080528570286394</v>
      </c>
      <c r="W153" s="101">
        <v>0</v>
      </c>
      <c r="X153" s="101">
        <v>0.10704617787077565</v>
      </c>
      <c r="Y153" s="101">
        <v>0.28657782644642221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8.5994633403287835E-2</v>
      </c>
      <c r="D154" s="104">
        <v>0.20196730392670403</v>
      </c>
      <c r="E154" s="104">
        <v>0.10834742089081585</v>
      </c>
      <c r="F154" s="104">
        <v>0.14448173475833703</v>
      </c>
      <c r="G154" s="104">
        <v>0.18841696402095648</v>
      </c>
      <c r="H154" s="104">
        <v>0.1118219413257973</v>
      </c>
      <c r="I154" s="104">
        <v>0.26026377325514838</v>
      </c>
      <c r="J154" s="104">
        <v>0.53697302945245584</v>
      </c>
      <c r="K154" s="104">
        <v>0.80325685079770026</v>
      </c>
      <c r="L154" s="104">
        <v>0.73237855884200387</v>
      </c>
      <c r="M154" s="104">
        <v>0.81728019994188339</v>
      </c>
      <c r="N154" s="104">
        <v>0.79592553472233207</v>
      </c>
      <c r="O154" s="104">
        <v>0.55213776487397104</v>
      </c>
      <c r="P154" s="104">
        <v>1.614692962019157</v>
      </c>
      <c r="Q154" s="104">
        <v>0.92385915162951138</v>
      </c>
      <c r="R154" s="104">
        <v>0.63421669299755246</v>
      </c>
      <c r="S154" s="104">
        <v>0.52794135622250948</v>
      </c>
      <c r="T154" s="104">
        <v>0.81793467042569323</v>
      </c>
      <c r="U154" s="104">
        <v>0.70257237297760677</v>
      </c>
      <c r="V154" s="104">
        <v>0.66922538094932615</v>
      </c>
      <c r="W154" s="104">
        <v>0.97634639517381527</v>
      </c>
      <c r="X154" s="104">
        <v>1.7660658470447836</v>
      </c>
      <c r="Y154" s="104">
        <v>1.264462076192469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1.6290830006437156E-2</v>
      </c>
      <c r="D155" s="98">
        <v>4.1166788416332659E-2</v>
      </c>
      <c r="E155" s="98">
        <v>1.5883797985577593E-2</v>
      </c>
      <c r="F155" s="98">
        <v>2.1529650422955106E-2</v>
      </c>
      <c r="G155" s="98">
        <v>3.8536167832067432E-2</v>
      </c>
      <c r="H155" s="98">
        <v>1.9483461693072149E-2</v>
      </c>
      <c r="I155" s="98">
        <v>4.7089367767950654E-2</v>
      </c>
      <c r="J155" s="98">
        <v>9.3803330862691534E-2</v>
      </c>
      <c r="K155" s="98">
        <v>0.15093267787112535</v>
      </c>
      <c r="L155" s="98">
        <v>9.6144962112254401E-2</v>
      </c>
      <c r="M155" s="98">
        <v>8.1006684306381957E-2</v>
      </c>
      <c r="N155" s="98">
        <v>7.625724634580186E-2</v>
      </c>
      <c r="O155" s="98">
        <v>4.4728503545003941E-2</v>
      </c>
      <c r="P155" s="98">
        <v>0.14135737870476378</v>
      </c>
      <c r="Q155" s="98">
        <v>8.6099196847452805E-2</v>
      </c>
      <c r="R155" s="98">
        <v>6.5321804605648418E-2</v>
      </c>
      <c r="S155" s="98">
        <v>5.2005518583459448E-2</v>
      </c>
      <c r="T155" s="98">
        <v>5.8104645897053109E-2</v>
      </c>
      <c r="U155" s="98">
        <v>5.1510240849503092E-2</v>
      </c>
      <c r="V155" s="98">
        <v>1.9090221346210186E-2</v>
      </c>
      <c r="W155" s="98">
        <v>6.947577922213781E-2</v>
      </c>
      <c r="X155" s="98">
        <v>0.24230281815039306</v>
      </c>
      <c r="Y155" s="98">
        <v>0.16930444353359106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6.9703803396850672E-2</v>
      </c>
      <c r="D156" s="98">
        <v>0.16080051551037139</v>
      </c>
      <c r="E156" s="98">
        <v>9.2463622905238255E-2</v>
      </c>
      <c r="F156" s="98">
        <v>0.12295208433538193</v>
      </c>
      <c r="G156" s="98">
        <v>0.14988079618888905</v>
      </c>
      <c r="H156" s="98">
        <v>9.2338479632725151E-2</v>
      </c>
      <c r="I156" s="98">
        <v>0.21317440548719771</v>
      </c>
      <c r="J156" s="98">
        <v>0.44316969858976429</v>
      </c>
      <c r="K156" s="98">
        <v>0.65232417292657496</v>
      </c>
      <c r="L156" s="98">
        <v>0.63623359672974944</v>
      </c>
      <c r="M156" s="98">
        <v>0.73627351563550147</v>
      </c>
      <c r="N156" s="98">
        <v>0.71966828837653019</v>
      </c>
      <c r="O156" s="98">
        <v>0.50740926132896713</v>
      </c>
      <c r="P156" s="98">
        <v>1.4733355833143933</v>
      </c>
      <c r="Q156" s="98">
        <v>0.83775995478205856</v>
      </c>
      <c r="R156" s="98">
        <v>0.56889488839190405</v>
      </c>
      <c r="S156" s="98">
        <v>0.47593583763905006</v>
      </c>
      <c r="T156" s="98">
        <v>0.75983002452864012</v>
      </c>
      <c r="U156" s="98">
        <v>0.65106213212810371</v>
      </c>
      <c r="V156" s="98">
        <v>0.65013515960311596</v>
      </c>
      <c r="W156" s="98">
        <v>0.90687061595167751</v>
      </c>
      <c r="X156" s="98">
        <v>1.5237630288943906</v>
      </c>
      <c r="Y156" s="98">
        <v>1.0951576326588779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2.6215065482230129</v>
      </c>
      <c r="D157" s="122">
        <v>6.3359399248025703</v>
      </c>
      <c r="E157" s="122">
        <v>6.4879583464719985</v>
      </c>
      <c r="F157" s="122">
        <v>4.9925709980447266</v>
      </c>
      <c r="G157" s="122">
        <v>4.0440178353974305</v>
      </c>
      <c r="H157" s="122">
        <v>3.3337234914390121</v>
      </c>
      <c r="I157" s="122">
        <v>4.8655178321278125</v>
      </c>
      <c r="J157" s="122">
        <v>5.58131813750866</v>
      </c>
      <c r="K157" s="122">
        <v>8.2761535797736698</v>
      </c>
      <c r="L157" s="122">
        <v>5.7018934078137473</v>
      </c>
      <c r="M157" s="122">
        <v>5.2996571379749646</v>
      </c>
      <c r="N157" s="122">
        <v>4.6000475696353771</v>
      </c>
      <c r="O157" s="122">
        <v>3.5848673012375993</v>
      </c>
      <c r="P157" s="122">
        <v>6.4741587365574347</v>
      </c>
      <c r="Q157" s="122">
        <v>3.5493097907248945</v>
      </c>
      <c r="R157" s="122">
        <v>3.3953507036707355</v>
      </c>
      <c r="S157" s="122">
        <v>3.2246931865706667</v>
      </c>
      <c r="T157" s="122">
        <v>4.2743453158909981</v>
      </c>
      <c r="U157" s="122">
        <v>4.5132763272820196</v>
      </c>
      <c r="V157" s="122">
        <v>4.3604331170712261</v>
      </c>
      <c r="W157" s="122">
        <v>4.9386639994920012</v>
      </c>
      <c r="X157" s="122">
        <v>5.3467066613279357</v>
      </c>
      <c r="Y157" s="122">
        <v>6.3478528784354218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1.2424897691965338</v>
      </c>
      <c r="D158" s="98">
        <v>2.9365007369026781</v>
      </c>
      <c r="E158" s="98">
        <v>3.6723625909567637</v>
      </c>
      <c r="F158" s="98">
        <v>2.2985426276217034</v>
      </c>
      <c r="G158" s="98">
        <v>1.2401326900860574</v>
      </c>
      <c r="H158" s="98">
        <v>1.0273322599901613</v>
      </c>
      <c r="I158" s="98">
        <v>1.3149735934642302</v>
      </c>
      <c r="J158" s="98">
        <v>1.630242072107513</v>
      </c>
      <c r="K158" s="98">
        <v>3.4764678954573855</v>
      </c>
      <c r="L158" s="98">
        <v>2.8550250483199364</v>
      </c>
      <c r="M158" s="98">
        <v>3.0963817791352186</v>
      </c>
      <c r="N158" s="98">
        <v>3.1112714680852243</v>
      </c>
      <c r="O158" s="98">
        <v>2.2190104943195705</v>
      </c>
      <c r="P158" s="98">
        <v>2.6701773061087528</v>
      </c>
      <c r="Q158" s="98">
        <v>0.90342214378970409</v>
      </c>
      <c r="R158" s="98">
        <v>0.54194843719716634</v>
      </c>
      <c r="S158" s="98">
        <v>1.1012334898653164</v>
      </c>
      <c r="T158" s="98">
        <v>1.2248941267756981</v>
      </c>
      <c r="U158" s="98">
        <v>1.5038225350098076</v>
      </c>
      <c r="V158" s="98">
        <v>1.431585624619468</v>
      </c>
      <c r="W158" s="98">
        <v>0.73616732117319017</v>
      </c>
      <c r="X158" s="98">
        <v>0.5272122348960061</v>
      </c>
      <c r="Y158" s="98">
        <v>0.62876250728428429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1.3790167790264791</v>
      </c>
      <c r="D159" s="33">
        <v>3.3994391878998917</v>
      </c>
      <c r="E159" s="33">
        <v>2.8155957555152344</v>
      </c>
      <c r="F159" s="33">
        <v>2.6940283704230232</v>
      </c>
      <c r="G159" s="33">
        <v>2.8038851453113729</v>
      </c>
      <c r="H159" s="33">
        <v>2.3063912314488508</v>
      </c>
      <c r="I159" s="33">
        <v>3.5505442386635826</v>
      </c>
      <c r="J159" s="33">
        <v>3.9510760654011468</v>
      </c>
      <c r="K159" s="33">
        <v>4.7996856843162838</v>
      </c>
      <c r="L159" s="33">
        <v>2.8468683594938109</v>
      </c>
      <c r="M159" s="33">
        <v>2.203275358839746</v>
      </c>
      <c r="N159" s="33">
        <v>1.4887761015501531</v>
      </c>
      <c r="O159" s="33">
        <v>1.3658568069180288</v>
      </c>
      <c r="P159" s="33">
        <v>3.8039814304486814</v>
      </c>
      <c r="Q159" s="33">
        <v>2.6458876469351904</v>
      </c>
      <c r="R159" s="33">
        <v>2.853402266473569</v>
      </c>
      <c r="S159" s="33">
        <v>2.1234596967053503</v>
      </c>
      <c r="T159" s="33">
        <v>3.0494511891153002</v>
      </c>
      <c r="U159" s="33">
        <v>3.0094537922722124</v>
      </c>
      <c r="V159" s="33">
        <v>2.9288474924517578</v>
      </c>
      <c r="W159" s="33">
        <v>4.2024966783188109</v>
      </c>
      <c r="X159" s="33">
        <v>4.8194944264319295</v>
      </c>
      <c r="Y159" s="33">
        <v>5.7190903711511378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1.4319657337828893</v>
      </c>
      <c r="D161" s="117">
        <f t="shared" si="54"/>
        <v>1.8395967141757787</v>
      </c>
      <c r="E161" s="117">
        <f t="shared" si="54"/>
        <v>2.8493636948239534</v>
      </c>
      <c r="F161" s="117">
        <f t="shared" si="54"/>
        <v>2.087254985088649</v>
      </c>
      <c r="G161" s="117">
        <f t="shared" si="54"/>
        <v>1.6921629884668339</v>
      </c>
      <c r="H161" s="117">
        <f t="shared" si="54"/>
        <v>1.2661083635961075</v>
      </c>
      <c r="I161" s="117">
        <f t="shared" si="54"/>
        <v>1.3887519704042832</v>
      </c>
      <c r="J161" s="117">
        <f t="shared" si="54"/>
        <v>0.87395490164974654</v>
      </c>
      <c r="K161" s="117">
        <f t="shared" si="54"/>
        <v>1.5360847506050592</v>
      </c>
      <c r="L161" s="117">
        <f t="shared" si="54"/>
        <v>0.97873399062935185</v>
      </c>
      <c r="M161" s="117">
        <f t="shared" si="54"/>
        <v>1.2162610347710952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0.35415198697380079</v>
      </c>
      <c r="X161" s="117">
        <f t="shared" si="56"/>
        <v>0.4593328441951865</v>
      </c>
      <c r="Y161" s="117">
        <f t="shared" si="56"/>
        <v>2.6316462986327389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0.52870320684237426</v>
      </c>
      <c r="D162" s="122">
        <f t="shared" si="57"/>
        <v>0.74852280759424838</v>
      </c>
      <c r="E162" s="122">
        <f t="shared" si="57"/>
        <v>1.1433634140295097</v>
      </c>
      <c r="F162" s="122">
        <f t="shared" si="57"/>
        <v>0.87700686213243784</v>
      </c>
      <c r="G162" s="122">
        <f t="shared" si="57"/>
        <v>0.71032952479956812</v>
      </c>
      <c r="H162" s="122">
        <f t="shared" si="57"/>
        <v>0.514019746219605</v>
      </c>
      <c r="I162" s="122">
        <f t="shared" si="57"/>
        <v>0.64981742527122577</v>
      </c>
      <c r="J162" s="122">
        <f t="shared" si="57"/>
        <v>0.41909662241837814</v>
      </c>
      <c r="K162" s="122">
        <f t="shared" si="57"/>
        <v>0.77842055139596866</v>
      </c>
      <c r="L162" s="122">
        <f t="shared" si="57"/>
        <v>0.37035787780732049</v>
      </c>
      <c r="M162" s="122">
        <f t="shared" si="57"/>
        <v>0.51476142160521354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0.10930613891508788</v>
      </c>
      <c r="X162" s="122">
        <f t="shared" si="57"/>
        <v>9.341731514936788E-2</v>
      </c>
      <c r="Y162" s="122">
        <f t="shared" si="57"/>
        <v>1.4862566794575309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0.52870320684237426</v>
      </c>
      <c r="D163" s="33">
        <v>0.74852280759424838</v>
      </c>
      <c r="E163" s="33">
        <v>1.1433634140295097</v>
      </c>
      <c r="F163" s="33">
        <v>0.87700686213243784</v>
      </c>
      <c r="G163" s="33">
        <v>0.71032952479956812</v>
      </c>
      <c r="H163" s="33">
        <v>0.514019746219605</v>
      </c>
      <c r="I163" s="33">
        <v>0.64981742527122577</v>
      </c>
      <c r="J163" s="33">
        <v>0.41909662241837814</v>
      </c>
      <c r="K163" s="33">
        <v>0.77842055139596866</v>
      </c>
      <c r="L163" s="33">
        <v>0.37035787780732049</v>
      </c>
      <c r="M163" s="33">
        <v>0.51476142160521354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0.10930613891508788</v>
      </c>
      <c r="X163" s="33">
        <v>9.341731514936788E-2</v>
      </c>
      <c r="Y163" s="33">
        <v>1.4862566794575309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8.4673437573298843E-2</v>
      </c>
      <c r="D164" s="122">
        <f t="shared" si="58"/>
        <v>8.790810620991768E-2</v>
      </c>
      <c r="E164" s="122">
        <f t="shared" si="58"/>
        <v>0.28688314212758553</v>
      </c>
      <c r="F164" s="122">
        <f t="shared" si="58"/>
        <v>0.18542478599263115</v>
      </c>
      <c r="G164" s="122">
        <f t="shared" si="58"/>
        <v>0.18229995465969168</v>
      </c>
      <c r="H164" s="122">
        <f t="shared" si="58"/>
        <v>0.15207160914417897</v>
      </c>
      <c r="I164" s="122">
        <f t="shared" si="58"/>
        <v>5.3622892349603303E-2</v>
      </c>
      <c r="J164" s="122">
        <f t="shared" si="58"/>
        <v>2.7879842008651234E-2</v>
      </c>
      <c r="K164" s="122">
        <f t="shared" si="58"/>
        <v>6.3121946637499815E-2</v>
      </c>
      <c r="L164" s="122">
        <f t="shared" si="58"/>
        <v>0.10662914754650718</v>
      </c>
      <c r="M164" s="122">
        <f t="shared" si="58"/>
        <v>0.15475992587351795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1.7408158796381835E-2</v>
      </c>
      <c r="X164" s="122">
        <f t="shared" si="58"/>
        <v>3.0323354892803064E-2</v>
      </c>
      <c r="Y164" s="122">
        <f t="shared" si="58"/>
        <v>0.10945302939400606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8.4673437573298843E-2</v>
      </c>
      <c r="D165" s="98">
        <v>8.790810620991768E-2</v>
      </c>
      <c r="E165" s="98">
        <v>0.28688314212758553</v>
      </c>
      <c r="F165" s="98">
        <v>0.18542478599263115</v>
      </c>
      <c r="G165" s="98">
        <v>0.18229995465969168</v>
      </c>
      <c r="H165" s="98">
        <v>0.15207160914417897</v>
      </c>
      <c r="I165" s="98">
        <v>5.3622892349603303E-2</v>
      </c>
      <c r="J165" s="98">
        <v>2.7879842008651234E-2</v>
      </c>
      <c r="K165" s="98">
        <v>6.3121946637499815E-2</v>
      </c>
      <c r="L165" s="98">
        <v>0.10662914754650718</v>
      </c>
      <c r="M165" s="98">
        <v>0.15475992587351795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1.7408158796381835E-2</v>
      </c>
      <c r="X165" s="98">
        <v>3.0323354892803064E-2</v>
      </c>
      <c r="Y165" s="98">
        <v>0.10945302939400606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0.29988252250959413</v>
      </c>
      <c r="D166" s="122">
        <v>0.35679363769528349</v>
      </c>
      <c r="E166" s="122">
        <v>0.50204679775364247</v>
      </c>
      <c r="F166" s="122">
        <v>0.35926025160409969</v>
      </c>
      <c r="G166" s="122">
        <v>0.27788384391985077</v>
      </c>
      <c r="H166" s="122">
        <v>0.21568536769817204</v>
      </c>
      <c r="I166" s="122">
        <v>0.24343641462282284</v>
      </c>
      <c r="J166" s="122">
        <v>0.16814176800066871</v>
      </c>
      <c r="K166" s="122">
        <v>0.27694689643870579</v>
      </c>
      <c r="L166" s="122">
        <v>0.18915436248143935</v>
      </c>
      <c r="M166" s="122">
        <v>0.21160378869662033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8.3684407514470135E-2</v>
      </c>
      <c r="X166" s="122">
        <v>0.12704308085006033</v>
      </c>
      <c r="Y166" s="122">
        <v>0.3524423346988384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0.27332052114334487</v>
      </c>
      <c r="D167" s="98">
        <v>0.32264857984421452</v>
      </c>
      <c r="E167" s="98">
        <v>0.46217144001783728</v>
      </c>
      <c r="F167" s="98">
        <v>0.3257247251014464</v>
      </c>
      <c r="G167" s="98">
        <v>0.24500880165437511</v>
      </c>
      <c r="H167" s="98">
        <v>0.18985760496970375</v>
      </c>
      <c r="I167" s="98">
        <v>0.20263784090556144</v>
      </c>
      <c r="J167" s="98">
        <v>0.13392156097070351</v>
      </c>
      <c r="K167" s="98">
        <v>0.22075364859058791</v>
      </c>
      <c r="L167" s="98">
        <v>0.13683661972475664</v>
      </c>
      <c r="M167" s="98">
        <v>0.14649026258408759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5.5288548874266576E-2</v>
      </c>
      <c r="X167" s="98">
        <v>5.3961792947998917E-2</v>
      </c>
      <c r="Y167" s="98">
        <v>0.18545587824561449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2.7533819344241956E-3</v>
      </c>
      <c r="D168" s="98">
        <v>3.6556044761969684E-3</v>
      </c>
      <c r="E168" s="98">
        <v>1.5206829793948114E-2</v>
      </c>
      <c r="F168" s="98">
        <v>4.5021373359803059E-3</v>
      </c>
      <c r="G168" s="98">
        <v>1.3524012663848292E-3</v>
      </c>
      <c r="H168" s="98">
        <v>2.9417790312408314E-3</v>
      </c>
      <c r="I168" s="98">
        <v>1.5376849753218581E-3</v>
      </c>
      <c r="J168" s="98">
        <v>4.2613926436976136E-3</v>
      </c>
      <c r="K168" s="98">
        <v>4.5180765312847742E-3</v>
      </c>
      <c r="L168" s="98">
        <v>1.2045799698206881E-2</v>
      </c>
      <c r="M168" s="98">
        <v>7.7544997040096065E-3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5.2000935311606546E-4</v>
      </c>
      <c r="D169" s="101">
        <v>7.1795431253014578E-4</v>
      </c>
      <c r="E169" s="101">
        <v>2.6075853083343272E-3</v>
      </c>
      <c r="F169" s="101">
        <v>7.7349750454197964E-4</v>
      </c>
      <c r="G169" s="101">
        <v>2.6665282505114192E-4</v>
      </c>
      <c r="H169" s="101">
        <v>5.328712535580466E-4</v>
      </c>
      <c r="I169" s="101">
        <v>2.8328884204757937E-4</v>
      </c>
      <c r="J169" s="101">
        <v>7.6881077035565707E-4</v>
      </c>
      <c r="K169" s="101">
        <v>8.5123913901494165E-4</v>
      </c>
      <c r="L169" s="101">
        <v>1.9204551054708705E-3</v>
      </c>
      <c r="M169" s="101">
        <v>8.2062673726753389E-4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2.2333725813081301E-3</v>
      </c>
      <c r="D170" s="104">
        <v>2.9376501636668227E-3</v>
      </c>
      <c r="E170" s="104">
        <v>1.2599244485613786E-2</v>
      </c>
      <c r="F170" s="104">
        <v>3.7286398314383263E-3</v>
      </c>
      <c r="G170" s="104">
        <v>1.0857484413336871E-3</v>
      </c>
      <c r="H170" s="104">
        <v>2.4089077776827846E-3</v>
      </c>
      <c r="I170" s="104">
        <v>1.2543961332742788E-3</v>
      </c>
      <c r="J170" s="104">
        <v>3.4925818733419567E-3</v>
      </c>
      <c r="K170" s="104">
        <v>3.666837392269833E-3</v>
      </c>
      <c r="L170" s="104">
        <v>1.0125344592736009E-2</v>
      </c>
      <c r="M170" s="104">
        <v>6.9338729667420725E-3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6.7698859717324729E-3</v>
      </c>
      <c r="D171" s="101">
        <v>9.9152831690736548E-3</v>
      </c>
      <c r="E171" s="101">
        <v>9.3363457403265043E-3</v>
      </c>
      <c r="F171" s="101">
        <v>9.7691578655613523E-3</v>
      </c>
      <c r="G171" s="101">
        <v>7.2225445548698437E-3</v>
      </c>
      <c r="H171" s="101">
        <v>1.0040148629668854E-2</v>
      </c>
      <c r="I171" s="101">
        <v>1.5620262671263556E-2</v>
      </c>
      <c r="J171" s="101">
        <v>5.0521600220436967E-3</v>
      </c>
      <c r="K171" s="101">
        <v>1.1120692565176664E-2</v>
      </c>
      <c r="L171" s="101">
        <v>1.4358133087976062E-4</v>
      </c>
      <c r="M171" s="101">
        <v>5.6813637783916082E-3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4.1755601297111073E-3</v>
      </c>
      <c r="Y171" s="101">
        <v>3.0861236256258147E-2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1.7038733460092596E-2</v>
      </c>
      <c r="D172" s="104">
        <v>2.057417020579836E-2</v>
      </c>
      <c r="E172" s="104">
        <v>1.5332182201530547E-2</v>
      </c>
      <c r="F172" s="104">
        <v>1.9264231301111608E-2</v>
      </c>
      <c r="G172" s="104">
        <v>2.4300096444220959E-2</v>
      </c>
      <c r="H172" s="104">
        <v>1.2845835067558637E-2</v>
      </c>
      <c r="I172" s="104">
        <v>2.3640626070675973E-2</v>
      </c>
      <c r="J172" s="104">
        <v>2.4906654364223884E-2</v>
      </c>
      <c r="K172" s="104">
        <v>4.0554478751656436E-2</v>
      </c>
      <c r="L172" s="104">
        <v>4.0128361727596061E-2</v>
      </c>
      <c r="M172" s="104">
        <v>5.1677662630131557E-2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2.8395858640203556E-2</v>
      </c>
      <c r="X172" s="104">
        <v>6.8905727772350309E-2</v>
      </c>
      <c r="Y172" s="104">
        <v>0.13612522019696577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3.2278189851873786E-3</v>
      </c>
      <c r="D173" s="98">
        <v>4.1936120116308085E-3</v>
      </c>
      <c r="E173" s="98">
        <v>2.2477072621100366E-3</v>
      </c>
      <c r="F173" s="98">
        <v>2.870620056394014E-3</v>
      </c>
      <c r="G173" s="98">
        <v>4.9700015058398352E-3</v>
      </c>
      <c r="H173" s="98">
        <v>2.238213113516763E-3</v>
      </c>
      <c r="I173" s="98">
        <v>4.2772842389221834E-3</v>
      </c>
      <c r="J173" s="98">
        <v>4.3509208318941355E-3</v>
      </c>
      <c r="K173" s="98">
        <v>7.6202226866493592E-3</v>
      </c>
      <c r="L173" s="98">
        <v>5.2679584503768622E-3</v>
      </c>
      <c r="M173" s="98">
        <v>5.1221552934580571E-3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2.0206193370116378E-3</v>
      </c>
      <c r="X173" s="98">
        <v>9.4538106004837478E-3</v>
      </c>
      <c r="Y173" s="98">
        <v>1.8226410337060062E-2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1.3810914474905216E-2</v>
      </c>
      <c r="D174" s="33">
        <v>1.638055819416755E-2</v>
      </c>
      <c r="E174" s="33">
        <v>1.3084474939420511E-2</v>
      </c>
      <c r="F174" s="33">
        <v>1.6393611244717592E-2</v>
      </c>
      <c r="G174" s="33">
        <v>1.9330094938381122E-2</v>
      </c>
      <c r="H174" s="33">
        <v>1.0607621954041874E-2</v>
      </c>
      <c r="I174" s="33">
        <v>1.936334183175379E-2</v>
      </c>
      <c r="J174" s="33">
        <v>2.0555733532329749E-2</v>
      </c>
      <c r="K174" s="33">
        <v>3.2934256065007078E-2</v>
      </c>
      <c r="L174" s="33">
        <v>3.4860403277219197E-2</v>
      </c>
      <c r="M174" s="33">
        <v>4.6555507336673498E-2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2.6375239303191918E-2</v>
      </c>
      <c r="X174" s="33">
        <v>5.9451917171866563E-2</v>
      </c>
      <c r="Y174" s="33">
        <v>0.11789880985990571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0.51870656685762206</v>
      </c>
      <c r="D175" s="122">
        <v>0.64637216267632924</v>
      </c>
      <c r="E175" s="122">
        <v>0.91707034091321593</v>
      </c>
      <c r="F175" s="122">
        <v>0.66556308535948028</v>
      </c>
      <c r="G175" s="122">
        <v>0.52164966508772348</v>
      </c>
      <c r="H175" s="122">
        <v>0.38433164053415148</v>
      </c>
      <c r="I175" s="122">
        <v>0.44187523816063135</v>
      </c>
      <c r="J175" s="122">
        <v>0.25883666922204851</v>
      </c>
      <c r="K175" s="122">
        <v>0.41759535613288501</v>
      </c>
      <c r="L175" s="122">
        <v>0.31259260279408485</v>
      </c>
      <c r="M175" s="122">
        <v>0.33513589859574333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0.14375328174786092</v>
      </c>
      <c r="X175" s="122">
        <v>0.20854909330295524</v>
      </c>
      <c r="Y175" s="122">
        <v>0.68349425508236339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0.24589294932663835</v>
      </c>
      <c r="D176" s="98">
        <v>0.29963797484960525</v>
      </c>
      <c r="E176" s="98">
        <v>0.51905483839915345</v>
      </c>
      <c r="F176" s="98">
        <v>0.30635930263641048</v>
      </c>
      <c r="G176" s="98">
        <v>0.15995011245666069</v>
      </c>
      <c r="H176" s="98">
        <v>0.11846484833116552</v>
      </c>
      <c r="I176" s="98">
        <v>0.11939214506594052</v>
      </c>
      <c r="J176" s="98">
        <v>7.5629786850348518E-2</v>
      </c>
      <c r="K176" s="98">
        <v>0.17540235925935271</v>
      </c>
      <c r="L176" s="98">
        <v>0.15656588974657715</v>
      </c>
      <c r="M176" s="98">
        <v>0.19576346072298587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2.1386466702695596E-2</v>
      </c>
      <c r="X176" s="98">
        <v>2.0532271253934711E-2</v>
      </c>
      <c r="Y176" s="98">
        <v>6.7738982349511936E-2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0.27281361753098365</v>
      </c>
      <c r="D177" s="33">
        <v>0.34673418782672405</v>
      </c>
      <c r="E177" s="33">
        <v>0.39801550251406254</v>
      </c>
      <c r="F177" s="33">
        <v>0.35920378272306985</v>
      </c>
      <c r="G177" s="33">
        <v>0.36169955263106279</v>
      </c>
      <c r="H177" s="33">
        <v>0.26586679220298592</v>
      </c>
      <c r="I177" s="33">
        <v>0.32248309309469081</v>
      </c>
      <c r="J177" s="33">
        <v>0.18320688237169999</v>
      </c>
      <c r="K177" s="33">
        <v>0.24219299687353227</v>
      </c>
      <c r="L177" s="33">
        <v>0.1560267130475077</v>
      </c>
      <c r="M177" s="33">
        <v>0.13937243787275744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0.12236681504516533</v>
      </c>
      <c r="X177" s="33">
        <v>0.18801682204902054</v>
      </c>
      <c r="Y177" s="33">
        <v>0.61575527273285147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0.58966292325455338</v>
      </c>
      <c r="D24" s="119">
        <f>IF(RES_hhdet_in_tes!D24=0,"",RES_hhdet_in_tes!D24/RES_hhdet_in_fec!D24)</f>
        <v>0.59077838147628314</v>
      </c>
      <c r="E24" s="119">
        <f>IF(RES_hhdet_in_tes!E24=0,"",RES_hhdet_in_tes!E24/RES_hhdet_in_fec!E24)</f>
        <v>0.58173674598014879</v>
      </c>
      <c r="F24" s="119">
        <f>IF(RES_hhdet_in_tes!F24=0,"",RES_hhdet_in_tes!F24/RES_hhdet_in_fec!F24)</f>
        <v>0.58920553886610483</v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>
        <f>IF(RES_hhdet_in_tes!L24=0,"",RES_hhdet_in_tes!L24/RES_hhdet_in_fec!L24)</f>
        <v>0.61916051899407898</v>
      </c>
      <c r="M24" s="119">
        <f>IF(RES_hhdet_in_tes!M24=0,"",RES_hhdet_in_tes!M24/RES_hhdet_in_fec!M24)</f>
        <v>0.63046653240997275</v>
      </c>
      <c r="N24" s="119">
        <f>IF(RES_hhdet_in_tes!N24=0,"",RES_hhdet_in_tes!N24/RES_hhdet_in_fec!N24)</f>
        <v>0.64010131675266047</v>
      </c>
      <c r="O24" s="119">
        <f>IF(RES_hhdet_in_tes!O24=0,"",RES_hhdet_in_tes!O24/RES_hhdet_in_fec!O24)</f>
        <v>0.660056866959016</v>
      </c>
      <c r="P24" s="119">
        <f>IF(RES_hhdet_in_tes!P24=0,"",RES_hhdet_in_tes!P24/RES_hhdet_in_fec!P24)</f>
        <v>0.6868533023571507</v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>
        <f>IF(RES_hhdet_in_tes!S24=0,"",RES_hhdet_in_tes!S24/RES_hhdet_in_fec!S24)</f>
        <v>0.72846807076112419</v>
      </c>
      <c r="T24" s="119">
        <f>IF(RES_hhdet_in_tes!T24=0,"",RES_hhdet_in_tes!T24/RES_hhdet_in_fec!T24)</f>
        <v>0.73901349207160216</v>
      </c>
      <c r="U24" s="119">
        <f>IF(RES_hhdet_in_tes!U24=0,"",RES_hhdet_in_tes!U24/RES_hhdet_in_fec!U24)</f>
        <v>0.73831086634284893</v>
      </c>
      <c r="V24" s="119">
        <f>IF(RES_hhdet_in_tes!V24=0,"",RES_hhdet_in_tes!V24/RES_hhdet_in_fec!V24)</f>
        <v>0.7424405581476955</v>
      </c>
      <c r="W24" s="119" t="str">
        <f>IF(RES_hhdet_in_tes!W24=0,"",RES_hhdet_in_tes!W24/RES_hhdet_in_fec!W24)</f>
        <v/>
      </c>
      <c r="X24" s="119">
        <f>IF(RES_hhdet_in_tes!X24=0,"",RES_hhdet_in_tes!X24/RES_hhdet_in_fec!X24)</f>
        <v>0.79520691320396353</v>
      </c>
      <c r="Y24" s="119" t="str">
        <f>IF(RES_hhdet_in_tes!Y24=0,"",RES_hhdet_in_tes!Y24/RES_hhdet_in_fec!Y24)</f>
        <v/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0.52443772207277228</v>
      </c>
      <c r="D25" s="124">
        <f>IF(RES_hhdet_in_tes!D25=0,"",RES_hhdet_in_tes!D25/RES_hhdet_in_fec!D25)</f>
        <v>0.52871704905063988</v>
      </c>
      <c r="E25" s="124">
        <f>IF(RES_hhdet_in_tes!E25=0,"",RES_hhdet_in_tes!E25/RES_hhdet_in_fec!E25)</f>
        <v>0.53266037215431705</v>
      </c>
      <c r="F25" s="124">
        <f>IF(RES_hhdet_in_tes!F25=0,"",RES_hhdet_in_tes!F25/RES_hhdet_in_fec!F25)</f>
        <v>0.53717443662959519</v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>
        <f>IF(RES_hhdet_in_tes!L25=0,"",RES_hhdet_in_tes!L25/RES_hhdet_in_fec!L25)</f>
        <v>0.57082884654769084</v>
      </c>
      <c r="M25" s="124">
        <f>IF(RES_hhdet_in_tes!M25=0,"",RES_hhdet_in_tes!M25/RES_hhdet_in_fec!M25)</f>
        <v>0.58401686710218847</v>
      </c>
      <c r="N25" s="124">
        <f>IF(RES_hhdet_in_tes!N25=0,"",RES_hhdet_in_tes!N25/RES_hhdet_in_fec!N25)</f>
        <v>0.60408280836316408</v>
      </c>
      <c r="O25" s="124">
        <f>IF(RES_hhdet_in_tes!O25=0,"",RES_hhdet_in_tes!O25/RES_hhdet_in_fec!O25)</f>
        <v>0.63228744658269065</v>
      </c>
      <c r="P25" s="124">
        <f>IF(RES_hhdet_in_tes!P25=0,"",RES_hhdet_in_tes!P25/RES_hhdet_in_fec!P25)</f>
        <v>0.66471090505256469</v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>
        <f>IF(RES_hhdet_in_tes!S25=0,"",RES_hhdet_in_tes!S25/RES_hhdet_in_fec!S25)</f>
        <v>0.70498240830862069</v>
      </c>
      <c r="T25" s="124">
        <f>IF(RES_hhdet_in_tes!T25=0,"",RES_hhdet_in_tes!T25/RES_hhdet_in_fec!T25)</f>
        <v>0.70637865344059392</v>
      </c>
      <c r="U25" s="124">
        <f>IF(RES_hhdet_in_tes!U25=0,"",RES_hhdet_in_tes!U25/RES_hhdet_in_fec!U25)</f>
        <v>0.70682796271286641</v>
      </c>
      <c r="V25" s="124">
        <f>IF(RES_hhdet_in_tes!V25=0,"",RES_hhdet_in_tes!V25/RES_hhdet_in_fec!V25)</f>
        <v>0.70921115147653102</v>
      </c>
      <c r="W25" s="124" t="str">
        <f>IF(RES_hhdet_in_tes!W25=0,"",RES_hhdet_in_tes!W25/RES_hhdet_in_fec!W25)</f>
        <v/>
      </c>
      <c r="X25" s="124">
        <f>IF(RES_hhdet_in_tes!X25=0,"",RES_hhdet_in_tes!X25/RES_hhdet_in_fec!X25)</f>
        <v>0.71372385798925209</v>
      </c>
      <c r="Y25" s="124" t="str">
        <f>IF(RES_hhdet_in_tes!Y25=0,"",RES_hhdet_in_tes!Y25/RES_hhdet_in_fec!Y25)</f>
        <v/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0.51988851954250237</v>
      </c>
      <c r="D26" s="111">
        <f>IF(RES_hhdet_in_tes!D26=0,"",RES_hhdet_in_tes!D26/RES_hhdet_in_fec!D26)</f>
        <v>0.52437302214669967</v>
      </c>
      <c r="E26" s="111">
        <f>IF(RES_hhdet_in_tes!E26=0,"",RES_hhdet_in_tes!E26/RES_hhdet_in_fec!E26)</f>
        <v>0.52909625885457456</v>
      </c>
      <c r="F26" s="111">
        <f>IF(RES_hhdet_in_tes!F26=0,"",RES_hhdet_in_tes!F26/RES_hhdet_in_fec!F26)</f>
        <v>0.53379369010779942</v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>
        <f>IF(RES_hhdet_in_tes!L26=0,"",RES_hhdet_in_tes!L26/RES_hhdet_in_fec!L26)</f>
        <v>0.56847491909635373</v>
      </c>
      <c r="M26" s="111">
        <f>IF(RES_hhdet_in_tes!M26=0,"",RES_hhdet_in_tes!M26/RES_hhdet_in_fec!M26)</f>
        <v>0.58140075499913579</v>
      </c>
      <c r="N26" s="111">
        <f>IF(RES_hhdet_in_tes!N26=0,"",RES_hhdet_in_tes!N26/RES_hhdet_in_fec!N26)</f>
        <v>0.60162901288380111</v>
      </c>
      <c r="O26" s="111">
        <f>IF(RES_hhdet_in_tes!O26=0,"",RES_hhdet_in_tes!O26/RES_hhdet_in_fec!O26)</f>
        <v>0.62993353992572187</v>
      </c>
      <c r="P26" s="111">
        <f>IF(RES_hhdet_in_tes!P26=0,"",RES_hhdet_in_tes!P26/RES_hhdet_in_fec!P26)</f>
        <v>0.66255320920436944</v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>
        <f>IF(RES_hhdet_in_tes!S26=0,"",RES_hhdet_in_tes!S26/RES_hhdet_in_fec!S26)</f>
        <v>0.70298460525156159</v>
      </c>
      <c r="T26" s="111">
        <f>IF(RES_hhdet_in_tes!T26=0,"",RES_hhdet_in_tes!T26/RES_hhdet_in_fec!T26)</f>
        <v>0.70442090807938762</v>
      </c>
      <c r="U26" s="111">
        <f>IF(RES_hhdet_in_tes!U26=0,"",RES_hhdet_in_tes!U26/RES_hhdet_in_fec!U26)</f>
        <v>0.70490340919378447</v>
      </c>
      <c r="V26" s="111">
        <f>IF(RES_hhdet_in_tes!V26=0,"",RES_hhdet_in_tes!V26/RES_hhdet_in_fec!V26)</f>
        <v>0.70650453598822083</v>
      </c>
      <c r="W26" s="111" t="str">
        <f>IF(RES_hhdet_in_tes!W26=0,"",RES_hhdet_in_tes!W26/RES_hhdet_in_fec!W26)</f>
        <v/>
      </c>
      <c r="X26" s="111">
        <f>IF(RES_hhdet_in_tes!X26=0,"",RES_hhdet_in_tes!X26/RES_hhdet_in_fec!X26)</f>
        <v>0.71102804436873412</v>
      </c>
      <c r="Y26" s="111" t="str">
        <f>IF(RES_hhdet_in_tes!Y26=0,"",RES_hhdet_in_tes!Y26/RES_hhdet_in_fec!Y26)</f>
        <v/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 t="str">
        <f>IF(RES_hhdet_in_tes!W27=0,"",RES_hhdet_in_tes!W27/RES_hhdet_in_fec!W27)</f>
        <v/>
      </c>
      <c r="X27" s="111">
        <f>IF(RES_hhdet_in_tes!X27=0,"",RES_hhdet_in_tes!X27/RES_hhdet_in_fec!X27)</f>
        <v>1</v>
      </c>
      <c r="Y27" s="111" t="str">
        <f>IF(RES_hhdet_in_tes!Y27=0,"",RES_hhdet_in_tes!Y27/RES_hhdet_in_fec!Y27)</f>
        <v/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2.2780206427078262</v>
      </c>
      <c r="D28" s="124">
        <f>IF(RES_hhdet_in_tes!D28=0,"",RES_hhdet_in_tes!D28/RES_hhdet_in_fec!D28)</f>
        <v>2.3733494565267517</v>
      </c>
      <c r="E28" s="124">
        <f>IF(RES_hhdet_in_tes!E28=0,"",RES_hhdet_in_tes!E28/RES_hhdet_in_fec!E28)</f>
        <v>2.4701074325726364</v>
      </c>
      <c r="F28" s="124">
        <f>IF(RES_hhdet_in_tes!F28=0,"",RES_hhdet_in_tes!F28/RES_hhdet_in_fec!F28)</f>
        <v>2.5676425260017015</v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>
        <f>IF(RES_hhdet_in_tes!L28=0,"",RES_hhdet_in_tes!L28/RES_hhdet_in_fec!L28)</f>
        <v>3.1853934607428278</v>
      </c>
      <c r="M28" s="124">
        <f>IF(RES_hhdet_in_tes!M28=0,"",RES_hhdet_in_tes!M28/RES_hhdet_in_fec!M28)</f>
        <v>3.3092763516270676</v>
      </c>
      <c r="N28" s="124">
        <f>IF(RES_hhdet_in_tes!N28=0,"",RES_hhdet_in_tes!N28/RES_hhdet_in_fec!N28)</f>
        <v>3.4529118083418195</v>
      </c>
      <c r="O28" s="124">
        <f>IF(RES_hhdet_in_tes!O28=0,"",RES_hhdet_in_tes!O28/RES_hhdet_in_fec!O28)</f>
        <v>3.6160435994387772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>
        <f>IF(RES_hhdet_in_tes!S28=0,"",RES_hhdet_in_tes!S28/RES_hhdet_in_fec!S28)</f>
        <v>3.9415870072416412</v>
      </c>
      <c r="T28" s="124">
        <f>IF(RES_hhdet_in_tes!T28=0,"",RES_hhdet_in_tes!T28/RES_hhdet_in_fec!T28)</f>
        <v>3.9450105137643896</v>
      </c>
      <c r="U28" s="124">
        <f>IF(RES_hhdet_in_tes!U28=0,"",RES_hhdet_in_tes!U28/RES_hhdet_in_fec!U28)</f>
        <v>3.9488144099007756</v>
      </c>
      <c r="V28" s="124">
        <f>IF(RES_hhdet_in_tes!V28=0,"",RES_hhdet_in_tes!V28/RES_hhdet_in_fec!V28)</f>
        <v>3.9596841818886914</v>
      </c>
      <c r="W28" s="124" t="str">
        <f>IF(RES_hhdet_in_tes!W28=0,"",RES_hhdet_in_tes!W28/RES_hhdet_in_fec!W28)</f>
        <v/>
      </c>
      <c r="X28" s="124" t="str">
        <f>IF(RES_hhdet_in_tes!X28=0,"",RES_hhdet_in_tes!X28/RES_hhdet_in_fec!X28)</f>
        <v/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2.2780206427078262</v>
      </c>
      <c r="D29" s="111">
        <f>IF(RES_hhdet_in_tes!D29=0,"",RES_hhdet_in_tes!D29/RES_hhdet_in_fec!D29)</f>
        <v>2.3733494565267517</v>
      </c>
      <c r="E29" s="111">
        <f>IF(RES_hhdet_in_tes!E29=0,"",RES_hhdet_in_tes!E29/RES_hhdet_in_fec!E29)</f>
        <v>2.4701074325726364</v>
      </c>
      <c r="F29" s="111">
        <f>IF(RES_hhdet_in_tes!F29=0,"",RES_hhdet_in_tes!F29/RES_hhdet_in_fec!F29)</f>
        <v>2.5676425260017015</v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>
        <f>IF(RES_hhdet_in_tes!L29=0,"",RES_hhdet_in_tes!L29/RES_hhdet_in_fec!L29)</f>
        <v>3.1853934607428278</v>
      </c>
      <c r="M29" s="111">
        <f>IF(RES_hhdet_in_tes!M29=0,"",RES_hhdet_in_tes!M29/RES_hhdet_in_fec!M29)</f>
        <v>3.3092763516270676</v>
      </c>
      <c r="N29" s="111">
        <f>IF(RES_hhdet_in_tes!N29=0,"",RES_hhdet_in_tes!N29/RES_hhdet_in_fec!N29)</f>
        <v>3.4529118083418195</v>
      </c>
      <c r="O29" s="111">
        <f>IF(RES_hhdet_in_tes!O29=0,"",RES_hhdet_in_tes!O29/RES_hhdet_in_fec!O29)</f>
        <v>3.6160435994387772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>
        <f>IF(RES_hhdet_in_tes!S29=0,"",RES_hhdet_in_tes!S29/RES_hhdet_in_fec!S29)</f>
        <v>3.9415870072416412</v>
      </c>
      <c r="T29" s="111">
        <f>IF(RES_hhdet_in_tes!T29=0,"",RES_hhdet_in_tes!T29/RES_hhdet_in_fec!T29)</f>
        <v>3.9450105137643896</v>
      </c>
      <c r="U29" s="111">
        <f>IF(RES_hhdet_in_tes!U29=0,"",RES_hhdet_in_tes!U29/RES_hhdet_in_fec!U29)</f>
        <v>3.9488144099007756</v>
      </c>
      <c r="V29" s="111">
        <f>IF(RES_hhdet_in_tes!V29=0,"",RES_hhdet_in_tes!V29/RES_hhdet_in_fec!V29)</f>
        <v>3.9596841818886914</v>
      </c>
      <c r="W29" s="111" t="str">
        <f>IF(RES_hhdet_in_tes!W29=0,"",RES_hhdet_in_tes!W29/RES_hhdet_in_fec!W29)</f>
        <v/>
      </c>
      <c r="X29" s="111" t="str">
        <f>IF(RES_hhdet_in_tes!X29=0,"",RES_hhdet_in_tes!X29/RES_hhdet_in_fec!X29)</f>
        <v/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0.6035098427374963</v>
      </c>
      <c r="D30" s="124">
        <f>IF(RES_hhdet_in_tes!D30=0,"",RES_hhdet_in_tes!D30/RES_hhdet_in_fec!D30)</f>
        <v>0.60579087864988579</v>
      </c>
      <c r="E30" s="124">
        <f>IF(RES_hhdet_in_tes!E30=0,"",RES_hhdet_in_tes!E30/RES_hhdet_in_fec!E30)</f>
        <v>0.60584471202421697</v>
      </c>
      <c r="F30" s="124">
        <f>IF(RES_hhdet_in_tes!F30=0,"",RES_hhdet_in_tes!F30/RES_hhdet_in_fec!F30)</f>
        <v>0.60983357674627658</v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>
        <f>IF(RES_hhdet_in_tes!L30=0,"",RES_hhdet_in_tes!L30/RES_hhdet_in_fec!L30)</f>
        <v>0.676297571872994</v>
      </c>
      <c r="M30" s="124">
        <f>IF(RES_hhdet_in_tes!M30=0,"",RES_hhdet_in_tes!M30/RES_hhdet_in_fec!M30)</f>
        <v>0.68991707424866178</v>
      </c>
      <c r="N30" s="124">
        <f>IF(RES_hhdet_in_tes!N30=0,"",RES_hhdet_in_tes!N30/RES_hhdet_in_fec!N30)</f>
        <v>0.7008039534376439</v>
      </c>
      <c r="O30" s="124">
        <f>IF(RES_hhdet_in_tes!O30=0,"",RES_hhdet_in_tes!O30/RES_hhdet_in_fec!O30)</f>
        <v>0.70666269075241728</v>
      </c>
      <c r="P30" s="124">
        <f>IF(RES_hhdet_in_tes!P30=0,"",RES_hhdet_in_tes!P30/RES_hhdet_in_fec!P30)</f>
        <v>0.68275439641472979</v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>
        <f>IF(RES_hhdet_in_tes!S30=0,"",RES_hhdet_in_tes!S30/RES_hhdet_in_fec!S30)</f>
        <v>0.78324267078215726</v>
      </c>
      <c r="T30" s="124">
        <f>IF(RES_hhdet_in_tes!T30=0,"",RES_hhdet_in_tes!T30/RES_hhdet_in_fec!T30)</f>
        <v>0.80719470284233519</v>
      </c>
      <c r="U30" s="124">
        <f>IF(RES_hhdet_in_tes!U30=0,"",RES_hhdet_in_tes!U30/RES_hhdet_in_fec!U30)</f>
        <v>0.80708984973535269</v>
      </c>
      <c r="V30" s="124">
        <f>IF(RES_hhdet_in_tes!V30=0,"",RES_hhdet_in_tes!V30/RES_hhdet_in_fec!V30)</f>
        <v>0.82071962783259655</v>
      </c>
      <c r="W30" s="124" t="str">
        <f>IF(RES_hhdet_in_tes!W30=0,"",RES_hhdet_in_tes!W30/RES_hhdet_in_fec!W30)</f>
        <v/>
      </c>
      <c r="X30" s="124">
        <f>IF(RES_hhdet_in_tes!X30=0,"",RES_hhdet_in_tes!X30/RES_hhdet_in_fec!X30)</f>
        <v>0.96222498900609543</v>
      </c>
      <c r="Y30" s="124" t="str">
        <f>IF(RES_hhdet_in_tes!Y30=0,"",RES_hhdet_in_tes!Y30/RES_hhdet_in_fec!Y30)</f>
        <v/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0.58804966361108735</v>
      </c>
      <c r="D31" s="111">
        <f>IF(RES_hhdet_in_tes!D31=0,"",RES_hhdet_in_tes!D31/RES_hhdet_in_fec!D31)</f>
        <v>0.58977814030177445</v>
      </c>
      <c r="E31" s="111">
        <f>IF(RES_hhdet_in_tes!E31=0,"",RES_hhdet_in_tes!E31/RES_hhdet_in_fec!E31)</f>
        <v>0.59174688290282129</v>
      </c>
      <c r="F31" s="111">
        <f>IF(RES_hhdet_in_tes!F31=0,"",RES_hhdet_in_tes!F31/RES_hhdet_in_fec!F31)</f>
        <v>0.59374838903709903</v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>
        <f>IF(RES_hhdet_in_tes!L31=0,"",RES_hhdet_in_tes!L31/RES_hhdet_in_fec!L31)</f>
        <v>0.61219287583324822</v>
      </c>
      <c r="M31" s="111">
        <f>IF(RES_hhdet_in_tes!M31=0,"",RES_hhdet_in_tes!M31/RES_hhdet_in_fec!M31)</f>
        <v>0.62103469443540416</v>
      </c>
      <c r="N31" s="111">
        <f>IF(RES_hhdet_in_tes!N31=0,"",RES_hhdet_in_tes!N31/RES_hhdet_in_fec!N31)</f>
        <v>0.63560943920575519</v>
      </c>
      <c r="O31" s="111">
        <f>IF(RES_hhdet_in_tes!O31=0,"",RES_hhdet_in_tes!O31/RES_hhdet_in_fec!O31)</f>
        <v>0.65691685553215018</v>
      </c>
      <c r="P31" s="111">
        <f>IF(RES_hhdet_in_tes!P31=0,"",RES_hhdet_in_tes!P31/RES_hhdet_in_fec!P31)</f>
        <v>0.68275439641472979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>
        <f>IF(RES_hhdet_in_tes!S31=0,"",RES_hhdet_in_tes!S31/RES_hhdet_in_fec!S31)</f>
        <v>0.73516278397388879</v>
      </c>
      <c r="T31" s="111">
        <f>IF(RES_hhdet_in_tes!T31=0,"",RES_hhdet_in_tes!T31/RES_hhdet_in_fec!T31)</f>
        <v>0.74776113285070556</v>
      </c>
      <c r="U31" s="111">
        <f>IF(RES_hhdet_in_tes!U31=0,"",RES_hhdet_in_tes!U31/RES_hhdet_in_fec!U31)</f>
        <v>0.75849082376045973</v>
      </c>
      <c r="V31" s="111">
        <f>IF(RES_hhdet_in_tes!V31=0,"",RES_hhdet_in_tes!V31/RES_hhdet_in_fec!V31)</f>
        <v>0.76693750338641831</v>
      </c>
      <c r="W31" s="111" t="str">
        <f>IF(RES_hhdet_in_tes!W31=0,"",RES_hhdet_in_tes!W31/RES_hhdet_in_fec!W31)</f>
        <v/>
      </c>
      <c r="X31" s="111" t="str">
        <f>IF(RES_hhdet_in_tes!X31=0,"",RES_hhdet_in_tes!X31/RES_hhdet_in_fec!X31)</f>
        <v/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0.88315444123252174</v>
      </c>
      <c r="D32" s="111">
        <f>IF(RES_hhdet_in_tes!D32=0,"",RES_hhdet_in_tes!D32/RES_hhdet_in_fec!D32)</f>
        <v>0.87981285015718502</v>
      </c>
      <c r="E32" s="111">
        <f>IF(RES_hhdet_in_tes!E32=0,"",RES_hhdet_in_tes!E32/RES_hhdet_in_fec!E32)</f>
        <v>0.89421255369514352</v>
      </c>
      <c r="F32" s="111">
        <f>IF(RES_hhdet_in_tes!F32=0,"",RES_hhdet_in_tes!F32/RES_hhdet_in_fec!F32)</f>
        <v>0.89481233986112718</v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>
        <f>IF(RES_hhdet_in_tes!L32=0,"",RES_hhdet_in_tes!L32/RES_hhdet_in_fec!L32)</f>
        <v>0.9082700748789132</v>
      </c>
      <c r="M32" s="111">
        <f>IF(RES_hhdet_in_tes!M32=0,"",RES_hhdet_in_tes!M32/RES_hhdet_in_fec!M32)</f>
        <v>0.93934054075364548</v>
      </c>
      <c r="N32" s="111">
        <f>IF(RES_hhdet_in_tes!N32=0,"",RES_hhdet_in_tes!N32/RES_hhdet_in_fec!N32)</f>
        <v>0.94007174407871807</v>
      </c>
      <c r="O32" s="111">
        <f>IF(RES_hhdet_in_tes!O32=0,"",RES_hhdet_in_tes!O32/RES_hhdet_in_fec!O32)</f>
        <v>0.94877301206152875</v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>
        <f>IF(RES_hhdet_in_tes!S32=0,"",RES_hhdet_in_tes!S32/RES_hhdet_in_fec!S32)</f>
        <v>0.95971817021092376</v>
      </c>
      <c r="T32" s="111">
        <f>IF(RES_hhdet_in_tes!T32=0,"",RES_hhdet_in_tes!T32/RES_hhdet_in_fec!T32)</f>
        <v>0.9725988462469749</v>
      </c>
      <c r="U32" s="111">
        <f>IF(RES_hhdet_in_tes!U32=0,"",RES_hhdet_in_tes!U32/RES_hhdet_in_fec!U32)</f>
        <v>0.97319360570755076</v>
      </c>
      <c r="V32" s="111">
        <f>IF(RES_hhdet_in_tes!V32=0,"",RES_hhdet_in_tes!V32/RES_hhdet_in_fec!V32)</f>
        <v>0.96532928210273627</v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0.58804966361108735</v>
      </c>
      <c r="D33" s="112">
        <f>IF(RES_hhdet_in_tes!D33=0,"",RES_hhdet_in_tes!D33/RES_hhdet_in_fec!D33)</f>
        <v>0.58977814030177445</v>
      </c>
      <c r="E33" s="112">
        <f>IF(RES_hhdet_in_tes!E33=0,"",RES_hhdet_in_tes!E33/RES_hhdet_in_fec!E33)</f>
        <v>0.59174688290282129</v>
      </c>
      <c r="F33" s="112">
        <f>IF(RES_hhdet_in_tes!F33=0,"",RES_hhdet_in_tes!F33/RES_hhdet_in_fec!F33)</f>
        <v>0.59374838903709903</v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>
        <f>IF(RES_hhdet_in_tes!L33=0,"",RES_hhdet_in_tes!L33/RES_hhdet_in_fec!L33)</f>
        <v>0.61219287583324822</v>
      </c>
      <c r="M33" s="112">
        <f>IF(RES_hhdet_in_tes!M33=0,"",RES_hhdet_in_tes!M33/RES_hhdet_in_fec!M33)</f>
        <v>0.62103469443540416</v>
      </c>
      <c r="N33" s="112">
        <f>IF(RES_hhdet_in_tes!N33=0,"",RES_hhdet_in_tes!N33/RES_hhdet_in_fec!N33)</f>
        <v>0.63560943920575519</v>
      </c>
      <c r="O33" s="112">
        <f>IF(RES_hhdet_in_tes!O33=0,"",RES_hhdet_in_tes!O33/RES_hhdet_in_fec!O33)</f>
        <v>0.65691685553215018</v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>
        <f>IF(RES_hhdet_in_tes!S33=0,"",RES_hhdet_in_tes!S33/RES_hhdet_in_fec!S33)</f>
        <v>0.73516278397388879</v>
      </c>
      <c r="T33" s="112">
        <f>IF(RES_hhdet_in_tes!T33=0,"",RES_hhdet_in_tes!T33/RES_hhdet_in_fec!T33)</f>
        <v>0.74776113285070556</v>
      </c>
      <c r="U33" s="112">
        <f>IF(RES_hhdet_in_tes!U33=0,"",RES_hhdet_in_tes!U33/RES_hhdet_in_fec!U33)</f>
        <v>0.75849082376045973</v>
      </c>
      <c r="V33" s="112">
        <f>IF(RES_hhdet_in_tes!V33=0,"",RES_hhdet_in_tes!V33/RES_hhdet_in_fec!V33)</f>
        <v>0.7669375033864182</v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0.65848687005679496</v>
      </c>
      <c r="D35" s="112">
        <f>IF(RES_hhdet_in_tes!D35=0,"",RES_hhdet_in_tes!D35/RES_hhdet_in_fec!D35)</f>
        <v>0.65950357571837825</v>
      </c>
      <c r="E35" s="112">
        <f>IF(RES_hhdet_in_tes!E35=0,"",RES_hhdet_in_tes!E35/RES_hhdet_in_fec!E35)</f>
        <v>0.66061661661157933</v>
      </c>
      <c r="F35" s="112">
        <f>IF(RES_hhdet_in_tes!F35=0,"",RES_hhdet_in_tes!F35/RES_hhdet_in_fec!F35)</f>
        <v>0.66174308687529471</v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>
        <f>IF(RES_hhdet_in_tes!L35=0,"",RES_hhdet_in_tes!L35/RES_hhdet_in_fec!L35)</f>
        <v>0.67115729942386804</v>
      </c>
      <c r="M35" s="112">
        <f>IF(RES_hhdet_in_tes!M35=0,"",RES_hhdet_in_tes!M35/RES_hhdet_in_fec!M35)</f>
        <v>0.67515007459216614</v>
      </c>
      <c r="N35" s="112">
        <f>IF(RES_hhdet_in_tes!N35=0,"",RES_hhdet_in_tes!N35/RES_hhdet_in_fec!N35)</f>
        <v>0.68173380124730232</v>
      </c>
      <c r="O35" s="112">
        <f>IF(RES_hhdet_in_tes!O35=0,"",RES_hhdet_in_tes!O35/RES_hhdet_in_fec!O35)</f>
        <v>0.69177312856985285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>
        <f>IF(RES_hhdet_in_tes!S35=0,"",RES_hhdet_in_tes!S35/RES_hhdet_in_fec!S35)</f>
        <v>0.73408805082634709</v>
      </c>
      <c r="T35" s="112">
        <f>IF(RES_hhdet_in_tes!T35=0,"",RES_hhdet_in_tes!T35/RES_hhdet_in_fec!T35)</f>
        <v>0.74225937256559227</v>
      </c>
      <c r="U35" s="112">
        <f>IF(RES_hhdet_in_tes!U35=0,"",RES_hhdet_in_tes!U35/RES_hhdet_in_fec!U35)</f>
        <v>0.75044892854146383</v>
      </c>
      <c r="V35" s="112">
        <f>IF(RES_hhdet_in_tes!V35=0,"",RES_hhdet_in_tes!V35/RES_hhdet_in_fec!V35)</f>
        <v>0.75849421794806648</v>
      </c>
      <c r="W35" s="112" t="str">
        <f>IF(RES_hhdet_in_tes!W35=0,"",RES_hhdet_in_tes!W35/RES_hhdet_in_fec!W35)</f>
        <v/>
      </c>
      <c r="X35" s="112" t="str">
        <f>IF(RES_hhdet_in_tes!X35=0,"",RES_hhdet_in_tes!X35/RES_hhdet_in_fec!X35)</f>
        <v/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0.91053957173013234</v>
      </c>
      <c r="D36" s="113">
        <f>IF(RES_hhdet_in_tes!D36=0,"",RES_hhdet_in_tes!D36/RES_hhdet_in_fec!D36)</f>
        <v>0.90478473410182825</v>
      </c>
      <c r="E36" s="113">
        <f>IF(RES_hhdet_in_tes!E36=0,"",RES_hhdet_in_tes!E36/RES_hhdet_in_fec!E36)</f>
        <v>0.92996075136765488</v>
      </c>
      <c r="F36" s="113">
        <f>IF(RES_hhdet_in_tes!F36=0,"",RES_hhdet_in_tes!F36/RES_hhdet_in_fec!F36)</f>
        <v>0.92922162200260772</v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>
        <f>IF(RES_hhdet_in_tes!L36=0,"",RES_hhdet_in_tes!L36/RES_hhdet_in_fec!L36)</f>
        <v>0.93956590169799759</v>
      </c>
      <c r="M36" s="113">
        <f>IF(RES_hhdet_in_tes!M36=0,"",RES_hhdet_in_tes!M36/RES_hhdet_in_fec!M36)</f>
        <v>0.9544803091706543</v>
      </c>
      <c r="N36" s="113">
        <f>IF(RES_hhdet_in_tes!N36=0,"",RES_hhdet_in_tes!N36/RES_hhdet_in_fec!N36)</f>
        <v>0.95718648088340541</v>
      </c>
      <c r="O36" s="113">
        <f>IF(RES_hhdet_in_tes!O36=0,"",RES_hhdet_in_tes!O36/RES_hhdet_in_fec!O36)</f>
        <v>0.96516271805183196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>
        <f>IF(RES_hhdet_in_tes!S36=0,"",RES_hhdet_in_tes!S36/RES_hhdet_in_fec!S36)</f>
        <v>0.96554701371653362</v>
      </c>
      <c r="T36" s="113">
        <f>IF(RES_hhdet_in_tes!T36=0,"",RES_hhdet_in_tes!T36/RES_hhdet_in_fec!T36)</f>
        <v>0.97592664565657683</v>
      </c>
      <c r="U36" s="113">
        <f>IF(RES_hhdet_in_tes!U36=0,"",RES_hhdet_in_tes!U36/RES_hhdet_in_fec!U36)</f>
        <v>0.97619985793072661</v>
      </c>
      <c r="V36" s="113">
        <f>IF(RES_hhdet_in_tes!V36=0,"",RES_hhdet_in_tes!V36/RES_hhdet_in_fec!V36)</f>
        <v>0.99099907654091945</v>
      </c>
      <c r="W36" s="113" t="str">
        <f>IF(RES_hhdet_in_tes!W36=0,"",RES_hhdet_in_tes!W36/RES_hhdet_in_fec!W36)</f>
        <v/>
      </c>
      <c r="X36" s="113">
        <f>IF(RES_hhdet_in_tes!X36=0,"",RES_hhdet_in_tes!X36/RES_hhdet_in_fec!X36)</f>
        <v>0.96222498900609543</v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0.65848687005679496</v>
      </c>
      <c r="D37" s="111">
        <f>IF(RES_hhdet_in_tes!D37=0,"",RES_hhdet_in_tes!D37/RES_hhdet_in_fec!D37)</f>
        <v>0.65950357571837837</v>
      </c>
      <c r="E37" s="111">
        <f>IF(RES_hhdet_in_tes!E37=0,"",RES_hhdet_in_tes!E37/RES_hhdet_in_fec!E37)</f>
        <v>0.66061661661157933</v>
      </c>
      <c r="F37" s="111">
        <f>IF(RES_hhdet_in_tes!F37=0,"",RES_hhdet_in_tes!F37/RES_hhdet_in_fec!F37)</f>
        <v>0.66174308687529471</v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>
        <f>IF(RES_hhdet_in_tes!L37=0,"",RES_hhdet_in_tes!L37/RES_hhdet_in_fec!L37)</f>
        <v>0.67115729942386804</v>
      </c>
      <c r="M37" s="111">
        <f>IF(RES_hhdet_in_tes!M37=0,"",RES_hhdet_in_tes!M37/RES_hhdet_in_fec!M37)</f>
        <v>0.67515007459216614</v>
      </c>
      <c r="N37" s="111">
        <f>IF(RES_hhdet_in_tes!N37=0,"",RES_hhdet_in_tes!N37/RES_hhdet_in_fec!N37)</f>
        <v>0.68173380124730232</v>
      </c>
      <c r="O37" s="111">
        <f>IF(RES_hhdet_in_tes!O37=0,"",RES_hhdet_in_tes!O37/RES_hhdet_in_fec!O37)</f>
        <v>0.69177312856985296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>
        <f>IF(RES_hhdet_in_tes!S37=0,"",RES_hhdet_in_tes!S37/RES_hhdet_in_fec!S37)</f>
        <v>0.73408805082634709</v>
      </c>
      <c r="T37" s="111">
        <f>IF(RES_hhdet_in_tes!T37=0,"",RES_hhdet_in_tes!T37/RES_hhdet_in_fec!T37)</f>
        <v>0.74225937256559227</v>
      </c>
      <c r="U37" s="111">
        <f>IF(RES_hhdet_in_tes!U37=0,"",RES_hhdet_in_tes!U37/RES_hhdet_in_fec!U37)</f>
        <v>0.75044892854146383</v>
      </c>
      <c r="V37" s="111">
        <f>IF(RES_hhdet_in_tes!V37=0,"",RES_hhdet_in_tes!V37/RES_hhdet_in_fec!V37)</f>
        <v>0.7584942179480666</v>
      </c>
      <c r="W37" s="111" t="str">
        <f>IF(RES_hhdet_in_tes!W37=0,"",RES_hhdet_in_tes!W37/RES_hhdet_in_fec!W37)</f>
        <v/>
      </c>
      <c r="X37" s="111">
        <f>IF(RES_hhdet_in_tes!X37=0,"",RES_hhdet_in_tes!X37/RES_hhdet_in_fec!X37)</f>
        <v>0.77752119968369449</v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 t="str">
        <f>IF(RES_hhdet_in_tes!W38=0,"",RES_hhdet_in_tes!W38/RES_hhdet_in_fec!W38)</f>
        <v/>
      </c>
      <c r="X38" s="111">
        <f>IF(RES_hhdet_in_tes!X38=0,"",RES_hhdet_in_tes!X38/RES_hhdet_in_fec!X38)</f>
        <v>1</v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0.63951255916838812</v>
      </c>
      <c r="D39" s="124">
        <f>IF(RES_hhdet_in_tes!D39=0,"",RES_hhdet_in_tes!D39/RES_hhdet_in_fec!D39)</f>
        <v>0.64225136895865698</v>
      </c>
      <c r="E39" s="124">
        <f>IF(RES_hhdet_in_tes!E39=0,"",RES_hhdet_in_tes!E39/RES_hhdet_in_fec!E39)</f>
        <v>0.6256484032532087</v>
      </c>
      <c r="F39" s="124">
        <f>IF(RES_hhdet_in_tes!F39=0,"",RES_hhdet_in_tes!F39/RES_hhdet_in_fec!F39)</f>
        <v>0.64468060341087641</v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>
        <f>IF(RES_hhdet_in_tes!L39=0,"",RES_hhdet_in_tes!L39/RES_hhdet_in_fec!L39)</f>
        <v>0.64373965121180754</v>
      </c>
      <c r="M39" s="124">
        <f>IF(RES_hhdet_in_tes!M39=0,"",RES_hhdet_in_tes!M39/RES_hhdet_in_fec!M39)</f>
        <v>0.63024703817516203</v>
      </c>
      <c r="N39" s="124">
        <f>IF(RES_hhdet_in_tes!N39=0,"",RES_hhdet_in_tes!N39/RES_hhdet_in_fec!N39)</f>
        <v>0.61576616883400659</v>
      </c>
      <c r="O39" s="124">
        <f>IF(RES_hhdet_in_tes!O39=0,"",RES_hhdet_in_tes!O39/RES_hhdet_in_fec!O39)</f>
        <v>0.62707268676649119</v>
      </c>
      <c r="P39" s="124">
        <f>IF(RES_hhdet_in_tes!P39=0,"",RES_hhdet_in_tes!P39/RES_hhdet_in_fec!P39)</f>
        <v>0.76731803330150949</v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>
        <f>IF(RES_hhdet_in_tes!S39=0,"",RES_hhdet_in_tes!S39/RES_hhdet_in_fec!S39)</f>
        <v>0.71053168974367953</v>
      </c>
      <c r="T39" s="124">
        <f>IF(RES_hhdet_in_tes!T39=0,"",RES_hhdet_in_tes!T39/RES_hhdet_in_fec!T39)</f>
        <v>0.73727646711734329</v>
      </c>
      <c r="U39" s="124">
        <f>IF(RES_hhdet_in_tes!U39=0,"",RES_hhdet_in_tes!U39/RES_hhdet_in_fec!U39)</f>
        <v>0.73685810726895318</v>
      </c>
      <c r="V39" s="124">
        <f>IF(RES_hhdet_in_tes!V39=0,"",RES_hhdet_in_tes!V39/RES_hhdet_in_fec!V39)</f>
        <v>0.74772865095585817</v>
      </c>
      <c r="W39" s="124" t="str">
        <f>IF(RES_hhdet_in_tes!W39=0,"",RES_hhdet_in_tes!W39/RES_hhdet_in_fec!W39)</f>
        <v/>
      </c>
      <c r="X39" s="124">
        <f>IF(RES_hhdet_in_tes!X39=0,"",RES_hhdet_in_tes!X39/RES_hhdet_in_fec!X39)</f>
        <v>0.86990393430645752</v>
      </c>
      <c r="Y39" s="124" t="str">
        <f>IF(RES_hhdet_in_tes!Y39=0,"",RES_hhdet_in_tes!Y39/RES_hhdet_in_fec!Y39)</f>
        <v/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0.55971803480053328</v>
      </c>
      <c r="D40" s="111">
        <f>IF(RES_hhdet_in_tes!D40=0,"",RES_hhdet_in_tes!D40/RES_hhdet_in_fec!D40)</f>
        <v>0.56032627004567237</v>
      </c>
      <c r="E40" s="111">
        <f>IF(RES_hhdet_in_tes!E40=0,"",RES_hhdet_in_tes!E40/RES_hhdet_in_fec!E40)</f>
        <v>0.56093456007979192</v>
      </c>
      <c r="F40" s="111">
        <f>IF(RES_hhdet_in_tes!F40=0,"",RES_hhdet_in_tes!F40/RES_hhdet_in_fec!F40)</f>
        <v>0.56154285758513567</v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>
        <f>IF(RES_hhdet_in_tes!L40=0,"",RES_hhdet_in_tes!L40/RES_hhdet_in_fec!L40)</f>
        <v>0.5651941101235135</v>
      </c>
      <c r="M40" s="111">
        <f>IF(RES_hhdet_in_tes!M40=0,"",RES_hhdet_in_tes!M40/RES_hhdet_in_fec!M40)</f>
        <v>0.56565648186874395</v>
      </c>
      <c r="N40" s="111">
        <f>IF(RES_hhdet_in_tes!N40=0,"",RES_hhdet_in_tes!N40/RES_hhdet_in_fec!N40)</f>
        <v>0.56591492592511439</v>
      </c>
      <c r="O40" s="111">
        <f>IF(RES_hhdet_in_tes!O40=0,"",RES_hhdet_in_tes!O40/RES_hhdet_in_fec!O40)</f>
        <v>0.5660693911486071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>
        <f>IF(RES_hhdet_in_tes!S40=0,"",RES_hhdet_in_tes!S40/RES_hhdet_in_fec!S40)</f>
        <v>0.5793631484406393</v>
      </c>
      <c r="T40" s="111">
        <f>IF(RES_hhdet_in_tes!T40=0,"",RES_hhdet_in_tes!T40/RES_hhdet_in_fec!T40)</f>
        <v>0.58649525416670767</v>
      </c>
      <c r="U40" s="111">
        <f>IF(RES_hhdet_in_tes!U40=0,"",RES_hhdet_in_tes!U40/RES_hhdet_in_fec!U40)</f>
        <v>0.59299880125726534</v>
      </c>
      <c r="V40" s="111">
        <f>IF(RES_hhdet_in_tes!V40=0,"",RES_hhdet_in_tes!V40/RES_hhdet_in_fec!V40)</f>
        <v>0.59761342726601741</v>
      </c>
      <c r="W40" s="111" t="str">
        <f>IF(RES_hhdet_in_tes!W40=0,"",RES_hhdet_in_tes!W40/RES_hhdet_in_fec!W40)</f>
        <v/>
      </c>
      <c r="X40" s="111" t="str">
        <f>IF(RES_hhdet_in_tes!X40=0,"",RES_hhdet_in_tes!X40/RES_hhdet_in_fec!X40)</f>
        <v/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0.73375628051012565</v>
      </c>
      <c r="D41" s="45">
        <f>IF(RES_hhdet_in_tes!D41=0,"",RES_hhdet_in_tes!D41/RES_hhdet_in_fec!D41)</f>
        <v>0.73507960518720195</v>
      </c>
      <c r="E41" s="45">
        <f>IF(RES_hhdet_in_tes!E41=0,"",RES_hhdet_in_tes!E41/RES_hhdet_in_fec!E41)</f>
        <v>0.73646532492892769</v>
      </c>
      <c r="F41" s="45">
        <f>IF(RES_hhdet_in_tes!F41=0,"",RES_hhdet_in_tes!F41/RES_hhdet_in_fec!F41)</f>
        <v>0.73785955308856022</v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>
        <f>IF(RES_hhdet_in_tes!L41=0,"",RES_hhdet_in_tes!L41/RES_hhdet_in_fec!L41)</f>
        <v>0.74789615504651186</v>
      </c>
      <c r="M41" s="45">
        <f>IF(RES_hhdet_in_tes!M41=0,"",RES_hhdet_in_tes!M41/RES_hhdet_in_fec!M41)</f>
        <v>0.75075686985133228</v>
      </c>
      <c r="N41" s="45">
        <f>IF(RES_hhdet_in_tes!N41=0,"",RES_hhdet_in_tes!N41/RES_hhdet_in_fec!N41)</f>
        <v>0.75467498072139083</v>
      </c>
      <c r="O41" s="45">
        <f>IF(RES_hhdet_in_tes!O41=0,"",RES_hhdet_in_tes!O41/RES_hhdet_in_fec!O41)</f>
        <v>0.76011880367006679</v>
      </c>
      <c r="P41" s="45">
        <f>IF(RES_hhdet_in_tes!P41=0,"",RES_hhdet_in_tes!P41/RES_hhdet_in_fec!P41)</f>
        <v>0.76731803330150949</v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>
        <f>IF(RES_hhdet_in_tes!S41=0,"",RES_hhdet_in_tes!S41/RES_hhdet_in_fec!S41)</f>
        <v>0.80517324335929474</v>
      </c>
      <c r="T41" s="45">
        <f>IF(RES_hhdet_in_tes!T41=0,"",RES_hhdet_in_tes!T41/RES_hhdet_in_fec!T41)</f>
        <v>0.82225026828058823</v>
      </c>
      <c r="U41" s="45">
        <f>IF(RES_hhdet_in_tes!U41=0,"",RES_hhdet_in_tes!U41/RES_hhdet_in_fec!U41)</f>
        <v>0.83857003844645162</v>
      </c>
      <c r="V41" s="45">
        <f>IF(RES_hhdet_in_tes!V41=0,"",RES_hhdet_in_tes!V41/RES_hhdet_in_fec!V41)</f>
        <v>0.85216093450360997</v>
      </c>
      <c r="W41" s="45" t="str">
        <f>IF(RES_hhdet_in_tes!W41=0,"",RES_hhdet_in_tes!W41/RES_hhdet_in_fec!W41)</f>
        <v/>
      </c>
      <c r="X41" s="45">
        <f>IF(RES_hhdet_in_tes!X41=0,"",RES_hhdet_in_tes!X41/RES_hhdet_in_fec!X41)</f>
        <v>0.86990393430645752</v>
      </c>
      <c r="Y41" s="45" t="str">
        <f>IF(RES_hhdet_in_tes!Y41=0,"",RES_hhdet_in_tes!Y41/RES_hhdet_in_fec!Y41)</f>
        <v/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0.60061550956472509</v>
      </c>
      <c r="D43" s="119">
        <f>IF(RES_hhdet_in_tes!D43=0,"",RES_hhdet_in_tes!D43/RES_hhdet_in_fec!D43)</f>
        <v>0.55678492510438271</v>
      </c>
      <c r="E43" s="119">
        <f>IF(RES_hhdet_in_tes!E43=0,"",RES_hhdet_in_tes!E43/RES_hhdet_in_fec!E43)</f>
        <v>0.60228824484396071</v>
      </c>
      <c r="F43" s="119">
        <f>IF(RES_hhdet_in_tes!F43=0,"",RES_hhdet_in_tes!F43/RES_hhdet_in_fec!F43)</f>
        <v>0.57636660558781216</v>
      </c>
      <c r="G43" s="119">
        <f>IF(RES_hhdet_in_tes!G43=0,"",RES_hhdet_in_tes!G43/RES_hhdet_in_fec!G43)</f>
        <v>0.58254385923889018</v>
      </c>
      <c r="H43" s="119">
        <f>IF(RES_hhdet_in_tes!H43=0,"",RES_hhdet_in_tes!H43/RES_hhdet_in_fec!H43)</f>
        <v>0.58704448762121519</v>
      </c>
      <c r="I43" s="119">
        <f>IF(RES_hhdet_in_tes!I43=0,"",RES_hhdet_in_tes!I43/RES_hhdet_in_fec!I43)</f>
        <v>0.58179789463245823</v>
      </c>
      <c r="J43" s="119">
        <f>IF(RES_hhdet_in_tes!J43=0,"",RES_hhdet_in_tes!J43/RES_hhdet_in_fec!J43)</f>
        <v>0.57945731934707945</v>
      </c>
      <c r="K43" s="119">
        <f>IF(RES_hhdet_in_tes!K43=0,"",RES_hhdet_in_tes!K43/RES_hhdet_in_fec!K43)</f>
        <v>0.57968202470064722</v>
      </c>
      <c r="L43" s="119">
        <f>IF(RES_hhdet_in_tes!L43=0,"",RES_hhdet_in_tes!L43/RES_hhdet_in_fec!L43)</f>
        <v>0.59449025238758413</v>
      </c>
      <c r="M43" s="119">
        <f>IF(RES_hhdet_in_tes!M43=0,"",RES_hhdet_in_tes!M43/RES_hhdet_in_fec!M43)</f>
        <v>0.60927437323779865</v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>
        <f>IF(RES_hhdet_in_tes!T43=0,"",RES_hhdet_in_tes!T43/RES_hhdet_in_fec!T43)</f>
        <v>0.72260176779284957</v>
      </c>
      <c r="U43" s="119">
        <f>IF(RES_hhdet_in_tes!U43=0,"",RES_hhdet_in_tes!U43/RES_hhdet_in_fec!U43)</f>
        <v>0.72605733842577969</v>
      </c>
      <c r="V43" s="119">
        <f>IF(RES_hhdet_in_tes!V43=0,"",RES_hhdet_in_tes!V43/RES_hhdet_in_fec!V43)</f>
        <v>0.7219377366568317</v>
      </c>
      <c r="W43" s="119">
        <f>IF(RES_hhdet_in_tes!W43=0,"",RES_hhdet_in_tes!W43/RES_hhdet_in_fec!W43)</f>
        <v>0.74012449845782913</v>
      </c>
      <c r="X43" s="119">
        <f>IF(RES_hhdet_in_tes!X43=0,"",RES_hhdet_in_tes!X43/RES_hhdet_in_fec!X43)</f>
        <v>0.74562105773044129</v>
      </c>
      <c r="Y43" s="119">
        <f>IF(RES_hhdet_in_tes!Y43=0,"",RES_hhdet_in_tes!Y43/RES_hhdet_in_fec!Y43)</f>
        <v>0.75504073379064018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0.49909737905832485</v>
      </c>
      <c r="D44" s="124">
        <f>IF(RES_hhdet_in_tes!D44=0,"",RES_hhdet_in_tes!D44/RES_hhdet_in_fec!D44)</f>
        <v>0.5035327385531202</v>
      </c>
      <c r="E44" s="124">
        <f>IF(RES_hhdet_in_tes!E44=0,"",RES_hhdet_in_tes!E44/RES_hhdet_in_fec!E44)</f>
        <v>0.50763764940529887</v>
      </c>
      <c r="F44" s="124">
        <f>IF(RES_hhdet_in_tes!F44=0,"",RES_hhdet_in_tes!F44/RES_hhdet_in_fec!F44)</f>
        <v>0.51231394079718007</v>
      </c>
      <c r="G44" s="124">
        <f>IF(RES_hhdet_in_tes!G44=0,"",RES_hhdet_in_tes!G44/RES_hhdet_in_fec!G44)</f>
        <v>0.51742089263626589</v>
      </c>
      <c r="H44" s="124">
        <f>IF(RES_hhdet_in_tes!H44=0,"",RES_hhdet_in_tes!H44/RES_hhdet_in_fec!H44)</f>
        <v>0.52272629987924013</v>
      </c>
      <c r="I44" s="124">
        <f>IF(RES_hhdet_in_tes!I44=0,"",RES_hhdet_in_tes!I44/RES_hhdet_in_fec!I44)</f>
        <v>0.52834014924567252</v>
      </c>
      <c r="J44" s="124">
        <f>IF(RES_hhdet_in_tes!J44=0,"",RES_hhdet_in_tes!J44/RES_hhdet_in_fec!J44)</f>
        <v>0.53450156354139855</v>
      </c>
      <c r="K44" s="124">
        <f>IF(RES_hhdet_in_tes!K44=0,"",RES_hhdet_in_tes!K44/RES_hhdet_in_fec!K44)</f>
        <v>0.54096262153928576</v>
      </c>
      <c r="L44" s="124">
        <f>IF(RES_hhdet_in_tes!L44=0,"",RES_hhdet_in_tes!L44/RES_hhdet_in_fec!L44)</f>
        <v>0.54715887527842388</v>
      </c>
      <c r="M44" s="124">
        <f>IF(RES_hhdet_in_tes!M44=0,"",RES_hhdet_in_tes!M44/RES_hhdet_in_fec!M44)</f>
        <v>0.56079587218490334</v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>
        <f>IF(RES_hhdet_in_tes!T44=0,"",RES_hhdet_in_tes!T44/RES_hhdet_in_fec!T44)</f>
        <v>0.6877113975982293</v>
      </c>
      <c r="U44" s="124">
        <f>IF(RES_hhdet_in_tes!U44=0,"",RES_hhdet_in_tes!U44/RES_hhdet_in_fec!U44)</f>
        <v>0.68814719220645826</v>
      </c>
      <c r="V44" s="124">
        <f>IF(RES_hhdet_in_tes!V44=0,"",RES_hhdet_in_tes!V44/RES_hhdet_in_fec!V44)</f>
        <v>0.69030890300979164</v>
      </c>
      <c r="W44" s="124">
        <f>IF(RES_hhdet_in_tes!W44=0,"",RES_hhdet_in_tes!W44/RES_hhdet_in_fec!W44)</f>
        <v>0.69216366584322708</v>
      </c>
      <c r="X44" s="124">
        <f>IF(RES_hhdet_in_tes!X44=0,"",RES_hhdet_in_tes!X44/RES_hhdet_in_fec!X44)</f>
        <v>0.69328516291488884</v>
      </c>
      <c r="Y44" s="124">
        <f>IF(RES_hhdet_in_tes!Y44=0,"",RES_hhdet_in_tes!Y44/RES_hhdet_in_fec!Y44)</f>
        <v>0.69406355335649883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0.49453940496670418</v>
      </c>
      <c r="D45" s="111">
        <f>IF(RES_hhdet_in_tes!D45=0,"",RES_hhdet_in_tes!D45/RES_hhdet_in_fec!D45)</f>
        <v>0.49917646490188683</v>
      </c>
      <c r="E45" s="111">
        <f>IF(RES_hhdet_in_tes!E45=0,"",RES_hhdet_in_tes!E45/RES_hhdet_in_fec!E45)</f>
        <v>0.50406038038494849</v>
      </c>
      <c r="F45" s="111">
        <f>IF(RES_hhdet_in_tes!F45=0,"",RES_hhdet_in_tes!F45/RES_hhdet_in_fec!F45)</f>
        <v>0.5089176125431405</v>
      </c>
      <c r="G45" s="111">
        <f>IF(RES_hhdet_in_tes!G45=0,"",RES_hhdet_in_tes!G45/RES_hhdet_in_fec!G45)</f>
        <v>0.51399208125535489</v>
      </c>
      <c r="H45" s="111">
        <f>IF(RES_hhdet_in_tes!H45=0,"",RES_hhdet_in_tes!H45/RES_hhdet_in_fec!H45)</f>
        <v>0.51925070988547506</v>
      </c>
      <c r="I45" s="111">
        <f>IF(RES_hhdet_in_tes!I45=0,"",RES_hhdet_in_tes!I45/RES_hhdet_in_fec!I45)</f>
        <v>0.52475026810487446</v>
      </c>
      <c r="J45" s="111">
        <f>IF(RES_hhdet_in_tes!J45=0,"",RES_hhdet_in_tes!J45/RES_hhdet_in_fec!J45)</f>
        <v>0.53073079610228846</v>
      </c>
      <c r="K45" s="111">
        <f>IF(RES_hhdet_in_tes!K45=0,"",RES_hhdet_in_tes!K45/RES_hhdet_in_fec!K45)</f>
        <v>0.53739184925554029</v>
      </c>
      <c r="L45" s="111">
        <f>IF(RES_hhdet_in_tes!L45=0,"",RES_hhdet_in_tes!L45/RES_hhdet_in_fec!L45)</f>
        <v>0.54477865481239818</v>
      </c>
      <c r="M45" s="111">
        <f>IF(RES_hhdet_in_tes!M45=0,"",RES_hhdet_in_tes!M45/RES_hhdet_in_fec!M45)</f>
        <v>0.55814421195076069</v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>
        <f>IF(RES_hhdet_in_tes!T45=0,"",RES_hhdet_in_tes!T45/RES_hhdet_in_fec!T45)</f>
        <v>0.68568456980842885</v>
      </c>
      <c r="U45" s="111">
        <f>IF(RES_hhdet_in_tes!U45=0,"",RES_hhdet_in_tes!U45/RES_hhdet_in_fec!U45)</f>
        <v>0.6861544579593748</v>
      </c>
      <c r="V45" s="111">
        <f>IF(RES_hhdet_in_tes!V45=0,"",RES_hhdet_in_tes!V45/RES_hhdet_in_fec!V45)</f>
        <v>0.68750387159760207</v>
      </c>
      <c r="W45" s="111">
        <f>IF(RES_hhdet_in_tes!W45=0,"",RES_hhdet_in_tes!W45/RES_hhdet_in_fec!W45)</f>
        <v>0.68937107622197025</v>
      </c>
      <c r="X45" s="111">
        <f>IF(RES_hhdet_in_tes!X45=0,"",RES_hhdet_in_tes!X45/RES_hhdet_in_fec!X45)</f>
        <v>0.69048034879523978</v>
      </c>
      <c r="Y45" s="111">
        <f>IF(RES_hhdet_in_tes!Y45=0,"",RES_hhdet_in_tes!Y45/RES_hhdet_in_fec!Y45)</f>
        <v>0.69119124076185356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2.2780206427078262</v>
      </c>
      <c r="D47" s="124">
        <f>IF(RES_hhdet_in_tes!D47=0,"",RES_hhdet_in_tes!D47/RES_hhdet_in_fec!D47)</f>
        <v>2.3733494565267517</v>
      </c>
      <c r="E47" s="124">
        <f>IF(RES_hhdet_in_tes!E47=0,"",RES_hhdet_in_tes!E47/RES_hhdet_in_fec!E47)</f>
        <v>2.4701074325726364</v>
      </c>
      <c r="F47" s="124">
        <f>IF(RES_hhdet_in_tes!F47=0,"",RES_hhdet_in_tes!F47/RES_hhdet_in_fec!F47)</f>
        <v>2.5676425260017015</v>
      </c>
      <c r="G47" s="124">
        <f>IF(RES_hhdet_in_tes!G47=0,"",RES_hhdet_in_tes!G47/RES_hhdet_in_fec!G47)</f>
        <v>2.6665197892742047</v>
      </c>
      <c r="H47" s="124">
        <f>IF(RES_hhdet_in_tes!H47=0,"",RES_hhdet_in_tes!H47/RES_hhdet_in_fec!H47)</f>
        <v>2.766650417833262</v>
      </c>
      <c r="I47" s="124">
        <f>IF(RES_hhdet_in_tes!I47=0,"",RES_hhdet_in_tes!I47/RES_hhdet_in_fec!I47)</f>
        <v>2.8681528574147013</v>
      </c>
      <c r="J47" s="124">
        <f>IF(RES_hhdet_in_tes!J47=0,"",RES_hhdet_in_tes!J47/RES_hhdet_in_fec!J47)</f>
        <v>2.9715579729014108</v>
      </c>
      <c r="K47" s="124">
        <f>IF(RES_hhdet_in_tes!K47=0,"",RES_hhdet_in_tes!K47/RES_hhdet_in_fec!K47)</f>
        <v>3.0772862535440515</v>
      </c>
      <c r="L47" s="124">
        <f>IF(RES_hhdet_in_tes!L47=0,"",RES_hhdet_in_tes!L47/RES_hhdet_in_fec!L47)</f>
        <v>3.1853934607428278</v>
      </c>
      <c r="M47" s="124">
        <f>IF(RES_hhdet_in_tes!M47=0,"",RES_hhdet_in_tes!M47/RES_hhdet_in_fec!M47)</f>
        <v>3.3092763516270671</v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>
        <f>IF(RES_hhdet_in_tes!T47=0,"",RES_hhdet_in_tes!T47/RES_hhdet_in_fec!T47)</f>
        <v>3.9450105137643892</v>
      </c>
      <c r="U47" s="124">
        <f>IF(RES_hhdet_in_tes!U47=0,"",RES_hhdet_in_tes!U47/RES_hhdet_in_fec!U47)</f>
        <v>3.948814409900776</v>
      </c>
      <c r="V47" s="124">
        <f>IF(RES_hhdet_in_tes!V47=0,"",RES_hhdet_in_tes!V47/RES_hhdet_in_fec!V47)</f>
        <v>3.9596841818886914</v>
      </c>
      <c r="W47" s="124">
        <f>IF(RES_hhdet_in_tes!W47=0,"",RES_hhdet_in_tes!W47/RES_hhdet_in_fec!W47)</f>
        <v>3.9953608813464681</v>
      </c>
      <c r="X47" s="124">
        <f>IF(RES_hhdet_in_tes!X47=0,"",RES_hhdet_in_tes!X47/RES_hhdet_in_fec!X47)</f>
        <v>4.0387840662242995</v>
      </c>
      <c r="Y47" s="124">
        <f>IF(RES_hhdet_in_tes!Y47=0,"",RES_hhdet_in_tes!Y47/RES_hhdet_in_fec!Y47)</f>
        <v>4.0877297143224061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2.2780206427078262</v>
      </c>
      <c r="D48" s="111">
        <f>IF(RES_hhdet_in_tes!D48=0,"",RES_hhdet_in_tes!D48/RES_hhdet_in_fec!D48)</f>
        <v>2.3733494565267517</v>
      </c>
      <c r="E48" s="111">
        <f>IF(RES_hhdet_in_tes!E48=0,"",RES_hhdet_in_tes!E48/RES_hhdet_in_fec!E48)</f>
        <v>2.4701074325726364</v>
      </c>
      <c r="F48" s="111">
        <f>IF(RES_hhdet_in_tes!F48=0,"",RES_hhdet_in_tes!F48/RES_hhdet_in_fec!F48)</f>
        <v>2.5676425260017015</v>
      </c>
      <c r="G48" s="111">
        <f>IF(RES_hhdet_in_tes!G48=0,"",RES_hhdet_in_tes!G48/RES_hhdet_in_fec!G48)</f>
        <v>2.6665197892742047</v>
      </c>
      <c r="H48" s="111">
        <f>IF(RES_hhdet_in_tes!H48=0,"",RES_hhdet_in_tes!H48/RES_hhdet_in_fec!H48)</f>
        <v>2.766650417833262</v>
      </c>
      <c r="I48" s="111">
        <f>IF(RES_hhdet_in_tes!I48=0,"",RES_hhdet_in_tes!I48/RES_hhdet_in_fec!I48)</f>
        <v>2.8681528574147013</v>
      </c>
      <c r="J48" s="111">
        <f>IF(RES_hhdet_in_tes!J48=0,"",RES_hhdet_in_tes!J48/RES_hhdet_in_fec!J48)</f>
        <v>2.9715579729014108</v>
      </c>
      <c r="K48" s="111">
        <f>IF(RES_hhdet_in_tes!K48=0,"",RES_hhdet_in_tes!K48/RES_hhdet_in_fec!K48)</f>
        <v>3.0772862535440515</v>
      </c>
      <c r="L48" s="111">
        <f>IF(RES_hhdet_in_tes!L48=0,"",RES_hhdet_in_tes!L48/RES_hhdet_in_fec!L48)</f>
        <v>3.1853934607428278</v>
      </c>
      <c r="M48" s="111">
        <f>IF(RES_hhdet_in_tes!M48=0,"",RES_hhdet_in_tes!M48/RES_hhdet_in_fec!M48)</f>
        <v>3.3092763516270671</v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>
        <f>IF(RES_hhdet_in_tes!T48=0,"",RES_hhdet_in_tes!T48/RES_hhdet_in_fec!T48)</f>
        <v>3.9450105137643892</v>
      </c>
      <c r="U48" s="111">
        <f>IF(RES_hhdet_in_tes!U48=0,"",RES_hhdet_in_tes!U48/RES_hhdet_in_fec!U48)</f>
        <v>3.948814409900776</v>
      </c>
      <c r="V48" s="111">
        <f>IF(RES_hhdet_in_tes!V48=0,"",RES_hhdet_in_tes!V48/RES_hhdet_in_fec!V48)</f>
        <v>3.9596841818886914</v>
      </c>
      <c r="W48" s="111">
        <f>IF(RES_hhdet_in_tes!W48=0,"",RES_hhdet_in_tes!W48/RES_hhdet_in_fec!W48)</f>
        <v>3.9953608813464681</v>
      </c>
      <c r="X48" s="111">
        <f>IF(RES_hhdet_in_tes!X48=0,"",RES_hhdet_in_tes!X48/RES_hhdet_in_fec!X48)</f>
        <v>4.0387840662242995</v>
      </c>
      <c r="Y48" s="111">
        <f>IF(RES_hhdet_in_tes!Y48=0,"",RES_hhdet_in_tes!Y48/RES_hhdet_in_fec!Y48)</f>
        <v>4.0877297143224061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0.82498597256128625</v>
      </c>
      <c r="D49" s="124">
        <f>IF(RES_hhdet_in_tes!D49=0,"",RES_hhdet_in_tes!D49/RES_hhdet_in_fec!D49)</f>
        <v>0.53935184461667252</v>
      </c>
      <c r="E49" s="124">
        <f>IF(RES_hhdet_in_tes!E49=0,"",RES_hhdet_in_tes!E49/RES_hhdet_in_fec!E49)</f>
        <v>0.78901376166330739</v>
      </c>
      <c r="F49" s="124">
        <f>IF(RES_hhdet_in_tes!F49=0,"",RES_hhdet_in_tes!F49/RES_hhdet_in_fec!F49)</f>
        <v>0.57206017550824695</v>
      </c>
      <c r="G49" s="124">
        <f>IF(RES_hhdet_in_tes!G49=0,"",RES_hhdet_in_tes!G49/RES_hhdet_in_fec!G49)</f>
        <v>0.551589873002298</v>
      </c>
      <c r="H49" s="124">
        <f>IF(RES_hhdet_in_tes!H49=0,"",RES_hhdet_in_tes!H49/RES_hhdet_in_fec!H49)</f>
        <v>0.55159846534438017</v>
      </c>
      <c r="I49" s="124">
        <f>IF(RES_hhdet_in_tes!I49=0,"",RES_hhdet_in_tes!I49/RES_hhdet_in_fec!I49)</f>
        <v>0.55196902443263607</v>
      </c>
      <c r="J49" s="124">
        <f>IF(RES_hhdet_in_tes!J49=0,"",RES_hhdet_in_tes!J49/RES_hhdet_in_fec!J49)</f>
        <v>0.55653880210203344</v>
      </c>
      <c r="K49" s="124">
        <f>IF(RES_hhdet_in_tes!K49=0,"",RES_hhdet_in_tes!K49/RES_hhdet_in_fec!K49)</f>
        <v>0.55905611651207077</v>
      </c>
      <c r="L49" s="124">
        <f>IF(RES_hhdet_in_tes!L49=0,"",RES_hhdet_in_tes!L49/RES_hhdet_in_fec!L49)</f>
        <v>0.57750603247886456</v>
      </c>
      <c r="M49" s="124">
        <f>IF(RES_hhdet_in_tes!M49=0,"",RES_hhdet_in_tes!M49/RES_hhdet_in_fec!M49)</f>
        <v>0.64593762039218983</v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>
        <f>IF(RES_hhdet_in_tes!T49=0,"",RES_hhdet_in_tes!T49/RES_hhdet_in_fec!T49)</f>
        <v>0.77851472568996372</v>
      </c>
      <c r="U49" s="124">
        <f>IF(RES_hhdet_in_tes!U49=0,"",RES_hhdet_in_tes!U49/RES_hhdet_in_fec!U49)</f>
        <v>0.79157613587324283</v>
      </c>
      <c r="V49" s="124">
        <f>IF(RES_hhdet_in_tes!V49=0,"",RES_hhdet_in_tes!V49/RES_hhdet_in_fec!V49)</f>
        <v>0.75326294721995846</v>
      </c>
      <c r="W49" s="124">
        <f>IF(RES_hhdet_in_tes!W49=0,"",RES_hhdet_in_tes!W49/RES_hhdet_in_fec!W49)</f>
        <v>0.75213987293865503</v>
      </c>
      <c r="X49" s="124">
        <f>IF(RES_hhdet_in_tes!X49=0,"",RES_hhdet_in_tes!X49/RES_hhdet_in_fec!X49)</f>
        <v>0.74564342043137299</v>
      </c>
      <c r="Y49" s="124">
        <f>IF(RES_hhdet_in_tes!Y49=0,"",RES_hhdet_in_tes!Y49/RES_hhdet_in_fec!Y49)</f>
        <v>0.74721087126585395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>
        <f>IF(RES_hhdet_in_tes!D50=0,"",RES_hhdet_in_tes!D50/RES_hhdet_in_fec!D50)</f>
        <v>0.53236803126512</v>
      </c>
      <c r="E50" s="111">
        <f>IF(RES_hhdet_in_tes!E50=0,"",RES_hhdet_in_tes!E50/RES_hhdet_in_fec!E50)</f>
        <v>0.53463427321051893</v>
      </c>
      <c r="F50" s="111">
        <f>IF(RES_hhdet_in_tes!F50=0,"",RES_hhdet_in_tes!F50/RES_hhdet_in_fec!F50)</f>
        <v>0.53693822963075455</v>
      </c>
      <c r="G50" s="111">
        <f>IF(RES_hhdet_in_tes!G50=0,"",RES_hhdet_in_tes!G50/RES_hhdet_in_fec!G50)</f>
        <v>0.53949689334628925</v>
      </c>
      <c r="H50" s="111">
        <f>IF(RES_hhdet_in_tes!H50=0,"",RES_hhdet_in_tes!H50/RES_hhdet_in_fec!H50)</f>
        <v>0.5422837071983716</v>
      </c>
      <c r="I50" s="111">
        <f>IF(RES_hhdet_in_tes!I50=0,"",RES_hhdet_in_tes!I50/RES_hhdet_in_fec!I50)</f>
        <v>0.54535213822430384</v>
      </c>
      <c r="J50" s="111">
        <f>IF(RES_hhdet_in_tes!J50=0,"",RES_hhdet_in_tes!J50/RES_hhdet_in_fec!J50)</f>
        <v>0.54892122200374838</v>
      </c>
      <c r="K50" s="111">
        <f>IF(RES_hhdet_in_tes!K50=0,"",RES_hhdet_in_tes!K50/RES_hhdet_in_fec!K50)</f>
        <v>0.55317719639262752</v>
      </c>
      <c r="L50" s="111">
        <f>IF(RES_hhdet_in_tes!L50=0,"",RES_hhdet_in_tes!L50/RES_hhdet_in_fec!L50)</f>
        <v>0.55816988765276498</v>
      </c>
      <c r="M50" s="111">
        <f>IF(RES_hhdet_in_tes!M50=0,"",RES_hhdet_in_tes!M50/RES_hhdet_in_fec!M50)</f>
        <v>0.5683478053648926</v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>
        <f>IF(RES_hhdet_in_tes!T50=0,"",RES_hhdet_in_tes!T50/RES_hhdet_in_fec!T50)</f>
        <v>0.71422404646165139</v>
      </c>
      <c r="U50" s="111">
        <f>IF(RES_hhdet_in_tes!U50=0,"",RES_hhdet_in_tes!U50/RES_hhdet_in_fec!U50)</f>
        <v>0.72657511540683539</v>
      </c>
      <c r="V50" s="111">
        <f>IF(RES_hhdet_in_tes!V50=0,"",RES_hhdet_in_tes!V50/RES_hhdet_in_fec!V50)</f>
        <v>0.73629818416021897</v>
      </c>
      <c r="W50" s="111">
        <f>IF(RES_hhdet_in_tes!W50=0,"",RES_hhdet_in_tes!W50/RES_hhdet_in_fec!W50)</f>
        <v>0.74227449751634378</v>
      </c>
      <c r="X50" s="111">
        <f>IF(RES_hhdet_in_tes!X50=0,"",RES_hhdet_in_tes!X50/RES_hhdet_in_fec!X50)</f>
        <v>0.74550354249822981</v>
      </c>
      <c r="Y50" s="111">
        <f>IF(RES_hhdet_in_tes!Y50=0,"",RES_hhdet_in_tes!Y50/RES_hhdet_in_fec!Y50)</f>
        <v>0.74713865184441219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0.853427130647893</v>
      </c>
      <c r="D51" s="111">
        <f>IF(RES_hhdet_in_tes!D51=0,"",RES_hhdet_in_tes!D51/RES_hhdet_in_fec!D51)</f>
        <v>0.84886326546671154</v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>
        <f>IF(RES_hhdet_in_tes!G51=0,"",RES_hhdet_in_tes!G51/RES_hhdet_in_fec!G51)</f>
        <v>0.85707109190006103</v>
      </c>
      <c r="H51" s="111">
        <f>IF(RES_hhdet_in_tes!H51=0,"",RES_hhdet_in_tes!H51/RES_hhdet_in_fec!H51)</f>
        <v>0.86941259638460622</v>
      </c>
      <c r="I51" s="111">
        <f>IF(RES_hhdet_in_tes!I51=0,"",RES_hhdet_in_tes!I51/RES_hhdet_in_fec!I51)</f>
        <v>0.86763301982896157</v>
      </c>
      <c r="J51" s="111">
        <f>IF(RES_hhdet_in_tes!J51=0,"",RES_hhdet_in_tes!J51/RES_hhdet_in_fec!J51)</f>
        <v>0.87068087788054094</v>
      </c>
      <c r="K51" s="111">
        <f>IF(RES_hhdet_in_tes!K51=0,"",RES_hhdet_in_tes!K51/RES_hhdet_in_fec!K51)</f>
        <v>0.87175290759527901</v>
      </c>
      <c r="L51" s="111">
        <f>IF(RES_hhdet_in_tes!L51=0,"",RES_hhdet_in_tes!L51/RES_hhdet_in_fec!L51)</f>
        <v>0.88360459180499384</v>
      </c>
      <c r="M51" s="111">
        <f>IF(RES_hhdet_in_tes!M51=0,"",RES_hhdet_in_tes!M51/RES_hhdet_in_fec!M51)</f>
        <v>0.90406195935069755</v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>
        <f>IF(RES_hhdet_in_tes!T51=0,"",RES_hhdet_in_tes!T51/RES_hhdet_in_fec!T51)</f>
        <v>0.96245032104834349</v>
      </c>
      <c r="U51" s="111" t="str">
        <f>IF(RES_hhdet_in_tes!U51=0,"",RES_hhdet_in_tes!U51/RES_hhdet_in_fec!U51)</f>
        <v/>
      </c>
      <c r="V51" s="111">
        <f>IF(RES_hhdet_in_tes!V51=0,"",RES_hhdet_in_tes!V51/RES_hhdet_in_fec!V51)</f>
        <v>0.96177801120799378</v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0.53037836213519085</v>
      </c>
      <c r="D52" s="112">
        <f>IF(RES_hhdet_in_tes!D52=0,"",RES_hhdet_in_tes!D52/RES_hhdet_in_fec!D52)</f>
        <v>0.53236803126512</v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>
        <f>IF(RES_hhdet_in_tes!G52=0,"",RES_hhdet_in_tes!G52/RES_hhdet_in_fec!G52)</f>
        <v>0.53949689334628925</v>
      </c>
      <c r="H52" s="112">
        <f>IF(RES_hhdet_in_tes!H52=0,"",RES_hhdet_in_tes!H52/RES_hhdet_in_fec!H52)</f>
        <v>0.5422837071983716</v>
      </c>
      <c r="I52" s="112">
        <f>IF(RES_hhdet_in_tes!I52=0,"",RES_hhdet_in_tes!I52/RES_hhdet_in_fec!I52)</f>
        <v>0.54535213822430384</v>
      </c>
      <c r="J52" s="112">
        <f>IF(RES_hhdet_in_tes!J52=0,"",RES_hhdet_in_tes!J52/RES_hhdet_in_fec!J52)</f>
        <v>0.54892122200374838</v>
      </c>
      <c r="K52" s="112">
        <f>IF(RES_hhdet_in_tes!K52=0,"",RES_hhdet_in_tes!K52/RES_hhdet_in_fec!K52)</f>
        <v>0.55317719639262752</v>
      </c>
      <c r="L52" s="112">
        <f>IF(RES_hhdet_in_tes!L52=0,"",RES_hhdet_in_tes!L52/RES_hhdet_in_fec!L52)</f>
        <v>0.55816988765276498</v>
      </c>
      <c r="M52" s="112">
        <f>IF(RES_hhdet_in_tes!M52=0,"",RES_hhdet_in_tes!M52/RES_hhdet_in_fec!M52)</f>
        <v>0.5683478053648926</v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>
        <f>IF(RES_hhdet_in_tes!T52=0,"",RES_hhdet_in_tes!T52/RES_hhdet_in_fec!T52)</f>
        <v>0.71422404646165139</v>
      </c>
      <c r="U52" s="112" t="str">
        <f>IF(RES_hhdet_in_tes!U52=0,"",RES_hhdet_in_tes!U52/RES_hhdet_in_fec!U52)</f>
        <v/>
      </c>
      <c r="V52" s="112">
        <f>IF(RES_hhdet_in_tes!V52=0,"",RES_hhdet_in_tes!V52/RES_hhdet_in_fec!V52)</f>
        <v>0.73629818416021897</v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>
        <f>IF(RES_hhdet_in_tes!T53=0,"",RES_hhdet_in_tes!T53/RES_hhdet_in_fec!T53)</f>
        <v>1</v>
      </c>
      <c r="U53" s="113" t="str">
        <f>IF(RES_hhdet_in_tes!U53=0,"",RES_hhdet_in_tes!U53/RES_hhdet_in_fec!U53)</f>
        <v/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0.65848687005679496</v>
      </c>
      <c r="D54" s="112">
        <f>IF(RES_hhdet_in_tes!D54=0,"",RES_hhdet_in_tes!D54/RES_hhdet_in_fec!D54)</f>
        <v>0.65950357571837825</v>
      </c>
      <c r="E54" s="112">
        <f>IF(RES_hhdet_in_tes!E54=0,"",RES_hhdet_in_tes!E54/RES_hhdet_in_fec!E54)</f>
        <v>0.66061661661157933</v>
      </c>
      <c r="F54" s="112">
        <f>IF(RES_hhdet_in_tes!F54=0,"",RES_hhdet_in_tes!F54/RES_hhdet_in_fec!F54)</f>
        <v>0.66174308687529471</v>
      </c>
      <c r="G54" s="112">
        <f>IF(RES_hhdet_in_tes!G54=0,"",RES_hhdet_in_tes!G54/RES_hhdet_in_fec!G54)</f>
        <v>0.66295902792456962</v>
      </c>
      <c r="H54" s="112">
        <f>IF(RES_hhdet_in_tes!H54=0,"",RES_hhdet_in_tes!H54/RES_hhdet_in_fec!H54)</f>
        <v>0.66425585631555406</v>
      </c>
      <c r="I54" s="112">
        <f>IF(RES_hhdet_in_tes!I54=0,"",RES_hhdet_in_tes!I54/RES_hhdet_in_fec!I54)</f>
        <v>0.66565329322752209</v>
      </c>
      <c r="J54" s="112">
        <f>IF(RES_hhdet_in_tes!J54=0,"",RES_hhdet_in_tes!J54/RES_hhdet_in_fec!J54)</f>
        <v>0.66723041461428201</v>
      </c>
      <c r="K54" s="112">
        <f>IF(RES_hhdet_in_tes!K54=0,"",RES_hhdet_in_tes!K54/RES_hhdet_in_fec!K54)</f>
        <v>0.66905707732594288</v>
      </c>
      <c r="L54" s="112">
        <f>IF(RES_hhdet_in_tes!L54=0,"",RES_hhdet_in_tes!L54/RES_hhdet_in_fec!L54)</f>
        <v>0.67115729942386804</v>
      </c>
      <c r="M54" s="112">
        <f>IF(RES_hhdet_in_tes!M54=0,"",RES_hhdet_in_tes!M54/RES_hhdet_in_fec!M54)</f>
        <v>0.67515007459216614</v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0.74225937256559227</v>
      </c>
      <c r="U54" s="112">
        <f>IF(RES_hhdet_in_tes!U54=0,"",RES_hhdet_in_tes!U54/RES_hhdet_in_fec!U54)</f>
        <v>0.75044892854146383</v>
      </c>
      <c r="V54" s="112">
        <f>IF(RES_hhdet_in_tes!V54=0,"",RES_hhdet_in_tes!V54/RES_hhdet_in_fec!V54)</f>
        <v>0.75849421794806648</v>
      </c>
      <c r="W54" s="112" t="str">
        <f>IF(RES_hhdet_in_tes!W54=0,"",RES_hhdet_in_tes!W54/RES_hhdet_in_fec!W54)</f>
        <v/>
      </c>
      <c r="X54" s="112" t="str">
        <f>IF(RES_hhdet_in_tes!X54=0,"",RES_hhdet_in_tes!X54/RES_hhdet_in_fec!X54)</f>
        <v/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0.91053957173013234</v>
      </c>
      <c r="D55" s="113">
        <f>IF(RES_hhdet_in_tes!D55=0,"",RES_hhdet_in_tes!D55/RES_hhdet_in_fec!D55)</f>
        <v>0.90478473410182836</v>
      </c>
      <c r="E55" s="113">
        <f>IF(RES_hhdet_in_tes!E55=0,"",RES_hhdet_in_tes!E55/RES_hhdet_in_fec!E55)</f>
        <v>0.92996075136765488</v>
      </c>
      <c r="F55" s="113">
        <f>IF(RES_hhdet_in_tes!F55=0,"",RES_hhdet_in_tes!F55/RES_hhdet_in_fec!F55)</f>
        <v>0.92922162200260761</v>
      </c>
      <c r="G55" s="113">
        <f>IF(RES_hhdet_in_tes!G55=0,"",RES_hhdet_in_tes!G55/RES_hhdet_in_fec!G55)</f>
        <v>0.90581454842229525</v>
      </c>
      <c r="H55" s="113">
        <f>IF(RES_hhdet_in_tes!H55=0,"",RES_hhdet_in_tes!H55/RES_hhdet_in_fec!H55)</f>
        <v>0.91906123100149406</v>
      </c>
      <c r="I55" s="113">
        <f>IF(RES_hhdet_in_tes!I55=0,"",RES_hhdet_in_tes!I55/RES_hhdet_in_fec!I55)</f>
        <v>0.91669290812904525</v>
      </c>
      <c r="J55" s="113">
        <f>IF(RES_hhdet_in_tes!J55=0,"",RES_hhdet_in_tes!J55/RES_hhdet_in_fec!J55)</f>
        <v>0.91985898597430538</v>
      </c>
      <c r="K55" s="113">
        <f>IF(RES_hhdet_in_tes!K55=0,"",RES_hhdet_in_tes!K55/RES_hhdet_in_fec!K55)</f>
        <v>0.91496042555499835</v>
      </c>
      <c r="L55" s="113">
        <f>IF(RES_hhdet_in_tes!L55=0,"",RES_hhdet_in_tes!L55/RES_hhdet_in_fec!L55)</f>
        <v>0.93956590169799747</v>
      </c>
      <c r="M55" s="113">
        <f>IF(RES_hhdet_in_tes!M55=0,"",RES_hhdet_in_tes!M55/RES_hhdet_in_fec!M55)</f>
        <v>0.95448030917065418</v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>
        <f>IF(RES_hhdet_in_tes!T55=0,"",RES_hhdet_in_tes!T55/RES_hhdet_in_fec!T55)</f>
        <v>0.97592664565657683</v>
      </c>
      <c r="U55" s="113">
        <f>IF(RES_hhdet_in_tes!U55=0,"",RES_hhdet_in_tes!U55/RES_hhdet_in_fec!U55)</f>
        <v>0.97619985793072683</v>
      </c>
      <c r="V55" s="113">
        <f>IF(RES_hhdet_in_tes!V55=0,"",RES_hhdet_in_tes!V55/RES_hhdet_in_fec!V55)</f>
        <v>0.99099907654091934</v>
      </c>
      <c r="W55" s="113">
        <f>IF(RES_hhdet_in_tes!W55=0,"",RES_hhdet_in_tes!W55/RES_hhdet_in_fec!W55)</f>
        <v>0.97870629999897707</v>
      </c>
      <c r="X55" s="113">
        <f>IF(RES_hhdet_in_tes!X55=0,"",RES_hhdet_in_tes!X55/RES_hhdet_in_fec!X55)</f>
        <v>0.96222498900609543</v>
      </c>
      <c r="Y55" s="113">
        <f>IF(RES_hhdet_in_tes!Y55=0,"",RES_hhdet_in_tes!Y55/RES_hhdet_in_fec!Y55)</f>
        <v>0.96531385962562732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0.65848687005679496</v>
      </c>
      <c r="D56" s="111">
        <f>IF(RES_hhdet_in_tes!D56=0,"",RES_hhdet_in_tes!D56/RES_hhdet_in_fec!D56)</f>
        <v>0.65950357571837825</v>
      </c>
      <c r="E56" s="111">
        <f>IF(RES_hhdet_in_tes!E56=0,"",RES_hhdet_in_tes!E56/RES_hhdet_in_fec!E56)</f>
        <v>0.66061661661157933</v>
      </c>
      <c r="F56" s="111">
        <f>IF(RES_hhdet_in_tes!F56=0,"",RES_hhdet_in_tes!F56/RES_hhdet_in_fec!F56)</f>
        <v>0.66174308687529471</v>
      </c>
      <c r="G56" s="111">
        <f>IF(RES_hhdet_in_tes!G56=0,"",RES_hhdet_in_tes!G56/RES_hhdet_in_fec!G56)</f>
        <v>0.66295902792456962</v>
      </c>
      <c r="H56" s="111">
        <f>IF(RES_hhdet_in_tes!H56=0,"",RES_hhdet_in_tes!H56/RES_hhdet_in_fec!H56)</f>
        <v>0.66425585631555406</v>
      </c>
      <c r="I56" s="111">
        <f>IF(RES_hhdet_in_tes!I56=0,"",RES_hhdet_in_tes!I56/RES_hhdet_in_fec!I56)</f>
        <v>0.66565329322752209</v>
      </c>
      <c r="J56" s="111">
        <f>IF(RES_hhdet_in_tes!J56=0,"",RES_hhdet_in_tes!J56/RES_hhdet_in_fec!J56)</f>
        <v>0.66723041461428201</v>
      </c>
      <c r="K56" s="111">
        <f>IF(RES_hhdet_in_tes!K56=0,"",RES_hhdet_in_tes!K56/RES_hhdet_in_fec!K56)</f>
        <v>0.66905707732594288</v>
      </c>
      <c r="L56" s="111">
        <f>IF(RES_hhdet_in_tes!L56=0,"",RES_hhdet_in_tes!L56/RES_hhdet_in_fec!L56)</f>
        <v>0.67115729942386804</v>
      </c>
      <c r="M56" s="111">
        <f>IF(RES_hhdet_in_tes!M56=0,"",RES_hhdet_in_tes!M56/RES_hhdet_in_fec!M56)</f>
        <v>0.67515007459216614</v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>
        <f>IF(RES_hhdet_in_tes!T56=0,"",RES_hhdet_in_tes!T56/RES_hhdet_in_fec!T56)</f>
        <v>0.74225937256559227</v>
      </c>
      <c r="U56" s="111">
        <f>IF(RES_hhdet_in_tes!U56=0,"",RES_hhdet_in_tes!U56/RES_hhdet_in_fec!U56)</f>
        <v>0.75044892854146383</v>
      </c>
      <c r="V56" s="111">
        <f>IF(RES_hhdet_in_tes!V56=0,"",RES_hhdet_in_tes!V56/RES_hhdet_in_fec!V56)</f>
        <v>0.7584942179480666</v>
      </c>
      <c r="W56" s="111">
        <f>IF(RES_hhdet_in_tes!W56=0,"",RES_hhdet_in_tes!W56/RES_hhdet_in_fec!W56)</f>
        <v>0.76584223618974279</v>
      </c>
      <c r="X56" s="111">
        <f>IF(RES_hhdet_in_tes!X56=0,"",RES_hhdet_in_tes!X56/RES_hhdet_in_fec!X56)</f>
        <v>0.77752119968369449</v>
      </c>
      <c r="Y56" s="111">
        <f>IF(RES_hhdet_in_tes!Y56=0,"",RES_hhdet_in_tes!Y56/RES_hhdet_in_fec!Y56)</f>
        <v>0.78841696277467443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0.6389581280716673</v>
      </c>
      <c r="D58" s="124">
        <f>IF(RES_hhdet_in_tes!D58=0,"",RES_hhdet_in_tes!D58/RES_hhdet_in_fec!D58)</f>
        <v>0.64232333370864203</v>
      </c>
      <c r="E58" s="124">
        <f>IF(RES_hhdet_in_tes!E58=0,"",RES_hhdet_in_tes!E58/RES_hhdet_in_fec!E58)</f>
        <v>0.62709368659995357</v>
      </c>
      <c r="F58" s="124">
        <f>IF(RES_hhdet_in_tes!F58=0,"",RES_hhdet_in_tes!F58/RES_hhdet_in_fec!F58)</f>
        <v>0.64469974448864087</v>
      </c>
      <c r="G58" s="124">
        <f>IF(RES_hhdet_in_tes!G58=0,"",RES_hhdet_in_tes!G58/RES_hhdet_in_fec!G58)</f>
        <v>0.67416096959178806</v>
      </c>
      <c r="H58" s="124">
        <f>IF(RES_hhdet_in_tes!H58=0,"",RES_hhdet_in_tes!H58/RES_hhdet_in_fec!H58)</f>
        <v>0.67500356004321704</v>
      </c>
      <c r="I58" s="124">
        <f>IF(RES_hhdet_in_tes!I58=0,"",RES_hhdet_in_tes!I58/RES_hhdet_in_fec!I58)</f>
        <v>0.68366043052744496</v>
      </c>
      <c r="J58" s="124">
        <f>IF(RES_hhdet_in_tes!J58=0,"",RES_hhdet_in_tes!J58/RES_hhdet_in_fec!J58)</f>
        <v>0.68059127848226786</v>
      </c>
      <c r="K58" s="124">
        <f>IF(RES_hhdet_in_tes!K58=0,"",RES_hhdet_in_tes!K58/RES_hhdet_in_fec!K58)</f>
        <v>0.65722999243942637</v>
      </c>
      <c r="L58" s="124">
        <f>IF(RES_hhdet_in_tes!L58=0,"",RES_hhdet_in_tes!L58/RES_hhdet_in_fec!L58)</f>
        <v>0.64371316447126092</v>
      </c>
      <c r="M58" s="124">
        <f>IF(RES_hhdet_in_tes!M58=0,"",RES_hhdet_in_tes!M58/RES_hhdet_in_fec!M58)</f>
        <v>0.63028418753818716</v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>
        <f>IF(RES_hhdet_in_tes!T58=0,"",RES_hhdet_in_tes!T58/RES_hhdet_in_fec!T58)</f>
        <v>0.73723015425598315</v>
      </c>
      <c r="U58" s="124">
        <f>IF(RES_hhdet_in_tes!U58=0,"",RES_hhdet_in_tes!U58/RES_hhdet_in_fec!U58)</f>
        <v>0.73704066642233368</v>
      </c>
      <c r="V58" s="124">
        <f>IF(RES_hhdet_in_tes!V58=0,"",RES_hhdet_in_tes!V58/RES_hhdet_in_fec!V58)</f>
        <v>0.747564168838737</v>
      </c>
      <c r="W58" s="124">
        <f>IF(RES_hhdet_in_tes!W58=0,"",RES_hhdet_in_tes!W58/RES_hhdet_in_fec!W58)</f>
        <v>0.8094731665203192</v>
      </c>
      <c r="X58" s="124">
        <f>IF(RES_hhdet_in_tes!X58=0,"",RES_hhdet_in_tes!X58/RES_hhdet_in_fec!X58)</f>
        <v>0.83297994127937514</v>
      </c>
      <c r="Y58" s="124">
        <f>IF(RES_hhdet_in_tes!Y58=0,"",RES_hhdet_in_tes!Y58/RES_hhdet_in_fec!Y58)</f>
        <v>0.83838386837902412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0.55971803480053328</v>
      </c>
      <c r="D59" s="111">
        <f>IF(RES_hhdet_in_tes!D59=0,"",RES_hhdet_in_tes!D59/RES_hhdet_in_fec!D59)</f>
        <v>0.56032627004567237</v>
      </c>
      <c r="E59" s="111">
        <f>IF(RES_hhdet_in_tes!E59=0,"",RES_hhdet_in_tes!E59/RES_hhdet_in_fec!E59)</f>
        <v>0.56093456007979192</v>
      </c>
      <c r="F59" s="111">
        <f>IF(RES_hhdet_in_tes!F59=0,"",RES_hhdet_in_tes!F59/RES_hhdet_in_fec!F59)</f>
        <v>0.56154285758513567</v>
      </c>
      <c r="G59" s="111">
        <f>IF(RES_hhdet_in_tes!G59=0,"",RES_hhdet_in_tes!G59/RES_hhdet_in_fec!G59)</f>
        <v>0.56215120554790743</v>
      </c>
      <c r="H59" s="111">
        <f>IF(RES_hhdet_in_tes!H59=0,"",RES_hhdet_in_tes!H59/RES_hhdet_in_fec!H59)</f>
        <v>0.5627595987071432</v>
      </c>
      <c r="I59" s="111">
        <f>IF(RES_hhdet_in_tes!I59=0,"",RES_hhdet_in_tes!I59/RES_hhdet_in_fec!I59)</f>
        <v>0.56336804765464443</v>
      </c>
      <c r="J59" s="111">
        <f>IF(RES_hhdet_in_tes!J59=0,"",RES_hhdet_in_tes!J59/RES_hhdet_in_fec!J59)</f>
        <v>0.5639765957812849</v>
      </c>
      <c r="K59" s="111">
        <f>IF(RES_hhdet_in_tes!K59=0,"",RES_hhdet_in_tes!K59/RES_hhdet_in_fec!K59)</f>
        <v>0.5645852799807195</v>
      </c>
      <c r="L59" s="111">
        <f>IF(RES_hhdet_in_tes!L59=0,"",RES_hhdet_in_tes!L59/RES_hhdet_in_fec!L59)</f>
        <v>0.5651941101235135</v>
      </c>
      <c r="M59" s="111">
        <f>IF(RES_hhdet_in_tes!M59=0,"",RES_hhdet_in_tes!M59/RES_hhdet_in_fec!M59)</f>
        <v>0.56565648186874395</v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>
        <f>IF(RES_hhdet_in_tes!T59=0,"",RES_hhdet_in_tes!T59/RES_hhdet_in_fec!T59)</f>
        <v>0.58649525416670767</v>
      </c>
      <c r="U59" s="111">
        <f>IF(RES_hhdet_in_tes!U59=0,"",RES_hhdet_in_tes!U59/RES_hhdet_in_fec!U59)</f>
        <v>0.59299880125726534</v>
      </c>
      <c r="V59" s="111">
        <f>IF(RES_hhdet_in_tes!V59=0,"",RES_hhdet_in_tes!V59/RES_hhdet_in_fec!V59)</f>
        <v>0.59761342726601741</v>
      </c>
      <c r="W59" s="111">
        <f>IF(RES_hhdet_in_tes!W59=0,"",RES_hhdet_in_tes!W59/RES_hhdet_in_fec!W59)</f>
        <v>0.59983125156201333</v>
      </c>
      <c r="X59" s="111">
        <f>IF(RES_hhdet_in_tes!X59=0,"",RES_hhdet_in_tes!X59/RES_hhdet_in_fec!X59)</f>
        <v>0.60022783830690229</v>
      </c>
      <c r="Y59" s="111">
        <f>IF(RES_hhdet_in_tes!Y59=0,"",RES_hhdet_in_tes!Y59/RES_hhdet_in_fec!Y59)</f>
        <v>0.60026749698139115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0.73375628051012565</v>
      </c>
      <c r="D60" s="45">
        <f>IF(RES_hhdet_in_tes!D60=0,"",RES_hhdet_in_tes!D60/RES_hhdet_in_fec!D60)</f>
        <v>0.73507960518720195</v>
      </c>
      <c r="E60" s="45">
        <f>IF(RES_hhdet_in_tes!E60=0,"",RES_hhdet_in_tes!E60/RES_hhdet_in_fec!E60)</f>
        <v>0.73646532492892769</v>
      </c>
      <c r="F60" s="45">
        <f>IF(RES_hhdet_in_tes!F60=0,"",RES_hhdet_in_tes!F60/RES_hhdet_in_fec!F60)</f>
        <v>0.73785955308856022</v>
      </c>
      <c r="G60" s="45">
        <f>IF(RES_hhdet_in_tes!G60=0,"",RES_hhdet_in_tes!G60/RES_hhdet_in_fec!G60)</f>
        <v>0.73931124343271704</v>
      </c>
      <c r="H60" s="45">
        <f>IF(RES_hhdet_in_tes!H60=0,"",RES_hhdet_in_tes!H60/RES_hhdet_in_fec!H60)</f>
        <v>0.74081440464358062</v>
      </c>
      <c r="I60" s="45">
        <f>IF(RES_hhdet_in_tes!I60=0,"",RES_hhdet_in_tes!I60/RES_hhdet_in_fec!I60)</f>
        <v>0.74238109893067572</v>
      </c>
      <c r="J60" s="45">
        <f>IF(RES_hhdet_in_tes!J60=0,"",RES_hhdet_in_tes!J60/RES_hhdet_in_fec!J60)</f>
        <v>0.74406074090884933</v>
      </c>
      <c r="K60" s="45">
        <f>IF(RES_hhdet_in_tes!K60=0,"",RES_hhdet_in_tes!K60/RES_hhdet_in_fec!K60)</f>
        <v>0.7458953459983112</v>
      </c>
      <c r="L60" s="45">
        <f>IF(RES_hhdet_in_tes!L60=0,"",RES_hhdet_in_tes!L60/RES_hhdet_in_fec!L60)</f>
        <v>0.74789615504651186</v>
      </c>
      <c r="M60" s="45">
        <f>IF(RES_hhdet_in_tes!M60=0,"",RES_hhdet_in_tes!M60/RES_hhdet_in_fec!M60)</f>
        <v>0.75075686985133239</v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>
        <f>IF(RES_hhdet_in_tes!T60=0,"",RES_hhdet_in_tes!T60/RES_hhdet_in_fec!T60)</f>
        <v>0.82225026828058811</v>
      </c>
      <c r="U60" s="45">
        <f>IF(RES_hhdet_in_tes!U60=0,"",RES_hhdet_in_tes!U60/RES_hhdet_in_fec!U60)</f>
        <v>0.83857003844645162</v>
      </c>
      <c r="V60" s="45">
        <f>IF(RES_hhdet_in_tes!V60=0,"",RES_hhdet_in_tes!V60/RES_hhdet_in_fec!V60)</f>
        <v>0.85216093450360997</v>
      </c>
      <c r="W60" s="45">
        <f>IF(RES_hhdet_in_tes!W60=0,"",RES_hhdet_in_tes!W60/RES_hhdet_in_fec!W60)</f>
        <v>0.86233792591257608</v>
      </c>
      <c r="X60" s="45">
        <f>IF(RES_hhdet_in_tes!X60=0,"",RES_hhdet_in_tes!X60/RES_hhdet_in_fec!X60)</f>
        <v>0.86990393430645752</v>
      </c>
      <c r="Y60" s="45">
        <f>IF(RES_hhdet_in_tes!Y60=0,"",RES_hhdet_in_tes!Y60/RES_hhdet_in_fec!Y60)</f>
        <v>0.87661343895782651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0.5730335403984117</v>
      </c>
      <c r="D62" s="119">
        <f>IF(RES_hhdet_in_tes!D62=0,"",RES_hhdet_in_tes!D62/RES_hhdet_in_fec!D62)</f>
        <v>0.57205235280487732</v>
      </c>
      <c r="E62" s="119">
        <f>IF(RES_hhdet_in_tes!E62=0,"",RES_hhdet_in_tes!E62/RES_hhdet_in_fec!E62)</f>
        <v>0.58046638609848122</v>
      </c>
      <c r="F62" s="119">
        <f>IF(RES_hhdet_in_tes!F62=0,"",RES_hhdet_in_tes!F62/RES_hhdet_in_fec!F62)</f>
        <v>0.58182196165596722</v>
      </c>
      <c r="G62" s="119">
        <f>IF(RES_hhdet_in_tes!G62=0,"",RES_hhdet_in_tes!G62/RES_hhdet_in_fec!G62)</f>
        <v>0.5881358840630706</v>
      </c>
      <c r="H62" s="119">
        <f>IF(RES_hhdet_in_tes!H62=0,"",RES_hhdet_in_tes!H62/RES_hhdet_in_fec!H62)</f>
        <v>0.59407661373630605</v>
      </c>
      <c r="I62" s="119">
        <f>IF(RES_hhdet_in_tes!I62=0,"",RES_hhdet_in_tes!I62/RES_hhdet_in_fec!I62)</f>
        <v>0.58798554265660585</v>
      </c>
      <c r="J62" s="119">
        <f>IF(RES_hhdet_in_tes!J62=0,"",RES_hhdet_in_tes!J62/RES_hhdet_in_fec!J62)</f>
        <v>0.59266290021408696</v>
      </c>
      <c r="K62" s="119">
        <f>IF(RES_hhdet_in_tes!K62=0,"",RES_hhdet_in_tes!K62/RES_hhdet_in_fec!K62)</f>
        <v>0.5987705952289335</v>
      </c>
      <c r="L62" s="119">
        <f>IF(RES_hhdet_in_tes!L62=0,"",RES_hhdet_in_tes!L62/RES_hhdet_in_fec!L62)</f>
        <v>0.61546680809485155</v>
      </c>
      <c r="M62" s="119">
        <f>IF(RES_hhdet_in_tes!M62=0,"",RES_hhdet_in_tes!M62/RES_hhdet_in_fec!M62)</f>
        <v>0.62884258901996692</v>
      </c>
      <c r="N62" s="119">
        <f>IF(RES_hhdet_in_tes!N62=0,"",RES_hhdet_in_tes!N62/RES_hhdet_in_fec!N62)</f>
        <v>0.64440760327575453</v>
      </c>
      <c r="O62" s="119">
        <f>IF(RES_hhdet_in_tes!O62=0,"",RES_hhdet_in_tes!O62/RES_hhdet_in_fec!O62)</f>
        <v>0.66299114325381647</v>
      </c>
      <c r="P62" s="119">
        <f>IF(RES_hhdet_in_tes!P62=0,"",RES_hhdet_in_tes!P62/RES_hhdet_in_fec!P62)</f>
        <v>0.68719119733101786</v>
      </c>
      <c r="Q62" s="119">
        <f>IF(RES_hhdet_in_tes!Q62=0,"",RES_hhdet_in_tes!Q62/RES_hhdet_in_fec!Q62)</f>
        <v>0.70718199672797055</v>
      </c>
      <c r="R62" s="119">
        <f>IF(RES_hhdet_in_tes!R62=0,"",RES_hhdet_in_tes!R62/RES_hhdet_in_fec!R62)</f>
        <v>0.71302246234037903</v>
      </c>
      <c r="S62" s="119">
        <f>IF(RES_hhdet_in_tes!S62=0,"",RES_hhdet_in_tes!S62/RES_hhdet_in_fec!S62)</f>
        <v>0.7217623949842723</v>
      </c>
      <c r="T62" s="119">
        <f>IF(RES_hhdet_in_tes!T62=0,"",RES_hhdet_in_tes!T62/RES_hhdet_in_fec!T62)</f>
        <v>0.72517230657030518</v>
      </c>
      <c r="U62" s="119">
        <f>IF(RES_hhdet_in_tes!U62=0,"",RES_hhdet_in_tes!U62/RES_hhdet_in_fec!U62)</f>
        <v>0.72822965933828843</v>
      </c>
      <c r="V62" s="119">
        <f>IF(RES_hhdet_in_tes!V62=0,"",RES_hhdet_in_tes!V62/RES_hhdet_in_fec!V62)</f>
        <v>0.72837972795462991</v>
      </c>
      <c r="W62" s="119">
        <f>IF(RES_hhdet_in_tes!W62=0,"",RES_hhdet_in_tes!W62/RES_hhdet_in_fec!W62)</f>
        <v>0.72999479145454704</v>
      </c>
      <c r="X62" s="119">
        <f>IF(RES_hhdet_in_tes!X62=0,"",RES_hhdet_in_tes!X62/RES_hhdet_in_fec!X62)</f>
        <v>0.74039702328657875</v>
      </c>
      <c r="Y62" s="119">
        <f>IF(RES_hhdet_in_tes!Y62=0,"",RES_hhdet_in_tes!Y62/RES_hhdet_in_fec!Y62)</f>
        <v>0.73944182897482369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0.54391760140554934</v>
      </c>
      <c r="D63" s="124">
        <f>IF(RES_hhdet_in_tes!D63=0,"",RES_hhdet_in_tes!D63/RES_hhdet_in_fec!D63)</f>
        <v>0.54827430932218491</v>
      </c>
      <c r="E63" s="124">
        <f>IF(RES_hhdet_in_tes!E63=0,"",RES_hhdet_in_tes!E63/RES_hhdet_in_fec!E63)</f>
        <v>0.55234801049248938</v>
      </c>
      <c r="F63" s="124">
        <f>IF(RES_hhdet_in_tes!F63=0,"",RES_hhdet_in_tes!F63/RES_hhdet_in_fec!F63)</f>
        <v>0.55699727850881475</v>
      </c>
      <c r="G63" s="124">
        <f>IF(RES_hhdet_in_tes!G63=0,"",RES_hhdet_in_tes!G63/RES_hhdet_in_fec!G63)</f>
        <v>0.56211501652714468</v>
      </c>
      <c r="H63" s="124">
        <f>IF(RES_hhdet_in_tes!H63=0,"",RES_hhdet_in_tes!H63/RES_hhdet_in_fec!H63)</f>
        <v>0.5674689686960469</v>
      </c>
      <c r="I63" s="124">
        <f>IF(RES_hhdet_in_tes!I63=0,"",RES_hhdet_in_tes!I63/RES_hhdet_in_fec!I63)</f>
        <v>0.57317747977269395</v>
      </c>
      <c r="J63" s="124">
        <f>IF(RES_hhdet_in_tes!J63=0,"",RES_hhdet_in_tes!J63/RES_hhdet_in_fec!J63)</f>
        <v>0.57951383194404593</v>
      </c>
      <c r="K63" s="124">
        <f>IF(RES_hhdet_in_tes!K63=0,"",RES_hhdet_in_tes!K63/RES_hhdet_in_fec!K63)</f>
        <v>0.58627156936311975</v>
      </c>
      <c r="L63" s="124">
        <f>IF(RES_hhdet_in_tes!L63=0,"",RES_hhdet_in_tes!L63/RES_hhdet_in_fec!L63)</f>
        <v>0.5929177499802889</v>
      </c>
      <c r="M63" s="124">
        <f>IF(RES_hhdet_in_tes!M63=0,"",RES_hhdet_in_tes!M63/RES_hhdet_in_fec!M63)</f>
        <v>0.60762962108970231</v>
      </c>
      <c r="N63" s="124">
        <f>IF(RES_hhdet_in_tes!N63=0,"",RES_hhdet_in_tes!N63/RES_hhdet_in_fec!N63)</f>
        <v>0.63036601290836392</v>
      </c>
      <c r="O63" s="124">
        <f>IF(RES_hhdet_in_tes!O63=0,"",RES_hhdet_in_tes!O63/RES_hhdet_in_fec!O63)</f>
        <v>0.66280426540131065</v>
      </c>
      <c r="P63" s="124">
        <f>IF(RES_hhdet_in_tes!P63=0,"",RES_hhdet_in_tes!P63/RES_hhdet_in_fec!P63)</f>
        <v>0.70093562193750747</v>
      </c>
      <c r="Q63" s="124">
        <f>IF(RES_hhdet_in_tes!Q63=0,"",RES_hhdet_in_tes!Q63/RES_hhdet_in_fec!Q63)</f>
        <v>0.733128532739318</v>
      </c>
      <c r="R63" s="124">
        <f>IF(RES_hhdet_in_tes!R63=0,"",RES_hhdet_in_tes!R63/RES_hhdet_in_fec!R63)</f>
        <v>0.74956834555626639</v>
      </c>
      <c r="S63" s="124">
        <f>IF(RES_hhdet_in_tes!S63=0,"",RES_hhdet_in_tes!S63/RES_hhdet_in_fec!S63)</f>
        <v>0.76207461465436066</v>
      </c>
      <c r="T63" s="124">
        <f>IF(RES_hhdet_in_tes!T63=0,"",RES_hhdet_in_tes!T63/RES_hhdet_in_fec!T63)</f>
        <v>0.77225542185775675</v>
      </c>
      <c r="U63" s="124">
        <f>IF(RES_hhdet_in_tes!U63=0,"",RES_hhdet_in_tes!U63/RES_hhdet_in_fec!U63)</f>
        <v>0.78113907325426979</v>
      </c>
      <c r="V63" s="124">
        <f>IF(RES_hhdet_in_tes!V63=0,"",RES_hhdet_in_tes!V63/RES_hhdet_in_fec!V63)</f>
        <v>0.78989608457802285</v>
      </c>
      <c r="W63" s="124">
        <f>IF(RES_hhdet_in_tes!W63=0,"",RES_hhdet_in_tes!W63/RES_hhdet_in_fec!W63)</f>
        <v>0.79600531297416421</v>
      </c>
      <c r="X63" s="124">
        <f>IF(RES_hhdet_in_tes!X63=0,"",RES_hhdet_in_tes!X63/RES_hhdet_in_fec!X63)</f>
        <v>0.79993959265577286</v>
      </c>
      <c r="Y63" s="124">
        <f>IF(RES_hhdet_in_tes!Y63=0,"",RES_hhdet_in_tes!Y63/RES_hhdet_in_fec!Y63)</f>
        <v>0.80276083783437968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0.53939107855395951</v>
      </c>
      <c r="D64" s="111">
        <f>IF(RES_hhdet_in_tes!D64=0,"",RES_hhdet_in_tes!D64/RES_hhdet_in_fec!D64)</f>
        <v>0.54395506024679274</v>
      </c>
      <c r="E64" s="111">
        <f>IF(RES_hhdet_in_tes!E64=0,"",RES_hhdet_in_tes!E64/RES_hhdet_in_fec!E64)</f>
        <v>0.54880686106354382</v>
      </c>
      <c r="F64" s="111">
        <f>IF(RES_hhdet_in_tes!F64=0,"",RES_hhdet_in_tes!F64/RES_hhdet_in_fec!F64)</f>
        <v>0.55364101165833013</v>
      </c>
      <c r="G64" s="111">
        <f>IF(RES_hhdet_in_tes!G64=0,"",RES_hhdet_in_tes!G64/RES_hhdet_in_fec!G64)</f>
        <v>0.5587329434914714</v>
      </c>
      <c r="H64" s="111">
        <f>IF(RES_hhdet_in_tes!H64=0,"",RES_hhdet_in_tes!H64/RES_hhdet_in_fec!H64)</f>
        <v>0.56404746621566426</v>
      </c>
      <c r="I64" s="111">
        <f>IF(RES_hhdet_in_tes!I64=0,"",RES_hhdet_in_tes!I64/RES_hhdet_in_fec!I64)</f>
        <v>0.56965089279617809</v>
      </c>
      <c r="J64" s="111">
        <f>IF(RES_hhdet_in_tes!J64=0,"",RES_hhdet_in_tes!J64/RES_hhdet_in_fec!J64)</f>
        <v>0.57581832156394841</v>
      </c>
      <c r="K64" s="111">
        <f>IF(RES_hhdet_in_tes!K64=0,"",RES_hhdet_in_tes!K64/RES_hhdet_in_fec!K64)</f>
        <v>0.5827814193670815</v>
      </c>
      <c r="L64" s="111">
        <f>IF(RES_hhdet_in_tes!L64=0,"",RES_hhdet_in_tes!L64/RES_hhdet_in_fec!L64)</f>
        <v>0.59059808406139591</v>
      </c>
      <c r="M64" s="111">
        <f>IF(RES_hhdet_in_tes!M64=0,"",RES_hhdet_in_tes!M64/RES_hhdet_in_fec!M64)</f>
        <v>0.60506158671319565</v>
      </c>
      <c r="N64" s="111">
        <f>IF(RES_hhdet_in_tes!N64=0,"",RES_hhdet_in_tes!N64/RES_hhdet_in_fec!N64)</f>
        <v>0.62797479398266098</v>
      </c>
      <c r="O64" s="111">
        <f>IF(RES_hhdet_in_tes!O64=0,"",RES_hhdet_in_tes!O64/RES_hhdet_in_fec!O64)</f>
        <v>0.66054083164078703</v>
      </c>
      <c r="P64" s="111">
        <f>IF(RES_hhdet_in_tes!P64=0,"",RES_hhdet_in_tes!P64/RES_hhdet_in_fec!P64)</f>
        <v>0.69890544846674618</v>
      </c>
      <c r="Q64" s="111">
        <f>IF(RES_hhdet_in_tes!Q64=0,"",RES_hhdet_in_tes!Q64/RES_hhdet_in_fec!Q64)</f>
        <v>0.7312705373278261</v>
      </c>
      <c r="R64" s="111">
        <f>IF(RES_hhdet_in_tes!R64=0,"",RES_hhdet_in_tes!R64/RES_hhdet_in_fec!R64)</f>
        <v>0.74772461093370146</v>
      </c>
      <c r="S64" s="111">
        <f>IF(RES_hhdet_in_tes!S64=0,"",RES_hhdet_in_tes!S64/RES_hhdet_in_fec!S64)</f>
        <v>0.76033199345875169</v>
      </c>
      <c r="T64" s="111">
        <f>IF(RES_hhdet_in_tes!T64=0,"",RES_hhdet_in_tes!T64/RES_hhdet_in_fec!T64)</f>
        <v>0.7705942668495005</v>
      </c>
      <c r="U64" s="111">
        <f>IF(RES_hhdet_in_tes!U64=0,"",RES_hhdet_in_tes!U64/RES_hhdet_in_fec!U64)</f>
        <v>0.77955019670186498</v>
      </c>
      <c r="V64" s="111">
        <f>IF(RES_hhdet_in_tes!V64=0,"",RES_hhdet_in_tes!V64/RES_hhdet_in_fec!V64)</f>
        <v>0.78771567793942132</v>
      </c>
      <c r="W64" s="111">
        <f>IF(RES_hhdet_in_tes!W64=0,"",RES_hhdet_in_tes!W64/RES_hhdet_in_fec!W64)</f>
        <v>0.79387420854145185</v>
      </c>
      <c r="X64" s="111">
        <f>IF(RES_hhdet_in_tes!X64=0,"",RES_hhdet_in_tes!X64/RES_hhdet_in_fec!X64)</f>
        <v>0.79782567952497829</v>
      </c>
      <c r="Y64" s="111">
        <f>IF(RES_hhdet_in_tes!Y64=0,"",RES_hhdet_in_tes!Y64/RES_hhdet_in_fec!Y64)</f>
        <v>0.80061587582139992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2.2780206427078262</v>
      </c>
      <c r="D66" s="124">
        <f>IF(RES_hhdet_in_tes!D66=0,"",RES_hhdet_in_tes!D66/RES_hhdet_in_fec!D66)</f>
        <v>2.3733494565267517</v>
      </c>
      <c r="E66" s="124">
        <f>IF(RES_hhdet_in_tes!E66=0,"",RES_hhdet_in_tes!E66/RES_hhdet_in_fec!E66)</f>
        <v>2.4701074325726364</v>
      </c>
      <c r="F66" s="124">
        <f>IF(RES_hhdet_in_tes!F66=0,"",RES_hhdet_in_tes!F66/RES_hhdet_in_fec!F66)</f>
        <v>2.5676425260017015</v>
      </c>
      <c r="G66" s="124">
        <f>IF(RES_hhdet_in_tes!G66=0,"",RES_hhdet_in_tes!G66/RES_hhdet_in_fec!G66)</f>
        <v>2.6665197892742047</v>
      </c>
      <c r="H66" s="124">
        <f>IF(RES_hhdet_in_tes!H66=0,"",RES_hhdet_in_tes!H66/RES_hhdet_in_fec!H66)</f>
        <v>2.766650417833262</v>
      </c>
      <c r="I66" s="124">
        <f>IF(RES_hhdet_in_tes!I66=0,"",RES_hhdet_in_tes!I66/RES_hhdet_in_fec!I66)</f>
        <v>2.8681528574147013</v>
      </c>
      <c r="J66" s="124">
        <f>IF(RES_hhdet_in_tes!J66=0,"",RES_hhdet_in_tes!J66/RES_hhdet_in_fec!J66)</f>
        <v>2.9715579729014108</v>
      </c>
      <c r="K66" s="124">
        <f>IF(RES_hhdet_in_tes!K66=0,"",RES_hhdet_in_tes!K66/RES_hhdet_in_fec!K66)</f>
        <v>3.0772862535440511</v>
      </c>
      <c r="L66" s="124">
        <f>IF(RES_hhdet_in_tes!L66=0,"",RES_hhdet_in_tes!L66/RES_hhdet_in_fec!L66)</f>
        <v>3.1853934607428278</v>
      </c>
      <c r="M66" s="124">
        <f>IF(RES_hhdet_in_tes!M66=0,"",RES_hhdet_in_tes!M66/RES_hhdet_in_fec!M66)</f>
        <v>3.3092763516270676</v>
      </c>
      <c r="N66" s="124">
        <f>IF(RES_hhdet_in_tes!N66=0,"",RES_hhdet_in_tes!N66/RES_hhdet_in_fec!N66)</f>
        <v>3.4529118083418195</v>
      </c>
      <c r="O66" s="124">
        <f>IF(RES_hhdet_in_tes!O66=0,"",RES_hhdet_in_tes!O66/RES_hhdet_in_fec!O66)</f>
        <v>3.6160435994387772</v>
      </c>
      <c r="P66" s="124">
        <f>IF(RES_hhdet_in_tes!P66=0,"",RES_hhdet_in_tes!P66/RES_hhdet_in_fec!P66)</f>
        <v>3.7827957384910502</v>
      </c>
      <c r="Q66" s="124">
        <f>IF(RES_hhdet_in_tes!Q66=0,"",RES_hhdet_in_tes!Q66/RES_hhdet_in_fec!Q66)</f>
        <v>3.9107754485369099</v>
      </c>
      <c r="R66" s="124">
        <f>IF(RES_hhdet_in_tes!R66=0,"",RES_hhdet_in_tes!R66/RES_hhdet_in_fec!R66)</f>
        <v>3.9385058513711679</v>
      </c>
      <c r="S66" s="124">
        <f>IF(RES_hhdet_in_tes!S66=0,"",RES_hhdet_in_tes!S66/RES_hhdet_in_fec!S66)</f>
        <v>3.9415870072416408</v>
      </c>
      <c r="T66" s="124">
        <f>IF(RES_hhdet_in_tes!T66=0,"",RES_hhdet_in_tes!T66/RES_hhdet_in_fec!T66)</f>
        <v>3.9450105137643892</v>
      </c>
      <c r="U66" s="124">
        <f>IF(RES_hhdet_in_tes!U66=0,"",RES_hhdet_in_tes!U66/RES_hhdet_in_fec!U66)</f>
        <v>3.9488144099007756</v>
      </c>
      <c r="V66" s="124">
        <f>IF(RES_hhdet_in_tes!V66=0,"",RES_hhdet_in_tes!V66/RES_hhdet_in_fec!V66)</f>
        <v>3.9596841818886914</v>
      </c>
      <c r="W66" s="124">
        <f>IF(RES_hhdet_in_tes!W66=0,"",RES_hhdet_in_tes!W66/RES_hhdet_in_fec!W66)</f>
        <v>3.9953608813464685</v>
      </c>
      <c r="X66" s="124">
        <f>IF(RES_hhdet_in_tes!X66=0,"",RES_hhdet_in_tes!X66/RES_hhdet_in_fec!X66)</f>
        <v>4.0387840662242995</v>
      </c>
      <c r="Y66" s="124">
        <f>IF(RES_hhdet_in_tes!Y66=0,"",RES_hhdet_in_tes!Y66/RES_hhdet_in_fec!Y66)</f>
        <v>4.0877297143224061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2.2780206427078262</v>
      </c>
      <c r="D67" s="111">
        <f>IF(RES_hhdet_in_tes!D67=0,"",RES_hhdet_in_tes!D67/RES_hhdet_in_fec!D67)</f>
        <v>2.3733494565267517</v>
      </c>
      <c r="E67" s="111">
        <f>IF(RES_hhdet_in_tes!E67=0,"",RES_hhdet_in_tes!E67/RES_hhdet_in_fec!E67)</f>
        <v>2.4701074325726364</v>
      </c>
      <c r="F67" s="111">
        <f>IF(RES_hhdet_in_tes!F67=0,"",RES_hhdet_in_tes!F67/RES_hhdet_in_fec!F67)</f>
        <v>2.5676425260017015</v>
      </c>
      <c r="G67" s="111">
        <f>IF(RES_hhdet_in_tes!G67=0,"",RES_hhdet_in_tes!G67/RES_hhdet_in_fec!G67)</f>
        <v>2.6665197892742047</v>
      </c>
      <c r="H67" s="111">
        <f>IF(RES_hhdet_in_tes!H67=0,"",RES_hhdet_in_tes!H67/RES_hhdet_in_fec!H67)</f>
        <v>2.766650417833262</v>
      </c>
      <c r="I67" s="111">
        <f>IF(RES_hhdet_in_tes!I67=0,"",RES_hhdet_in_tes!I67/RES_hhdet_in_fec!I67)</f>
        <v>2.8681528574147013</v>
      </c>
      <c r="J67" s="111">
        <f>IF(RES_hhdet_in_tes!J67=0,"",RES_hhdet_in_tes!J67/RES_hhdet_in_fec!J67)</f>
        <v>2.9715579729014108</v>
      </c>
      <c r="K67" s="111">
        <f>IF(RES_hhdet_in_tes!K67=0,"",RES_hhdet_in_tes!K67/RES_hhdet_in_fec!K67)</f>
        <v>3.0772862535440511</v>
      </c>
      <c r="L67" s="111">
        <f>IF(RES_hhdet_in_tes!L67=0,"",RES_hhdet_in_tes!L67/RES_hhdet_in_fec!L67)</f>
        <v>3.1853934607428278</v>
      </c>
      <c r="M67" s="111">
        <f>IF(RES_hhdet_in_tes!M67=0,"",RES_hhdet_in_tes!M67/RES_hhdet_in_fec!M67)</f>
        <v>3.3092763516270676</v>
      </c>
      <c r="N67" s="111">
        <f>IF(RES_hhdet_in_tes!N67=0,"",RES_hhdet_in_tes!N67/RES_hhdet_in_fec!N67)</f>
        <v>3.4529118083418195</v>
      </c>
      <c r="O67" s="111">
        <f>IF(RES_hhdet_in_tes!O67=0,"",RES_hhdet_in_tes!O67/RES_hhdet_in_fec!O67)</f>
        <v>3.6160435994387772</v>
      </c>
      <c r="P67" s="111">
        <f>IF(RES_hhdet_in_tes!P67=0,"",RES_hhdet_in_tes!P67/RES_hhdet_in_fec!P67)</f>
        <v>3.7827957384910502</v>
      </c>
      <c r="Q67" s="111">
        <f>IF(RES_hhdet_in_tes!Q67=0,"",RES_hhdet_in_tes!Q67/RES_hhdet_in_fec!Q67)</f>
        <v>3.9107754485369099</v>
      </c>
      <c r="R67" s="111">
        <f>IF(RES_hhdet_in_tes!R67=0,"",RES_hhdet_in_tes!R67/RES_hhdet_in_fec!R67)</f>
        <v>3.9385058513711679</v>
      </c>
      <c r="S67" s="111">
        <f>IF(RES_hhdet_in_tes!S67=0,"",RES_hhdet_in_tes!S67/RES_hhdet_in_fec!S67)</f>
        <v>3.9415870072416408</v>
      </c>
      <c r="T67" s="111">
        <f>IF(RES_hhdet_in_tes!T67=0,"",RES_hhdet_in_tes!T67/RES_hhdet_in_fec!T67)</f>
        <v>3.9450105137643892</v>
      </c>
      <c r="U67" s="111">
        <f>IF(RES_hhdet_in_tes!U67=0,"",RES_hhdet_in_tes!U67/RES_hhdet_in_fec!U67)</f>
        <v>3.9488144099007756</v>
      </c>
      <c r="V67" s="111">
        <f>IF(RES_hhdet_in_tes!V67=0,"",RES_hhdet_in_tes!V67/RES_hhdet_in_fec!V67)</f>
        <v>3.9596841818886914</v>
      </c>
      <c r="W67" s="111">
        <f>IF(RES_hhdet_in_tes!W67=0,"",RES_hhdet_in_tes!W67/RES_hhdet_in_fec!W67)</f>
        <v>3.9953608813464685</v>
      </c>
      <c r="X67" s="111">
        <f>IF(RES_hhdet_in_tes!X67=0,"",RES_hhdet_in_tes!X67/RES_hhdet_in_fec!X67)</f>
        <v>4.0387840662242995</v>
      </c>
      <c r="Y67" s="111">
        <f>IF(RES_hhdet_in_tes!Y67=0,"",RES_hhdet_in_tes!Y67/RES_hhdet_in_fec!Y67)</f>
        <v>4.0877297143224061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0.59579025158103682</v>
      </c>
      <c r="D68" s="124">
        <f>IF(RES_hhdet_in_tes!D68=0,"",RES_hhdet_in_tes!D68/RES_hhdet_in_fec!D68)</f>
        <v>0.59963249523802498</v>
      </c>
      <c r="E68" s="124">
        <f>IF(RES_hhdet_in_tes!E68=0,"",RES_hhdet_in_tes!E68/RES_hhdet_in_fec!E68)</f>
        <v>0.60664896499315624</v>
      </c>
      <c r="F68" s="124">
        <f>IF(RES_hhdet_in_tes!F68=0,"",RES_hhdet_in_tes!F68/RES_hhdet_in_fec!F68)</f>
        <v>0.61161383507174094</v>
      </c>
      <c r="G68" s="124">
        <f>IF(RES_hhdet_in_tes!G68=0,"",RES_hhdet_in_tes!G68/RES_hhdet_in_fec!G68)</f>
        <v>0.61757796055289382</v>
      </c>
      <c r="H68" s="124">
        <f>IF(RES_hhdet_in_tes!H68=0,"",RES_hhdet_in_tes!H68/RES_hhdet_in_fec!H68)</f>
        <v>0.62354857175184175</v>
      </c>
      <c r="I68" s="124">
        <f>IF(RES_hhdet_in_tes!I68=0,"",RES_hhdet_in_tes!I68/RES_hhdet_in_fec!I68)</f>
        <v>0.6263100881003123</v>
      </c>
      <c r="J68" s="124">
        <f>IF(RES_hhdet_in_tes!J68=0,"",RES_hhdet_in_tes!J68/RES_hhdet_in_fec!J68)</f>
        <v>0.63911820701085498</v>
      </c>
      <c r="K68" s="124">
        <f>IF(RES_hhdet_in_tes!K68=0,"",RES_hhdet_in_tes!K68/RES_hhdet_in_fec!K68)</f>
        <v>0.64648612610969214</v>
      </c>
      <c r="L68" s="124">
        <f>IF(RES_hhdet_in_tes!L68=0,"",RES_hhdet_in_tes!L68/RES_hhdet_in_fec!L68)</f>
        <v>0.67046917033814302</v>
      </c>
      <c r="M68" s="124">
        <f>IF(RES_hhdet_in_tes!M68=0,"",RES_hhdet_in_tes!M68/RES_hhdet_in_fec!M68)</f>
        <v>0.68670280560388697</v>
      </c>
      <c r="N68" s="124">
        <f>IF(RES_hhdet_in_tes!N68=0,"",RES_hhdet_in_tes!N68/RES_hhdet_in_fec!N68)</f>
        <v>0.71111287224931286</v>
      </c>
      <c r="O68" s="124">
        <f>IF(RES_hhdet_in_tes!O68=0,"",RES_hhdet_in_tes!O68/RES_hhdet_in_fec!O68)</f>
        <v>0.70921333798773922</v>
      </c>
      <c r="P68" s="124">
        <f>IF(RES_hhdet_in_tes!P68=0,"",RES_hhdet_in_tes!P68/RES_hhdet_in_fec!P68)</f>
        <v>0.76360149677135902</v>
      </c>
      <c r="Q68" s="124">
        <f>IF(RES_hhdet_in_tes!Q68=0,"",RES_hhdet_in_tes!Q68/RES_hhdet_in_fec!Q68)</f>
        <v>0.76993913593457219</v>
      </c>
      <c r="R68" s="124">
        <f>IF(RES_hhdet_in_tes!R68=0,"",RES_hhdet_in_tes!R68/RES_hhdet_in_fec!R68)</f>
        <v>0.77234434015604503</v>
      </c>
      <c r="S68" s="124">
        <f>IF(RES_hhdet_in_tes!S68=0,"",RES_hhdet_in_tes!S68/RES_hhdet_in_fec!S68)</f>
        <v>0.78326032309716964</v>
      </c>
      <c r="T68" s="124">
        <f>IF(RES_hhdet_in_tes!T68=0,"",RES_hhdet_in_tes!T68/RES_hhdet_in_fec!T68)</f>
        <v>0.80022962221672711</v>
      </c>
      <c r="U68" s="124">
        <f>IF(RES_hhdet_in_tes!U68=0,"",RES_hhdet_in_tes!U68/RES_hhdet_in_fec!U68)</f>
        <v>0.80449130669058322</v>
      </c>
      <c r="V68" s="124">
        <f>IF(RES_hhdet_in_tes!V68=0,"",RES_hhdet_in_tes!V68/RES_hhdet_in_fec!V68)</f>
        <v>0.81198556123830179</v>
      </c>
      <c r="W68" s="124">
        <f>IF(RES_hhdet_in_tes!W68=0,"",RES_hhdet_in_tes!W68/RES_hhdet_in_fec!W68)</f>
        <v>0.81699758707793191</v>
      </c>
      <c r="X68" s="124">
        <f>IF(RES_hhdet_in_tes!X68=0,"",RES_hhdet_in_tes!X68/RES_hhdet_in_fec!X68)</f>
        <v>0.81247071050299768</v>
      </c>
      <c r="Y68" s="124">
        <f>IF(RES_hhdet_in_tes!Y68=0,"",RES_hhdet_in_tes!Y68/RES_hhdet_in_fec!Y68)</f>
        <v>0.81209497370086503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0.58222985756529844</v>
      </c>
      <c r="D69" s="111">
        <f>IF(RES_hhdet_in_tes!D69=0,"",RES_hhdet_in_tes!D69/RES_hhdet_in_fec!D69)</f>
        <v>0.58764973099531115</v>
      </c>
      <c r="E69" s="111">
        <f>IF(RES_hhdet_in_tes!E69=0,"",RES_hhdet_in_tes!E69/RES_hhdet_in_fec!E69)</f>
        <v>0.5933150927882237</v>
      </c>
      <c r="F69" s="111">
        <f>IF(RES_hhdet_in_tes!F69=0,"",RES_hhdet_in_tes!F69/RES_hhdet_in_fec!F69)</f>
        <v>0.59902410163468911</v>
      </c>
      <c r="G69" s="111">
        <f>IF(RES_hhdet_in_tes!G69=0,"",RES_hhdet_in_tes!G69/RES_hhdet_in_fec!G69)</f>
        <v>0.6049574357437838</v>
      </c>
      <c r="H69" s="111">
        <f>IF(RES_hhdet_in_tes!H69=0,"",RES_hhdet_in_tes!H69/RES_hhdet_in_fec!H69)</f>
        <v>0.61109110736082117</v>
      </c>
      <c r="I69" s="111">
        <f>IF(RES_hhdet_in_tes!I69=0,"",RES_hhdet_in_tes!I69/RES_hhdet_in_fec!I69)</f>
        <v>0.61746771582100113</v>
      </c>
      <c r="J69" s="111">
        <f>IF(RES_hhdet_in_tes!J69=0,"",RES_hhdet_in_tes!J69/RES_hhdet_in_fec!J69)</f>
        <v>0.62426612000004367</v>
      </c>
      <c r="K69" s="111">
        <f>IF(RES_hhdet_in_tes!K69=0,"",RES_hhdet_in_tes!K69/RES_hhdet_in_fec!K69)</f>
        <v>0.63163587849256875</v>
      </c>
      <c r="L69" s="111">
        <f>IF(RES_hhdet_in_tes!L69=0,"",RES_hhdet_in_tes!L69/RES_hhdet_in_fec!L69)</f>
        <v>0.6396125259481974</v>
      </c>
      <c r="M69" s="111">
        <f>IF(RES_hhdet_in_tes!M69=0,"",RES_hhdet_in_tes!M69/RES_hhdet_in_fec!M69)</f>
        <v>0.65191908005353816</v>
      </c>
      <c r="N69" s="111">
        <f>IF(RES_hhdet_in_tes!N69=0,"",RES_hhdet_in_tes!N69/RES_hhdet_in_fec!N69)</f>
        <v>0.66970507731295925</v>
      </c>
      <c r="O69" s="111">
        <f>IF(RES_hhdet_in_tes!O69=0,"",RES_hhdet_in_tes!O69/RES_hhdet_in_fec!O69)</f>
        <v>0.69379098746896128</v>
      </c>
      <c r="P69" s="111">
        <f>IF(RES_hhdet_in_tes!P69=0,"",RES_hhdet_in_tes!P69/RES_hhdet_in_fec!P69)</f>
        <v>0.72179650135010642</v>
      </c>
      <c r="Q69" s="111">
        <f>IF(RES_hhdet_in_tes!Q69=0,"",RES_hhdet_in_tes!Q69/RES_hhdet_in_fec!Q69)</f>
        <v>0.74631601769589206</v>
      </c>
      <c r="R69" s="111">
        <f>IF(RES_hhdet_in_tes!R69=0,"",RES_hhdet_in_tes!R69/RES_hhdet_in_fec!R69)</f>
        <v>0.76130414065381813</v>
      </c>
      <c r="S69" s="111">
        <f>IF(RES_hhdet_in_tes!S69=0,"",RES_hhdet_in_tes!S69/RES_hhdet_in_fec!S69)</f>
        <v>0.77406822184993407</v>
      </c>
      <c r="T69" s="111">
        <f>IF(RES_hhdet_in_tes!T69=0,"",RES_hhdet_in_tes!T69/RES_hhdet_in_fec!T69)</f>
        <v>0.78480861074325658</v>
      </c>
      <c r="U69" s="111">
        <f>IF(RES_hhdet_in_tes!U69=0,"",RES_hhdet_in_tes!U69/RES_hhdet_in_fec!U69)</f>
        <v>0.79371609486310912</v>
      </c>
      <c r="V69" s="111">
        <f>IF(RES_hhdet_in_tes!V69=0,"",RES_hhdet_in_tes!V69/RES_hhdet_in_fec!V69)</f>
        <v>0.80095800744341916</v>
      </c>
      <c r="W69" s="111">
        <f>IF(RES_hhdet_in_tes!W69=0,"",RES_hhdet_in_tes!W69/RES_hhdet_in_fec!W69)</f>
        <v>0.80575074726814644</v>
      </c>
      <c r="X69" s="111">
        <f>IF(RES_hhdet_in_tes!X69=0,"",RES_hhdet_in_tes!X69/RES_hhdet_in_fec!X69)</f>
        <v>0.80837333637879738</v>
      </c>
      <c r="Y69" s="111">
        <f>IF(RES_hhdet_in_tes!Y69=0,"",RES_hhdet_in_tes!Y69/RES_hhdet_in_fec!Y69)</f>
        <v>0.80991103419896027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0.88066736483386565</v>
      </c>
      <c r="D70" s="111">
        <f>IF(RES_hhdet_in_tes!D70=0,"",RES_hhdet_in_tes!D70/RES_hhdet_in_fec!D70)</f>
        <v>0.87760513659362427</v>
      </c>
      <c r="E70" s="111">
        <f>IF(RES_hhdet_in_tes!E70=0,"",RES_hhdet_in_tes!E70/RES_hhdet_in_fec!E70)</f>
        <v>0.89589045270309831</v>
      </c>
      <c r="F70" s="111">
        <f>IF(RES_hhdet_in_tes!F70=0,"",RES_hhdet_in_tes!F70/RES_hhdet_in_fec!F70)</f>
        <v>0.89704859646092017</v>
      </c>
      <c r="G70" s="111">
        <f>IF(RES_hhdet_in_tes!G70=0,"",RES_hhdet_in_tes!G70/RES_hhdet_in_fec!G70)</f>
        <v>0.88543438720530565</v>
      </c>
      <c r="H70" s="111">
        <f>IF(RES_hhdet_in_tes!H70=0,"",RES_hhdet_in_tes!H70/RES_hhdet_in_fec!H70)</f>
        <v>0.89677886149574892</v>
      </c>
      <c r="I70" s="111">
        <f>IF(RES_hhdet_in_tes!I70=0,"",RES_hhdet_in_tes!I70/RES_hhdet_in_fec!I70)</f>
        <v>0.89788151775533842</v>
      </c>
      <c r="J70" s="111">
        <f>IF(RES_hhdet_in_tes!J70=0,"",RES_hhdet_in_tes!J70/RES_hhdet_in_fec!J70)</f>
        <v>0.9028292677274079</v>
      </c>
      <c r="K70" s="111">
        <f>IF(RES_hhdet_in_tes!K70=0,"",RES_hhdet_in_tes!K70/RES_hhdet_in_fec!K70)</f>
        <v>0.90271519627656382</v>
      </c>
      <c r="L70" s="111">
        <f>IF(RES_hhdet_in_tes!L70=0,"",RES_hhdet_in_tes!L70/RES_hhdet_in_fec!L70)</f>
        <v>0.9133424072234414</v>
      </c>
      <c r="M70" s="111">
        <f>IF(RES_hhdet_in_tes!M70=0,"",RES_hhdet_in_tes!M70/RES_hhdet_in_fec!M70)</f>
        <v>0.94483970155210317</v>
      </c>
      <c r="N70" s="111">
        <f>IF(RES_hhdet_in_tes!N70=0,"",RES_hhdet_in_tes!N70/RES_hhdet_in_fec!N70)</f>
        <v>0.94706573967719609</v>
      </c>
      <c r="O70" s="111">
        <f>IF(RES_hhdet_in_tes!O70=0,"",RES_hhdet_in_tes!O70/RES_hhdet_in_fec!O70)</f>
        <v>0.96069276870257525</v>
      </c>
      <c r="P70" s="111">
        <f>IF(RES_hhdet_in_tes!P70=0,"",RES_hhdet_in_tes!P70/RES_hhdet_in_fec!P70)</f>
        <v>0.95991295399683074</v>
      </c>
      <c r="Q70" s="111">
        <f>IF(RES_hhdet_in_tes!Q70=0,"",RES_hhdet_in_tes!Q70/RES_hhdet_in_fec!Q70)</f>
        <v>0.96169673078511764</v>
      </c>
      <c r="R70" s="111" t="str">
        <f>IF(RES_hhdet_in_tes!R70=0,"",RES_hhdet_in_tes!R70/RES_hhdet_in_fec!R70)</f>
        <v/>
      </c>
      <c r="S70" s="111">
        <f>IF(RES_hhdet_in_tes!S70=0,"",RES_hhdet_in_tes!S70/RES_hhdet_in_fec!S70)</f>
        <v>0.96894663082285704</v>
      </c>
      <c r="T70" s="111">
        <f>IF(RES_hhdet_in_tes!T70=0,"",RES_hhdet_in_tes!T70/RES_hhdet_in_fec!T70)</f>
        <v>0.97684390504100471</v>
      </c>
      <c r="U70" s="111">
        <f>IF(RES_hhdet_in_tes!U70=0,"",RES_hhdet_in_tes!U70/RES_hhdet_in_fec!U70)</f>
        <v>0.97691259104165773</v>
      </c>
      <c r="V70" s="111">
        <f>IF(RES_hhdet_in_tes!V70=0,"",RES_hhdet_in_tes!V70/RES_hhdet_in_fec!V70)</f>
        <v>0.97351795651599626</v>
      </c>
      <c r="W70" s="111" t="str">
        <f>IF(RES_hhdet_in_tes!W70=0,"",RES_hhdet_in_tes!W70/RES_hhdet_in_fec!W70)</f>
        <v/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0.58222985756529844</v>
      </c>
      <c r="D71" s="112">
        <f>IF(RES_hhdet_in_tes!D71=0,"",RES_hhdet_in_tes!D71/RES_hhdet_in_fec!D71)</f>
        <v>0.58764973099531115</v>
      </c>
      <c r="E71" s="112">
        <f>IF(RES_hhdet_in_tes!E71=0,"",RES_hhdet_in_tes!E71/RES_hhdet_in_fec!E71)</f>
        <v>0.5933150927882237</v>
      </c>
      <c r="F71" s="112">
        <f>IF(RES_hhdet_in_tes!F71=0,"",RES_hhdet_in_tes!F71/RES_hhdet_in_fec!F71)</f>
        <v>0.59902410163468911</v>
      </c>
      <c r="G71" s="112">
        <f>IF(RES_hhdet_in_tes!G71=0,"",RES_hhdet_in_tes!G71/RES_hhdet_in_fec!G71)</f>
        <v>0.6049574357437838</v>
      </c>
      <c r="H71" s="112">
        <f>IF(RES_hhdet_in_tes!H71=0,"",RES_hhdet_in_tes!H71/RES_hhdet_in_fec!H71)</f>
        <v>0.61109110736082117</v>
      </c>
      <c r="I71" s="112">
        <f>IF(RES_hhdet_in_tes!I71=0,"",RES_hhdet_in_tes!I71/RES_hhdet_in_fec!I71)</f>
        <v>0.61746771582100113</v>
      </c>
      <c r="J71" s="112">
        <f>IF(RES_hhdet_in_tes!J71=0,"",RES_hhdet_in_tes!J71/RES_hhdet_in_fec!J71)</f>
        <v>0.62426612000004367</v>
      </c>
      <c r="K71" s="112">
        <f>IF(RES_hhdet_in_tes!K71=0,"",RES_hhdet_in_tes!K71/RES_hhdet_in_fec!K71)</f>
        <v>0.63163587849256875</v>
      </c>
      <c r="L71" s="112">
        <f>IF(RES_hhdet_in_tes!L71=0,"",RES_hhdet_in_tes!L71/RES_hhdet_in_fec!L71)</f>
        <v>0.6396125259481974</v>
      </c>
      <c r="M71" s="112">
        <f>IF(RES_hhdet_in_tes!M71=0,"",RES_hhdet_in_tes!M71/RES_hhdet_in_fec!M71)</f>
        <v>0.65191908005353816</v>
      </c>
      <c r="N71" s="112">
        <f>IF(RES_hhdet_in_tes!N71=0,"",RES_hhdet_in_tes!N71/RES_hhdet_in_fec!N71)</f>
        <v>0.66970507731295925</v>
      </c>
      <c r="O71" s="112">
        <f>IF(RES_hhdet_in_tes!O71=0,"",RES_hhdet_in_tes!O71/RES_hhdet_in_fec!O71)</f>
        <v>0.69379098746896128</v>
      </c>
      <c r="P71" s="112">
        <f>IF(RES_hhdet_in_tes!P71=0,"",RES_hhdet_in_tes!P71/RES_hhdet_in_fec!P71)</f>
        <v>0.72179650135010642</v>
      </c>
      <c r="Q71" s="112">
        <f>IF(RES_hhdet_in_tes!Q71=0,"",RES_hhdet_in_tes!Q71/RES_hhdet_in_fec!Q71)</f>
        <v>0.74631601769589206</v>
      </c>
      <c r="R71" s="112" t="str">
        <f>IF(RES_hhdet_in_tes!R71=0,"",RES_hhdet_in_tes!R71/RES_hhdet_in_fec!R71)</f>
        <v/>
      </c>
      <c r="S71" s="112">
        <f>IF(RES_hhdet_in_tes!S71=0,"",RES_hhdet_in_tes!S71/RES_hhdet_in_fec!S71)</f>
        <v>0.77406822184993407</v>
      </c>
      <c r="T71" s="112">
        <f>IF(RES_hhdet_in_tes!T71=0,"",RES_hhdet_in_tes!T71/RES_hhdet_in_fec!T71)</f>
        <v>0.7848086107432567</v>
      </c>
      <c r="U71" s="112">
        <f>IF(RES_hhdet_in_tes!U71=0,"",RES_hhdet_in_tes!U71/RES_hhdet_in_fec!U71)</f>
        <v>0.79371609486310912</v>
      </c>
      <c r="V71" s="112">
        <f>IF(RES_hhdet_in_tes!V71=0,"",RES_hhdet_in_tes!V71/RES_hhdet_in_fec!V71)</f>
        <v>0.80095800744341916</v>
      </c>
      <c r="W71" s="112" t="str">
        <f>IF(RES_hhdet_in_tes!W71=0,"",RES_hhdet_in_tes!W71/RES_hhdet_in_fec!W71)</f>
        <v/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 t="str">
        <f>IF(RES_hhdet_in_tes!R72=0,"",RES_hhdet_in_tes!R72/RES_hhdet_in_fec!R72)</f>
        <v/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 t="str">
        <f>IF(RES_hhdet_in_tes!W72=0,"",RES_hhdet_in_tes!W72/RES_hhdet_in_fec!W72)</f>
        <v/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0.65848687005679496</v>
      </c>
      <c r="D73" s="112">
        <f>IF(RES_hhdet_in_tes!D73=0,"",RES_hhdet_in_tes!D73/RES_hhdet_in_fec!D73)</f>
        <v>0.65950357571837825</v>
      </c>
      <c r="E73" s="112">
        <f>IF(RES_hhdet_in_tes!E73=0,"",RES_hhdet_in_tes!E73/RES_hhdet_in_fec!E73)</f>
        <v>0.66061661661157933</v>
      </c>
      <c r="F73" s="112">
        <f>IF(RES_hhdet_in_tes!F73=0,"",RES_hhdet_in_tes!F73/RES_hhdet_in_fec!F73)</f>
        <v>0.66174308687529471</v>
      </c>
      <c r="G73" s="112">
        <f>IF(RES_hhdet_in_tes!G73=0,"",RES_hhdet_in_tes!G73/RES_hhdet_in_fec!G73)</f>
        <v>0.66295902792456962</v>
      </c>
      <c r="H73" s="112">
        <f>IF(RES_hhdet_in_tes!H73=0,"",RES_hhdet_in_tes!H73/RES_hhdet_in_fec!H73)</f>
        <v>0.66425585631555406</v>
      </c>
      <c r="I73" s="112">
        <f>IF(RES_hhdet_in_tes!I73=0,"",RES_hhdet_in_tes!I73/RES_hhdet_in_fec!I73)</f>
        <v>0.66565329322752209</v>
      </c>
      <c r="J73" s="112">
        <f>IF(RES_hhdet_in_tes!J73=0,"",RES_hhdet_in_tes!J73/RES_hhdet_in_fec!J73)</f>
        <v>0.66723041461428201</v>
      </c>
      <c r="K73" s="112">
        <f>IF(RES_hhdet_in_tes!K73=0,"",RES_hhdet_in_tes!K73/RES_hhdet_in_fec!K73)</f>
        <v>0.66905707732594288</v>
      </c>
      <c r="L73" s="112">
        <f>IF(RES_hhdet_in_tes!L73=0,"",RES_hhdet_in_tes!L73/RES_hhdet_in_fec!L73)</f>
        <v>0.67115729942386804</v>
      </c>
      <c r="M73" s="112">
        <f>IF(RES_hhdet_in_tes!M73=0,"",RES_hhdet_in_tes!M73/RES_hhdet_in_fec!M73)</f>
        <v>0.67515007459216614</v>
      </c>
      <c r="N73" s="112">
        <f>IF(RES_hhdet_in_tes!N73=0,"",RES_hhdet_in_tes!N73/RES_hhdet_in_fec!N73)</f>
        <v>0.68173380124730232</v>
      </c>
      <c r="O73" s="112">
        <f>IF(RES_hhdet_in_tes!O73=0,"",RES_hhdet_in_tes!O73/RES_hhdet_in_fec!O73)</f>
        <v>0.69177312856985296</v>
      </c>
      <c r="P73" s="112">
        <f>IF(RES_hhdet_in_tes!P73=0,"",RES_hhdet_in_tes!P73/RES_hhdet_in_fec!P73)</f>
        <v>0.70479208919072422</v>
      </c>
      <c r="Q73" s="112">
        <f>IF(RES_hhdet_in_tes!Q73=0,"",RES_hhdet_in_tes!Q73/RES_hhdet_in_fec!Q73)</f>
        <v>0.717352616282666</v>
      </c>
      <c r="R73" s="112">
        <f>IF(RES_hhdet_in_tes!R73=0,"",RES_hhdet_in_tes!R73/RES_hhdet_in_fec!R73)</f>
        <v>0.72585281928530043</v>
      </c>
      <c r="S73" s="112">
        <f>IF(RES_hhdet_in_tes!S73=0,"",RES_hhdet_in_tes!S73/RES_hhdet_in_fec!S73)</f>
        <v>0.73408805082634709</v>
      </c>
      <c r="T73" s="112">
        <f>IF(RES_hhdet_in_tes!T73=0,"",RES_hhdet_in_tes!T73/RES_hhdet_in_fec!T73)</f>
        <v>0.74225937256559227</v>
      </c>
      <c r="U73" s="112">
        <f>IF(RES_hhdet_in_tes!U73=0,"",RES_hhdet_in_tes!U73/RES_hhdet_in_fec!U73)</f>
        <v>0.75044892854146383</v>
      </c>
      <c r="V73" s="112">
        <f>IF(RES_hhdet_in_tes!V73=0,"",RES_hhdet_in_tes!V73/RES_hhdet_in_fec!V73)</f>
        <v>0.75849421794806648</v>
      </c>
      <c r="W73" s="112" t="str">
        <f>IF(RES_hhdet_in_tes!W73=0,"",RES_hhdet_in_tes!W73/RES_hhdet_in_fec!W73)</f>
        <v/>
      </c>
      <c r="X73" s="112">
        <f>IF(RES_hhdet_in_tes!X73=0,"",RES_hhdet_in_tes!X73/RES_hhdet_in_fec!X73)</f>
        <v>0.77752119968369449</v>
      </c>
      <c r="Y73" s="112">
        <f>IF(RES_hhdet_in_tes!Y73=0,"",RES_hhdet_in_tes!Y73/RES_hhdet_in_fec!Y73)</f>
        <v>0.78841696277467432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0.91053957173013234</v>
      </c>
      <c r="D74" s="113">
        <f>IF(RES_hhdet_in_tes!D74=0,"",RES_hhdet_in_tes!D74/RES_hhdet_in_fec!D74)</f>
        <v>0.90478473410182836</v>
      </c>
      <c r="E74" s="113">
        <f>IF(RES_hhdet_in_tes!E74=0,"",RES_hhdet_in_tes!E74/RES_hhdet_in_fec!E74)</f>
        <v>0.92996075136765488</v>
      </c>
      <c r="F74" s="113">
        <f>IF(RES_hhdet_in_tes!F74=0,"",RES_hhdet_in_tes!F74/RES_hhdet_in_fec!F74)</f>
        <v>0.92922162200260749</v>
      </c>
      <c r="G74" s="113">
        <f>IF(RES_hhdet_in_tes!G74=0,"",RES_hhdet_in_tes!G74/RES_hhdet_in_fec!G74)</f>
        <v>0.90581454842229514</v>
      </c>
      <c r="H74" s="113">
        <f>IF(RES_hhdet_in_tes!H74=0,"",RES_hhdet_in_tes!H74/RES_hhdet_in_fec!H74)</f>
        <v>0.91906123100149417</v>
      </c>
      <c r="I74" s="113">
        <f>IF(RES_hhdet_in_tes!I74=0,"",RES_hhdet_in_tes!I74/RES_hhdet_in_fec!I74)</f>
        <v>0.91669290812904514</v>
      </c>
      <c r="J74" s="113">
        <f>IF(RES_hhdet_in_tes!J74=0,"",RES_hhdet_in_tes!J74/RES_hhdet_in_fec!J74)</f>
        <v>0.91985898597430549</v>
      </c>
      <c r="K74" s="113">
        <f>IF(RES_hhdet_in_tes!K74=0,"",RES_hhdet_in_tes!K74/RES_hhdet_in_fec!K74)</f>
        <v>0.91496042555499824</v>
      </c>
      <c r="L74" s="113">
        <f>IF(RES_hhdet_in_tes!L74=0,"",RES_hhdet_in_tes!L74/RES_hhdet_in_fec!L74)</f>
        <v>0.93956590169799747</v>
      </c>
      <c r="M74" s="113">
        <f>IF(RES_hhdet_in_tes!M74=0,"",RES_hhdet_in_tes!M74/RES_hhdet_in_fec!M74)</f>
        <v>0.9544803091706543</v>
      </c>
      <c r="N74" s="113">
        <f>IF(RES_hhdet_in_tes!N74=0,"",RES_hhdet_in_tes!N74/RES_hhdet_in_fec!N74)</f>
        <v>0.95718648088340552</v>
      </c>
      <c r="O74" s="113">
        <f>IF(RES_hhdet_in_tes!O74=0,"",RES_hhdet_in_tes!O74/RES_hhdet_in_fec!O74)</f>
        <v>0.96516271805183196</v>
      </c>
      <c r="P74" s="113">
        <f>IF(RES_hhdet_in_tes!P74=0,"",RES_hhdet_in_tes!P74/RES_hhdet_in_fec!P74)</f>
        <v>0.9646283339914512</v>
      </c>
      <c r="Q74" s="113">
        <f>IF(RES_hhdet_in_tes!Q74=0,"",RES_hhdet_in_tes!Q74/RES_hhdet_in_fec!Q74)</f>
        <v>0.96458036861767693</v>
      </c>
      <c r="R74" s="113">
        <f>IF(RES_hhdet_in_tes!R74=0,"",RES_hhdet_in_tes!R74/RES_hhdet_in_fec!R74)</f>
        <v>0.96255604229169345</v>
      </c>
      <c r="S74" s="113">
        <f>IF(RES_hhdet_in_tes!S74=0,"",RES_hhdet_in_tes!S74/RES_hhdet_in_fec!S74)</f>
        <v>0.96554701371653362</v>
      </c>
      <c r="T74" s="113">
        <f>IF(RES_hhdet_in_tes!T74=0,"",RES_hhdet_in_tes!T74/RES_hhdet_in_fec!T74)</f>
        <v>0.97592664565657683</v>
      </c>
      <c r="U74" s="113">
        <f>IF(RES_hhdet_in_tes!U74=0,"",RES_hhdet_in_tes!U74/RES_hhdet_in_fec!U74)</f>
        <v>0.97619985793072683</v>
      </c>
      <c r="V74" s="113">
        <f>IF(RES_hhdet_in_tes!V74=0,"",RES_hhdet_in_tes!V74/RES_hhdet_in_fec!V74)</f>
        <v>0.99099907654091957</v>
      </c>
      <c r="W74" s="113">
        <f>IF(RES_hhdet_in_tes!W74=0,"",RES_hhdet_in_tes!W74/RES_hhdet_in_fec!W74)</f>
        <v>0.97870629999897696</v>
      </c>
      <c r="X74" s="113">
        <f>IF(RES_hhdet_in_tes!X74=0,"",RES_hhdet_in_tes!X74/RES_hhdet_in_fec!X74)</f>
        <v>0.96222498900609554</v>
      </c>
      <c r="Y74" s="113">
        <f>IF(RES_hhdet_in_tes!Y74=0,"",RES_hhdet_in_tes!Y74/RES_hhdet_in_fec!Y74)</f>
        <v>0.96531385962562732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0.65848687005679496</v>
      </c>
      <c r="D75" s="111">
        <f>IF(RES_hhdet_in_tes!D75=0,"",RES_hhdet_in_tes!D75/RES_hhdet_in_fec!D75)</f>
        <v>0.65950357571837825</v>
      </c>
      <c r="E75" s="111">
        <f>IF(RES_hhdet_in_tes!E75=0,"",RES_hhdet_in_tes!E75/RES_hhdet_in_fec!E75)</f>
        <v>0.66061661661157933</v>
      </c>
      <c r="F75" s="111">
        <f>IF(RES_hhdet_in_tes!F75=0,"",RES_hhdet_in_tes!F75/RES_hhdet_in_fec!F75)</f>
        <v>0.66174308687529471</v>
      </c>
      <c r="G75" s="111">
        <f>IF(RES_hhdet_in_tes!G75=0,"",RES_hhdet_in_tes!G75/RES_hhdet_in_fec!G75)</f>
        <v>0.66295902792456962</v>
      </c>
      <c r="H75" s="111">
        <f>IF(RES_hhdet_in_tes!H75=0,"",RES_hhdet_in_tes!H75/RES_hhdet_in_fec!H75)</f>
        <v>0.66425585631555406</v>
      </c>
      <c r="I75" s="111">
        <f>IF(RES_hhdet_in_tes!I75=0,"",RES_hhdet_in_tes!I75/RES_hhdet_in_fec!I75)</f>
        <v>0.66565329322752209</v>
      </c>
      <c r="J75" s="111">
        <f>IF(RES_hhdet_in_tes!J75=0,"",RES_hhdet_in_tes!J75/RES_hhdet_in_fec!J75)</f>
        <v>0.66723041461428201</v>
      </c>
      <c r="K75" s="111">
        <f>IF(RES_hhdet_in_tes!K75=0,"",RES_hhdet_in_tes!K75/RES_hhdet_in_fec!K75)</f>
        <v>0.66905707732594288</v>
      </c>
      <c r="L75" s="111">
        <f>IF(RES_hhdet_in_tes!L75=0,"",RES_hhdet_in_tes!L75/RES_hhdet_in_fec!L75)</f>
        <v>0.67115729942386804</v>
      </c>
      <c r="M75" s="111">
        <f>IF(RES_hhdet_in_tes!M75=0,"",RES_hhdet_in_tes!M75/RES_hhdet_in_fec!M75)</f>
        <v>0.67515007459216614</v>
      </c>
      <c r="N75" s="111">
        <f>IF(RES_hhdet_in_tes!N75=0,"",RES_hhdet_in_tes!N75/RES_hhdet_in_fec!N75)</f>
        <v>0.68173380124730232</v>
      </c>
      <c r="O75" s="111">
        <f>IF(RES_hhdet_in_tes!O75=0,"",RES_hhdet_in_tes!O75/RES_hhdet_in_fec!O75)</f>
        <v>0.69177312856985296</v>
      </c>
      <c r="P75" s="111">
        <f>IF(RES_hhdet_in_tes!P75=0,"",RES_hhdet_in_tes!P75/RES_hhdet_in_fec!P75)</f>
        <v>0.70479208919072422</v>
      </c>
      <c r="Q75" s="111">
        <f>IF(RES_hhdet_in_tes!Q75=0,"",RES_hhdet_in_tes!Q75/RES_hhdet_in_fec!Q75)</f>
        <v>0.717352616282666</v>
      </c>
      <c r="R75" s="111">
        <f>IF(RES_hhdet_in_tes!R75=0,"",RES_hhdet_in_tes!R75/RES_hhdet_in_fec!R75)</f>
        <v>0.72585281928530043</v>
      </c>
      <c r="S75" s="111">
        <f>IF(RES_hhdet_in_tes!S75=0,"",RES_hhdet_in_tes!S75/RES_hhdet_in_fec!S75)</f>
        <v>0.73408805082634709</v>
      </c>
      <c r="T75" s="111">
        <f>IF(RES_hhdet_in_tes!T75=0,"",RES_hhdet_in_tes!T75/RES_hhdet_in_fec!T75)</f>
        <v>0.74225937256559227</v>
      </c>
      <c r="U75" s="111">
        <f>IF(RES_hhdet_in_tes!U75=0,"",RES_hhdet_in_tes!U75/RES_hhdet_in_fec!U75)</f>
        <v>0.75044892854146383</v>
      </c>
      <c r="V75" s="111">
        <f>IF(RES_hhdet_in_tes!V75=0,"",RES_hhdet_in_tes!V75/RES_hhdet_in_fec!V75)</f>
        <v>0.75849421794806648</v>
      </c>
      <c r="W75" s="111">
        <f>IF(RES_hhdet_in_tes!W75=0,"",RES_hhdet_in_tes!W75/RES_hhdet_in_fec!W75)</f>
        <v>0.76584223618974268</v>
      </c>
      <c r="X75" s="111">
        <f>IF(RES_hhdet_in_tes!X75=0,"",RES_hhdet_in_tes!X75/RES_hhdet_in_fec!X75)</f>
        <v>0.77752119968369449</v>
      </c>
      <c r="Y75" s="111">
        <f>IF(RES_hhdet_in_tes!Y75=0,"",RES_hhdet_in_tes!Y75/RES_hhdet_in_fec!Y75)</f>
        <v>0.78841696277467432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0.57260171937713489</v>
      </c>
      <c r="D77" s="124">
        <f>IF(RES_hhdet_in_tes!D77=0,"",RES_hhdet_in_tes!D77/RES_hhdet_in_fec!D77)</f>
        <v>0.57369210834697093</v>
      </c>
      <c r="E77" s="124">
        <f>IF(RES_hhdet_in_tes!E77=0,"",RES_hhdet_in_tes!E77/RES_hhdet_in_fec!E77)</f>
        <v>0.57441400858700775</v>
      </c>
      <c r="F77" s="124">
        <f>IF(RES_hhdet_in_tes!F77=0,"",RES_hhdet_in_tes!F77/RES_hhdet_in_fec!F77)</f>
        <v>0.57544425882105221</v>
      </c>
      <c r="G77" s="124">
        <f>IF(RES_hhdet_in_tes!G77=0,"",RES_hhdet_in_tes!G77/RES_hhdet_in_fec!G77)</f>
        <v>0.57814036151593773</v>
      </c>
      <c r="H77" s="124">
        <f>IF(RES_hhdet_in_tes!H77=0,"",RES_hhdet_in_tes!H77/RES_hhdet_in_fec!H77)</f>
        <v>0.57984222852187561</v>
      </c>
      <c r="I77" s="124">
        <f>IF(RES_hhdet_in_tes!I77=0,"",RES_hhdet_in_tes!I77/RES_hhdet_in_fec!I77)</f>
        <v>0.57789322949135102</v>
      </c>
      <c r="J77" s="124">
        <f>IF(RES_hhdet_in_tes!J77=0,"",RES_hhdet_in_tes!J77/RES_hhdet_in_fec!J77)</f>
        <v>0.57733545804659192</v>
      </c>
      <c r="K77" s="124">
        <f>IF(RES_hhdet_in_tes!K77=0,"",RES_hhdet_in_tes!K77/RES_hhdet_in_fec!K77)</f>
        <v>0.58014397472210921</v>
      </c>
      <c r="L77" s="124">
        <f>IF(RES_hhdet_in_tes!L77=0,"",RES_hhdet_in_tes!L77/RES_hhdet_in_fec!L77)</f>
        <v>0.58304265197572114</v>
      </c>
      <c r="M77" s="124">
        <f>IF(RES_hhdet_in_tes!M77=0,"",RES_hhdet_in_tes!M77/RES_hhdet_in_fec!M77)</f>
        <v>0.58180876844547214</v>
      </c>
      <c r="N77" s="124">
        <f>IF(RES_hhdet_in_tes!N77=0,"",RES_hhdet_in_tes!N77/RES_hhdet_in_fec!N77)</f>
        <v>0.57599507220797974</v>
      </c>
      <c r="O77" s="124">
        <f>IF(RES_hhdet_in_tes!O77=0,"",RES_hhdet_in_tes!O77/RES_hhdet_in_fec!O77)</f>
        <v>0.57161339955679635</v>
      </c>
      <c r="P77" s="124">
        <f>IF(RES_hhdet_in_tes!P77=0,"",RES_hhdet_in_tes!P77/RES_hhdet_in_fec!P77)</f>
        <v>0.57658213634325339</v>
      </c>
      <c r="Q77" s="124">
        <f>IF(RES_hhdet_in_tes!Q77=0,"",RES_hhdet_in_tes!Q77/RES_hhdet_in_fec!Q77)</f>
        <v>0.57908976454558481</v>
      </c>
      <c r="R77" s="124">
        <f>IF(RES_hhdet_in_tes!R77=0,"",RES_hhdet_in_tes!R77/RES_hhdet_in_fec!R77)</f>
        <v>0.5913936571078553</v>
      </c>
      <c r="S77" s="124">
        <f>IF(RES_hhdet_in_tes!S77=0,"",RES_hhdet_in_tes!S77/RES_hhdet_in_fec!S77)</f>
        <v>0.59207688315300511</v>
      </c>
      <c r="T77" s="124">
        <f>IF(RES_hhdet_in_tes!T77=0,"",RES_hhdet_in_tes!T77/RES_hhdet_in_fec!T77)</f>
        <v>0.59881905082351505</v>
      </c>
      <c r="U77" s="124">
        <f>IF(RES_hhdet_in_tes!U77=0,"",RES_hhdet_in_tes!U77/RES_hhdet_in_fec!U77)</f>
        <v>0.59980735768894522</v>
      </c>
      <c r="V77" s="124">
        <f>IF(RES_hhdet_in_tes!V77=0,"",RES_hhdet_in_tes!V77/RES_hhdet_in_fec!V77)</f>
        <v>0.59853500514068669</v>
      </c>
      <c r="W77" s="124">
        <f>IF(RES_hhdet_in_tes!W77=0,"",RES_hhdet_in_tes!W77/RES_hhdet_in_fec!W77)</f>
        <v>0.6005744980420813</v>
      </c>
      <c r="X77" s="124">
        <f>IF(RES_hhdet_in_tes!X77=0,"",RES_hhdet_in_tes!X77/RES_hhdet_in_fec!X77)</f>
        <v>0.61514218223594519</v>
      </c>
      <c r="Y77" s="124">
        <f>IF(RES_hhdet_in_tes!Y77=0,"",RES_hhdet_in_tes!Y77/RES_hhdet_in_fec!Y77)</f>
        <v>0.62086890030755182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0.55886617365434166</v>
      </c>
      <c r="D78" s="111">
        <f>IF(RES_hhdet_in_tes!D78=0,"",RES_hhdet_in_tes!D78/RES_hhdet_in_fec!D78)</f>
        <v>0.5594927732897006</v>
      </c>
      <c r="E78" s="111">
        <f>IF(RES_hhdet_in_tes!E78=0,"",RES_hhdet_in_tes!E78/RES_hhdet_in_fec!E78)</f>
        <v>0.56011942936827819</v>
      </c>
      <c r="F78" s="111">
        <f>IF(RES_hhdet_in_tes!F78=0,"",RES_hhdet_in_tes!F78/RES_hhdet_in_fec!F78)</f>
        <v>0.56074609314365809</v>
      </c>
      <c r="G78" s="111">
        <f>IF(RES_hhdet_in_tes!G78=0,"",RES_hhdet_in_tes!G78/RES_hhdet_in_fec!G78)</f>
        <v>0.56137280889992236</v>
      </c>
      <c r="H78" s="111">
        <f>IF(RES_hhdet_in_tes!H78=0,"",RES_hhdet_in_tes!H78/RES_hhdet_in_fec!H78)</f>
        <v>0.56199957121726329</v>
      </c>
      <c r="I78" s="111">
        <f>IF(RES_hhdet_in_tes!I78=0,"",RES_hhdet_in_tes!I78/RES_hhdet_in_fec!I78)</f>
        <v>0.56262639100727962</v>
      </c>
      <c r="J78" s="111">
        <f>IF(RES_hhdet_in_tes!J78=0,"",RES_hhdet_in_tes!J78/RES_hhdet_in_fec!J78)</f>
        <v>0.56325331297094161</v>
      </c>
      <c r="K78" s="111">
        <f>IF(RES_hhdet_in_tes!K78=0,"",RES_hhdet_in_tes!K78/RES_hhdet_in_fec!K78)</f>
        <v>0.56388037511583133</v>
      </c>
      <c r="L78" s="111">
        <f>IF(RES_hhdet_in_tes!L78=0,"",RES_hhdet_in_tes!L78/RES_hhdet_in_fec!L78)</f>
        <v>0.56450758761053443</v>
      </c>
      <c r="M78" s="111">
        <f>IF(RES_hhdet_in_tes!M78=0,"",RES_hhdet_in_tes!M78/RES_hhdet_in_fec!M78)</f>
        <v>0.56498391970288997</v>
      </c>
      <c r="N78" s="111">
        <f>IF(RES_hhdet_in_tes!N78=0,"",RES_hhdet_in_tes!N78/RES_hhdet_in_fec!N78)</f>
        <v>0.56525016693663155</v>
      </c>
      <c r="O78" s="111">
        <f>IF(RES_hhdet_in_tes!O78=0,"",RES_hhdet_in_tes!O78/RES_hhdet_in_fec!O78)</f>
        <v>0.56540929591425904</v>
      </c>
      <c r="P78" s="111">
        <f>IF(RES_hhdet_in_tes!P78=0,"",RES_hhdet_in_tes!P78/RES_hhdet_in_fec!P78)</f>
        <v>0.56585331902034564</v>
      </c>
      <c r="Q78" s="111">
        <f>IF(RES_hhdet_in_tes!Q78=0,"",RES_hhdet_in_tes!Q78/RES_hhdet_in_fec!Q78)</f>
        <v>0.5676605967879127</v>
      </c>
      <c r="R78" s="111">
        <f>IF(RES_hhdet_in_tes!R78=0,"",RES_hhdet_in_tes!R78/RES_hhdet_in_fec!R78)</f>
        <v>0.57240786545771949</v>
      </c>
      <c r="S78" s="111">
        <f>IF(RES_hhdet_in_tes!S78=0,"",RES_hhdet_in_tes!S78/RES_hhdet_in_fec!S78)</f>
        <v>0.57910443038452275</v>
      </c>
      <c r="T78" s="111">
        <f>IF(RES_hhdet_in_tes!T78=0,"",RES_hhdet_in_tes!T78/RES_hhdet_in_fec!T78)</f>
        <v>0.58645187511583208</v>
      </c>
      <c r="U78" s="111">
        <f>IF(RES_hhdet_in_tes!U78=0,"",RES_hhdet_in_tes!U78/RES_hhdet_in_fec!U78)</f>
        <v>0.59315178319917439</v>
      </c>
      <c r="V78" s="111">
        <f>IF(RES_hhdet_in_tes!V78=0,"",RES_hhdet_in_tes!V78/RES_hhdet_in_fec!V78)</f>
        <v>0.59790573818206805</v>
      </c>
      <c r="W78" s="111">
        <f>IF(RES_hhdet_in_tes!W78=0,"",RES_hhdet_in_tes!W78/RES_hhdet_in_fec!W78)</f>
        <v>0.60019052504088111</v>
      </c>
      <c r="X78" s="111">
        <f>IF(RES_hhdet_in_tes!X78=0,"",RES_hhdet_in_tes!X78/RES_hhdet_in_fec!X78)</f>
        <v>0.60058734932440971</v>
      </c>
      <c r="Y78" s="111">
        <f>IF(RES_hhdet_in_tes!Y78=0,"",RES_hhdet_in_tes!Y78/RES_hhdet_in_fec!Y78)</f>
        <v>0.60062703175276255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0.73375628051012565</v>
      </c>
      <c r="D79" s="45">
        <f>IF(RES_hhdet_in_tes!D79=0,"",RES_hhdet_in_tes!D79/RES_hhdet_in_fec!D79)</f>
        <v>0.73507960518720195</v>
      </c>
      <c r="E79" s="45">
        <f>IF(RES_hhdet_in_tes!E79=0,"",RES_hhdet_in_tes!E79/RES_hhdet_in_fec!E79)</f>
        <v>0.73646532492892769</v>
      </c>
      <c r="F79" s="45">
        <f>IF(RES_hhdet_in_tes!F79=0,"",RES_hhdet_in_tes!F79/RES_hhdet_in_fec!F79)</f>
        <v>0.73785955308856022</v>
      </c>
      <c r="G79" s="45">
        <f>IF(RES_hhdet_in_tes!G79=0,"",RES_hhdet_in_tes!G79/RES_hhdet_in_fec!G79)</f>
        <v>0.73931124343271704</v>
      </c>
      <c r="H79" s="45">
        <f>IF(RES_hhdet_in_tes!H79=0,"",RES_hhdet_in_tes!H79/RES_hhdet_in_fec!H79)</f>
        <v>0.7408144046435805</v>
      </c>
      <c r="I79" s="45">
        <f>IF(RES_hhdet_in_tes!I79=0,"",RES_hhdet_in_tes!I79/RES_hhdet_in_fec!I79)</f>
        <v>0.74238109893067561</v>
      </c>
      <c r="J79" s="45">
        <f>IF(RES_hhdet_in_tes!J79=0,"",RES_hhdet_in_tes!J79/RES_hhdet_in_fec!J79)</f>
        <v>0.74406074090884933</v>
      </c>
      <c r="K79" s="45">
        <f>IF(RES_hhdet_in_tes!K79=0,"",RES_hhdet_in_tes!K79/RES_hhdet_in_fec!K79)</f>
        <v>0.7458953459983112</v>
      </c>
      <c r="L79" s="45">
        <f>IF(RES_hhdet_in_tes!L79=0,"",RES_hhdet_in_tes!L79/RES_hhdet_in_fec!L79)</f>
        <v>0.74789615504651186</v>
      </c>
      <c r="M79" s="45">
        <f>IF(RES_hhdet_in_tes!M79=0,"",RES_hhdet_in_tes!M79/RES_hhdet_in_fec!M79)</f>
        <v>0.75075686985133228</v>
      </c>
      <c r="N79" s="45">
        <f>IF(RES_hhdet_in_tes!N79=0,"",RES_hhdet_in_tes!N79/RES_hhdet_in_fec!N79)</f>
        <v>0.75467498072139083</v>
      </c>
      <c r="O79" s="45">
        <f>IF(RES_hhdet_in_tes!O79=0,"",RES_hhdet_in_tes!O79/RES_hhdet_in_fec!O79)</f>
        <v>0.76011880367006679</v>
      </c>
      <c r="P79" s="45">
        <f>IF(RES_hhdet_in_tes!P79=0,"",RES_hhdet_in_tes!P79/RES_hhdet_in_fec!P79)</f>
        <v>0.76731803330150949</v>
      </c>
      <c r="Q79" s="45">
        <f>IF(RES_hhdet_in_tes!Q79=0,"",RES_hhdet_in_tes!Q79/RES_hhdet_in_fec!Q79)</f>
        <v>0.77663390666347654</v>
      </c>
      <c r="R79" s="45">
        <f>IF(RES_hhdet_in_tes!R79=0,"",RES_hhdet_in_tes!R79/RES_hhdet_in_fec!R79)</f>
        <v>0.78931058303582435</v>
      </c>
      <c r="S79" s="45">
        <f>IF(RES_hhdet_in_tes!S79=0,"",RES_hhdet_in_tes!S79/RES_hhdet_in_fec!S79)</f>
        <v>0.80517324335929474</v>
      </c>
      <c r="T79" s="45">
        <f>IF(RES_hhdet_in_tes!T79=0,"",RES_hhdet_in_tes!T79/RES_hhdet_in_fec!T79)</f>
        <v>0.82225026828058811</v>
      </c>
      <c r="U79" s="45">
        <f>IF(RES_hhdet_in_tes!U79=0,"",RES_hhdet_in_tes!U79/RES_hhdet_in_fec!U79)</f>
        <v>0.83857003844645162</v>
      </c>
      <c r="V79" s="45">
        <f>IF(RES_hhdet_in_tes!V79=0,"",RES_hhdet_in_tes!V79/RES_hhdet_in_fec!V79)</f>
        <v>0.85216093450360997</v>
      </c>
      <c r="W79" s="45">
        <f>IF(RES_hhdet_in_tes!W79=0,"",RES_hhdet_in_tes!W79/RES_hhdet_in_fec!W79)</f>
        <v>0.86233792591257608</v>
      </c>
      <c r="X79" s="45">
        <f>IF(RES_hhdet_in_tes!X79=0,"",RES_hhdet_in_tes!X79/RES_hhdet_in_fec!X79)</f>
        <v>0.86990393430645752</v>
      </c>
      <c r="Y79" s="45">
        <f>IF(RES_hhdet_in_tes!Y79=0,"",RES_hhdet_in_tes!Y79/RES_hhdet_in_fec!Y79)</f>
        <v>0.87661343895782651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0.60480937082895458</v>
      </c>
      <c r="D81" s="119">
        <f>IF(RES_hhdet_in_tes!D81=0,"",RES_hhdet_in_tes!D81/RES_hhdet_in_fec!D81)</f>
        <v>0.60617765634019771</v>
      </c>
      <c r="E81" s="119">
        <f>IF(RES_hhdet_in_tes!E81=0,"",RES_hhdet_in_tes!E81/RES_hhdet_in_fec!E81)</f>
        <v>0.61183724866828826</v>
      </c>
      <c r="F81" s="119">
        <f>IF(RES_hhdet_in_tes!F81=0,"",RES_hhdet_in_tes!F81/RES_hhdet_in_fec!F81)</f>
        <v>0.62241280293045498</v>
      </c>
      <c r="G81" s="119">
        <f>IF(RES_hhdet_in_tes!G81=0,"",RES_hhdet_in_tes!G81/RES_hhdet_in_fec!G81)</f>
        <v>0.63866751772819152</v>
      </c>
      <c r="H81" s="119">
        <f>IF(RES_hhdet_in_tes!H81=0,"",RES_hhdet_in_tes!H81/RES_hhdet_in_fec!H81)</f>
        <v>0.64290006206374539</v>
      </c>
      <c r="I81" s="119">
        <f>IF(RES_hhdet_in_tes!I81=0,"",RES_hhdet_in_tes!I81/RES_hhdet_in_fec!I81)</f>
        <v>0.63090975613001954</v>
      </c>
      <c r="J81" s="119">
        <f>IF(RES_hhdet_in_tes!J81=0,"",RES_hhdet_in_tes!J81/RES_hhdet_in_fec!J81)</f>
        <v>0.63227521939463172</v>
      </c>
      <c r="K81" s="119">
        <f>IF(RES_hhdet_in_tes!K81=0,"",RES_hhdet_in_tes!K81/RES_hhdet_in_fec!K81)</f>
        <v>0.63954383946150861</v>
      </c>
      <c r="L81" s="119">
        <f>IF(RES_hhdet_in_tes!L81=0,"",RES_hhdet_in_tes!L81/RES_hhdet_in_fec!L81)</f>
        <v>0.663122411055585</v>
      </c>
      <c r="M81" s="119">
        <f>IF(RES_hhdet_in_tes!M81=0,"",RES_hhdet_in_tes!M81/RES_hhdet_in_fec!M81)</f>
        <v>0.67219662340872066</v>
      </c>
      <c r="N81" s="119">
        <f>IF(RES_hhdet_in_tes!N81=0,"",RES_hhdet_in_tes!N81/RES_hhdet_in_fec!N81)</f>
        <v>0.67422013324151142</v>
      </c>
      <c r="O81" s="119">
        <f>IF(RES_hhdet_in_tes!O81=0,"",RES_hhdet_in_tes!O81/RES_hhdet_in_fec!O81)</f>
        <v>0.6792576789058683</v>
      </c>
      <c r="P81" s="119">
        <f>IF(RES_hhdet_in_tes!P81=0,"",RES_hhdet_in_tes!P81/RES_hhdet_in_fec!P81)</f>
        <v>0.69182995507809353</v>
      </c>
      <c r="Q81" s="119">
        <f>IF(RES_hhdet_in_tes!Q81=0,"",RES_hhdet_in_tes!Q81/RES_hhdet_in_fec!Q81)</f>
        <v>0.70404131192490782</v>
      </c>
      <c r="R81" s="119">
        <f>IF(RES_hhdet_in_tes!R81=0,"",RES_hhdet_in_tes!R81/RES_hhdet_in_fec!R81)</f>
        <v>0.72277419248799168</v>
      </c>
      <c r="S81" s="119">
        <f>IF(RES_hhdet_in_tes!S81=0,"",RES_hhdet_in_tes!S81/RES_hhdet_in_fec!S81)</f>
        <v>0.72641657514570779</v>
      </c>
      <c r="T81" s="119">
        <f>IF(RES_hhdet_in_tes!T81=0,"",RES_hhdet_in_tes!T81/RES_hhdet_in_fec!T81)</f>
        <v>0.74444214532678243</v>
      </c>
      <c r="U81" s="119">
        <f>IF(RES_hhdet_in_tes!U81=0,"",RES_hhdet_in_tes!U81/RES_hhdet_in_fec!U81)</f>
        <v>0.7469192235745441</v>
      </c>
      <c r="V81" s="119">
        <f>IF(RES_hhdet_in_tes!V81=0,"",RES_hhdet_in_tes!V81/RES_hhdet_in_fec!V81)</f>
        <v>0.7437499580157928</v>
      </c>
      <c r="W81" s="119">
        <f>IF(RES_hhdet_in_tes!W81=0,"",RES_hhdet_in_tes!W81/RES_hhdet_in_fec!W81)</f>
        <v>0.75569475750934778</v>
      </c>
      <c r="X81" s="119">
        <f>IF(RES_hhdet_in_tes!X81=0,"",RES_hhdet_in_tes!X81/RES_hhdet_in_fec!X81)</f>
        <v>0.76669055597046987</v>
      </c>
      <c r="Y81" s="119">
        <f>IF(RES_hhdet_in_tes!Y81=0,"",RES_hhdet_in_tes!Y81/RES_hhdet_in_fec!Y81)</f>
        <v>0.78754362708606063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0.56373344688376259</v>
      </c>
      <c r="D82" s="124">
        <f>IF(RES_hhdet_in_tes!D82=0,"",RES_hhdet_in_tes!D82/RES_hhdet_in_fec!D82)</f>
        <v>0.57488425796079434</v>
      </c>
      <c r="E82" s="124">
        <f>IF(RES_hhdet_in_tes!E82=0,"",RES_hhdet_in_tes!E82/RES_hhdet_in_fec!E82)</f>
        <v>0.58591540027261424</v>
      </c>
      <c r="F82" s="124">
        <f>IF(RES_hhdet_in_tes!F82=0,"",RES_hhdet_in_tes!F82/RES_hhdet_in_fec!F82)</f>
        <v>0.59727843424730764</v>
      </c>
      <c r="G82" s="124">
        <f>IF(RES_hhdet_in_tes!G82=0,"",RES_hhdet_in_tes!G82/RES_hhdet_in_fec!G82)</f>
        <v>0.6088081853277143</v>
      </c>
      <c r="H82" s="124">
        <f>IF(RES_hhdet_in_tes!H82=0,"",RES_hhdet_in_tes!H82/RES_hhdet_in_fec!H82)</f>
        <v>0.62041320359712893</v>
      </c>
      <c r="I82" s="124">
        <f>IF(RES_hhdet_in_tes!I82=0,"",RES_hhdet_in_tes!I82/RES_hhdet_in_fec!I82)</f>
        <v>0.63209579516554704</v>
      </c>
      <c r="J82" s="124">
        <f>IF(RES_hhdet_in_tes!J82=0,"",RES_hhdet_in_tes!J82/RES_hhdet_in_fec!J82)</f>
        <v>0.64381690476135089</v>
      </c>
      <c r="K82" s="124">
        <f>IF(RES_hhdet_in_tes!K82=0,"",RES_hhdet_in_tes!K82/RES_hhdet_in_fec!K82)</f>
        <v>0.6553613320413394</v>
      </c>
      <c r="L82" s="124">
        <f>IF(RES_hhdet_in_tes!L82=0,"",RES_hhdet_in_tes!L82/RES_hhdet_in_fec!L82)</f>
        <v>0.6664705263919487</v>
      </c>
      <c r="M82" s="124">
        <f>IF(RES_hhdet_in_tes!M82=0,"",RES_hhdet_in_tes!M82/RES_hhdet_in_fec!M82)</f>
        <v>0.67717488489459443</v>
      </c>
      <c r="N82" s="124">
        <f>IF(RES_hhdet_in_tes!N82=0,"",RES_hhdet_in_tes!N82/RES_hhdet_in_fec!N82)</f>
        <v>0.68632004571406491</v>
      </c>
      <c r="O82" s="124">
        <f>IF(RES_hhdet_in_tes!O82=0,"",RES_hhdet_in_tes!O82/RES_hhdet_in_fec!O82)</f>
        <v>0.69381492834789382</v>
      </c>
      <c r="P82" s="124">
        <f>IF(RES_hhdet_in_tes!P82=0,"",RES_hhdet_in_tes!P82/RES_hhdet_in_fec!P82)</f>
        <v>0.70025139870874631</v>
      </c>
      <c r="Q82" s="124">
        <f>IF(RES_hhdet_in_tes!Q82=0,"",RES_hhdet_in_tes!Q82/RES_hhdet_in_fec!Q82)</f>
        <v>0.70796041080461947</v>
      </c>
      <c r="R82" s="124">
        <f>IF(RES_hhdet_in_tes!R82=0,"",RES_hhdet_in_tes!R82/RES_hhdet_in_fec!R82)</f>
        <v>0.71955693784782093</v>
      </c>
      <c r="S82" s="124">
        <f>IF(RES_hhdet_in_tes!S82=0,"",RES_hhdet_in_tes!S82/RES_hhdet_in_fec!S82)</f>
        <v>0.73256059966646159</v>
      </c>
      <c r="T82" s="124">
        <f>IF(RES_hhdet_in_tes!T82=0,"",RES_hhdet_in_tes!T82/RES_hhdet_in_fec!T82)</f>
        <v>0.74568044613991891</v>
      </c>
      <c r="U82" s="124">
        <f>IF(RES_hhdet_in_tes!U82=0,"",RES_hhdet_in_tes!U82/RES_hhdet_in_fec!U82)</f>
        <v>0.75779965737853561</v>
      </c>
      <c r="V82" s="124">
        <f>IF(RES_hhdet_in_tes!V82=0,"",RES_hhdet_in_tes!V82/RES_hhdet_in_fec!V82)</f>
        <v>0.7682482557102106</v>
      </c>
      <c r="W82" s="124">
        <f>IF(RES_hhdet_in_tes!W82=0,"",RES_hhdet_in_tes!W82/RES_hhdet_in_fec!W82)</f>
        <v>0.7764134098158062</v>
      </c>
      <c r="X82" s="124">
        <f>IF(RES_hhdet_in_tes!X82=0,"",RES_hhdet_in_tes!X82/RES_hhdet_in_fec!X82)</f>
        <v>0.78385476952309185</v>
      </c>
      <c r="Y82" s="124">
        <f>IF(RES_hhdet_in_tes!Y82=0,"",RES_hhdet_in_tes!Y82/RES_hhdet_in_fec!Y82)</f>
        <v>0.79088381260242036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0.56192913708474823</v>
      </c>
      <c r="D83" s="111">
        <f>IF(RES_hhdet_in_tes!D83=0,"",RES_hhdet_in_tes!D83/RES_hhdet_in_fec!D83)</f>
        <v>0.57317100367346696</v>
      </c>
      <c r="E83" s="111">
        <f>IF(RES_hhdet_in_tes!E83=0,"",RES_hhdet_in_tes!E83/RES_hhdet_in_fec!E83)</f>
        <v>0.58451989151099915</v>
      </c>
      <c r="F83" s="111">
        <f>IF(RES_hhdet_in_tes!F83=0,"",RES_hhdet_in_tes!F83/RES_hhdet_in_fec!F83)</f>
        <v>0.59596470081888653</v>
      </c>
      <c r="G83" s="111">
        <f>IF(RES_hhdet_in_tes!G83=0,"",RES_hhdet_in_tes!G83/RES_hhdet_in_fec!G83)</f>
        <v>0.60749413955240605</v>
      </c>
      <c r="H83" s="111">
        <f>IF(RES_hhdet_in_tes!H83=0,"",RES_hhdet_in_tes!H83/RES_hhdet_in_fec!H83)</f>
        <v>0.61909490965097613</v>
      </c>
      <c r="I83" s="111">
        <f>IF(RES_hhdet_in_tes!I83=0,"",RES_hhdet_in_tes!I83/RES_hhdet_in_fec!I83)</f>
        <v>0.63074946949107691</v>
      </c>
      <c r="J83" s="111">
        <f>IF(RES_hhdet_in_tes!J83=0,"",RES_hhdet_in_tes!J83/RES_hhdet_in_fec!J83)</f>
        <v>0.64241992687457894</v>
      </c>
      <c r="K83" s="111">
        <f>IF(RES_hhdet_in_tes!K83=0,"",RES_hhdet_in_tes!K83/RES_hhdet_in_fec!K83)</f>
        <v>0.65405617708981034</v>
      </c>
      <c r="L83" s="111">
        <f>IF(RES_hhdet_in_tes!L83=0,"",RES_hhdet_in_tes!L83/RES_hhdet_in_fec!L83)</f>
        <v>0.6656137495177491</v>
      </c>
      <c r="M83" s="111">
        <f>IF(RES_hhdet_in_tes!M83=0,"",RES_hhdet_in_tes!M83/RES_hhdet_in_fec!M83)</f>
        <v>0.67623033046498793</v>
      </c>
      <c r="N83" s="111">
        <f>IF(RES_hhdet_in_tes!N83=0,"",RES_hhdet_in_tes!N83/RES_hhdet_in_fec!N83)</f>
        <v>0.68543407843919357</v>
      </c>
      <c r="O83" s="111">
        <f>IF(RES_hhdet_in_tes!O83=0,"",RES_hhdet_in_tes!O83/RES_hhdet_in_fec!O83)</f>
        <v>0.69295247918537894</v>
      </c>
      <c r="P83" s="111">
        <f>IF(RES_hhdet_in_tes!P83=0,"",RES_hhdet_in_tes!P83/RES_hhdet_in_fec!P83)</f>
        <v>0.69943685254410226</v>
      </c>
      <c r="Q83" s="111">
        <f>IF(RES_hhdet_in_tes!Q83=0,"",RES_hhdet_in_tes!Q83/RES_hhdet_in_fec!Q83)</f>
        <v>0.70717392230777021</v>
      </c>
      <c r="R83" s="111">
        <f>IF(RES_hhdet_in_tes!R83=0,"",RES_hhdet_in_tes!R83/RES_hhdet_in_fec!R83)</f>
        <v>0.71876305220273196</v>
      </c>
      <c r="S83" s="111">
        <f>IF(RES_hhdet_in_tes!S83=0,"",RES_hhdet_in_tes!S83/RES_hhdet_in_fec!S83)</f>
        <v>0.73180647946125843</v>
      </c>
      <c r="T83" s="111">
        <f>IF(RES_hhdet_in_tes!T83=0,"",RES_hhdet_in_tes!T83/RES_hhdet_in_fec!T83)</f>
        <v>0.74496312957044564</v>
      </c>
      <c r="U83" s="111">
        <f>IF(RES_hhdet_in_tes!U83=0,"",RES_hhdet_in_tes!U83/RES_hhdet_in_fec!U83)</f>
        <v>0.75711657145921507</v>
      </c>
      <c r="V83" s="111">
        <f>IF(RES_hhdet_in_tes!V83=0,"",RES_hhdet_in_tes!V83/RES_hhdet_in_fec!V83)</f>
        <v>0.76731115045644016</v>
      </c>
      <c r="W83" s="111">
        <f>IF(RES_hhdet_in_tes!W83=0,"",RES_hhdet_in_tes!W83/RES_hhdet_in_fec!W83)</f>
        <v>0.77550072225003075</v>
      </c>
      <c r="X83" s="111">
        <f>IF(RES_hhdet_in_tes!X83=0,"",RES_hhdet_in_tes!X83/RES_hhdet_in_fec!X83)</f>
        <v>0.78295824489021937</v>
      </c>
      <c r="Y83" s="111">
        <f>IF(RES_hhdet_in_tes!Y83=0,"",RES_hhdet_in_tes!Y83/RES_hhdet_in_fec!Y83)</f>
        <v>0.78998624032774489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2.2780206427078262</v>
      </c>
      <c r="D85" s="124">
        <f>IF(RES_hhdet_in_tes!D85=0,"",RES_hhdet_in_tes!D85/RES_hhdet_in_fec!D85)</f>
        <v>2.3733494565267517</v>
      </c>
      <c r="E85" s="124">
        <f>IF(RES_hhdet_in_tes!E85=0,"",RES_hhdet_in_tes!E85/RES_hhdet_in_fec!E85)</f>
        <v>2.4701074325726364</v>
      </c>
      <c r="F85" s="124">
        <f>IF(RES_hhdet_in_tes!F85=0,"",RES_hhdet_in_tes!F85/RES_hhdet_in_fec!F85)</f>
        <v>2.5676425260017015</v>
      </c>
      <c r="G85" s="124">
        <f>IF(RES_hhdet_in_tes!G85=0,"",RES_hhdet_in_tes!G85/RES_hhdet_in_fec!G85)</f>
        <v>2.6665197892742047</v>
      </c>
      <c r="H85" s="124">
        <f>IF(RES_hhdet_in_tes!H85=0,"",RES_hhdet_in_tes!H85/RES_hhdet_in_fec!H85)</f>
        <v>2.766650417833262</v>
      </c>
      <c r="I85" s="124">
        <f>IF(RES_hhdet_in_tes!I85=0,"",RES_hhdet_in_tes!I85/RES_hhdet_in_fec!I85)</f>
        <v>2.8681528574147017</v>
      </c>
      <c r="J85" s="124">
        <f>IF(RES_hhdet_in_tes!J85=0,"",RES_hhdet_in_tes!J85/RES_hhdet_in_fec!J85)</f>
        <v>2.9715579729014108</v>
      </c>
      <c r="K85" s="124">
        <f>IF(RES_hhdet_in_tes!K85=0,"",RES_hhdet_in_tes!K85/RES_hhdet_in_fec!K85)</f>
        <v>3.0772862535440515</v>
      </c>
      <c r="L85" s="124">
        <f>IF(RES_hhdet_in_tes!L85=0,"",RES_hhdet_in_tes!L85/RES_hhdet_in_fec!L85)</f>
        <v>3.1853934607428278</v>
      </c>
      <c r="M85" s="124">
        <f>IF(RES_hhdet_in_tes!M85=0,"",RES_hhdet_in_tes!M85/RES_hhdet_in_fec!M85)</f>
        <v>3.3092763516270676</v>
      </c>
      <c r="N85" s="124">
        <f>IF(RES_hhdet_in_tes!N85=0,"",RES_hhdet_in_tes!N85/RES_hhdet_in_fec!N85)</f>
        <v>3.4529118083418195</v>
      </c>
      <c r="O85" s="124">
        <f>IF(RES_hhdet_in_tes!O85=0,"",RES_hhdet_in_tes!O85/RES_hhdet_in_fec!O85)</f>
        <v>3.6160435994387772</v>
      </c>
      <c r="P85" s="124">
        <f>IF(RES_hhdet_in_tes!P85=0,"",RES_hhdet_in_tes!P85/RES_hhdet_in_fec!P85)</f>
        <v>3.7827957384910498</v>
      </c>
      <c r="Q85" s="124">
        <f>IF(RES_hhdet_in_tes!Q85=0,"",RES_hhdet_in_tes!Q85/RES_hhdet_in_fec!Q85)</f>
        <v>3.9107754485369104</v>
      </c>
      <c r="R85" s="124">
        <f>IF(RES_hhdet_in_tes!R85=0,"",RES_hhdet_in_tes!R85/RES_hhdet_in_fec!R85)</f>
        <v>3.9385058513711684</v>
      </c>
      <c r="S85" s="124">
        <f>IF(RES_hhdet_in_tes!S85=0,"",RES_hhdet_in_tes!S85/RES_hhdet_in_fec!S85)</f>
        <v>3.9415870072416412</v>
      </c>
      <c r="T85" s="124">
        <f>IF(RES_hhdet_in_tes!T85=0,"",RES_hhdet_in_tes!T85/RES_hhdet_in_fec!T85)</f>
        <v>3.9450105137643887</v>
      </c>
      <c r="U85" s="124">
        <f>IF(RES_hhdet_in_tes!U85=0,"",RES_hhdet_in_tes!U85/RES_hhdet_in_fec!U85)</f>
        <v>3.9488144099007756</v>
      </c>
      <c r="V85" s="124">
        <f>IF(RES_hhdet_in_tes!V85=0,"",RES_hhdet_in_tes!V85/RES_hhdet_in_fec!V85)</f>
        <v>3.9596841818886914</v>
      </c>
      <c r="W85" s="124">
        <f>IF(RES_hhdet_in_tes!W85=0,"",RES_hhdet_in_tes!W85/RES_hhdet_in_fec!W85)</f>
        <v>3.9953608813464681</v>
      </c>
      <c r="X85" s="124">
        <f>IF(RES_hhdet_in_tes!X85=0,"",RES_hhdet_in_tes!X85/RES_hhdet_in_fec!X85)</f>
        <v>4.0387840662242995</v>
      </c>
      <c r="Y85" s="124">
        <f>IF(RES_hhdet_in_tes!Y85=0,"",RES_hhdet_in_tes!Y85/RES_hhdet_in_fec!Y85)</f>
        <v>4.0877297143224061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2.2780206427078262</v>
      </c>
      <c r="D86" s="111">
        <f>IF(RES_hhdet_in_tes!D86=0,"",RES_hhdet_in_tes!D86/RES_hhdet_in_fec!D86)</f>
        <v>2.3733494565267517</v>
      </c>
      <c r="E86" s="111">
        <f>IF(RES_hhdet_in_tes!E86=0,"",RES_hhdet_in_tes!E86/RES_hhdet_in_fec!E86)</f>
        <v>2.4701074325726364</v>
      </c>
      <c r="F86" s="111">
        <f>IF(RES_hhdet_in_tes!F86=0,"",RES_hhdet_in_tes!F86/RES_hhdet_in_fec!F86)</f>
        <v>2.5676425260017015</v>
      </c>
      <c r="G86" s="111">
        <f>IF(RES_hhdet_in_tes!G86=0,"",RES_hhdet_in_tes!G86/RES_hhdet_in_fec!G86)</f>
        <v>2.6665197892742047</v>
      </c>
      <c r="H86" s="111">
        <f>IF(RES_hhdet_in_tes!H86=0,"",RES_hhdet_in_tes!H86/RES_hhdet_in_fec!H86)</f>
        <v>2.766650417833262</v>
      </c>
      <c r="I86" s="111">
        <f>IF(RES_hhdet_in_tes!I86=0,"",RES_hhdet_in_tes!I86/RES_hhdet_in_fec!I86)</f>
        <v>2.8681528574147017</v>
      </c>
      <c r="J86" s="111">
        <f>IF(RES_hhdet_in_tes!J86=0,"",RES_hhdet_in_tes!J86/RES_hhdet_in_fec!J86)</f>
        <v>2.9715579729014108</v>
      </c>
      <c r="K86" s="111">
        <f>IF(RES_hhdet_in_tes!K86=0,"",RES_hhdet_in_tes!K86/RES_hhdet_in_fec!K86)</f>
        <v>3.0772862535440515</v>
      </c>
      <c r="L86" s="111">
        <f>IF(RES_hhdet_in_tes!L86=0,"",RES_hhdet_in_tes!L86/RES_hhdet_in_fec!L86)</f>
        <v>3.1853934607428278</v>
      </c>
      <c r="M86" s="111">
        <f>IF(RES_hhdet_in_tes!M86=0,"",RES_hhdet_in_tes!M86/RES_hhdet_in_fec!M86)</f>
        <v>3.3092763516270676</v>
      </c>
      <c r="N86" s="111">
        <f>IF(RES_hhdet_in_tes!N86=0,"",RES_hhdet_in_tes!N86/RES_hhdet_in_fec!N86)</f>
        <v>3.4529118083418195</v>
      </c>
      <c r="O86" s="111">
        <f>IF(RES_hhdet_in_tes!O86=0,"",RES_hhdet_in_tes!O86/RES_hhdet_in_fec!O86)</f>
        <v>3.6160435994387772</v>
      </c>
      <c r="P86" s="111">
        <f>IF(RES_hhdet_in_tes!P86=0,"",RES_hhdet_in_tes!P86/RES_hhdet_in_fec!P86)</f>
        <v>3.7827957384910498</v>
      </c>
      <c r="Q86" s="111">
        <f>IF(RES_hhdet_in_tes!Q86=0,"",RES_hhdet_in_tes!Q86/RES_hhdet_in_fec!Q86)</f>
        <v>3.9107754485369104</v>
      </c>
      <c r="R86" s="111">
        <f>IF(RES_hhdet_in_tes!R86=0,"",RES_hhdet_in_tes!R86/RES_hhdet_in_fec!R86)</f>
        <v>3.9385058513711684</v>
      </c>
      <c r="S86" s="111">
        <f>IF(RES_hhdet_in_tes!S86=0,"",RES_hhdet_in_tes!S86/RES_hhdet_in_fec!S86)</f>
        <v>3.9415870072416412</v>
      </c>
      <c r="T86" s="111">
        <f>IF(RES_hhdet_in_tes!T86=0,"",RES_hhdet_in_tes!T86/RES_hhdet_in_fec!T86)</f>
        <v>3.9450105137643887</v>
      </c>
      <c r="U86" s="111">
        <f>IF(RES_hhdet_in_tes!U86=0,"",RES_hhdet_in_tes!U86/RES_hhdet_in_fec!U86)</f>
        <v>3.9488144099007756</v>
      </c>
      <c r="V86" s="111">
        <f>IF(RES_hhdet_in_tes!V86=0,"",RES_hhdet_in_tes!V86/RES_hhdet_in_fec!V86)</f>
        <v>3.9596841818886914</v>
      </c>
      <c r="W86" s="111">
        <f>IF(RES_hhdet_in_tes!W86=0,"",RES_hhdet_in_tes!W86/RES_hhdet_in_fec!W86)</f>
        <v>3.9953608813464681</v>
      </c>
      <c r="X86" s="111">
        <f>IF(RES_hhdet_in_tes!X86=0,"",RES_hhdet_in_tes!X86/RES_hhdet_in_fec!X86)</f>
        <v>4.0387840662242995</v>
      </c>
      <c r="Y86" s="111">
        <f>IF(RES_hhdet_in_tes!Y86=0,"",RES_hhdet_in_tes!Y86/RES_hhdet_in_fec!Y86)</f>
        <v>4.0877297143224061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0.60332035874769563</v>
      </c>
      <c r="D87" s="124">
        <f>IF(RES_hhdet_in_tes!D87=0,"",RES_hhdet_in_tes!D87/RES_hhdet_in_fec!D87)</f>
        <v>0.60573136595719845</v>
      </c>
      <c r="E87" s="124">
        <f>IF(RES_hhdet_in_tes!E87=0,"",RES_hhdet_in_tes!E87/RES_hhdet_in_fec!E87)</f>
        <v>0.60606854355697626</v>
      </c>
      <c r="F87" s="124">
        <f>IF(RES_hhdet_in_tes!F87=0,"",RES_hhdet_in_tes!F87/RES_hhdet_in_fec!F87)</f>
        <v>0.61021921080269481</v>
      </c>
      <c r="G87" s="124">
        <f>IF(RES_hhdet_in_tes!G87=0,"",RES_hhdet_in_tes!G87/RES_hhdet_in_fec!G87)</f>
        <v>0.61764356214464011</v>
      </c>
      <c r="H87" s="124">
        <f>IF(RES_hhdet_in_tes!H87=0,"",RES_hhdet_in_tes!H87/RES_hhdet_in_fec!H87)</f>
        <v>0.6180142999295799</v>
      </c>
      <c r="I87" s="124">
        <f>IF(RES_hhdet_in_tes!I87=0,"",RES_hhdet_in_tes!I87/RES_hhdet_in_fec!I87)</f>
        <v>0.62861186016582493</v>
      </c>
      <c r="J87" s="124">
        <f>IF(RES_hhdet_in_tes!J87=0,"",RES_hhdet_in_tes!J87/RES_hhdet_in_fec!J87)</f>
        <v>0.65164778708062687</v>
      </c>
      <c r="K87" s="124">
        <f>IF(RES_hhdet_in_tes!K87=0,"",RES_hhdet_in_tes!K87/RES_hhdet_in_fec!K87)</f>
        <v>0.65020599503367882</v>
      </c>
      <c r="L87" s="124">
        <f>IF(RES_hhdet_in_tes!L87=0,"",RES_hhdet_in_tes!L87/RES_hhdet_in_fec!L87)</f>
        <v>0.68251232441020049</v>
      </c>
      <c r="M87" s="124">
        <f>IF(RES_hhdet_in_tes!M87=0,"",RES_hhdet_in_tes!M87/RES_hhdet_in_fec!M87)</f>
        <v>0.69663321661522126</v>
      </c>
      <c r="N87" s="124">
        <f>IF(RES_hhdet_in_tes!N87=0,"",RES_hhdet_in_tes!N87/RES_hhdet_in_fec!N87)</f>
        <v>0.71045485599081182</v>
      </c>
      <c r="O87" s="124">
        <f>IF(RES_hhdet_in_tes!O87=0,"",RES_hhdet_in_tes!O87/RES_hhdet_in_fec!O87)</f>
        <v>0.71903578652939015</v>
      </c>
      <c r="P87" s="124">
        <f>IF(RES_hhdet_in_tes!P87=0,"",RES_hhdet_in_tes!P87/RES_hhdet_in_fec!P87)</f>
        <v>0.75178330430421925</v>
      </c>
      <c r="Q87" s="124">
        <f>IF(RES_hhdet_in_tes!Q87=0,"",RES_hhdet_in_tes!Q87/RES_hhdet_in_fec!Q87)</f>
        <v>0.76995758990122798</v>
      </c>
      <c r="R87" s="124">
        <f>IF(RES_hhdet_in_tes!R87=0,"",RES_hhdet_in_tes!R87/RES_hhdet_in_fec!R87)</f>
        <v>0.77758795358924904</v>
      </c>
      <c r="S87" s="124">
        <f>IF(RES_hhdet_in_tes!S87=0,"",RES_hhdet_in_tes!S87/RES_hhdet_in_fec!S87)</f>
        <v>0.7847893494151591</v>
      </c>
      <c r="T87" s="124">
        <f>IF(RES_hhdet_in_tes!T87=0,"",RES_hhdet_in_tes!T87/RES_hhdet_in_fec!T87)</f>
        <v>0.80747646732700895</v>
      </c>
      <c r="U87" s="124">
        <f>IF(RES_hhdet_in_tes!U87=0,"",RES_hhdet_in_tes!U87/RES_hhdet_in_fec!U87)</f>
        <v>0.8089299691750651</v>
      </c>
      <c r="V87" s="124">
        <f>IF(RES_hhdet_in_tes!V87=0,"",RES_hhdet_in_tes!V87/RES_hhdet_in_fec!V87)</f>
        <v>0.823218358629355</v>
      </c>
      <c r="W87" s="124">
        <f>IF(RES_hhdet_in_tes!W87=0,"",RES_hhdet_in_tes!W87/RES_hhdet_in_fec!W87)</f>
        <v>0.834201648557509</v>
      </c>
      <c r="X87" s="124">
        <f>IF(RES_hhdet_in_tes!X87=0,"",RES_hhdet_in_tes!X87/RES_hhdet_in_fec!X87)</f>
        <v>0.86105992719985947</v>
      </c>
      <c r="Y87" s="124">
        <f>IF(RES_hhdet_in_tes!Y87=0,"",RES_hhdet_in_tes!Y87/RES_hhdet_in_fec!Y87)</f>
        <v>0.84394705741005493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0.58667790018824362</v>
      </c>
      <c r="D88" s="111">
        <f>IF(RES_hhdet_in_tes!D88=0,"",RES_hhdet_in_tes!D88/RES_hhdet_in_fec!D88)</f>
        <v>0.6000376763002967</v>
      </c>
      <c r="E88" s="111">
        <f>IF(RES_hhdet_in_tes!E88=0,"",RES_hhdet_in_tes!E88/RES_hhdet_in_fec!E88)</f>
        <v>0.61352463591093498</v>
      </c>
      <c r="F88" s="111">
        <f>IF(RES_hhdet_in_tes!F88=0,"",RES_hhdet_in_tes!F88/RES_hhdet_in_fec!F88)</f>
        <v>0.6271255881008454</v>
      </c>
      <c r="G88" s="111">
        <f>IF(RES_hhdet_in_tes!G88=0,"",RES_hhdet_in_tes!G88/RES_hhdet_in_fec!G88)</f>
        <v>0.64082711346248111</v>
      </c>
      <c r="H88" s="111">
        <f>IF(RES_hhdet_in_tes!H88=0,"",RES_hhdet_in_tes!H88/RES_hhdet_in_fec!H88)</f>
        <v>0.65461340864942286</v>
      </c>
      <c r="I88" s="111">
        <f>IF(RES_hhdet_in_tes!I88=0,"",RES_hhdet_in_tes!I88/RES_hhdet_in_fec!I88)</f>
        <v>0.66846362728700393</v>
      </c>
      <c r="J88" s="111">
        <f>IF(RES_hhdet_in_tes!J88=0,"",RES_hhdet_in_tes!J88/RES_hhdet_in_fec!J88)</f>
        <v>0.68233273848294229</v>
      </c>
      <c r="K88" s="111">
        <f>IF(RES_hhdet_in_tes!K88=0,"",RES_hhdet_in_tes!K88/RES_hhdet_in_fec!K88)</f>
        <v>0.69616119805702437</v>
      </c>
      <c r="L88" s="111">
        <f>IF(RES_hhdet_in_tes!L88=0,"",RES_hhdet_in_tes!L88/RES_hhdet_in_fec!L88)</f>
        <v>0.70989615735560263</v>
      </c>
      <c r="M88" s="111">
        <f>IF(RES_hhdet_in_tes!M88=0,"",RES_hhdet_in_tes!M88/RES_hhdet_in_fec!M88)</f>
        <v>0.72251284724524545</v>
      </c>
      <c r="N88" s="111">
        <f>IF(RES_hhdet_in_tes!N88=0,"",RES_hhdet_in_tes!N88/RES_hhdet_in_fec!N88)</f>
        <v>0.7334505337367877</v>
      </c>
      <c r="O88" s="111">
        <f>IF(RES_hhdet_in_tes!O88=0,"",RES_hhdet_in_tes!O88/RES_hhdet_in_fec!O88)</f>
        <v>0.74238536229902352</v>
      </c>
      <c r="P88" s="111">
        <f>IF(RES_hhdet_in_tes!P88=0,"",RES_hhdet_in_tes!P88/RES_hhdet_in_fec!P88)</f>
        <v>0.75009135806190141</v>
      </c>
      <c r="Q88" s="111">
        <f>IF(RES_hhdet_in_tes!Q88=0,"",RES_hhdet_in_tes!Q88/RES_hhdet_in_fec!Q88)</f>
        <v>0.759286051753576</v>
      </c>
      <c r="R88" s="111">
        <f>IF(RES_hhdet_in_tes!R88=0,"",RES_hhdet_in_tes!R88/RES_hhdet_in_fec!R88)</f>
        <v>0.77305851378275192</v>
      </c>
      <c r="S88" s="111">
        <f>IF(RES_hhdet_in_tes!S88=0,"",RES_hhdet_in_tes!S88/RES_hhdet_in_fec!S88)</f>
        <v>0.78855925527728543</v>
      </c>
      <c r="T88" s="111">
        <f>IF(RES_hhdet_in_tes!T88=0,"",RES_hhdet_in_tes!T88/RES_hhdet_in_fec!T88)</f>
        <v>0.80419455022196518</v>
      </c>
      <c r="U88" s="111">
        <f>IF(RES_hhdet_in_tes!U88=0,"",RES_hhdet_in_tes!U88/RES_hhdet_in_fec!U88)</f>
        <v>0.8186376377060085</v>
      </c>
      <c r="V88" s="111">
        <f>IF(RES_hhdet_in_tes!V88=0,"",RES_hhdet_in_tes!V88/RES_hhdet_in_fec!V88)</f>
        <v>0.83075282266081318</v>
      </c>
      <c r="W88" s="111">
        <f>IF(RES_hhdet_in_tes!W88=0,"",RES_hhdet_in_tes!W88/RES_hhdet_in_fec!W88)</f>
        <v>0.84048526742454588</v>
      </c>
      <c r="X88" s="111">
        <f>IF(RES_hhdet_in_tes!X88=0,"",RES_hhdet_in_tes!X88/RES_hhdet_in_fec!X88)</f>
        <v>0.84665088278668921</v>
      </c>
      <c r="Y88" s="111">
        <f>IF(RES_hhdet_in_tes!Y88=0,"",RES_hhdet_in_tes!Y88/RES_hhdet_in_fec!Y88)</f>
        <v>0.85246138028369522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0.88228658505473889</v>
      </c>
      <c r="D89" s="111">
        <f>IF(RES_hhdet_in_tes!D89=0,"",RES_hhdet_in_tes!D89/RES_hhdet_in_fec!D89)</f>
        <v>0.88365984936773534</v>
      </c>
      <c r="E89" s="111">
        <f>IF(RES_hhdet_in_tes!E89=0,"",RES_hhdet_in_tes!E89/RES_hhdet_in_fec!E89)</f>
        <v>0.90358358209054523</v>
      </c>
      <c r="F89" s="111">
        <f>IF(RES_hhdet_in_tes!F89=0,"",RES_hhdet_in_tes!F89/RES_hhdet_in_fec!F89)</f>
        <v>0.90798262217984116</v>
      </c>
      <c r="G89" s="111">
        <f>IF(RES_hhdet_in_tes!G89=0,"",RES_hhdet_in_tes!G89/RES_hhdet_in_fec!G89)</f>
        <v>0.90064537180659587</v>
      </c>
      <c r="H89" s="111">
        <f>IF(RES_hhdet_in_tes!H89=0,"",RES_hhdet_in_tes!H89/RES_hhdet_in_fec!H89)</f>
        <v>0.91230884193524431</v>
      </c>
      <c r="I89" s="111">
        <f>IF(RES_hhdet_in_tes!I89=0,"",RES_hhdet_in_tes!I89/RES_hhdet_in_fec!I89)</f>
        <v>0.91618750093645829</v>
      </c>
      <c r="J89" s="111">
        <f>IF(RES_hhdet_in_tes!J89=0,"",RES_hhdet_in_tes!J89/RES_hhdet_in_fec!J89)</f>
        <v>0.92161071225525393</v>
      </c>
      <c r="K89" s="111">
        <f>IF(RES_hhdet_in_tes!K89=0,"",RES_hhdet_in_tes!K89/RES_hhdet_in_fec!K89)</f>
        <v>0.924210863463792</v>
      </c>
      <c r="L89" s="111">
        <f>IF(RES_hhdet_in_tes!L89=0,"",RES_hhdet_in_tes!L89/RES_hhdet_in_fec!L89)</f>
        <v>0.94249956151463754</v>
      </c>
      <c r="M89" s="111">
        <f>IF(RES_hhdet_in_tes!M89=0,"",RES_hhdet_in_tes!M89/RES_hhdet_in_fec!M89)</f>
        <v>0.96118906038173912</v>
      </c>
      <c r="N89" s="111">
        <f>IF(RES_hhdet_in_tes!N89=0,"",RES_hhdet_in_tes!N89/RES_hhdet_in_fec!N89)</f>
        <v>0.95983742096035929</v>
      </c>
      <c r="O89" s="111">
        <f>IF(RES_hhdet_in_tes!O89=0,"",RES_hhdet_in_tes!O89/RES_hhdet_in_fec!O89)</f>
        <v>0.96562530025462412</v>
      </c>
      <c r="P89" s="111">
        <f>IF(RES_hhdet_in_tes!P89=0,"",RES_hhdet_in_tes!P89/RES_hhdet_in_fec!P89)</f>
        <v>0.96487264279963592</v>
      </c>
      <c r="Q89" s="111">
        <f>IF(RES_hhdet_in_tes!Q89=0,"",RES_hhdet_in_tes!Q89/RES_hhdet_in_fec!Q89)</f>
        <v>0.96552999067303946</v>
      </c>
      <c r="R89" s="111">
        <f>IF(RES_hhdet_in_tes!R89=0,"",RES_hhdet_in_tes!R89/RES_hhdet_in_fec!R89)</f>
        <v>0.96678844460036217</v>
      </c>
      <c r="S89" s="111">
        <f>IF(RES_hhdet_in_tes!S89=0,"",RES_hhdet_in_tes!S89/RES_hhdet_in_fec!S89)</f>
        <v>0.97066141954841678</v>
      </c>
      <c r="T89" s="111">
        <f>IF(RES_hhdet_in_tes!T89=0,"",RES_hhdet_in_tes!T89/RES_hhdet_in_fec!T89)</f>
        <v>0.97984211747968086</v>
      </c>
      <c r="U89" s="111">
        <f>IF(RES_hhdet_in_tes!U89=0,"",RES_hhdet_in_tes!U89/RES_hhdet_in_fec!U89)</f>
        <v>0.98074741043109148</v>
      </c>
      <c r="V89" s="111">
        <f>IF(RES_hhdet_in_tes!V89=0,"",RES_hhdet_in_tes!V89/RES_hhdet_in_fec!V89)</f>
        <v>0.98017011254411557</v>
      </c>
      <c r="W89" s="111">
        <f>IF(RES_hhdet_in_tes!W89=0,"",RES_hhdet_in_tes!W89/RES_hhdet_in_fec!W89)</f>
        <v>0.97963767197174656</v>
      </c>
      <c r="X89" s="111" t="str">
        <f>IF(RES_hhdet_in_tes!X89=0,"",RES_hhdet_in_tes!X89/RES_hhdet_in_fec!X89)</f>
        <v/>
      </c>
      <c r="Y89" s="111">
        <f>IF(RES_hhdet_in_tes!Y89=0,"",RES_hhdet_in_tes!Y89/RES_hhdet_in_fec!Y89)</f>
        <v>0.97443138262193574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>
        <f>IF(RES_hhdet_in_tes!C90=0,"",RES_hhdet_in_tes!C90/RES_hhdet_in_fec!C90)</f>
        <v>0.58667790018824362</v>
      </c>
      <c r="D90" s="112">
        <f>IF(RES_hhdet_in_tes!D90=0,"",RES_hhdet_in_tes!D90/RES_hhdet_in_fec!D90)</f>
        <v>0.6000376763002967</v>
      </c>
      <c r="E90" s="112">
        <f>IF(RES_hhdet_in_tes!E90=0,"",RES_hhdet_in_tes!E90/RES_hhdet_in_fec!E90)</f>
        <v>0.61352463591093498</v>
      </c>
      <c r="F90" s="112">
        <f>IF(RES_hhdet_in_tes!F90=0,"",RES_hhdet_in_tes!F90/RES_hhdet_in_fec!F90)</f>
        <v>0.6271255881008454</v>
      </c>
      <c r="G90" s="112">
        <f>IF(RES_hhdet_in_tes!G90=0,"",RES_hhdet_in_tes!G90/RES_hhdet_in_fec!G90)</f>
        <v>0.64082711346248111</v>
      </c>
      <c r="H90" s="112">
        <f>IF(RES_hhdet_in_tes!H90=0,"",RES_hhdet_in_tes!H90/RES_hhdet_in_fec!H90)</f>
        <v>0.65461340864942286</v>
      </c>
      <c r="I90" s="112">
        <f>IF(RES_hhdet_in_tes!I90=0,"",RES_hhdet_in_tes!I90/RES_hhdet_in_fec!I90)</f>
        <v>0.66846362728700393</v>
      </c>
      <c r="J90" s="112">
        <f>IF(RES_hhdet_in_tes!J90=0,"",RES_hhdet_in_tes!J90/RES_hhdet_in_fec!J90)</f>
        <v>0.68233273848294229</v>
      </c>
      <c r="K90" s="112">
        <f>IF(RES_hhdet_in_tes!K90=0,"",RES_hhdet_in_tes!K90/RES_hhdet_in_fec!K90)</f>
        <v>0.69616119805702437</v>
      </c>
      <c r="L90" s="112">
        <f>IF(RES_hhdet_in_tes!L90=0,"",RES_hhdet_in_tes!L90/RES_hhdet_in_fec!L90)</f>
        <v>0.70989615735560263</v>
      </c>
      <c r="M90" s="112">
        <f>IF(RES_hhdet_in_tes!M90=0,"",RES_hhdet_in_tes!M90/RES_hhdet_in_fec!M90)</f>
        <v>0.72251284724524545</v>
      </c>
      <c r="N90" s="112">
        <f>IF(RES_hhdet_in_tes!N90=0,"",RES_hhdet_in_tes!N90/RES_hhdet_in_fec!N90)</f>
        <v>0.7334505337367877</v>
      </c>
      <c r="O90" s="112">
        <f>IF(RES_hhdet_in_tes!O90=0,"",RES_hhdet_in_tes!O90/RES_hhdet_in_fec!O90)</f>
        <v>0.74238536229902352</v>
      </c>
      <c r="P90" s="112">
        <f>IF(RES_hhdet_in_tes!P90=0,"",RES_hhdet_in_tes!P90/RES_hhdet_in_fec!P90)</f>
        <v>0.75009135806190141</v>
      </c>
      <c r="Q90" s="112">
        <f>IF(RES_hhdet_in_tes!Q90=0,"",RES_hhdet_in_tes!Q90/RES_hhdet_in_fec!Q90)</f>
        <v>0.759286051753576</v>
      </c>
      <c r="R90" s="112">
        <f>IF(RES_hhdet_in_tes!R90=0,"",RES_hhdet_in_tes!R90/RES_hhdet_in_fec!R90)</f>
        <v>0.77305851378275192</v>
      </c>
      <c r="S90" s="112">
        <f>IF(RES_hhdet_in_tes!S90=0,"",RES_hhdet_in_tes!S90/RES_hhdet_in_fec!S90)</f>
        <v>0.78855925527728543</v>
      </c>
      <c r="T90" s="112">
        <f>IF(RES_hhdet_in_tes!T90=0,"",RES_hhdet_in_tes!T90/RES_hhdet_in_fec!T90)</f>
        <v>0.80419455022196529</v>
      </c>
      <c r="U90" s="112">
        <f>IF(RES_hhdet_in_tes!U90=0,"",RES_hhdet_in_tes!U90/RES_hhdet_in_fec!U90)</f>
        <v>0.8186376377060085</v>
      </c>
      <c r="V90" s="112">
        <f>IF(RES_hhdet_in_tes!V90=0,"",RES_hhdet_in_tes!V90/RES_hhdet_in_fec!V90)</f>
        <v>0.83075282266081318</v>
      </c>
      <c r="W90" s="112">
        <f>IF(RES_hhdet_in_tes!W90=0,"",RES_hhdet_in_tes!W90/RES_hhdet_in_fec!W90)</f>
        <v>0.84048526742454577</v>
      </c>
      <c r="X90" s="112" t="str">
        <f>IF(RES_hhdet_in_tes!X90=0,"",RES_hhdet_in_tes!X90/RES_hhdet_in_fec!X90)</f>
        <v/>
      </c>
      <c r="Y90" s="112">
        <f>IF(RES_hhdet_in_tes!Y90=0,"",RES_hhdet_in_tes!Y90/RES_hhdet_in_fec!Y90)</f>
        <v>0.85246138028369534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 t="str">
        <f>IF(RES_hhdet_in_tes!X91=0,"",RES_hhdet_in_tes!X91/RES_hhdet_in_fec!X91)</f>
        <v/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0.58804966361108735</v>
      </c>
      <c r="D92" s="112">
        <f>IF(RES_hhdet_in_tes!D92=0,"",RES_hhdet_in_tes!D92/RES_hhdet_in_fec!D92)</f>
        <v>0.58977814030177445</v>
      </c>
      <c r="E92" s="112">
        <f>IF(RES_hhdet_in_tes!E92=0,"",RES_hhdet_in_tes!E92/RES_hhdet_in_fec!E92)</f>
        <v>0.59174688290282129</v>
      </c>
      <c r="F92" s="112">
        <f>IF(RES_hhdet_in_tes!F92=0,"",RES_hhdet_in_tes!F92/RES_hhdet_in_fec!F92)</f>
        <v>0.59374838903709903</v>
      </c>
      <c r="G92" s="112">
        <f>IF(RES_hhdet_in_tes!G92=0,"",RES_hhdet_in_tes!G92/RES_hhdet_in_fec!G92)</f>
        <v>0.5959711659426068</v>
      </c>
      <c r="H92" s="112">
        <f>IF(RES_hhdet_in_tes!H92=0,"",RES_hhdet_in_tes!H92/RES_hhdet_in_fec!H92)</f>
        <v>0.59839214273324515</v>
      </c>
      <c r="I92" s="112">
        <f>IF(RES_hhdet_in_tes!I92=0,"",RES_hhdet_in_tes!I92/RES_hhdet_in_fec!I92)</f>
        <v>0.60105776759796514</v>
      </c>
      <c r="J92" s="112">
        <f>IF(RES_hhdet_in_tes!J92=0,"",RES_hhdet_in_tes!J92/RES_hhdet_in_fec!J92)</f>
        <v>0.6041583223721646</v>
      </c>
      <c r="K92" s="112">
        <f>IF(RES_hhdet_in_tes!K92=0,"",RES_hhdet_in_tes!K92/RES_hhdet_in_fec!K92)</f>
        <v>0.60785559666600686</v>
      </c>
      <c r="L92" s="112">
        <f>IF(RES_hhdet_in_tes!L92=0,"",RES_hhdet_in_tes!L92/RES_hhdet_in_fec!L92)</f>
        <v>0.61219287583324822</v>
      </c>
      <c r="M92" s="112">
        <f>IF(RES_hhdet_in_tes!M92=0,"",RES_hhdet_in_tes!M92/RES_hhdet_in_fec!M92)</f>
        <v>0.62103469443540416</v>
      </c>
      <c r="N92" s="112">
        <f>IF(RES_hhdet_in_tes!N92=0,"",RES_hhdet_in_tes!N92/RES_hhdet_in_fec!N92)</f>
        <v>0.63560943920575519</v>
      </c>
      <c r="O92" s="112">
        <f>IF(RES_hhdet_in_tes!O92=0,"",RES_hhdet_in_tes!O92/RES_hhdet_in_fec!O92)</f>
        <v>0.65691685553215018</v>
      </c>
      <c r="P92" s="112">
        <f>IF(RES_hhdet_in_tes!P92=0,"",RES_hhdet_in_tes!P92/RES_hhdet_in_fec!P92)</f>
        <v>0.68275439641472979</v>
      </c>
      <c r="Q92" s="112">
        <f>IF(RES_hhdet_in_tes!Q92=0,"",RES_hhdet_in_tes!Q92/RES_hhdet_in_fec!Q92)</f>
        <v>0.70601752558597297</v>
      </c>
      <c r="R92" s="112">
        <f>IF(RES_hhdet_in_tes!R92=0,"",RES_hhdet_in_tes!R92/RES_hhdet_in_fec!R92)</f>
        <v>0.7211101304467249</v>
      </c>
      <c r="S92" s="112">
        <f>IF(RES_hhdet_in_tes!S92=0,"",RES_hhdet_in_tes!S92/RES_hhdet_in_fec!S92)</f>
        <v>0.73516278397388879</v>
      </c>
      <c r="T92" s="112">
        <f>IF(RES_hhdet_in_tes!T92=0,"",RES_hhdet_in_tes!T92/RES_hhdet_in_fec!T92)</f>
        <v>0.74776113285070556</v>
      </c>
      <c r="U92" s="112">
        <f>IF(RES_hhdet_in_tes!U92=0,"",RES_hhdet_in_tes!U92/RES_hhdet_in_fec!U92)</f>
        <v>0.75849082376045973</v>
      </c>
      <c r="V92" s="112">
        <f>IF(RES_hhdet_in_tes!V92=0,"",RES_hhdet_in_tes!V92/RES_hhdet_in_fec!V92)</f>
        <v>0.76693750338641831</v>
      </c>
      <c r="W92" s="112">
        <f>IF(RES_hhdet_in_tes!W92=0,"",RES_hhdet_in_tes!W92/RES_hhdet_in_fec!W92)</f>
        <v>0.77212928033913775</v>
      </c>
      <c r="X92" s="112">
        <f>IF(RES_hhdet_in_tes!X92=0,"",RES_hhdet_in_tes!X92/RES_hhdet_in_fec!X92)</f>
        <v>0.77548819969631444</v>
      </c>
      <c r="Y92" s="112">
        <f>IF(RES_hhdet_in_tes!Y92=0,"",RES_hhdet_in_tes!Y92/RES_hhdet_in_fec!Y92)</f>
        <v>0.77718907424739758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0.88315444123252185</v>
      </c>
      <c r="D93" s="113">
        <f>IF(RES_hhdet_in_tes!D93=0,"",RES_hhdet_in_tes!D93/RES_hhdet_in_fec!D93)</f>
        <v>0.87981285015718491</v>
      </c>
      <c r="E93" s="113">
        <f>IF(RES_hhdet_in_tes!E93=0,"",RES_hhdet_in_tes!E93/RES_hhdet_in_fec!E93)</f>
        <v>0.89421255369514352</v>
      </c>
      <c r="F93" s="113">
        <f>IF(RES_hhdet_in_tes!F93=0,"",RES_hhdet_in_tes!F93/RES_hhdet_in_fec!F93)</f>
        <v>0.89481233986112707</v>
      </c>
      <c r="G93" s="113">
        <f>IF(RES_hhdet_in_tes!G93=0,"",RES_hhdet_in_tes!G93/RES_hhdet_in_fec!G93)</f>
        <v>0.88209239686391627</v>
      </c>
      <c r="H93" s="113">
        <f>IF(RES_hhdet_in_tes!H93=0,"",RES_hhdet_in_tes!H93/RES_hhdet_in_fec!H93)</f>
        <v>0.8916068228818268</v>
      </c>
      <c r="I93" s="113">
        <f>IF(RES_hhdet_in_tes!I93=0,"",RES_hhdet_in_tes!I93/RES_hhdet_in_fec!I93)</f>
        <v>0.891043128837959</v>
      </c>
      <c r="J93" s="113">
        <f>IF(RES_hhdet_in_tes!J93=0,"",RES_hhdet_in_tes!J93/RES_hhdet_in_fec!J93)</f>
        <v>0.8942897899836485</v>
      </c>
      <c r="K93" s="113">
        <f>IF(RES_hhdet_in_tes!K93=0,"",RES_hhdet_in_tes!K93/RES_hhdet_in_fec!K93)</f>
        <v>0.8916257278653088</v>
      </c>
      <c r="L93" s="113">
        <f>IF(RES_hhdet_in_tes!L93=0,"",RES_hhdet_in_tes!L93/RES_hhdet_in_fec!L93)</f>
        <v>0.90827007487891309</v>
      </c>
      <c r="M93" s="113">
        <f>IF(RES_hhdet_in_tes!M93=0,"",RES_hhdet_in_tes!M93/RES_hhdet_in_fec!M93)</f>
        <v>0.93934054075364559</v>
      </c>
      <c r="N93" s="113">
        <f>IF(RES_hhdet_in_tes!N93=0,"",RES_hhdet_in_tes!N93/RES_hhdet_in_fec!N93)</f>
        <v>0.94007174407871796</v>
      </c>
      <c r="O93" s="113">
        <f>IF(RES_hhdet_in_tes!O93=0,"",RES_hhdet_in_tes!O93/RES_hhdet_in_fec!O93)</f>
        <v>0.94877301206152875</v>
      </c>
      <c r="P93" s="113">
        <f>IF(RES_hhdet_in_tes!P93=0,"",RES_hhdet_in_tes!P93/RES_hhdet_in_fec!P93)</f>
        <v>0.95247509844506095</v>
      </c>
      <c r="Q93" s="113">
        <f>IF(RES_hhdet_in_tes!Q93=0,"",RES_hhdet_in_tes!Q93/RES_hhdet_in_fec!Q93)</f>
        <v>0.95672498562183406</v>
      </c>
      <c r="R93" s="113">
        <f>IF(RES_hhdet_in_tes!R93=0,"",RES_hhdet_in_tes!R93/RES_hhdet_in_fec!R93)</f>
        <v>0.95652675018936717</v>
      </c>
      <c r="S93" s="113">
        <f>IF(RES_hhdet_in_tes!S93=0,"",RES_hhdet_in_tes!S93/RES_hhdet_in_fec!S93)</f>
        <v>0.95971817021092365</v>
      </c>
      <c r="T93" s="113">
        <f>IF(RES_hhdet_in_tes!T93=0,"",RES_hhdet_in_tes!T93/RES_hhdet_in_fec!T93)</f>
        <v>0.9725988462469749</v>
      </c>
      <c r="U93" s="113">
        <f>IF(RES_hhdet_in_tes!U93=0,"",RES_hhdet_in_tes!U93/RES_hhdet_in_fec!U93)</f>
        <v>0.97319360570755076</v>
      </c>
      <c r="V93" s="113">
        <f>IF(RES_hhdet_in_tes!V93=0,"",RES_hhdet_in_tes!V93/RES_hhdet_in_fec!V93)</f>
        <v>0.96532928210273627</v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0.58804966361108735</v>
      </c>
      <c r="D94" s="111">
        <f>IF(RES_hhdet_in_tes!D94=0,"",RES_hhdet_in_tes!D94/RES_hhdet_in_fec!D94)</f>
        <v>0.58977814030177445</v>
      </c>
      <c r="E94" s="111">
        <f>IF(RES_hhdet_in_tes!E94=0,"",RES_hhdet_in_tes!E94/RES_hhdet_in_fec!E94)</f>
        <v>0.59174688290282129</v>
      </c>
      <c r="F94" s="111">
        <f>IF(RES_hhdet_in_tes!F94=0,"",RES_hhdet_in_tes!F94/RES_hhdet_in_fec!F94)</f>
        <v>0.59374838903709903</v>
      </c>
      <c r="G94" s="111">
        <f>IF(RES_hhdet_in_tes!G94=0,"",RES_hhdet_in_tes!G94/RES_hhdet_in_fec!G94)</f>
        <v>0.5959711659426068</v>
      </c>
      <c r="H94" s="111">
        <f>IF(RES_hhdet_in_tes!H94=0,"",RES_hhdet_in_tes!H94/RES_hhdet_in_fec!H94)</f>
        <v>0.59839214273324515</v>
      </c>
      <c r="I94" s="111">
        <f>IF(RES_hhdet_in_tes!I94=0,"",RES_hhdet_in_tes!I94/RES_hhdet_in_fec!I94)</f>
        <v>0.60105776759796514</v>
      </c>
      <c r="J94" s="111">
        <f>IF(RES_hhdet_in_tes!J94=0,"",RES_hhdet_in_tes!J94/RES_hhdet_in_fec!J94)</f>
        <v>0.6041583223721646</v>
      </c>
      <c r="K94" s="111">
        <f>IF(RES_hhdet_in_tes!K94=0,"",RES_hhdet_in_tes!K94/RES_hhdet_in_fec!K94)</f>
        <v>0.60785559666600686</v>
      </c>
      <c r="L94" s="111">
        <f>IF(RES_hhdet_in_tes!L94=0,"",RES_hhdet_in_tes!L94/RES_hhdet_in_fec!L94)</f>
        <v>0.61219287583324822</v>
      </c>
      <c r="M94" s="111">
        <f>IF(RES_hhdet_in_tes!M94=0,"",RES_hhdet_in_tes!M94/RES_hhdet_in_fec!M94)</f>
        <v>0.62103469443540416</v>
      </c>
      <c r="N94" s="111">
        <f>IF(RES_hhdet_in_tes!N94=0,"",RES_hhdet_in_tes!N94/RES_hhdet_in_fec!N94)</f>
        <v>0.63560943920575519</v>
      </c>
      <c r="O94" s="111">
        <f>IF(RES_hhdet_in_tes!O94=0,"",RES_hhdet_in_tes!O94/RES_hhdet_in_fec!O94)</f>
        <v>0.65691685553215018</v>
      </c>
      <c r="P94" s="111">
        <f>IF(RES_hhdet_in_tes!P94=0,"",RES_hhdet_in_tes!P94/RES_hhdet_in_fec!P94)</f>
        <v>0.68275439641472979</v>
      </c>
      <c r="Q94" s="111">
        <f>IF(RES_hhdet_in_tes!Q94=0,"",RES_hhdet_in_tes!Q94/RES_hhdet_in_fec!Q94)</f>
        <v>0.70601752558597297</v>
      </c>
      <c r="R94" s="111">
        <f>IF(RES_hhdet_in_tes!R94=0,"",RES_hhdet_in_tes!R94/RES_hhdet_in_fec!R94)</f>
        <v>0.7211101304467249</v>
      </c>
      <c r="S94" s="111">
        <f>IF(RES_hhdet_in_tes!S94=0,"",RES_hhdet_in_tes!S94/RES_hhdet_in_fec!S94)</f>
        <v>0.73516278397388879</v>
      </c>
      <c r="T94" s="111">
        <f>IF(RES_hhdet_in_tes!T94=0,"",RES_hhdet_in_tes!T94/RES_hhdet_in_fec!T94)</f>
        <v>0.74776113285070567</v>
      </c>
      <c r="U94" s="111">
        <f>IF(RES_hhdet_in_tes!U94=0,"",RES_hhdet_in_tes!U94/RES_hhdet_in_fec!U94)</f>
        <v>0.75849082376045973</v>
      </c>
      <c r="V94" s="111">
        <f>IF(RES_hhdet_in_tes!V94=0,"",RES_hhdet_in_tes!V94/RES_hhdet_in_fec!V94)</f>
        <v>0.7669375033864182</v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0.65848687005679496</v>
      </c>
      <c r="D96" s="112">
        <f>IF(RES_hhdet_in_tes!D96=0,"",RES_hhdet_in_tes!D96/RES_hhdet_in_fec!D96)</f>
        <v>0.65950357571837825</v>
      </c>
      <c r="E96" s="112">
        <f>IF(RES_hhdet_in_tes!E96=0,"",RES_hhdet_in_tes!E96/RES_hhdet_in_fec!E96)</f>
        <v>0.66061661661157933</v>
      </c>
      <c r="F96" s="112">
        <f>IF(RES_hhdet_in_tes!F96=0,"",RES_hhdet_in_tes!F96/RES_hhdet_in_fec!F96)</f>
        <v>0.66174308687529471</v>
      </c>
      <c r="G96" s="112">
        <f>IF(RES_hhdet_in_tes!G96=0,"",RES_hhdet_in_tes!G96/RES_hhdet_in_fec!G96)</f>
        <v>0.66295902792456962</v>
      </c>
      <c r="H96" s="112">
        <f>IF(RES_hhdet_in_tes!H96=0,"",RES_hhdet_in_tes!H96/RES_hhdet_in_fec!H96)</f>
        <v>0.66425585631555406</v>
      </c>
      <c r="I96" s="112">
        <f>IF(RES_hhdet_in_tes!I96=0,"",RES_hhdet_in_tes!I96/RES_hhdet_in_fec!I96)</f>
        <v>0.66565329322752209</v>
      </c>
      <c r="J96" s="112">
        <f>IF(RES_hhdet_in_tes!J96=0,"",RES_hhdet_in_tes!J96/RES_hhdet_in_fec!J96)</f>
        <v>0.66723041461428201</v>
      </c>
      <c r="K96" s="112">
        <f>IF(RES_hhdet_in_tes!K96=0,"",RES_hhdet_in_tes!K96/RES_hhdet_in_fec!K96)</f>
        <v>0.66905707732594288</v>
      </c>
      <c r="L96" s="112">
        <f>IF(RES_hhdet_in_tes!L96=0,"",RES_hhdet_in_tes!L96/RES_hhdet_in_fec!L96)</f>
        <v>0.67115729942386804</v>
      </c>
      <c r="M96" s="112">
        <f>IF(RES_hhdet_in_tes!M96=0,"",RES_hhdet_in_tes!M96/RES_hhdet_in_fec!M96)</f>
        <v>0.67515007459216614</v>
      </c>
      <c r="N96" s="112">
        <f>IF(RES_hhdet_in_tes!N96=0,"",RES_hhdet_in_tes!N96/RES_hhdet_in_fec!N96)</f>
        <v>0.68173380124730232</v>
      </c>
      <c r="O96" s="112">
        <f>IF(RES_hhdet_in_tes!O96=0,"",RES_hhdet_in_tes!O96/RES_hhdet_in_fec!O96)</f>
        <v>0.69177312856985296</v>
      </c>
      <c r="P96" s="112">
        <f>IF(RES_hhdet_in_tes!P96=0,"",RES_hhdet_in_tes!P96/RES_hhdet_in_fec!P96)</f>
        <v>0.70479208919072422</v>
      </c>
      <c r="Q96" s="112">
        <f>IF(RES_hhdet_in_tes!Q96=0,"",RES_hhdet_in_tes!Q96/RES_hhdet_in_fec!Q96)</f>
        <v>0.71735261628266589</v>
      </c>
      <c r="R96" s="112">
        <f>IF(RES_hhdet_in_tes!R96=0,"",RES_hhdet_in_tes!R96/RES_hhdet_in_fec!R96)</f>
        <v>0.72585281928530043</v>
      </c>
      <c r="S96" s="112">
        <f>IF(RES_hhdet_in_tes!S96=0,"",RES_hhdet_in_tes!S96/RES_hhdet_in_fec!S96)</f>
        <v>0.73408805082634709</v>
      </c>
      <c r="T96" s="112">
        <f>IF(RES_hhdet_in_tes!T96=0,"",RES_hhdet_in_tes!T96/RES_hhdet_in_fec!T96)</f>
        <v>0.74225937256559227</v>
      </c>
      <c r="U96" s="112">
        <f>IF(RES_hhdet_in_tes!U96=0,"",RES_hhdet_in_tes!U96/RES_hhdet_in_fec!U96)</f>
        <v>0.75044892854146394</v>
      </c>
      <c r="V96" s="112">
        <f>IF(RES_hhdet_in_tes!V96=0,"",RES_hhdet_in_tes!V96/RES_hhdet_in_fec!V96)</f>
        <v>0.75849421794806637</v>
      </c>
      <c r="W96" s="112" t="str">
        <f>IF(RES_hhdet_in_tes!W96=0,"",RES_hhdet_in_tes!W96/RES_hhdet_in_fec!W96)</f>
        <v/>
      </c>
      <c r="X96" s="112">
        <f>IF(RES_hhdet_in_tes!X96=0,"",RES_hhdet_in_tes!X96/RES_hhdet_in_fec!X96)</f>
        <v>0.77752119968369449</v>
      </c>
      <c r="Y96" s="112">
        <f>IF(RES_hhdet_in_tes!Y96=0,"",RES_hhdet_in_tes!Y96/RES_hhdet_in_fec!Y96)</f>
        <v>0.78841696277467432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0.91053957173013245</v>
      </c>
      <c r="D97" s="113">
        <f>IF(RES_hhdet_in_tes!D97=0,"",RES_hhdet_in_tes!D97/RES_hhdet_in_fec!D97)</f>
        <v>0.90478473410182836</v>
      </c>
      <c r="E97" s="113">
        <f>IF(RES_hhdet_in_tes!E97=0,"",RES_hhdet_in_tes!E97/RES_hhdet_in_fec!E97)</f>
        <v>0.92996075136765477</v>
      </c>
      <c r="F97" s="113">
        <f>IF(RES_hhdet_in_tes!F97=0,"",RES_hhdet_in_tes!F97/RES_hhdet_in_fec!F97)</f>
        <v>0.92922162200260761</v>
      </c>
      <c r="G97" s="113">
        <f>IF(RES_hhdet_in_tes!G97=0,"",RES_hhdet_in_tes!G97/RES_hhdet_in_fec!G97)</f>
        <v>0.90581454842229536</v>
      </c>
      <c r="H97" s="113">
        <f>IF(RES_hhdet_in_tes!H97=0,"",RES_hhdet_in_tes!H97/RES_hhdet_in_fec!H97)</f>
        <v>0.91906123100149406</v>
      </c>
      <c r="I97" s="113">
        <f>IF(RES_hhdet_in_tes!I97=0,"",RES_hhdet_in_tes!I97/RES_hhdet_in_fec!I97)</f>
        <v>0.91669290812904514</v>
      </c>
      <c r="J97" s="113">
        <f>IF(RES_hhdet_in_tes!J97=0,"",RES_hhdet_in_tes!J97/RES_hhdet_in_fec!J97)</f>
        <v>0.9198589859743056</v>
      </c>
      <c r="K97" s="113">
        <f>IF(RES_hhdet_in_tes!K97=0,"",RES_hhdet_in_tes!K97/RES_hhdet_in_fec!K97)</f>
        <v>0.91496042555499835</v>
      </c>
      <c r="L97" s="113">
        <f>IF(RES_hhdet_in_tes!L97=0,"",RES_hhdet_in_tes!L97/RES_hhdet_in_fec!L97)</f>
        <v>0.93956590169799759</v>
      </c>
      <c r="M97" s="113">
        <f>IF(RES_hhdet_in_tes!M97=0,"",RES_hhdet_in_tes!M97/RES_hhdet_in_fec!M97)</f>
        <v>0.95448030917065407</v>
      </c>
      <c r="N97" s="113">
        <f>IF(RES_hhdet_in_tes!N97=0,"",RES_hhdet_in_tes!N97/RES_hhdet_in_fec!N97)</f>
        <v>0.95718648088340552</v>
      </c>
      <c r="O97" s="113">
        <f>IF(RES_hhdet_in_tes!O97=0,"",RES_hhdet_in_tes!O97/RES_hhdet_in_fec!O97)</f>
        <v>0.96516271805183185</v>
      </c>
      <c r="P97" s="113">
        <f>IF(RES_hhdet_in_tes!P97=0,"",RES_hhdet_in_tes!P97/RES_hhdet_in_fec!P97)</f>
        <v>0.9646283339914512</v>
      </c>
      <c r="Q97" s="113">
        <f>IF(RES_hhdet_in_tes!Q97=0,"",RES_hhdet_in_tes!Q97/RES_hhdet_in_fec!Q97)</f>
        <v>0.96458036861767693</v>
      </c>
      <c r="R97" s="113">
        <f>IF(RES_hhdet_in_tes!R97=0,"",RES_hhdet_in_tes!R97/RES_hhdet_in_fec!R97)</f>
        <v>0.96255604229169345</v>
      </c>
      <c r="S97" s="113">
        <f>IF(RES_hhdet_in_tes!S97=0,"",RES_hhdet_in_tes!S97/RES_hhdet_in_fec!S97)</f>
        <v>0.96554701371653362</v>
      </c>
      <c r="T97" s="113">
        <f>IF(RES_hhdet_in_tes!T97=0,"",RES_hhdet_in_tes!T97/RES_hhdet_in_fec!T97)</f>
        <v>0.97592664565657683</v>
      </c>
      <c r="U97" s="113">
        <f>IF(RES_hhdet_in_tes!U97=0,"",RES_hhdet_in_tes!U97/RES_hhdet_in_fec!U97)</f>
        <v>0.97619985793072672</v>
      </c>
      <c r="V97" s="113">
        <f>IF(RES_hhdet_in_tes!V97=0,"",RES_hhdet_in_tes!V97/RES_hhdet_in_fec!V97)</f>
        <v>0.99099907654091945</v>
      </c>
      <c r="W97" s="113">
        <f>IF(RES_hhdet_in_tes!W97=0,"",RES_hhdet_in_tes!W97/RES_hhdet_in_fec!W97)</f>
        <v>0.97870629999897696</v>
      </c>
      <c r="X97" s="113">
        <f>IF(RES_hhdet_in_tes!X97=0,"",RES_hhdet_in_tes!X97/RES_hhdet_in_fec!X97)</f>
        <v>0.96222498900609565</v>
      </c>
      <c r="Y97" s="113">
        <f>IF(RES_hhdet_in_tes!Y97=0,"",RES_hhdet_in_tes!Y97/RES_hhdet_in_fec!Y97)</f>
        <v>0.96531385962562732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0.65848687005679496</v>
      </c>
      <c r="D98" s="111">
        <f>IF(RES_hhdet_in_tes!D98=0,"",RES_hhdet_in_tes!D98/RES_hhdet_in_fec!D98)</f>
        <v>0.65950357571837825</v>
      </c>
      <c r="E98" s="111">
        <f>IF(RES_hhdet_in_tes!E98=0,"",RES_hhdet_in_tes!E98/RES_hhdet_in_fec!E98)</f>
        <v>0.66061661661157933</v>
      </c>
      <c r="F98" s="111">
        <f>IF(RES_hhdet_in_tes!F98=0,"",RES_hhdet_in_tes!F98/RES_hhdet_in_fec!F98)</f>
        <v>0.66174308687529471</v>
      </c>
      <c r="G98" s="111">
        <f>IF(RES_hhdet_in_tes!G98=0,"",RES_hhdet_in_tes!G98/RES_hhdet_in_fec!G98)</f>
        <v>0.66295902792456973</v>
      </c>
      <c r="H98" s="111">
        <f>IF(RES_hhdet_in_tes!H98=0,"",RES_hhdet_in_tes!H98/RES_hhdet_in_fec!H98)</f>
        <v>0.66425585631555406</v>
      </c>
      <c r="I98" s="111">
        <f>IF(RES_hhdet_in_tes!I98=0,"",RES_hhdet_in_tes!I98/RES_hhdet_in_fec!I98)</f>
        <v>0.66565329322752209</v>
      </c>
      <c r="J98" s="111">
        <f>IF(RES_hhdet_in_tes!J98=0,"",RES_hhdet_in_tes!J98/RES_hhdet_in_fec!J98)</f>
        <v>0.66723041461428201</v>
      </c>
      <c r="K98" s="111">
        <f>IF(RES_hhdet_in_tes!K98=0,"",RES_hhdet_in_tes!K98/RES_hhdet_in_fec!K98)</f>
        <v>0.66905707732594288</v>
      </c>
      <c r="L98" s="111">
        <f>IF(RES_hhdet_in_tes!L98=0,"",RES_hhdet_in_tes!L98/RES_hhdet_in_fec!L98)</f>
        <v>0.67115729942386804</v>
      </c>
      <c r="M98" s="111">
        <f>IF(RES_hhdet_in_tes!M98=0,"",RES_hhdet_in_tes!M98/RES_hhdet_in_fec!M98)</f>
        <v>0.67515007459216603</v>
      </c>
      <c r="N98" s="111">
        <f>IF(RES_hhdet_in_tes!N98=0,"",RES_hhdet_in_tes!N98/RES_hhdet_in_fec!N98)</f>
        <v>0.68173380124730232</v>
      </c>
      <c r="O98" s="111">
        <f>IF(RES_hhdet_in_tes!O98=0,"",RES_hhdet_in_tes!O98/RES_hhdet_in_fec!O98)</f>
        <v>0.69177312856985296</v>
      </c>
      <c r="P98" s="111">
        <f>IF(RES_hhdet_in_tes!P98=0,"",RES_hhdet_in_tes!P98/RES_hhdet_in_fec!P98)</f>
        <v>0.70479208919072422</v>
      </c>
      <c r="Q98" s="111">
        <f>IF(RES_hhdet_in_tes!Q98=0,"",RES_hhdet_in_tes!Q98/RES_hhdet_in_fec!Q98)</f>
        <v>0.71735261628266611</v>
      </c>
      <c r="R98" s="111">
        <f>IF(RES_hhdet_in_tes!R98=0,"",RES_hhdet_in_tes!R98/RES_hhdet_in_fec!R98)</f>
        <v>0.72585281928530043</v>
      </c>
      <c r="S98" s="111">
        <f>IF(RES_hhdet_in_tes!S98=0,"",RES_hhdet_in_tes!S98/RES_hhdet_in_fec!S98)</f>
        <v>0.73408805082634709</v>
      </c>
      <c r="T98" s="111">
        <f>IF(RES_hhdet_in_tes!T98=0,"",RES_hhdet_in_tes!T98/RES_hhdet_in_fec!T98)</f>
        <v>0.74225937256559227</v>
      </c>
      <c r="U98" s="111">
        <f>IF(RES_hhdet_in_tes!U98=0,"",RES_hhdet_in_tes!U98/RES_hhdet_in_fec!U98)</f>
        <v>0.75044892854146383</v>
      </c>
      <c r="V98" s="111">
        <f>IF(RES_hhdet_in_tes!V98=0,"",RES_hhdet_in_tes!V98/RES_hhdet_in_fec!V98)</f>
        <v>0.75849421794806648</v>
      </c>
      <c r="W98" s="111">
        <f>IF(RES_hhdet_in_tes!W98=0,"",RES_hhdet_in_tes!W98/RES_hhdet_in_fec!W98)</f>
        <v>0.76584223618974279</v>
      </c>
      <c r="X98" s="111">
        <f>IF(RES_hhdet_in_tes!X98=0,"",RES_hhdet_in_tes!X98/RES_hhdet_in_fec!X98)</f>
        <v>0.77752119968369449</v>
      </c>
      <c r="Y98" s="111">
        <f>IF(RES_hhdet_in_tes!Y98=0,"",RES_hhdet_in_tes!Y98/RES_hhdet_in_fec!Y98)</f>
        <v>0.78841696277467432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0.63423078211658601</v>
      </c>
      <c r="D100" s="124">
        <f>IF(RES_hhdet_in_tes!D100=0,"",RES_hhdet_in_tes!D100/RES_hhdet_in_fec!D100)</f>
        <v>0.63234246720791076</v>
      </c>
      <c r="E100" s="124">
        <f>IF(RES_hhdet_in_tes!E100=0,"",RES_hhdet_in_tes!E100/RES_hhdet_in_fec!E100)</f>
        <v>0.61814273101754691</v>
      </c>
      <c r="F100" s="124">
        <f>IF(RES_hhdet_in_tes!F100=0,"",RES_hhdet_in_tes!F100/RES_hhdet_in_fec!F100)</f>
        <v>0.63687309420615434</v>
      </c>
      <c r="G100" s="124">
        <f>IF(RES_hhdet_in_tes!G100=0,"",RES_hhdet_in_tes!G100/RES_hhdet_in_fec!G100)</f>
        <v>0.65868316201079624</v>
      </c>
      <c r="H100" s="124">
        <f>IF(RES_hhdet_in_tes!H100=0,"",RES_hhdet_in_tes!H100/RES_hhdet_in_fec!H100)</f>
        <v>0.65135177973303915</v>
      </c>
      <c r="I100" s="124">
        <f>IF(RES_hhdet_in_tes!I100=0,"",RES_hhdet_in_tes!I100/RES_hhdet_in_fec!I100)</f>
        <v>0.6180111283198132</v>
      </c>
      <c r="J100" s="124">
        <f>IF(RES_hhdet_in_tes!J100=0,"",RES_hhdet_in_tes!J100/RES_hhdet_in_fec!J100)</f>
        <v>0.59743905754480409</v>
      </c>
      <c r="K100" s="124">
        <f>IF(RES_hhdet_in_tes!K100=0,"",RES_hhdet_in_tes!K100/RES_hhdet_in_fec!K100)</f>
        <v>0.59765841029511835</v>
      </c>
      <c r="L100" s="124">
        <f>IF(RES_hhdet_in_tes!L100=0,"",RES_hhdet_in_tes!L100/RES_hhdet_in_fec!L100)</f>
        <v>0.61146405543162852</v>
      </c>
      <c r="M100" s="124">
        <f>IF(RES_hhdet_in_tes!M100=0,"",RES_hhdet_in_tes!M100/RES_hhdet_in_fec!M100)</f>
        <v>0.60529662038158016</v>
      </c>
      <c r="N100" s="124">
        <f>IF(RES_hhdet_in_tes!N100=0,"",RES_hhdet_in_tes!N100/RES_hhdet_in_fec!N100)</f>
        <v>0.58099713541269915</v>
      </c>
      <c r="O100" s="124">
        <f>IF(RES_hhdet_in_tes!O100=0,"",RES_hhdet_in_tes!O100/RES_hhdet_in_fec!O100)</f>
        <v>0.57368650069798999</v>
      </c>
      <c r="P100" s="124">
        <f>IF(RES_hhdet_in_tes!P100=0,"",RES_hhdet_in_tes!P100/RES_hhdet_in_fec!P100)</f>
        <v>0.6027821954205268</v>
      </c>
      <c r="Q100" s="124">
        <f>IF(RES_hhdet_in_tes!Q100=0,"",RES_hhdet_in_tes!Q100/RES_hhdet_in_fec!Q100)</f>
        <v>0.61533731431731586</v>
      </c>
      <c r="R100" s="124">
        <f>IF(RES_hhdet_in_tes!R100=0,"",RES_hhdet_in_tes!R100/RES_hhdet_in_fec!R100)</f>
        <v>0.66660462115401731</v>
      </c>
      <c r="S100" s="124">
        <f>IF(RES_hhdet_in_tes!S100=0,"",RES_hhdet_in_tes!S100/RES_hhdet_in_fec!S100)</f>
        <v>0.64927657735953914</v>
      </c>
      <c r="T100" s="124">
        <f>IF(RES_hhdet_in_tes!T100=0,"",RES_hhdet_in_tes!T100/RES_hhdet_in_fec!T100)</f>
        <v>0.68486969404531406</v>
      </c>
      <c r="U100" s="124">
        <f>IF(RES_hhdet_in_tes!U100=0,"",RES_hhdet_in_tes!U100/RES_hhdet_in_fec!U100)</f>
        <v>0.67661528277880201</v>
      </c>
      <c r="V100" s="124">
        <f>IF(RES_hhdet_in_tes!V100=0,"",RES_hhdet_in_tes!V100/RES_hhdet_in_fec!V100)</f>
        <v>0.65596071418436896</v>
      </c>
      <c r="W100" s="124">
        <f>IF(RES_hhdet_in_tes!W100=0,"",RES_hhdet_in_tes!W100/RES_hhdet_in_fec!W100)</f>
        <v>0.67505795358879961</v>
      </c>
      <c r="X100" s="124">
        <f>IF(RES_hhdet_in_tes!X100=0,"",RES_hhdet_in_tes!X100/RES_hhdet_in_fec!X100)</f>
        <v>0.68170159941602959</v>
      </c>
      <c r="Y100" s="124">
        <f>IF(RES_hhdet_in_tes!Y100=0,"",RES_hhdet_in_tes!Y100/RES_hhdet_in_fec!Y100)</f>
        <v>0.73737126651738283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0.56286436325821709</v>
      </c>
      <c r="D101" s="111">
        <f>IF(RES_hhdet_in_tes!D101=0,"",RES_hhdet_in_tes!D101/RES_hhdet_in_fec!D101)</f>
        <v>0.56315368318630454</v>
      </c>
      <c r="E101" s="111">
        <f>IF(RES_hhdet_in_tes!E101=0,"",RES_hhdet_in_tes!E101/RES_hhdet_in_fec!E101)</f>
        <v>0.56344302917592648</v>
      </c>
      <c r="F101" s="111">
        <f>IF(RES_hhdet_in_tes!F101=0,"",RES_hhdet_in_tes!F101/RES_hhdet_in_fec!F101)</f>
        <v>0.56373237871939397</v>
      </c>
      <c r="G101" s="111">
        <f>IF(RES_hhdet_in_tes!G101=0,"",RES_hhdet_in_tes!G101/RES_hhdet_in_fec!G101)</f>
        <v>0.56402175226400164</v>
      </c>
      <c r="H101" s="111">
        <f>IF(RES_hhdet_in_tes!H101=0,"",RES_hhdet_in_tes!H101/RES_hhdet_in_fec!H101)</f>
        <v>0.56431114730726095</v>
      </c>
      <c r="I101" s="111">
        <f>IF(RES_hhdet_in_tes!I101=0,"",RES_hhdet_in_tes!I101/RES_hhdet_in_fec!I101)</f>
        <v>0.56460056888738597</v>
      </c>
      <c r="J101" s="111">
        <f>IF(RES_hhdet_in_tes!J101=0,"",RES_hhdet_in_tes!J101/RES_hhdet_in_fec!J101)</f>
        <v>0.56489003764416112</v>
      </c>
      <c r="K101" s="111">
        <f>IF(RES_hhdet_in_tes!K101=0,"",RES_hhdet_in_tes!K101/RES_hhdet_in_fec!K101)</f>
        <v>0.56517957112683215</v>
      </c>
      <c r="L101" s="111">
        <f>IF(RES_hhdet_in_tes!L101=0,"",RES_hhdet_in_tes!L101/RES_hhdet_in_fec!L101)</f>
        <v>0.56546917403054153</v>
      </c>
      <c r="M101" s="111">
        <f>IF(RES_hhdet_in_tes!M101=0,"",RES_hhdet_in_tes!M101/RES_hhdet_in_fec!M101)</f>
        <v>0.56568911090718377</v>
      </c>
      <c r="N101" s="111">
        <f>IF(RES_hhdet_in_tes!N101=0,"",RES_hhdet_in_tes!N101/RES_hhdet_in_fec!N101)</f>
        <v>0.56581204527575468</v>
      </c>
      <c r="O101" s="111">
        <f>IF(RES_hhdet_in_tes!O101=0,"",RES_hhdet_in_tes!O101/RES_hhdet_in_fec!O101)</f>
        <v>0.56588551991851832</v>
      </c>
      <c r="P101" s="111">
        <f>IF(RES_hhdet_in_tes!P101=0,"",RES_hhdet_in_tes!P101/RES_hhdet_in_fec!P101)</f>
        <v>0.56609053876288551</v>
      </c>
      <c r="Q101" s="111">
        <f>IF(RES_hhdet_in_tes!Q101=0,"",RES_hhdet_in_tes!Q101/RES_hhdet_in_fec!Q101)</f>
        <v>0.566925013352784</v>
      </c>
      <c r="R101" s="111">
        <f>IF(RES_hhdet_in_tes!R101=0,"",RES_hhdet_in_tes!R101/RES_hhdet_in_fec!R101)</f>
        <v>0.56911697031007413</v>
      </c>
      <c r="S101" s="111">
        <f>IF(RES_hhdet_in_tes!S101=0,"",RES_hhdet_in_tes!S101/RES_hhdet_in_fec!S101)</f>
        <v>0.57220897607216836</v>
      </c>
      <c r="T101" s="111">
        <f>IF(RES_hhdet_in_tes!T101=0,"",RES_hhdet_in_tes!T101/RES_hhdet_in_fec!T101)</f>
        <v>0.57560151264789039</v>
      </c>
      <c r="U101" s="111">
        <f>IF(RES_hhdet_in_tes!U101=0,"",RES_hhdet_in_tes!U101/RES_hhdet_in_fec!U101)</f>
        <v>0.57869506204607202</v>
      </c>
      <c r="V101" s="111">
        <f>IF(RES_hhdet_in_tes!V101=0,"",RES_hhdet_in_tes!V101/RES_hhdet_in_fec!V101)</f>
        <v>0.58089010627554105</v>
      </c>
      <c r="W101" s="111">
        <f>IF(RES_hhdet_in_tes!W101=0,"",RES_hhdet_in_tes!W101/RES_hhdet_in_fec!W101)</f>
        <v>0.58194506119792677</v>
      </c>
      <c r="X101" s="111">
        <f>IF(RES_hhdet_in_tes!X101=0,"",RES_hhdet_in_tes!X101/RES_hhdet_in_fec!X101)</f>
        <v>0.58232982224017593</v>
      </c>
      <c r="Y101" s="111">
        <f>IF(RES_hhdet_in_tes!Y101=0,"",RES_hhdet_in_tes!Y101/RES_hhdet_in_fec!Y101)</f>
        <v>0.58236829834440085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0.55971803480053328</v>
      </c>
      <c r="D102" s="111">
        <f>IF(RES_hhdet_in_tes!D102=0,"",RES_hhdet_in_tes!D102/RES_hhdet_in_fec!D102)</f>
        <v>0.56032627004567237</v>
      </c>
      <c r="E102" s="111">
        <f>IF(RES_hhdet_in_tes!E102=0,"",RES_hhdet_in_tes!E102/RES_hhdet_in_fec!E102)</f>
        <v>0.56093456007979192</v>
      </c>
      <c r="F102" s="111">
        <f>IF(RES_hhdet_in_tes!F102=0,"",RES_hhdet_in_tes!F102/RES_hhdet_in_fec!F102)</f>
        <v>0.56154285758513567</v>
      </c>
      <c r="G102" s="111">
        <f>IF(RES_hhdet_in_tes!G102=0,"",RES_hhdet_in_tes!G102/RES_hhdet_in_fec!G102)</f>
        <v>0.56215120554790743</v>
      </c>
      <c r="H102" s="111">
        <f>IF(RES_hhdet_in_tes!H102=0,"",RES_hhdet_in_tes!H102/RES_hhdet_in_fec!H102)</f>
        <v>0.5627595987071432</v>
      </c>
      <c r="I102" s="111">
        <f>IF(RES_hhdet_in_tes!I102=0,"",RES_hhdet_in_tes!I102/RES_hhdet_in_fec!I102)</f>
        <v>0.56336804765464443</v>
      </c>
      <c r="J102" s="111">
        <f>IF(RES_hhdet_in_tes!J102=0,"",RES_hhdet_in_tes!J102/RES_hhdet_in_fec!J102)</f>
        <v>0.5639765957812849</v>
      </c>
      <c r="K102" s="111">
        <f>IF(RES_hhdet_in_tes!K102=0,"",RES_hhdet_in_tes!K102/RES_hhdet_in_fec!K102)</f>
        <v>0.5645852799807195</v>
      </c>
      <c r="L102" s="111">
        <f>IF(RES_hhdet_in_tes!L102=0,"",RES_hhdet_in_tes!L102/RES_hhdet_in_fec!L102)</f>
        <v>0.5651941101235135</v>
      </c>
      <c r="M102" s="111">
        <f>IF(RES_hhdet_in_tes!M102=0,"",RES_hhdet_in_tes!M102/RES_hhdet_in_fec!M102)</f>
        <v>0.56565648186874395</v>
      </c>
      <c r="N102" s="111">
        <f>IF(RES_hhdet_in_tes!N102=0,"",RES_hhdet_in_tes!N102/RES_hhdet_in_fec!N102)</f>
        <v>0.56591492592511439</v>
      </c>
      <c r="O102" s="111">
        <f>IF(RES_hhdet_in_tes!O102=0,"",RES_hhdet_in_tes!O102/RES_hhdet_in_fec!O102)</f>
        <v>0.5660693911486071</v>
      </c>
      <c r="P102" s="111">
        <f>IF(RES_hhdet_in_tes!P102=0,"",RES_hhdet_in_tes!P102/RES_hhdet_in_fec!P102)</f>
        <v>0.56650040081975606</v>
      </c>
      <c r="Q102" s="111">
        <f>IF(RES_hhdet_in_tes!Q102=0,"",RES_hhdet_in_tes!Q102/RES_hhdet_in_fec!Q102)</f>
        <v>0.56825471086712998</v>
      </c>
      <c r="R102" s="111">
        <f>IF(RES_hhdet_in_tes!R102=0,"",RES_hhdet_in_tes!R102/RES_hhdet_in_fec!R102)</f>
        <v>0.57286284652534558</v>
      </c>
      <c r="S102" s="111">
        <f>IF(RES_hhdet_in_tes!S102=0,"",RES_hhdet_in_tes!S102/RES_hhdet_in_fec!S102)</f>
        <v>0.5793631484406393</v>
      </c>
      <c r="T102" s="111">
        <f>IF(RES_hhdet_in_tes!T102=0,"",RES_hhdet_in_tes!T102/RES_hhdet_in_fec!T102)</f>
        <v>0.58649525416670767</v>
      </c>
      <c r="U102" s="111">
        <f>IF(RES_hhdet_in_tes!U102=0,"",RES_hhdet_in_tes!U102/RES_hhdet_in_fec!U102)</f>
        <v>0.59299880125726534</v>
      </c>
      <c r="V102" s="111">
        <f>IF(RES_hhdet_in_tes!V102=0,"",RES_hhdet_in_tes!V102/RES_hhdet_in_fec!V102)</f>
        <v>0.59761342726601741</v>
      </c>
      <c r="W102" s="111">
        <f>IF(RES_hhdet_in_tes!W102=0,"",RES_hhdet_in_tes!W102/RES_hhdet_in_fec!W102)</f>
        <v>0.59983125156201333</v>
      </c>
      <c r="X102" s="111">
        <f>IF(RES_hhdet_in_tes!X102=0,"",RES_hhdet_in_tes!X102/RES_hhdet_in_fec!X102)</f>
        <v>0.60022783830690229</v>
      </c>
      <c r="Y102" s="111">
        <f>IF(RES_hhdet_in_tes!Y102=0,"",RES_hhdet_in_tes!Y102/RES_hhdet_in_fec!Y102)</f>
        <v>0.60026749698139115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0.73375628051012565</v>
      </c>
      <c r="D103" s="45">
        <f>IF(RES_hhdet_in_tes!D103=0,"",RES_hhdet_in_tes!D103/RES_hhdet_in_fec!D103)</f>
        <v>0.73507960518720195</v>
      </c>
      <c r="E103" s="45">
        <f>IF(RES_hhdet_in_tes!E103=0,"",RES_hhdet_in_tes!E103/RES_hhdet_in_fec!E103)</f>
        <v>0.73646532492892769</v>
      </c>
      <c r="F103" s="45">
        <f>IF(RES_hhdet_in_tes!F103=0,"",RES_hhdet_in_tes!F103/RES_hhdet_in_fec!F103)</f>
        <v>0.73785955308856022</v>
      </c>
      <c r="G103" s="45">
        <f>IF(RES_hhdet_in_tes!G103=0,"",RES_hhdet_in_tes!G103/RES_hhdet_in_fec!G103)</f>
        <v>0.73931124343271704</v>
      </c>
      <c r="H103" s="45">
        <f>IF(RES_hhdet_in_tes!H103=0,"",RES_hhdet_in_tes!H103/RES_hhdet_in_fec!H103)</f>
        <v>0.7408144046435805</v>
      </c>
      <c r="I103" s="45">
        <f>IF(RES_hhdet_in_tes!I103=0,"",RES_hhdet_in_tes!I103/RES_hhdet_in_fec!I103)</f>
        <v>0.74238109893067572</v>
      </c>
      <c r="J103" s="45">
        <f>IF(RES_hhdet_in_tes!J103=0,"",RES_hhdet_in_tes!J103/RES_hhdet_in_fec!J103)</f>
        <v>0.74406074090884933</v>
      </c>
      <c r="K103" s="45">
        <f>IF(RES_hhdet_in_tes!K103=0,"",RES_hhdet_in_tes!K103/RES_hhdet_in_fec!K103)</f>
        <v>0.74589534599831109</v>
      </c>
      <c r="L103" s="45">
        <f>IF(RES_hhdet_in_tes!L103=0,"",RES_hhdet_in_tes!L103/RES_hhdet_in_fec!L103)</f>
        <v>0.74789615504651186</v>
      </c>
      <c r="M103" s="45">
        <f>IF(RES_hhdet_in_tes!M103=0,"",RES_hhdet_in_tes!M103/RES_hhdet_in_fec!M103)</f>
        <v>0.75075686985133228</v>
      </c>
      <c r="N103" s="45">
        <f>IF(RES_hhdet_in_tes!N103=0,"",RES_hhdet_in_tes!N103/RES_hhdet_in_fec!N103)</f>
        <v>0.75467498072139083</v>
      </c>
      <c r="O103" s="45">
        <f>IF(RES_hhdet_in_tes!O103=0,"",RES_hhdet_in_tes!O103/RES_hhdet_in_fec!O103)</f>
        <v>0.76011880367006679</v>
      </c>
      <c r="P103" s="45">
        <f>IF(RES_hhdet_in_tes!P103=0,"",RES_hhdet_in_tes!P103/RES_hhdet_in_fec!P103)</f>
        <v>0.76731803330150949</v>
      </c>
      <c r="Q103" s="45">
        <f>IF(RES_hhdet_in_tes!Q103=0,"",RES_hhdet_in_tes!Q103/RES_hhdet_in_fec!Q103)</f>
        <v>0.77663390666347654</v>
      </c>
      <c r="R103" s="45">
        <f>IF(RES_hhdet_in_tes!R103=0,"",RES_hhdet_in_tes!R103/RES_hhdet_in_fec!R103)</f>
        <v>0.78931058303582435</v>
      </c>
      <c r="S103" s="45">
        <f>IF(RES_hhdet_in_tes!S103=0,"",RES_hhdet_in_tes!S103/RES_hhdet_in_fec!S103)</f>
        <v>0.80517324335929474</v>
      </c>
      <c r="T103" s="45">
        <f>IF(RES_hhdet_in_tes!T103=0,"",RES_hhdet_in_tes!T103/RES_hhdet_in_fec!T103)</f>
        <v>0.82225026828058811</v>
      </c>
      <c r="U103" s="45">
        <f>IF(RES_hhdet_in_tes!U103=0,"",RES_hhdet_in_tes!U103/RES_hhdet_in_fec!U103)</f>
        <v>0.83857003844645162</v>
      </c>
      <c r="V103" s="45">
        <f>IF(RES_hhdet_in_tes!V103=0,"",RES_hhdet_in_tes!V103/RES_hhdet_in_fec!V103)</f>
        <v>0.85216093450360997</v>
      </c>
      <c r="W103" s="45">
        <f>IF(RES_hhdet_in_tes!W103=0,"",RES_hhdet_in_tes!W103/RES_hhdet_in_fec!W103)</f>
        <v>0.86233792591257608</v>
      </c>
      <c r="X103" s="45">
        <f>IF(RES_hhdet_in_tes!X103=0,"",RES_hhdet_in_tes!X103/RES_hhdet_in_fec!X103)</f>
        <v>0.86990393430645752</v>
      </c>
      <c r="Y103" s="45">
        <f>IF(RES_hhdet_in_tes!Y103=0,"",RES_hhdet_in_tes!Y103/RES_hhdet_in_fec!Y103)</f>
        <v>0.8766134389578264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0.73262812516596687</v>
      </c>
      <c r="D124" s="119">
        <f>IF(RES_hhdet_in_tes!D124=0,"",RES_hhdet_in_tes!D124/RES_hhdet_in_fec!D124)</f>
        <v>0.73433114466119875</v>
      </c>
      <c r="E124" s="119">
        <f>IF(RES_hhdet_in_tes!E124=0,"",RES_hhdet_in_tes!E124/RES_hhdet_in_fec!E124)</f>
        <v>0.73322784524775053</v>
      </c>
      <c r="F124" s="119">
        <f>IF(RES_hhdet_in_tes!F124=0,"",RES_hhdet_in_tes!F124/RES_hhdet_in_fec!F124)</f>
        <v>0.74614353378480314</v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>
        <f>IF(RES_hhdet_in_tes!I124=0,"",RES_hhdet_in_tes!I124/RES_hhdet_in_fec!I124)</f>
        <v>0.75442480927862443</v>
      </c>
      <c r="J124" s="119">
        <f>IF(RES_hhdet_in_tes!J124=0,"",RES_hhdet_in_tes!J124/RES_hhdet_in_fec!J124)</f>
        <v>0.76722692897140077</v>
      </c>
      <c r="K124" s="119">
        <f>IF(RES_hhdet_in_tes!K124=0,"",RES_hhdet_in_tes!K124/RES_hhdet_in_fec!K124)</f>
        <v>0.75621603308654417</v>
      </c>
      <c r="L124" s="119">
        <f>IF(RES_hhdet_in_tes!L124=0,"",RES_hhdet_in_tes!L124/RES_hhdet_in_fec!L124)</f>
        <v>0.77114959988150511</v>
      </c>
      <c r="M124" s="119">
        <f>IF(RES_hhdet_in_tes!M124=0,"",RES_hhdet_in_tes!M124/RES_hhdet_in_fec!M124)</f>
        <v>0.770504613262331</v>
      </c>
      <c r="N124" s="119">
        <f>IF(RES_hhdet_in_tes!N124=0,"",RES_hhdet_in_tes!N124/RES_hhdet_in_fec!N124)</f>
        <v>0.77824226397762974</v>
      </c>
      <c r="O124" s="119">
        <f>IF(RES_hhdet_in_tes!O124=0,"",RES_hhdet_in_tes!O124/RES_hhdet_in_fec!O124)</f>
        <v>0.78694162402098577</v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>
        <f>IF(RES_hhdet_in_tes!R124=0,"",RES_hhdet_in_tes!R124/RES_hhdet_in_fec!R124)</f>
        <v>0.82552920256761075</v>
      </c>
      <c r="S124" s="119">
        <f>IF(RES_hhdet_in_tes!S124=0,"",RES_hhdet_in_tes!S124/RES_hhdet_in_fec!S124)</f>
        <v>0.81869309752152986</v>
      </c>
      <c r="T124" s="119">
        <f>IF(RES_hhdet_in_tes!T124=0,"",RES_hhdet_in_tes!T124/RES_hhdet_in_fec!T124)</f>
        <v>0.82252577147802697</v>
      </c>
      <c r="U124" s="119">
        <f>IF(RES_hhdet_in_tes!U124=0,"",RES_hhdet_in_tes!U124/RES_hhdet_in_fec!U124)</f>
        <v>0.82388243092045477</v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X124" s="119" t="str">
        <f>IF(RES_hhdet_in_tes!X124=0,"",RES_hhdet_in_tes!X124/RES_hhdet_in_fec!X124)</f>
        <v/>
      </c>
      <c r="Y124" s="119" t="str">
        <f>IF(RES_hhdet_in_tes!Y124=0,"",RES_hhdet_in_tes!Y124/RES_hhdet_in_fec!Y124)</f>
        <v/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0.78100174297671976</v>
      </c>
      <c r="D125" s="124">
        <f>IF(RES_hhdet_in_tes!D125=0,"",RES_hhdet_in_tes!D125/RES_hhdet_in_fec!D125)</f>
        <v>0.78241451630570846</v>
      </c>
      <c r="E125" s="124">
        <f>IF(RES_hhdet_in_tes!E125=0,"",RES_hhdet_in_tes!E125/RES_hhdet_in_fec!E125)</f>
        <v>0.78378731170393834</v>
      </c>
      <c r="F125" s="124">
        <f>IF(RES_hhdet_in_tes!F125=0,"",RES_hhdet_in_tes!F125/RES_hhdet_in_fec!F125)</f>
        <v>0.78524826608393594</v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>
        <f>IF(RES_hhdet_in_tes!I125=0,"",RES_hhdet_in_tes!I125/RES_hhdet_in_fec!I125)</f>
        <v>0.78994352059860684</v>
      </c>
      <c r="J125" s="124">
        <f>IF(RES_hhdet_in_tes!J125=0,"",RES_hhdet_in_tes!J125/RES_hhdet_in_fec!J125)</f>
        <v>0.79163187955255288</v>
      </c>
      <c r="K125" s="124">
        <f>IF(RES_hhdet_in_tes!K125=0,"",RES_hhdet_in_tes!K125/RES_hhdet_in_fec!K125)</f>
        <v>0.79336599664137841</v>
      </c>
      <c r="L125" s="124">
        <f>IF(RES_hhdet_in_tes!L125=0,"",RES_hhdet_in_tes!L125/RES_hhdet_in_fec!L125)</f>
        <v>0.79507278281360616</v>
      </c>
      <c r="M125" s="124">
        <f>IF(RES_hhdet_in_tes!M125=0,"",RES_hhdet_in_tes!M125/RES_hhdet_in_fec!M125)</f>
        <v>0.79769232745826979</v>
      </c>
      <c r="N125" s="124">
        <f>IF(RES_hhdet_in_tes!N125=0,"",RES_hhdet_in_tes!N125/RES_hhdet_in_fec!N125)</f>
        <v>0.80116849824284486</v>
      </c>
      <c r="O125" s="124">
        <f>IF(RES_hhdet_in_tes!O125=0,"",RES_hhdet_in_tes!O125/RES_hhdet_in_fec!O125)</f>
        <v>0.80573796430828237</v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>
        <f>IF(RES_hhdet_in_tes!R125=0,"",RES_hhdet_in_tes!R125/RES_hhdet_in_fec!R125)</f>
        <v>0.81994429527975243</v>
      </c>
      <c r="S125" s="124">
        <f>IF(RES_hhdet_in_tes!S125=0,"",RES_hhdet_in_tes!S125/RES_hhdet_in_fec!S125)</f>
        <v>0.82368773370700832</v>
      </c>
      <c r="T125" s="124">
        <f>IF(RES_hhdet_in_tes!T125=0,"",RES_hhdet_in_tes!T125/RES_hhdet_in_fec!T125)</f>
        <v>0.82730285667214198</v>
      </c>
      <c r="U125" s="124">
        <f>IF(RES_hhdet_in_tes!U125=0,"",RES_hhdet_in_tes!U125/RES_hhdet_in_fec!U125)</f>
        <v>0.83076368579612059</v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X125" s="124" t="str">
        <f>IF(RES_hhdet_in_tes!X125=0,"",RES_hhdet_in_tes!X125/RES_hhdet_in_fec!X125)</f>
        <v/>
      </c>
      <c r="Y125" s="124" t="str">
        <f>IF(RES_hhdet_in_tes!Y125=0,"",RES_hhdet_in_tes!Y125/RES_hhdet_in_fec!Y125)</f>
        <v/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0.78037283016694792</v>
      </c>
      <c r="D126" s="111">
        <f>IF(RES_hhdet_in_tes!D126=0,"",RES_hhdet_in_tes!D126/RES_hhdet_in_fec!D126)</f>
        <v>0.78181646951306838</v>
      </c>
      <c r="E126" s="111">
        <f>IF(RES_hhdet_in_tes!E126=0,"",RES_hhdet_in_tes!E126/RES_hhdet_in_fec!E126)</f>
        <v>0.78329908335520271</v>
      </c>
      <c r="F126" s="111">
        <f>IF(RES_hhdet_in_tes!F126=0,"",RES_hhdet_in_tes!F126/RES_hhdet_in_fec!F126)</f>
        <v>0.78478701190133882</v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>
        <f>IF(RES_hhdet_in_tes!I126=0,"",RES_hhdet_in_tes!I126/RES_hhdet_in_fec!I126)</f>
        <v>0.78946246413428056</v>
      </c>
      <c r="J126" s="111">
        <f>IF(RES_hhdet_in_tes!J126=0,"",RES_hhdet_in_tes!J126/RES_hhdet_in_fec!J126)</f>
        <v>0.7911286737639539</v>
      </c>
      <c r="K126" s="111">
        <f>IF(RES_hhdet_in_tes!K126=0,"",RES_hhdet_in_tes!K126/RES_hhdet_in_fec!K126)</f>
        <v>0.79289167965783702</v>
      </c>
      <c r="L126" s="111">
        <f>IF(RES_hhdet_in_tes!L126=0,"",RES_hhdet_in_tes!L126/RES_hhdet_in_fec!L126)</f>
        <v>0.79475850330659792</v>
      </c>
      <c r="M126" s="111">
        <f>IF(RES_hhdet_in_tes!M126=0,"",RES_hhdet_in_tes!M126/RES_hhdet_in_fec!M126)</f>
        <v>0.79734335370441245</v>
      </c>
      <c r="N126" s="111">
        <f>IF(RES_hhdet_in_tes!N126=0,"",RES_hhdet_in_tes!N126/RES_hhdet_in_fec!N126)</f>
        <v>0.80084042832643743</v>
      </c>
      <c r="O126" s="111">
        <f>IF(RES_hhdet_in_tes!O126=0,"",RES_hhdet_in_tes!O126/RES_hhdet_in_fec!O126)</f>
        <v>0.80541996485742928</v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>
        <f>IF(RES_hhdet_in_tes!R126=0,"",RES_hhdet_in_tes!R126/RES_hhdet_in_fec!R126)</f>
        <v>0.81965366906750314</v>
      </c>
      <c r="S126" s="111">
        <f>IF(RES_hhdet_in_tes!S126=0,"",RES_hhdet_in_tes!S126/RES_hhdet_in_fec!S126)</f>
        <v>0.82340803750385083</v>
      </c>
      <c r="T126" s="111">
        <f>IF(RES_hhdet_in_tes!T126=0,"",RES_hhdet_in_tes!T126/RES_hhdet_in_fec!T126)</f>
        <v>0.8270324769898314</v>
      </c>
      <c r="U126" s="111">
        <f>IF(RES_hhdet_in_tes!U126=0,"",RES_hhdet_in_tes!U126/RES_hhdet_in_fec!U126)</f>
        <v>0.83050190244534616</v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X126" s="111" t="str">
        <f>IF(RES_hhdet_in_tes!X126=0,"",RES_hhdet_in_tes!X126/RES_hhdet_in_fec!X126)</f>
        <v/>
      </c>
      <c r="Y126" s="111" t="str">
        <f>IF(RES_hhdet_in_tes!Y126=0,"",RES_hhdet_in_tes!Y126/RES_hhdet_in_fec!Y126)</f>
        <v/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X127" s="111" t="str">
        <f>IF(RES_hhdet_in_tes!X127=0,"",RES_hhdet_in_tes!X127/RES_hhdet_in_fec!X127)</f>
        <v/>
      </c>
      <c r="Y127" s="111" t="str">
        <f>IF(RES_hhdet_in_tes!Y127=0,"",RES_hhdet_in_tes!Y127/RES_hhdet_in_fec!Y127)</f>
        <v/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2.2780206427078262</v>
      </c>
      <c r="D128" s="124">
        <f>IF(RES_hhdet_in_tes!D128=0,"",RES_hhdet_in_tes!D128/RES_hhdet_in_fec!D128)</f>
        <v>2.3733494565267517</v>
      </c>
      <c r="E128" s="124">
        <f>IF(RES_hhdet_in_tes!E128=0,"",RES_hhdet_in_tes!E128/RES_hhdet_in_fec!E128)</f>
        <v>2.4701074325726364</v>
      </c>
      <c r="F128" s="124">
        <f>IF(RES_hhdet_in_tes!F128=0,"",RES_hhdet_in_tes!F128/RES_hhdet_in_fec!F128)</f>
        <v>2.5676425260017015</v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>
        <f>IF(RES_hhdet_in_tes!I128=0,"",RES_hhdet_in_tes!I128/RES_hhdet_in_fec!I128)</f>
        <v>2.8681528574147013</v>
      </c>
      <c r="J128" s="124">
        <f>IF(RES_hhdet_in_tes!J128=0,"",RES_hhdet_in_tes!J128/RES_hhdet_in_fec!J128)</f>
        <v>2.9715579729014108</v>
      </c>
      <c r="K128" s="124">
        <f>IF(RES_hhdet_in_tes!K128=0,"",RES_hhdet_in_tes!K128/RES_hhdet_in_fec!K128)</f>
        <v>3.0772862535440515</v>
      </c>
      <c r="L128" s="124">
        <f>IF(RES_hhdet_in_tes!L128=0,"",RES_hhdet_in_tes!L128/RES_hhdet_in_fec!L128)</f>
        <v>3.1853934607428278</v>
      </c>
      <c r="M128" s="124">
        <f>IF(RES_hhdet_in_tes!M128=0,"",RES_hhdet_in_tes!M128/RES_hhdet_in_fec!M128)</f>
        <v>3.3092763516270676</v>
      </c>
      <c r="N128" s="124">
        <f>IF(RES_hhdet_in_tes!N128=0,"",RES_hhdet_in_tes!N128/RES_hhdet_in_fec!N128)</f>
        <v>3.4529118083418195</v>
      </c>
      <c r="O128" s="124">
        <f>IF(RES_hhdet_in_tes!O128=0,"",RES_hhdet_in_tes!O128/RES_hhdet_in_fec!O128)</f>
        <v>3.6160435994387772</v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>
        <f>IF(RES_hhdet_in_tes!R128=0,"",RES_hhdet_in_tes!R128/RES_hhdet_in_fec!R128)</f>
        <v>3.9385058513711679</v>
      </c>
      <c r="S128" s="124">
        <f>IF(RES_hhdet_in_tes!S128=0,"",RES_hhdet_in_tes!S128/RES_hhdet_in_fec!S128)</f>
        <v>3.9415870072416408</v>
      </c>
      <c r="T128" s="124">
        <f>IF(RES_hhdet_in_tes!T128=0,"",RES_hhdet_in_tes!T128/RES_hhdet_in_fec!T128)</f>
        <v>3.9450105137643892</v>
      </c>
      <c r="U128" s="124">
        <f>IF(RES_hhdet_in_tes!U128=0,"",RES_hhdet_in_tes!U128/RES_hhdet_in_fec!U128)</f>
        <v>3.9488144099007756</v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X128" s="124" t="str">
        <f>IF(RES_hhdet_in_tes!X128=0,"",RES_hhdet_in_tes!X128/RES_hhdet_in_fec!X128)</f>
        <v/>
      </c>
      <c r="Y128" s="124" t="str">
        <f>IF(RES_hhdet_in_tes!Y128=0,"",RES_hhdet_in_tes!Y128/RES_hhdet_in_fec!Y128)</f>
        <v/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2.2780206427078262</v>
      </c>
      <c r="D129" s="111">
        <f>IF(RES_hhdet_in_tes!D129=0,"",RES_hhdet_in_tes!D129/RES_hhdet_in_fec!D129)</f>
        <v>2.3733494565267517</v>
      </c>
      <c r="E129" s="111">
        <f>IF(RES_hhdet_in_tes!E129=0,"",RES_hhdet_in_tes!E129/RES_hhdet_in_fec!E129)</f>
        <v>2.4701074325726364</v>
      </c>
      <c r="F129" s="111">
        <f>IF(RES_hhdet_in_tes!F129=0,"",RES_hhdet_in_tes!F129/RES_hhdet_in_fec!F129)</f>
        <v>2.5676425260017015</v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>
        <f>IF(RES_hhdet_in_tes!I129=0,"",RES_hhdet_in_tes!I129/RES_hhdet_in_fec!I129)</f>
        <v>2.8681528574147013</v>
      </c>
      <c r="J129" s="111">
        <f>IF(RES_hhdet_in_tes!J129=0,"",RES_hhdet_in_tes!J129/RES_hhdet_in_fec!J129)</f>
        <v>2.9715579729014108</v>
      </c>
      <c r="K129" s="111">
        <f>IF(RES_hhdet_in_tes!K129=0,"",RES_hhdet_in_tes!K129/RES_hhdet_in_fec!K129)</f>
        <v>3.0772862535440515</v>
      </c>
      <c r="L129" s="111">
        <f>IF(RES_hhdet_in_tes!L129=0,"",RES_hhdet_in_tes!L129/RES_hhdet_in_fec!L129)</f>
        <v>3.1853934607428278</v>
      </c>
      <c r="M129" s="111">
        <f>IF(RES_hhdet_in_tes!M129=0,"",RES_hhdet_in_tes!M129/RES_hhdet_in_fec!M129)</f>
        <v>3.3092763516270676</v>
      </c>
      <c r="N129" s="111">
        <f>IF(RES_hhdet_in_tes!N129=0,"",RES_hhdet_in_tes!N129/RES_hhdet_in_fec!N129)</f>
        <v>3.4529118083418195</v>
      </c>
      <c r="O129" s="111">
        <f>IF(RES_hhdet_in_tes!O129=0,"",RES_hhdet_in_tes!O129/RES_hhdet_in_fec!O129)</f>
        <v>3.6160435994387772</v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>
        <f>IF(RES_hhdet_in_tes!R129=0,"",RES_hhdet_in_tes!R129/RES_hhdet_in_fec!R129)</f>
        <v>3.9385058513711679</v>
      </c>
      <c r="S129" s="111">
        <f>IF(RES_hhdet_in_tes!S129=0,"",RES_hhdet_in_tes!S129/RES_hhdet_in_fec!S129)</f>
        <v>3.9415870072416408</v>
      </c>
      <c r="T129" s="111">
        <f>IF(RES_hhdet_in_tes!T129=0,"",RES_hhdet_in_tes!T129/RES_hhdet_in_fec!T129)</f>
        <v>3.9450105137643892</v>
      </c>
      <c r="U129" s="111">
        <f>IF(RES_hhdet_in_tes!U129=0,"",RES_hhdet_in_tes!U129/RES_hhdet_in_fec!U129)</f>
        <v>3.9488144099007756</v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X129" s="111" t="str">
        <f>IF(RES_hhdet_in_tes!X129=0,"",RES_hhdet_in_tes!X129/RES_hhdet_in_fec!X129)</f>
        <v/>
      </c>
      <c r="Y129" s="111" t="str">
        <f>IF(RES_hhdet_in_tes!Y129=0,"",RES_hhdet_in_tes!Y129/RES_hhdet_in_fec!Y129)</f>
        <v/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0.82121829299465599</v>
      </c>
      <c r="D130" s="124">
        <f>IF(RES_hhdet_in_tes!D130=0,"",RES_hhdet_in_tes!D130/RES_hhdet_in_fec!D130)</f>
        <v>0.8067098099900194</v>
      </c>
      <c r="E130" s="124">
        <f>IF(RES_hhdet_in_tes!E130=0,"",RES_hhdet_in_tes!E130/RES_hhdet_in_fec!E130)</f>
        <v>0.80539881075479292</v>
      </c>
      <c r="F130" s="124">
        <f>IF(RES_hhdet_in_tes!F130=0,"",RES_hhdet_in_tes!F130/RES_hhdet_in_fec!F130)</f>
        <v>0.81768866985160127</v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>
        <f>IF(RES_hhdet_in_tes!I130=0,"",RES_hhdet_in_tes!I130/RES_hhdet_in_fec!I130)</f>
        <v>0.79458676314648713</v>
      </c>
      <c r="J130" s="124">
        <f>IF(RES_hhdet_in_tes!J130=0,"",RES_hhdet_in_tes!J130/RES_hhdet_in_fec!J130)</f>
        <v>0.86526949189273017</v>
      </c>
      <c r="K130" s="124">
        <f>IF(RES_hhdet_in_tes!K130=0,"",RES_hhdet_in_tes!K130/RES_hhdet_in_fec!K130)</f>
        <v>0.84753128807119638</v>
      </c>
      <c r="L130" s="124">
        <f>IF(RES_hhdet_in_tes!L130=0,"",RES_hhdet_in_tes!L130/RES_hhdet_in_fec!L130)</f>
        <v>0.93741505311324658</v>
      </c>
      <c r="M130" s="124">
        <f>IF(RES_hhdet_in_tes!M130=0,"",RES_hhdet_in_tes!M130/RES_hhdet_in_fec!M130)</f>
        <v>0.91713716394229627</v>
      </c>
      <c r="N130" s="124">
        <f>IF(RES_hhdet_in_tes!N130=0,"",RES_hhdet_in_tes!N130/RES_hhdet_in_fec!N130)</f>
        <v>0.92592406990224663</v>
      </c>
      <c r="O130" s="124">
        <f>IF(RES_hhdet_in_tes!O130=0,"",RES_hhdet_in_tes!O130/RES_hhdet_in_fec!O130)</f>
        <v>0.9001536211505845</v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>
        <f>IF(RES_hhdet_in_tes!R130=0,"",RES_hhdet_in_tes!R130/RES_hhdet_in_fec!R130)</f>
        <v>0.93323180969447894</v>
      </c>
      <c r="S130" s="124">
        <f>IF(RES_hhdet_in_tes!S130=0,"",RES_hhdet_in_tes!S130/RES_hhdet_in_fec!S130)</f>
        <v>0.94378746622755572</v>
      </c>
      <c r="T130" s="124">
        <f>IF(RES_hhdet_in_tes!T130=0,"",RES_hhdet_in_tes!T130/RES_hhdet_in_fec!T130)</f>
        <v>0.92127901272445178</v>
      </c>
      <c r="U130" s="124">
        <f>IF(RES_hhdet_in_tes!U130=0,"",RES_hhdet_in_tes!U130/RES_hhdet_in_fec!U130)</f>
        <v>0.94924059377352554</v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X130" s="124" t="str">
        <f>IF(RES_hhdet_in_tes!X130=0,"",RES_hhdet_in_tes!X130/RES_hhdet_in_fec!X130)</f>
        <v/>
      </c>
      <c r="Y130" s="124" t="str">
        <f>IF(RES_hhdet_in_tes!Y130=0,"",RES_hhdet_in_tes!Y130/RES_hhdet_in_fec!Y130)</f>
        <v/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X131" s="111" t="str">
        <f>IF(RES_hhdet_in_tes!X131=0,"",RES_hhdet_in_tes!X131/RES_hhdet_in_fec!X131)</f>
        <v/>
      </c>
      <c r="Y131" s="111" t="str">
        <f>IF(RES_hhdet_in_tes!Y131=0,"",RES_hhdet_in_tes!Y131/RES_hhdet_in_fec!Y131)</f>
        <v/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0.65848687005679496</v>
      </c>
      <c r="D135" s="112">
        <f>IF(RES_hhdet_in_tes!D135=0,"",RES_hhdet_in_tes!D135/RES_hhdet_in_fec!D135)</f>
        <v>0.65950357571837825</v>
      </c>
      <c r="E135" s="112">
        <f>IF(RES_hhdet_in_tes!E135=0,"",RES_hhdet_in_tes!E135/RES_hhdet_in_fec!E135)</f>
        <v>0.66061661661157933</v>
      </c>
      <c r="F135" s="112">
        <f>IF(RES_hhdet_in_tes!F135=0,"",RES_hhdet_in_tes!F135/RES_hhdet_in_fec!F135)</f>
        <v>0.66174308687529471</v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>
        <f>IF(RES_hhdet_in_tes!I135=0,"",RES_hhdet_in_tes!I135/RES_hhdet_in_fec!I135)</f>
        <v>0.66565329322752209</v>
      </c>
      <c r="J135" s="112">
        <f>IF(RES_hhdet_in_tes!J135=0,"",RES_hhdet_in_tes!J135/RES_hhdet_in_fec!J135)</f>
        <v>0.66723041461428201</v>
      </c>
      <c r="K135" s="112">
        <f>IF(RES_hhdet_in_tes!K135=0,"",RES_hhdet_in_tes!K135/RES_hhdet_in_fec!K135)</f>
        <v>0.66905707732594288</v>
      </c>
      <c r="L135" s="112">
        <f>IF(RES_hhdet_in_tes!L135=0,"",RES_hhdet_in_tes!L135/RES_hhdet_in_fec!L135)</f>
        <v>0.67115729942386804</v>
      </c>
      <c r="M135" s="112">
        <f>IF(RES_hhdet_in_tes!M135=0,"",RES_hhdet_in_tes!M135/RES_hhdet_in_fec!M135)</f>
        <v>0.67515007459216614</v>
      </c>
      <c r="N135" s="112">
        <f>IF(RES_hhdet_in_tes!N135=0,"",RES_hhdet_in_tes!N135/RES_hhdet_in_fec!N135)</f>
        <v>0.68173380124730232</v>
      </c>
      <c r="O135" s="112">
        <f>IF(RES_hhdet_in_tes!O135=0,"",RES_hhdet_in_tes!O135/RES_hhdet_in_fec!O135)</f>
        <v>0.69177312856985296</v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>
        <f>IF(RES_hhdet_in_tes!R135=0,"",RES_hhdet_in_tes!R135/RES_hhdet_in_fec!R135)</f>
        <v>0.72585281928530043</v>
      </c>
      <c r="S135" s="112">
        <f>IF(RES_hhdet_in_tes!S135=0,"",RES_hhdet_in_tes!S135/RES_hhdet_in_fec!S135)</f>
        <v>0.73408805082634709</v>
      </c>
      <c r="T135" s="112">
        <f>IF(RES_hhdet_in_tes!T135=0,"",RES_hhdet_in_tes!T135/RES_hhdet_in_fec!T135)</f>
        <v>0.74225937256559227</v>
      </c>
      <c r="U135" s="112">
        <f>IF(RES_hhdet_in_tes!U135=0,"",RES_hhdet_in_tes!U135/RES_hhdet_in_fec!U135)</f>
        <v>0.75044892854146383</v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0.91053957173013234</v>
      </c>
      <c r="D136" s="113">
        <f>IF(RES_hhdet_in_tes!D136=0,"",RES_hhdet_in_tes!D136/RES_hhdet_in_fec!D136)</f>
        <v>0.90478473410182836</v>
      </c>
      <c r="E136" s="113">
        <f>IF(RES_hhdet_in_tes!E136=0,"",RES_hhdet_in_tes!E136/RES_hhdet_in_fec!E136)</f>
        <v>0.92996075136765477</v>
      </c>
      <c r="F136" s="113">
        <f>IF(RES_hhdet_in_tes!F136=0,"",RES_hhdet_in_tes!F136/RES_hhdet_in_fec!F136)</f>
        <v>0.92922162200260749</v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>
        <f>IF(RES_hhdet_in_tes!I136=0,"",RES_hhdet_in_tes!I136/RES_hhdet_in_fec!I136)</f>
        <v>0.91669290812904525</v>
      </c>
      <c r="J136" s="113">
        <f>IF(RES_hhdet_in_tes!J136=0,"",RES_hhdet_in_tes!J136/RES_hhdet_in_fec!J136)</f>
        <v>0.91985898597430538</v>
      </c>
      <c r="K136" s="113">
        <f>IF(RES_hhdet_in_tes!K136=0,"",RES_hhdet_in_tes!K136/RES_hhdet_in_fec!K136)</f>
        <v>0.91496042555499835</v>
      </c>
      <c r="L136" s="113">
        <f>IF(RES_hhdet_in_tes!L136=0,"",RES_hhdet_in_tes!L136/RES_hhdet_in_fec!L136)</f>
        <v>0.93956590169799736</v>
      </c>
      <c r="M136" s="113">
        <f>IF(RES_hhdet_in_tes!M136=0,"",RES_hhdet_in_tes!M136/RES_hhdet_in_fec!M136)</f>
        <v>0.95448030917065418</v>
      </c>
      <c r="N136" s="113">
        <f>IF(RES_hhdet_in_tes!N136=0,"",RES_hhdet_in_tes!N136/RES_hhdet_in_fec!N136)</f>
        <v>0.95718648088340552</v>
      </c>
      <c r="O136" s="113">
        <f>IF(RES_hhdet_in_tes!O136=0,"",RES_hhdet_in_tes!O136/RES_hhdet_in_fec!O136)</f>
        <v>0.96516271805183185</v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>
        <f>IF(RES_hhdet_in_tes!R136=0,"",RES_hhdet_in_tes!R136/RES_hhdet_in_fec!R136)</f>
        <v>0.96255604229169345</v>
      </c>
      <c r="S136" s="113">
        <f>IF(RES_hhdet_in_tes!S136=0,"",RES_hhdet_in_tes!S136/RES_hhdet_in_fec!S136)</f>
        <v>0.96554701371653373</v>
      </c>
      <c r="T136" s="113">
        <f>IF(RES_hhdet_in_tes!T136=0,"",RES_hhdet_in_tes!T136/RES_hhdet_in_fec!T136)</f>
        <v>0.97592664565657683</v>
      </c>
      <c r="U136" s="113">
        <f>IF(RES_hhdet_in_tes!U136=0,"",RES_hhdet_in_tes!U136/RES_hhdet_in_fec!U136)</f>
        <v>0.97619985793072683</v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0.65848687005679496</v>
      </c>
      <c r="D137" s="111">
        <f>IF(RES_hhdet_in_tes!D137=0,"",RES_hhdet_in_tes!D137/RES_hhdet_in_fec!D137)</f>
        <v>0.65950357571837825</v>
      </c>
      <c r="E137" s="111">
        <f>IF(RES_hhdet_in_tes!E137=0,"",RES_hhdet_in_tes!E137/RES_hhdet_in_fec!E137)</f>
        <v>0.66061661661157933</v>
      </c>
      <c r="F137" s="111">
        <f>IF(RES_hhdet_in_tes!F137=0,"",RES_hhdet_in_tes!F137/RES_hhdet_in_fec!F137)</f>
        <v>0.66174308687529471</v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>
        <f>IF(RES_hhdet_in_tes!I137=0,"",RES_hhdet_in_tes!I137/RES_hhdet_in_fec!I137)</f>
        <v>0.66565329322752209</v>
      </c>
      <c r="J137" s="111">
        <f>IF(RES_hhdet_in_tes!J137=0,"",RES_hhdet_in_tes!J137/RES_hhdet_in_fec!J137)</f>
        <v>0.66723041461428201</v>
      </c>
      <c r="K137" s="111">
        <f>IF(RES_hhdet_in_tes!K137=0,"",RES_hhdet_in_tes!K137/RES_hhdet_in_fec!K137)</f>
        <v>0.66905707732594288</v>
      </c>
      <c r="L137" s="111">
        <f>IF(RES_hhdet_in_tes!L137=0,"",RES_hhdet_in_tes!L137/RES_hhdet_in_fec!L137)</f>
        <v>0.67115729942386804</v>
      </c>
      <c r="M137" s="111">
        <f>IF(RES_hhdet_in_tes!M137=0,"",RES_hhdet_in_tes!M137/RES_hhdet_in_fec!M137)</f>
        <v>0.67515007459216614</v>
      </c>
      <c r="N137" s="111">
        <f>IF(RES_hhdet_in_tes!N137=0,"",RES_hhdet_in_tes!N137/RES_hhdet_in_fec!N137)</f>
        <v>0.68173380124730232</v>
      </c>
      <c r="O137" s="111">
        <f>IF(RES_hhdet_in_tes!O137=0,"",RES_hhdet_in_tes!O137/RES_hhdet_in_fec!O137)</f>
        <v>0.69177312856985296</v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>
        <f>IF(RES_hhdet_in_tes!R137=0,"",RES_hhdet_in_tes!R137/RES_hhdet_in_fec!R137)</f>
        <v>0.72585281928530043</v>
      </c>
      <c r="S137" s="111">
        <f>IF(RES_hhdet_in_tes!S137=0,"",RES_hhdet_in_tes!S137/RES_hhdet_in_fec!S137)</f>
        <v>0.73408805082634709</v>
      </c>
      <c r="T137" s="111">
        <f>IF(RES_hhdet_in_tes!T137=0,"",RES_hhdet_in_tes!T137/RES_hhdet_in_fec!T137)</f>
        <v>0.74225937256559227</v>
      </c>
      <c r="U137" s="111">
        <f>IF(RES_hhdet_in_tes!U137=0,"",RES_hhdet_in_tes!U137/RES_hhdet_in_fec!U137)</f>
        <v>0.75044892854146383</v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0.63928736122255436</v>
      </c>
      <c r="D139" s="124">
        <f>IF(RES_hhdet_in_tes!D139=0,"",RES_hhdet_in_tes!D139/RES_hhdet_in_fec!D139)</f>
        <v>0.64170248699700427</v>
      </c>
      <c r="E139" s="124">
        <f>IF(RES_hhdet_in_tes!E139=0,"",RES_hhdet_in_tes!E139/RES_hhdet_in_fec!E139)</f>
        <v>0.62553195605100564</v>
      </c>
      <c r="F139" s="124">
        <f>IF(RES_hhdet_in_tes!F139=0,"",RES_hhdet_in_tes!F139/RES_hhdet_in_fec!F139)</f>
        <v>0.64470389756000546</v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>
        <f>IF(RES_hhdet_in_tes!I139=0,"",RES_hhdet_in_tes!I139/RES_hhdet_in_fec!I139)</f>
        <v>0.68064606388516913</v>
      </c>
      <c r="J139" s="124">
        <f>IF(RES_hhdet_in_tes!J139=0,"",RES_hhdet_in_tes!J139/RES_hhdet_in_fec!J139)</f>
        <v>0.68093386075667628</v>
      </c>
      <c r="K139" s="124">
        <f>IF(RES_hhdet_in_tes!K139=0,"",RES_hhdet_in_tes!K139/RES_hhdet_in_fec!K139)</f>
        <v>0.65749938256112506</v>
      </c>
      <c r="L139" s="124">
        <f>IF(RES_hhdet_in_tes!L139=0,"",RES_hhdet_in_tes!L139/RES_hhdet_in_fec!L139)</f>
        <v>0.64403343736987495</v>
      </c>
      <c r="M139" s="124">
        <f>IF(RES_hhdet_in_tes!M139=0,"",RES_hhdet_in_tes!M139/RES_hhdet_in_fec!M139)</f>
        <v>0.62992178343450489</v>
      </c>
      <c r="N139" s="124">
        <f>IF(RES_hhdet_in_tes!N139=0,"",RES_hhdet_in_tes!N139/RES_hhdet_in_fec!N139)</f>
        <v>0.61612204314010521</v>
      </c>
      <c r="O139" s="124">
        <f>IF(RES_hhdet_in_tes!O139=0,"",RES_hhdet_in_tes!O139/RES_hhdet_in_fec!O139)</f>
        <v>0.6268646531734906</v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>
        <f>IF(RES_hhdet_in_tes!R139=0,"",RES_hhdet_in_tes!R139/RES_hhdet_in_fec!R139)</f>
        <v>0.74583323439122184</v>
      </c>
      <c r="S139" s="124">
        <f>IF(RES_hhdet_in_tes!S139=0,"",RES_hhdet_in_tes!S139/RES_hhdet_in_fec!S139)</f>
        <v>0.71111915349237453</v>
      </c>
      <c r="T139" s="124">
        <f>IF(RES_hhdet_in_tes!T139=0,"",RES_hhdet_in_tes!T139/RES_hhdet_in_fec!T139)</f>
        <v>0.73787417183754422</v>
      </c>
      <c r="U139" s="124">
        <f>IF(RES_hhdet_in_tes!U139=0,"",RES_hhdet_in_tes!U139/RES_hhdet_in_fec!U139)</f>
        <v>0.73641859088000761</v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X139" s="124" t="str">
        <f>IF(RES_hhdet_in_tes!X139=0,"",RES_hhdet_in_tes!X139/RES_hhdet_in_fec!X139)</f>
        <v/>
      </c>
      <c r="Y139" s="124" t="str">
        <f>IF(RES_hhdet_in_tes!Y139=0,"",RES_hhdet_in_tes!Y139/RES_hhdet_in_fec!Y139)</f>
        <v/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0.55971803480053328</v>
      </c>
      <c r="D140" s="111">
        <f>IF(RES_hhdet_in_tes!D140=0,"",RES_hhdet_in_tes!D140/RES_hhdet_in_fec!D140)</f>
        <v>0.56032627004567237</v>
      </c>
      <c r="E140" s="111">
        <f>IF(RES_hhdet_in_tes!E140=0,"",RES_hhdet_in_tes!E140/RES_hhdet_in_fec!E140)</f>
        <v>0.56093456007979192</v>
      </c>
      <c r="F140" s="111">
        <f>IF(RES_hhdet_in_tes!F140=0,"",RES_hhdet_in_tes!F140/RES_hhdet_in_fec!F140)</f>
        <v>0.56154285758513567</v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>
        <f>IF(RES_hhdet_in_tes!I140=0,"",RES_hhdet_in_tes!I140/RES_hhdet_in_fec!I140)</f>
        <v>0.56336804765464443</v>
      </c>
      <c r="J140" s="111">
        <f>IF(RES_hhdet_in_tes!J140=0,"",RES_hhdet_in_tes!J140/RES_hhdet_in_fec!J140)</f>
        <v>0.5639765957812849</v>
      </c>
      <c r="K140" s="111">
        <f>IF(RES_hhdet_in_tes!K140=0,"",RES_hhdet_in_tes!K140/RES_hhdet_in_fec!K140)</f>
        <v>0.5645852799807195</v>
      </c>
      <c r="L140" s="111">
        <f>IF(RES_hhdet_in_tes!L140=0,"",RES_hhdet_in_tes!L140/RES_hhdet_in_fec!L140)</f>
        <v>0.5651941101235135</v>
      </c>
      <c r="M140" s="111">
        <f>IF(RES_hhdet_in_tes!M140=0,"",RES_hhdet_in_tes!M140/RES_hhdet_in_fec!M140)</f>
        <v>0.56565648186874395</v>
      </c>
      <c r="N140" s="111">
        <f>IF(RES_hhdet_in_tes!N140=0,"",RES_hhdet_in_tes!N140/RES_hhdet_in_fec!N140)</f>
        <v>0.56591492592511439</v>
      </c>
      <c r="O140" s="111">
        <f>IF(RES_hhdet_in_tes!O140=0,"",RES_hhdet_in_tes!O140/RES_hhdet_in_fec!O140)</f>
        <v>0.5660693911486071</v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>
        <f>IF(RES_hhdet_in_tes!R140=0,"",RES_hhdet_in_tes!R140/RES_hhdet_in_fec!R140)</f>
        <v>0.57286284652534558</v>
      </c>
      <c r="S140" s="111">
        <f>IF(RES_hhdet_in_tes!S140=0,"",RES_hhdet_in_tes!S140/RES_hhdet_in_fec!S140)</f>
        <v>0.5793631484406393</v>
      </c>
      <c r="T140" s="111">
        <f>IF(RES_hhdet_in_tes!T140=0,"",RES_hhdet_in_tes!T140/RES_hhdet_in_fec!T140)</f>
        <v>0.58649525416670767</v>
      </c>
      <c r="U140" s="111">
        <f>IF(RES_hhdet_in_tes!U140=0,"",RES_hhdet_in_tes!U140/RES_hhdet_in_fec!U140)</f>
        <v>0.59299880125726534</v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0.73375628051012565</v>
      </c>
      <c r="D141" s="45">
        <f>IF(RES_hhdet_in_tes!D141=0,"",RES_hhdet_in_tes!D141/RES_hhdet_in_fec!D141)</f>
        <v>0.73507960518720195</v>
      </c>
      <c r="E141" s="45">
        <f>IF(RES_hhdet_in_tes!E141=0,"",RES_hhdet_in_tes!E141/RES_hhdet_in_fec!E141)</f>
        <v>0.73646532492892769</v>
      </c>
      <c r="F141" s="45">
        <f>IF(RES_hhdet_in_tes!F141=0,"",RES_hhdet_in_tes!F141/RES_hhdet_in_fec!F141)</f>
        <v>0.73785955308856022</v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>
        <f>IF(RES_hhdet_in_tes!I141=0,"",RES_hhdet_in_tes!I141/RES_hhdet_in_fec!I141)</f>
        <v>0.74238109893067572</v>
      </c>
      <c r="J141" s="45">
        <f>IF(RES_hhdet_in_tes!J141=0,"",RES_hhdet_in_tes!J141/RES_hhdet_in_fec!J141)</f>
        <v>0.74406074090884933</v>
      </c>
      <c r="K141" s="45">
        <f>IF(RES_hhdet_in_tes!K141=0,"",RES_hhdet_in_tes!K141/RES_hhdet_in_fec!K141)</f>
        <v>0.7458953459983112</v>
      </c>
      <c r="L141" s="45">
        <f>IF(RES_hhdet_in_tes!L141=0,"",RES_hhdet_in_tes!L141/RES_hhdet_in_fec!L141)</f>
        <v>0.74789615504651186</v>
      </c>
      <c r="M141" s="45">
        <f>IF(RES_hhdet_in_tes!M141=0,"",RES_hhdet_in_tes!M141/RES_hhdet_in_fec!M141)</f>
        <v>0.75075686985133228</v>
      </c>
      <c r="N141" s="45">
        <f>IF(RES_hhdet_in_tes!N141=0,"",RES_hhdet_in_tes!N141/RES_hhdet_in_fec!N141)</f>
        <v>0.75467498072139083</v>
      </c>
      <c r="O141" s="45">
        <f>IF(RES_hhdet_in_tes!O141=0,"",RES_hhdet_in_tes!O141/RES_hhdet_in_fec!O141)</f>
        <v>0.76011880367006679</v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>
        <f>IF(RES_hhdet_in_tes!R141=0,"",RES_hhdet_in_tes!R141/RES_hhdet_in_fec!R141)</f>
        <v>0.78931058303582435</v>
      </c>
      <c r="S141" s="45">
        <f>IF(RES_hhdet_in_tes!S141=0,"",RES_hhdet_in_tes!S141/RES_hhdet_in_fec!S141)</f>
        <v>0.80517324335929474</v>
      </c>
      <c r="T141" s="45">
        <f>IF(RES_hhdet_in_tes!T141=0,"",RES_hhdet_in_tes!T141/RES_hhdet_in_fec!T141)</f>
        <v>0.82225026828058811</v>
      </c>
      <c r="U141" s="45">
        <f>IF(RES_hhdet_in_tes!U141=0,"",RES_hhdet_in_tes!U141/RES_hhdet_in_fec!U141)</f>
        <v>0.83857003844645162</v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X141" s="45" t="str">
        <f>IF(RES_hhdet_in_tes!X141=0,"",RES_hhdet_in_tes!X141/RES_hhdet_in_fec!X141)</f>
        <v/>
      </c>
      <c r="Y141" s="45" t="str">
        <f>IF(RES_hhdet_in_tes!Y141=0,"",RES_hhdet_in_tes!Y141/RES_hhdet_in_fec!Y141)</f>
        <v/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0.85610609253899472</v>
      </c>
      <c r="D143" s="119">
        <f>IF(RES_hhdet_in_tes!D143=0,"",RES_hhdet_in_tes!D143/RES_hhdet_in_fec!D143)</f>
        <v>0.8795517524405434</v>
      </c>
      <c r="E143" s="119">
        <f>IF(RES_hhdet_in_tes!E143=0,"",RES_hhdet_in_tes!E143/RES_hhdet_in_fec!E143)</f>
        <v>0.96832781315955463</v>
      </c>
      <c r="F143" s="119">
        <f>IF(RES_hhdet_in_tes!F143=0,"",RES_hhdet_in_tes!F143/RES_hhdet_in_fec!F143)</f>
        <v>0.98859752672735779</v>
      </c>
      <c r="G143" s="119">
        <f>IF(RES_hhdet_in_tes!G143=0,"",RES_hhdet_in_tes!G143/RES_hhdet_in_fec!G143)</f>
        <v>1.0536864890519082</v>
      </c>
      <c r="H143" s="119">
        <f>IF(RES_hhdet_in_tes!H143=0,"",RES_hhdet_in_tes!H143/RES_hhdet_in_fec!H143)</f>
        <v>1.0775052020773435</v>
      </c>
      <c r="I143" s="119">
        <f>IF(RES_hhdet_in_tes!I143=0,"",RES_hhdet_in_tes!I143/RES_hhdet_in_fec!I143)</f>
        <v>1.0525818081194755</v>
      </c>
      <c r="J143" s="119">
        <f>IF(RES_hhdet_in_tes!J143=0,"",RES_hhdet_in_tes!J143/RES_hhdet_in_fec!J143)</f>
        <v>1.0665031866685084</v>
      </c>
      <c r="K143" s="119">
        <f>IF(RES_hhdet_in_tes!K143=0,"",RES_hhdet_in_tes!K143/RES_hhdet_in_fec!K143)</f>
        <v>1.1621522286934549</v>
      </c>
      <c r="L143" s="119">
        <f>IF(RES_hhdet_in_tes!L143=0,"",RES_hhdet_in_tes!L143/RES_hhdet_in_fec!L143)</f>
        <v>1.1300836360725217</v>
      </c>
      <c r="M143" s="119">
        <f>IF(RES_hhdet_in_tes!M143=0,"",RES_hhdet_in_tes!M143/RES_hhdet_in_fec!M143)</f>
        <v>1.195008438631751</v>
      </c>
      <c r="N143" s="119">
        <f>IF(RES_hhdet_in_tes!N143=0,"",RES_hhdet_in_tes!N143/RES_hhdet_in_fec!N143)</f>
        <v>1.295652178067574</v>
      </c>
      <c r="O143" s="119">
        <f>IF(RES_hhdet_in_tes!O143=0,"",RES_hhdet_in_tes!O143/RES_hhdet_in_fec!O143)</f>
        <v>1.4221542658185118</v>
      </c>
      <c r="P143" s="119">
        <f>IF(RES_hhdet_in_tes!P143=0,"",RES_hhdet_in_tes!P143/RES_hhdet_in_fec!P143)</f>
        <v>1.4892881951578214</v>
      </c>
      <c r="Q143" s="119">
        <f>IF(RES_hhdet_in_tes!Q143=0,"",RES_hhdet_in_tes!Q143/RES_hhdet_in_fec!Q143)</f>
        <v>1.5699649282743833</v>
      </c>
      <c r="R143" s="119">
        <f>IF(RES_hhdet_in_tes!R143=0,"",RES_hhdet_in_tes!R143/RES_hhdet_in_fec!R143)</f>
        <v>1.4580700560083082</v>
      </c>
      <c r="S143" s="119">
        <f>IF(RES_hhdet_in_tes!S143=0,"",RES_hhdet_in_tes!S143/RES_hhdet_in_fec!S143)</f>
        <v>1.4391276118328979</v>
      </c>
      <c r="T143" s="119">
        <f>IF(RES_hhdet_in_tes!T143=0,"",RES_hhdet_in_tes!T143/RES_hhdet_in_fec!T143)</f>
        <v>1.4041137355889963</v>
      </c>
      <c r="U143" s="119">
        <f>IF(RES_hhdet_in_tes!U143=0,"",RES_hhdet_in_tes!U143/RES_hhdet_in_fec!U143)</f>
        <v>1.3877947096742502</v>
      </c>
      <c r="V143" s="119">
        <f>IF(RES_hhdet_in_tes!V143=0,"",RES_hhdet_in_tes!V143/RES_hhdet_in_fec!V143)</f>
        <v>1.3375835540844312</v>
      </c>
      <c r="W143" s="119">
        <f>IF(RES_hhdet_in_tes!W143=0,"",RES_hhdet_in_tes!W143/RES_hhdet_in_fec!W143)</f>
        <v>1.401763428889264</v>
      </c>
      <c r="X143" s="119">
        <f>IF(RES_hhdet_in_tes!X143=0,"",RES_hhdet_in_tes!X143/RES_hhdet_in_fec!X143)</f>
        <v>1.5010713665539357</v>
      </c>
      <c r="Y143" s="119">
        <f>IF(RES_hhdet_in_tes!Y143=0,"",RES_hhdet_in_tes!Y143/RES_hhdet_in_fec!Y143)</f>
        <v>1.4526165226976964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1.7242117861087447</v>
      </c>
      <c r="D144" s="124">
        <f>IF(RES_hhdet_in_tes!D144=0,"",RES_hhdet_in_tes!D144/RES_hhdet_in_fec!D144)</f>
        <v>1.8250217229104371</v>
      </c>
      <c r="E144" s="124">
        <f>IF(RES_hhdet_in_tes!E144=0,"",RES_hhdet_in_tes!E144/RES_hhdet_in_fec!E144)</f>
        <v>1.9275289278387584</v>
      </c>
      <c r="F144" s="124">
        <f>IF(RES_hhdet_in_tes!F144=0,"",RES_hhdet_in_tes!F144/RES_hhdet_in_fec!F144)</f>
        <v>2.0307451554727129</v>
      </c>
      <c r="G144" s="124">
        <f>IF(RES_hhdet_in_tes!G144=0,"",RES_hhdet_in_tes!G144/RES_hhdet_in_fec!G144)</f>
        <v>2.1355708239049038</v>
      </c>
      <c r="H144" s="124">
        <f>IF(RES_hhdet_in_tes!H144=0,"",RES_hhdet_in_tes!H144/RES_hhdet_in_fec!H144)</f>
        <v>2.2418976140819926</v>
      </c>
      <c r="I144" s="124">
        <f>IF(RES_hhdet_in_tes!I144=0,"",RES_hhdet_in_tes!I144/RES_hhdet_in_fec!I144)</f>
        <v>2.3499493584160711</v>
      </c>
      <c r="J144" s="124">
        <f>IF(RES_hhdet_in_tes!J144=0,"",RES_hhdet_in_tes!J144/RES_hhdet_in_fec!J144)</f>
        <v>2.4606386547661012</v>
      </c>
      <c r="K144" s="124">
        <f>IF(RES_hhdet_in_tes!K144=0,"",RES_hhdet_in_tes!K144/RES_hhdet_in_fec!K144)</f>
        <v>2.5747442735652215</v>
      </c>
      <c r="L144" s="124">
        <f>IF(RES_hhdet_in_tes!L144=0,"",RES_hhdet_in_tes!L144/RES_hhdet_in_fec!L144)</f>
        <v>2.6924797060007801</v>
      </c>
      <c r="M144" s="124">
        <f>IF(RES_hhdet_in_tes!M144=0,"",RES_hhdet_in_tes!M144/RES_hhdet_in_fec!M144)</f>
        <v>2.8364457716750735</v>
      </c>
      <c r="N144" s="124">
        <f>IF(RES_hhdet_in_tes!N144=0,"",RES_hhdet_in_tes!N144/RES_hhdet_in_fec!N144)</f>
        <v>3.0144361216756597</v>
      </c>
      <c r="O144" s="124">
        <f>IF(RES_hhdet_in_tes!O144=0,"",RES_hhdet_in_tes!O144/RES_hhdet_in_fec!O144)</f>
        <v>3.2291282944402888</v>
      </c>
      <c r="P144" s="124">
        <f>IF(RES_hhdet_in_tes!P144=0,"",RES_hhdet_in_tes!P144/RES_hhdet_in_fec!P144)</f>
        <v>3.4588745448354845</v>
      </c>
      <c r="Q144" s="124">
        <f>IF(RES_hhdet_in_tes!Q144=0,"",RES_hhdet_in_tes!Q144/RES_hhdet_in_fec!Q144)</f>
        <v>3.6375408572520258</v>
      </c>
      <c r="R144" s="124">
        <f>IF(RES_hhdet_in_tes!R144=0,"",RES_hhdet_in_tes!R144/RES_hhdet_in_fec!R144)</f>
        <v>3.6384075968166338</v>
      </c>
      <c r="S144" s="124">
        <f>IF(RES_hhdet_in_tes!S144=0,"",RES_hhdet_in_tes!S144/RES_hhdet_in_fec!S144)</f>
        <v>3.6385039012127014</v>
      </c>
      <c r="T144" s="124">
        <f>IF(RES_hhdet_in_tes!T144=0,"",RES_hhdet_in_tes!T144/RES_hhdet_in_fec!T144)</f>
        <v>3.6386109060972203</v>
      </c>
      <c r="U144" s="124">
        <f>IF(RES_hhdet_in_tes!U144=0,"",RES_hhdet_in_tes!U144/RES_hhdet_in_fec!U144)</f>
        <v>3.638729800413353</v>
      </c>
      <c r="V144" s="124">
        <f>IF(RES_hhdet_in_tes!V144=0,"",RES_hhdet_in_tes!V144/RES_hhdet_in_fec!V144)</f>
        <v>3.6494302888653003</v>
      </c>
      <c r="W144" s="124">
        <f>IF(RES_hhdet_in_tes!W144=0,"",RES_hhdet_in_tes!W144/RES_hhdet_in_fec!W144)</f>
        <v>3.706425330413627</v>
      </c>
      <c r="X144" s="124">
        <f>IF(RES_hhdet_in_tes!X144=0,"",RES_hhdet_in_tes!X144/RES_hhdet_in_fec!X144)</f>
        <v>3.7827583090787735</v>
      </c>
      <c r="Y144" s="124">
        <f>IF(RES_hhdet_in_tes!Y144=0,"",RES_hhdet_in_tes!Y144/RES_hhdet_in_fec!Y144)</f>
        <v>3.8703536917395795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1.7242117861087447</v>
      </c>
      <c r="D145" s="111">
        <f>IF(RES_hhdet_in_tes!D145=0,"",RES_hhdet_in_tes!D145/RES_hhdet_in_fec!D145)</f>
        <v>1.8250217229104371</v>
      </c>
      <c r="E145" s="111">
        <f>IF(RES_hhdet_in_tes!E145=0,"",RES_hhdet_in_tes!E145/RES_hhdet_in_fec!E145)</f>
        <v>1.9275289278387584</v>
      </c>
      <c r="F145" s="111">
        <f>IF(RES_hhdet_in_tes!F145=0,"",RES_hhdet_in_tes!F145/RES_hhdet_in_fec!F145)</f>
        <v>2.0307451554727129</v>
      </c>
      <c r="G145" s="111">
        <f>IF(RES_hhdet_in_tes!G145=0,"",RES_hhdet_in_tes!G145/RES_hhdet_in_fec!G145)</f>
        <v>2.1355708239049038</v>
      </c>
      <c r="H145" s="111">
        <f>IF(RES_hhdet_in_tes!H145=0,"",RES_hhdet_in_tes!H145/RES_hhdet_in_fec!H145)</f>
        <v>2.2418976140819926</v>
      </c>
      <c r="I145" s="111">
        <f>IF(RES_hhdet_in_tes!I145=0,"",RES_hhdet_in_tes!I145/RES_hhdet_in_fec!I145)</f>
        <v>2.3499493584160711</v>
      </c>
      <c r="J145" s="111">
        <f>IF(RES_hhdet_in_tes!J145=0,"",RES_hhdet_in_tes!J145/RES_hhdet_in_fec!J145)</f>
        <v>2.4606386547661012</v>
      </c>
      <c r="K145" s="111">
        <f>IF(RES_hhdet_in_tes!K145=0,"",RES_hhdet_in_tes!K145/RES_hhdet_in_fec!K145)</f>
        <v>2.5747442735652215</v>
      </c>
      <c r="L145" s="111">
        <f>IF(RES_hhdet_in_tes!L145=0,"",RES_hhdet_in_tes!L145/RES_hhdet_in_fec!L145)</f>
        <v>2.6924797060007801</v>
      </c>
      <c r="M145" s="111">
        <f>IF(RES_hhdet_in_tes!M145=0,"",RES_hhdet_in_tes!M145/RES_hhdet_in_fec!M145)</f>
        <v>2.8364457716750735</v>
      </c>
      <c r="N145" s="111">
        <f>IF(RES_hhdet_in_tes!N145=0,"",RES_hhdet_in_tes!N145/RES_hhdet_in_fec!N145)</f>
        <v>3.0144361216756597</v>
      </c>
      <c r="O145" s="111">
        <f>IF(RES_hhdet_in_tes!O145=0,"",RES_hhdet_in_tes!O145/RES_hhdet_in_fec!O145)</f>
        <v>3.2291282944402888</v>
      </c>
      <c r="P145" s="111">
        <f>IF(RES_hhdet_in_tes!P145=0,"",RES_hhdet_in_tes!P145/RES_hhdet_in_fec!P145)</f>
        <v>3.4588745448354845</v>
      </c>
      <c r="Q145" s="111">
        <f>IF(RES_hhdet_in_tes!Q145=0,"",RES_hhdet_in_tes!Q145/RES_hhdet_in_fec!Q145)</f>
        <v>3.6375408572520258</v>
      </c>
      <c r="R145" s="111">
        <f>IF(RES_hhdet_in_tes!R145=0,"",RES_hhdet_in_tes!R145/RES_hhdet_in_fec!R145)</f>
        <v>3.6384075968166338</v>
      </c>
      <c r="S145" s="111">
        <f>IF(RES_hhdet_in_tes!S145=0,"",RES_hhdet_in_tes!S145/RES_hhdet_in_fec!S145)</f>
        <v>3.6385039012127014</v>
      </c>
      <c r="T145" s="111">
        <f>IF(RES_hhdet_in_tes!T145=0,"",RES_hhdet_in_tes!T145/RES_hhdet_in_fec!T145)</f>
        <v>3.6386109060972203</v>
      </c>
      <c r="U145" s="111">
        <f>IF(RES_hhdet_in_tes!U145=0,"",RES_hhdet_in_tes!U145/RES_hhdet_in_fec!U145)</f>
        <v>3.638729800413353</v>
      </c>
      <c r="V145" s="111">
        <f>IF(RES_hhdet_in_tes!V145=0,"",RES_hhdet_in_tes!V145/RES_hhdet_in_fec!V145)</f>
        <v>3.6494302888653003</v>
      </c>
      <c r="W145" s="111">
        <f>IF(RES_hhdet_in_tes!W145=0,"",RES_hhdet_in_tes!W145/RES_hhdet_in_fec!W145)</f>
        <v>3.706425330413627</v>
      </c>
      <c r="X145" s="111">
        <f>IF(RES_hhdet_in_tes!X145=0,"",RES_hhdet_in_tes!X145/RES_hhdet_in_fec!X145)</f>
        <v>3.7827583090787735</v>
      </c>
      <c r="Y145" s="111">
        <f>IF(RES_hhdet_in_tes!Y145=0,"",RES_hhdet_in_tes!Y145/RES_hhdet_in_fec!Y145)</f>
        <v>3.8703536917395795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2.2780206427078262</v>
      </c>
      <c r="D146" s="124">
        <f>IF(RES_hhdet_in_tes!D146=0,"",RES_hhdet_in_tes!D146/RES_hhdet_in_fec!D146)</f>
        <v>2.3733494565267517</v>
      </c>
      <c r="E146" s="124">
        <f>IF(RES_hhdet_in_tes!E146=0,"",RES_hhdet_in_tes!E146/RES_hhdet_in_fec!E146)</f>
        <v>2.4701074325726364</v>
      </c>
      <c r="F146" s="124">
        <f>IF(RES_hhdet_in_tes!F146=0,"",RES_hhdet_in_tes!F146/RES_hhdet_in_fec!F146)</f>
        <v>2.5676425260017015</v>
      </c>
      <c r="G146" s="124">
        <f>IF(RES_hhdet_in_tes!G146=0,"",RES_hhdet_in_tes!G146/RES_hhdet_in_fec!G146)</f>
        <v>2.6665197892742047</v>
      </c>
      <c r="H146" s="124">
        <f>IF(RES_hhdet_in_tes!H146=0,"",RES_hhdet_in_tes!H146/RES_hhdet_in_fec!H146)</f>
        <v>2.766650417833262</v>
      </c>
      <c r="I146" s="124">
        <f>IF(RES_hhdet_in_tes!I146=0,"",RES_hhdet_in_tes!I146/RES_hhdet_in_fec!I146)</f>
        <v>2.8681528574147013</v>
      </c>
      <c r="J146" s="124">
        <f>IF(RES_hhdet_in_tes!J146=0,"",RES_hhdet_in_tes!J146/RES_hhdet_in_fec!J146)</f>
        <v>2.9715579729014108</v>
      </c>
      <c r="K146" s="124">
        <f>IF(RES_hhdet_in_tes!K146=0,"",RES_hhdet_in_tes!K146/RES_hhdet_in_fec!K146)</f>
        <v>3.0772862535440515</v>
      </c>
      <c r="L146" s="124">
        <f>IF(RES_hhdet_in_tes!L146=0,"",RES_hhdet_in_tes!L146/RES_hhdet_in_fec!L146)</f>
        <v>3.1853934607428278</v>
      </c>
      <c r="M146" s="124">
        <f>IF(RES_hhdet_in_tes!M146=0,"",RES_hhdet_in_tes!M146/RES_hhdet_in_fec!M146)</f>
        <v>3.3092763516270676</v>
      </c>
      <c r="N146" s="124">
        <f>IF(RES_hhdet_in_tes!N146=0,"",RES_hhdet_in_tes!N146/RES_hhdet_in_fec!N146)</f>
        <v>3.4529118083418195</v>
      </c>
      <c r="O146" s="124">
        <f>IF(RES_hhdet_in_tes!O146=0,"",RES_hhdet_in_tes!O146/RES_hhdet_in_fec!O146)</f>
        <v>3.6160435994387772</v>
      </c>
      <c r="P146" s="124">
        <f>IF(RES_hhdet_in_tes!P146=0,"",RES_hhdet_in_tes!P146/RES_hhdet_in_fec!P146)</f>
        <v>3.7827957384910498</v>
      </c>
      <c r="Q146" s="124">
        <f>IF(RES_hhdet_in_tes!Q146=0,"",RES_hhdet_in_tes!Q146/RES_hhdet_in_fec!Q146)</f>
        <v>3.9107754485369099</v>
      </c>
      <c r="R146" s="124">
        <f>IF(RES_hhdet_in_tes!R146=0,"",RES_hhdet_in_tes!R146/RES_hhdet_in_fec!R146)</f>
        <v>3.9385058513711679</v>
      </c>
      <c r="S146" s="124">
        <f>IF(RES_hhdet_in_tes!S146=0,"",RES_hhdet_in_tes!S146/RES_hhdet_in_fec!S146)</f>
        <v>3.9415870072416408</v>
      </c>
      <c r="T146" s="124">
        <f>IF(RES_hhdet_in_tes!T146=0,"",RES_hhdet_in_tes!T146/RES_hhdet_in_fec!T146)</f>
        <v>3.9450105137643892</v>
      </c>
      <c r="U146" s="124">
        <f>IF(RES_hhdet_in_tes!U146=0,"",RES_hhdet_in_tes!U146/RES_hhdet_in_fec!U146)</f>
        <v>3.9488144099007756</v>
      </c>
      <c r="V146" s="124">
        <f>IF(RES_hhdet_in_tes!V146=0,"",RES_hhdet_in_tes!V146/RES_hhdet_in_fec!V146)</f>
        <v>3.9596841818886914</v>
      </c>
      <c r="W146" s="124">
        <f>IF(RES_hhdet_in_tes!W146=0,"",RES_hhdet_in_tes!W146/RES_hhdet_in_fec!W146)</f>
        <v>3.9953608813464681</v>
      </c>
      <c r="X146" s="124">
        <f>IF(RES_hhdet_in_tes!X146=0,"",RES_hhdet_in_tes!X146/RES_hhdet_in_fec!X146)</f>
        <v>4.0387840662242995</v>
      </c>
      <c r="Y146" s="124">
        <f>IF(RES_hhdet_in_tes!Y146=0,"",RES_hhdet_in_tes!Y146/RES_hhdet_in_fec!Y146)</f>
        <v>4.0877297143224061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2.2780206427078262</v>
      </c>
      <c r="D147" s="111">
        <f>IF(RES_hhdet_in_tes!D147=0,"",RES_hhdet_in_tes!D147/RES_hhdet_in_fec!D147)</f>
        <v>2.3733494565267517</v>
      </c>
      <c r="E147" s="111">
        <f>IF(RES_hhdet_in_tes!E147=0,"",RES_hhdet_in_tes!E147/RES_hhdet_in_fec!E147)</f>
        <v>2.4701074325726364</v>
      </c>
      <c r="F147" s="111">
        <f>IF(RES_hhdet_in_tes!F147=0,"",RES_hhdet_in_tes!F147/RES_hhdet_in_fec!F147)</f>
        <v>2.5676425260017015</v>
      </c>
      <c r="G147" s="111">
        <f>IF(RES_hhdet_in_tes!G147=0,"",RES_hhdet_in_tes!G147/RES_hhdet_in_fec!G147)</f>
        <v>2.6665197892742047</v>
      </c>
      <c r="H147" s="111">
        <f>IF(RES_hhdet_in_tes!H147=0,"",RES_hhdet_in_tes!H147/RES_hhdet_in_fec!H147)</f>
        <v>2.766650417833262</v>
      </c>
      <c r="I147" s="111">
        <f>IF(RES_hhdet_in_tes!I147=0,"",RES_hhdet_in_tes!I147/RES_hhdet_in_fec!I147)</f>
        <v>2.8681528574147013</v>
      </c>
      <c r="J147" s="111">
        <f>IF(RES_hhdet_in_tes!J147=0,"",RES_hhdet_in_tes!J147/RES_hhdet_in_fec!J147)</f>
        <v>2.9715579729014108</v>
      </c>
      <c r="K147" s="111">
        <f>IF(RES_hhdet_in_tes!K147=0,"",RES_hhdet_in_tes!K147/RES_hhdet_in_fec!K147)</f>
        <v>3.0772862535440515</v>
      </c>
      <c r="L147" s="111">
        <f>IF(RES_hhdet_in_tes!L147=0,"",RES_hhdet_in_tes!L147/RES_hhdet_in_fec!L147)</f>
        <v>3.1853934607428278</v>
      </c>
      <c r="M147" s="111">
        <f>IF(RES_hhdet_in_tes!M147=0,"",RES_hhdet_in_tes!M147/RES_hhdet_in_fec!M147)</f>
        <v>3.3092763516270676</v>
      </c>
      <c r="N147" s="111">
        <f>IF(RES_hhdet_in_tes!N147=0,"",RES_hhdet_in_tes!N147/RES_hhdet_in_fec!N147)</f>
        <v>3.4529118083418195</v>
      </c>
      <c r="O147" s="111">
        <f>IF(RES_hhdet_in_tes!O147=0,"",RES_hhdet_in_tes!O147/RES_hhdet_in_fec!O147)</f>
        <v>3.6160435994387772</v>
      </c>
      <c r="P147" s="111">
        <f>IF(RES_hhdet_in_tes!P147=0,"",RES_hhdet_in_tes!P147/RES_hhdet_in_fec!P147)</f>
        <v>3.7827957384910498</v>
      </c>
      <c r="Q147" s="111">
        <f>IF(RES_hhdet_in_tes!Q147=0,"",RES_hhdet_in_tes!Q147/RES_hhdet_in_fec!Q147)</f>
        <v>3.9107754485369099</v>
      </c>
      <c r="R147" s="111">
        <f>IF(RES_hhdet_in_tes!R147=0,"",RES_hhdet_in_tes!R147/RES_hhdet_in_fec!R147)</f>
        <v>3.9385058513711679</v>
      </c>
      <c r="S147" s="111">
        <f>IF(RES_hhdet_in_tes!S147=0,"",RES_hhdet_in_tes!S147/RES_hhdet_in_fec!S147)</f>
        <v>3.9415870072416408</v>
      </c>
      <c r="T147" s="111">
        <f>IF(RES_hhdet_in_tes!T147=0,"",RES_hhdet_in_tes!T147/RES_hhdet_in_fec!T147)</f>
        <v>3.9450105137643892</v>
      </c>
      <c r="U147" s="111">
        <f>IF(RES_hhdet_in_tes!U147=0,"",RES_hhdet_in_tes!U147/RES_hhdet_in_fec!U147)</f>
        <v>3.9488144099007756</v>
      </c>
      <c r="V147" s="111">
        <f>IF(RES_hhdet_in_tes!V147=0,"",RES_hhdet_in_tes!V147/RES_hhdet_in_fec!V147)</f>
        <v>3.9596841818886914</v>
      </c>
      <c r="W147" s="111">
        <f>IF(RES_hhdet_in_tes!W147=0,"",RES_hhdet_in_tes!W147/RES_hhdet_in_fec!W147)</f>
        <v>3.9953608813464681</v>
      </c>
      <c r="X147" s="111">
        <f>IF(RES_hhdet_in_tes!X147=0,"",RES_hhdet_in_tes!X147/RES_hhdet_in_fec!X147)</f>
        <v>4.0387840662242995</v>
      </c>
      <c r="Y147" s="111">
        <f>IF(RES_hhdet_in_tes!Y147=0,"",RES_hhdet_in_tes!Y147/RES_hhdet_in_fec!Y147)</f>
        <v>4.0877297143224061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0.60350542656537776</v>
      </c>
      <c r="D148" s="124">
        <f>IF(RES_hhdet_in_tes!D148=0,"",RES_hhdet_in_tes!D148/RES_hhdet_in_fec!D148)</f>
        <v>0.60580294159383663</v>
      </c>
      <c r="E148" s="124">
        <f>IF(RES_hhdet_in_tes!E148=0,"",RES_hhdet_in_tes!E148/RES_hhdet_in_fec!E148)</f>
        <v>0.60585595046232887</v>
      </c>
      <c r="F148" s="124">
        <f>IF(RES_hhdet_in_tes!F148=0,"",RES_hhdet_in_tes!F148/RES_hhdet_in_fec!F148)</f>
        <v>0.60982411456703156</v>
      </c>
      <c r="G148" s="124">
        <f>IF(RES_hhdet_in_tes!G148=0,"",RES_hhdet_in_tes!G148/RES_hhdet_in_fec!G148)</f>
        <v>0.61705416326768825</v>
      </c>
      <c r="H148" s="124">
        <f>IF(RES_hhdet_in_tes!H148=0,"",RES_hhdet_in_tes!H148/RES_hhdet_in_fec!H148)</f>
        <v>0.61689444954414396</v>
      </c>
      <c r="I148" s="124">
        <f>IF(RES_hhdet_in_tes!I148=0,"",RES_hhdet_in_tes!I148/RES_hhdet_in_fec!I148)</f>
        <v>0.6272009507851638</v>
      </c>
      <c r="J148" s="124">
        <f>IF(RES_hhdet_in_tes!J148=0,"",RES_hhdet_in_tes!J148/RES_hhdet_in_fec!J148)</f>
        <v>0.64399157310406829</v>
      </c>
      <c r="K148" s="124">
        <f>IF(RES_hhdet_in_tes!K148=0,"",RES_hhdet_in_tes!K148/RES_hhdet_in_fec!K148)</f>
        <v>0.64525485475343214</v>
      </c>
      <c r="L148" s="124">
        <f>IF(RES_hhdet_in_tes!L148=0,"",RES_hhdet_in_tes!L148/RES_hhdet_in_fec!L148)</f>
        <v>0.67625901260851429</v>
      </c>
      <c r="M148" s="124">
        <f>IF(RES_hhdet_in_tes!M148=0,"",RES_hhdet_in_tes!M148/RES_hhdet_in_fec!M148)</f>
        <v>0.68992611664605896</v>
      </c>
      <c r="N148" s="124">
        <f>IF(RES_hhdet_in_tes!N148=0,"",RES_hhdet_in_tes!N148/RES_hhdet_in_fec!N148)</f>
        <v>0.70080877610900538</v>
      </c>
      <c r="O148" s="124">
        <f>IF(RES_hhdet_in_tes!O148=0,"",RES_hhdet_in_tes!O148/RES_hhdet_in_fec!O148)</f>
        <v>0.70668578128887005</v>
      </c>
      <c r="P148" s="124">
        <f>IF(RES_hhdet_in_tes!P148=0,"",RES_hhdet_in_tes!P148/RES_hhdet_in_fec!P148)</f>
        <v>0.74993787513900023</v>
      </c>
      <c r="Q148" s="124">
        <f>IF(RES_hhdet_in_tes!Q148=0,"",RES_hhdet_in_tes!Q148/RES_hhdet_in_fec!Q148)</f>
        <v>0.76981906860010452</v>
      </c>
      <c r="R148" s="124">
        <f>IF(RES_hhdet_in_tes!R148=0,"",RES_hhdet_in_tes!R148/RES_hhdet_in_fec!R148)</f>
        <v>0.7780033079816886</v>
      </c>
      <c r="S148" s="124">
        <f>IF(RES_hhdet_in_tes!S148=0,"",RES_hhdet_in_tes!S148/RES_hhdet_in_fec!S148)</f>
        <v>0.78325244882753475</v>
      </c>
      <c r="T148" s="124">
        <f>IF(RES_hhdet_in_tes!T148=0,"",RES_hhdet_in_tes!T148/RES_hhdet_in_fec!T148)</f>
        <v>0.80718467557650886</v>
      </c>
      <c r="U148" s="124">
        <f>IF(RES_hhdet_in_tes!U148=0,"",RES_hhdet_in_tes!U148/RES_hhdet_in_fec!U148)</f>
        <v>0.80708939645061284</v>
      </c>
      <c r="V148" s="124">
        <f>IF(RES_hhdet_in_tes!V148=0,"",RES_hhdet_in_tes!V148/RES_hhdet_in_fec!V148)</f>
        <v>0.8206303320727486</v>
      </c>
      <c r="W148" s="124">
        <f>IF(RES_hhdet_in_tes!W148=0,"",RES_hhdet_in_tes!W148/RES_hhdet_in_fec!W148)</f>
        <v>0.83174865849972368</v>
      </c>
      <c r="X148" s="124">
        <f>IF(RES_hhdet_in_tes!X148=0,"",RES_hhdet_in_tes!X148/RES_hhdet_in_fec!X148)</f>
        <v>0.86677206548025831</v>
      </c>
      <c r="Y148" s="124">
        <f>IF(RES_hhdet_in_tes!Y148=0,"",RES_hhdet_in_tes!Y148/RES_hhdet_in_fec!Y148)</f>
        <v>0.84159751632700508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0.58804966361108735</v>
      </c>
      <c r="D149" s="111">
        <f>IF(RES_hhdet_in_tes!D149=0,"",RES_hhdet_in_tes!D149/RES_hhdet_in_fec!D149)</f>
        <v>0.58977814030177445</v>
      </c>
      <c r="E149" s="111">
        <f>IF(RES_hhdet_in_tes!E149=0,"",RES_hhdet_in_tes!E149/RES_hhdet_in_fec!E149)</f>
        <v>0.59174688290282129</v>
      </c>
      <c r="F149" s="111">
        <f>IF(RES_hhdet_in_tes!F149=0,"",RES_hhdet_in_tes!F149/RES_hhdet_in_fec!F149)</f>
        <v>0.59374838903709903</v>
      </c>
      <c r="G149" s="111">
        <f>IF(RES_hhdet_in_tes!G149=0,"",RES_hhdet_in_tes!G149/RES_hhdet_in_fec!G149)</f>
        <v>0.5959711659426068</v>
      </c>
      <c r="H149" s="111">
        <f>IF(RES_hhdet_in_tes!H149=0,"",RES_hhdet_in_tes!H149/RES_hhdet_in_fec!H149)</f>
        <v>0.59839214273324515</v>
      </c>
      <c r="I149" s="111">
        <f>IF(RES_hhdet_in_tes!I149=0,"",RES_hhdet_in_tes!I149/RES_hhdet_in_fec!I149)</f>
        <v>0.60105776759796514</v>
      </c>
      <c r="J149" s="111">
        <f>IF(RES_hhdet_in_tes!J149=0,"",RES_hhdet_in_tes!J149/RES_hhdet_in_fec!J149)</f>
        <v>0.6041583223721646</v>
      </c>
      <c r="K149" s="111">
        <f>IF(RES_hhdet_in_tes!K149=0,"",RES_hhdet_in_tes!K149/RES_hhdet_in_fec!K149)</f>
        <v>0.60785559666600686</v>
      </c>
      <c r="L149" s="111">
        <f>IF(RES_hhdet_in_tes!L149=0,"",RES_hhdet_in_tes!L149/RES_hhdet_in_fec!L149)</f>
        <v>0.61219287583324822</v>
      </c>
      <c r="M149" s="111">
        <f>IF(RES_hhdet_in_tes!M149=0,"",RES_hhdet_in_tes!M149/RES_hhdet_in_fec!M149)</f>
        <v>0.62103469443540416</v>
      </c>
      <c r="N149" s="111">
        <f>IF(RES_hhdet_in_tes!N149=0,"",RES_hhdet_in_tes!N149/RES_hhdet_in_fec!N149)</f>
        <v>0.63560943920575519</v>
      </c>
      <c r="O149" s="111">
        <f>IF(RES_hhdet_in_tes!O149=0,"",RES_hhdet_in_tes!O149/RES_hhdet_in_fec!O149)</f>
        <v>0.65691685553215018</v>
      </c>
      <c r="P149" s="111">
        <f>IF(RES_hhdet_in_tes!P149=0,"",RES_hhdet_in_tes!P149/RES_hhdet_in_fec!P149)</f>
        <v>0.68275439641472979</v>
      </c>
      <c r="Q149" s="111">
        <f>IF(RES_hhdet_in_tes!Q149=0,"",RES_hhdet_in_tes!Q149/RES_hhdet_in_fec!Q149)</f>
        <v>0.70601752558597308</v>
      </c>
      <c r="R149" s="111">
        <f>IF(RES_hhdet_in_tes!R149=0,"",RES_hhdet_in_tes!R149/RES_hhdet_in_fec!R149)</f>
        <v>0.7211101304467249</v>
      </c>
      <c r="S149" s="111">
        <f>IF(RES_hhdet_in_tes!S149=0,"",RES_hhdet_in_tes!S149/RES_hhdet_in_fec!S149)</f>
        <v>0.73516278397388879</v>
      </c>
      <c r="T149" s="111">
        <f>IF(RES_hhdet_in_tes!T149=0,"",RES_hhdet_in_tes!T149/RES_hhdet_in_fec!T149)</f>
        <v>0.74776113285070556</v>
      </c>
      <c r="U149" s="111">
        <f>IF(RES_hhdet_in_tes!U149=0,"",RES_hhdet_in_tes!U149/RES_hhdet_in_fec!U149)</f>
        <v>0.75849082376045973</v>
      </c>
      <c r="V149" s="111">
        <f>IF(RES_hhdet_in_tes!V149=0,"",RES_hhdet_in_tes!V149/RES_hhdet_in_fec!V149)</f>
        <v>0.76693750338641831</v>
      </c>
      <c r="W149" s="111">
        <f>IF(RES_hhdet_in_tes!W149=0,"",RES_hhdet_in_tes!W149/RES_hhdet_in_fec!W149)</f>
        <v>0.77212928033913775</v>
      </c>
      <c r="X149" s="111">
        <f>IF(RES_hhdet_in_tes!X149=0,"",RES_hhdet_in_tes!X149/RES_hhdet_in_fec!X149)</f>
        <v>0.77548819969631444</v>
      </c>
      <c r="Y149" s="111">
        <f>IF(RES_hhdet_in_tes!Y149=0,"",RES_hhdet_in_tes!Y149/RES_hhdet_in_fec!Y149)</f>
        <v>0.77718907424739758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>
        <f>IF(RES_hhdet_in_tes!C150=0,"",RES_hhdet_in_tes!C150/RES_hhdet_in_fec!C150)</f>
        <v>0.88315444123252185</v>
      </c>
      <c r="D150" s="111">
        <f>IF(RES_hhdet_in_tes!D150=0,"",RES_hhdet_in_tes!D150/RES_hhdet_in_fec!D150)</f>
        <v>0.8798128501571848</v>
      </c>
      <c r="E150" s="111">
        <f>IF(RES_hhdet_in_tes!E150=0,"",RES_hhdet_in_tes!E150/RES_hhdet_in_fec!E150)</f>
        <v>0.89421255369514352</v>
      </c>
      <c r="F150" s="111">
        <f>IF(RES_hhdet_in_tes!F150=0,"",RES_hhdet_in_tes!F150/RES_hhdet_in_fec!F150)</f>
        <v>0.89481233986112707</v>
      </c>
      <c r="G150" s="111">
        <f>IF(RES_hhdet_in_tes!G150=0,"",RES_hhdet_in_tes!G150/RES_hhdet_in_fec!G150)</f>
        <v>0.88209239686391627</v>
      </c>
      <c r="H150" s="111">
        <f>IF(RES_hhdet_in_tes!H150=0,"",RES_hhdet_in_tes!H150/RES_hhdet_in_fec!H150)</f>
        <v>0.89160682288182658</v>
      </c>
      <c r="I150" s="111">
        <f>IF(RES_hhdet_in_tes!I150=0,"",RES_hhdet_in_tes!I150/RES_hhdet_in_fec!I150)</f>
        <v>0.891043128837959</v>
      </c>
      <c r="J150" s="111">
        <f>IF(RES_hhdet_in_tes!J150=0,"",RES_hhdet_in_tes!J150/RES_hhdet_in_fec!J150)</f>
        <v>0.89428978998364872</v>
      </c>
      <c r="K150" s="111">
        <f>IF(RES_hhdet_in_tes!K150=0,"",RES_hhdet_in_tes!K150/RES_hhdet_in_fec!K150)</f>
        <v>0.8916257278653088</v>
      </c>
      <c r="L150" s="111">
        <f>IF(RES_hhdet_in_tes!L150=0,"",RES_hhdet_in_tes!L150/RES_hhdet_in_fec!L150)</f>
        <v>0.90827007487891331</v>
      </c>
      <c r="M150" s="111">
        <f>IF(RES_hhdet_in_tes!M150=0,"",RES_hhdet_in_tes!M150/RES_hhdet_in_fec!M150)</f>
        <v>0.93934054075364559</v>
      </c>
      <c r="N150" s="111">
        <f>IF(RES_hhdet_in_tes!N150=0,"",RES_hhdet_in_tes!N150/RES_hhdet_in_fec!N150)</f>
        <v>0.94007174407871796</v>
      </c>
      <c r="O150" s="111">
        <f>IF(RES_hhdet_in_tes!O150=0,"",RES_hhdet_in_tes!O150/RES_hhdet_in_fec!O150)</f>
        <v>0.94877301206152875</v>
      </c>
      <c r="P150" s="111">
        <f>IF(RES_hhdet_in_tes!P150=0,"",RES_hhdet_in_tes!P150/RES_hhdet_in_fec!P150)</f>
        <v>0.95247509844506095</v>
      </c>
      <c r="Q150" s="111">
        <f>IF(RES_hhdet_in_tes!Q150=0,"",RES_hhdet_in_tes!Q150/RES_hhdet_in_fec!Q150)</f>
        <v>0.95672498562183406</v>
      </c>
      <c r="R150" s="111">
        <f>IF(RES_hhdet_in_tes!R150=0,"",RES_hhdet_in_tes!R150/RES_hhdet_in_fec!R150)</f>
        <v>0.95652675018936706</v>
      </c>
      <c r="S150" s="111">
        <f>IF(RES_hhdet_in_tes!S150=0,"",RES_hhdet_in_tes!S150/RES_hhdet_in_fec!S150)</f>
        <v>0.95971817021092387</v>
      </c>
      <c r="T150" s="111">
        <f>IF(RES_hhdet_in_tes!T150=0,"",RES_hhdet_in_tes!T150/RES_hhdet_in_fec!T150)</f>
        <v>0.9725988462469749</v>
      </c>
      <c r="U150" s="111">
        <f>IF(RES_hhdet_in_tes!U150=0,"",RES_hhdet_in_tes!U150/RES_hhdet_in_fec!U150)</f>
        <v>0.97319360570755065</v>
      </c>
      <c r="V150" s="111">
        <f>IF(RES_hhdet_in_tes!V150=0,"",RES_hhdet_in_tes!V150/RES_hhdet_in_fec!V150)</f>
        <v>0.96532928210273627</v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>
        <f>IF(RES_hhdet_in_tes!C151=0,"",RES_hhdet_in_tes!C151/RES_hhdet_in_fec!C151)</f>
        <v>0.58804966361108735</v>
      </c>
      <c r="D151" s="112">
        <f>IF(RES_hhdet_in_tes!D151=0,"",RES_hhdet_in_tes!D151/RES_hhdet_in_fec!D151)</f>
        <v>0.58977814030177445</v>
      </c>
      <c r="E151" s="112">
        <f>IF(RES_hhdet_in_tes!E151=0,"",RES_hhdet_in_tes!E151/RES_hhdet_in_fec!E151)</f>
        <v>0.59174688290282129</v>
      </c>
      <c r="F151" s="112">
        <f>IF(RES_hhdet_in_tes!F151=0,"",RES_hhdet_in_tes!F151/RES_hhdet_in_fec!F151)</f>
        <v>0.59374838903709903</v>
      </c>
      <c r="G151" s="112">
        <f>IF(RES_hhdet_in_tes!G151=0,"",RES_hhdet_in_tes!G151/RES_hhdet_in_fec!G151)</f>
        <v>0.59597116594260668</v>
      </c>
      <c r="H151" s="112">
        <f>IF(RES_hhdet_in_tes!H151=0,"",RES_hhdet_in_tes!H151/RES_hhdet_in_fec!H151)</f>
        <v>0.59839214273324515</v>
      </c>
      <c r="I151" s="112">
        <f>IF(RES_hhdet_in_tes!I151=0,"",RES_hhdet_in_tes!I151/RES_hhdet_in_fec!I151)</f>
        <v>0.60105776759796514</v>
      </c>
      <c r="J151" s="112">
        <f>IF(RES_hhdet_in_tes!J151=0,"",RES_hhdet_in_tes!J151/RES_hhdet_in_fec!J151)</f>
        <v>0.6041583223721646</v>
      </c>
      <c r="K151" s="112">
        <f>IF(RES_hhdet_in_tes!K151=0,"",RES_hhdet_in_tes!K151/RES_hhdet_in_fec!K151)</f>
        <v>0.60785559666600686</v>
      </c>
      <c r="L151" s="112">
        <f>IF(RES_hhdet_in_tes!L151=0,"",RES_hhdet_in_tes!L151/RES_hhdet_in_fec!L151)</f>
        <v>0.61219287583324822</v>
      </c>
      <c r="M151" s="112">
        <f>IF(RES_hhdet_in_tes!M151=0,"",RES_hhdet_in_tes!M151/RES_hhdet_in_fec!M151)</f>
        <v>0.62103469443540416</v>
      </c>
      <c r="N151" s="112">
        <f>IF(RES_hhdet_in_tes!N151=0,"",RES_hhdet_in_tes!N151/RES_hhdet_in_fec!N151)</f>
        <v>0.63560943920575519</v>
      </c>
      <c r="O151" s="112">
        <f>IF(RES_hhdet_in_tes!O151=0,"",RES_hhdet_in_tes!O151/RES_hhdet_in_fec!O151)</f>
        <v>0.65691685553215018</v>
      </c>
      <c r="P151" s="112">
        <f>IF(RES_hhdet_in_tes!P151=0,"",RES_hhdet_in_tes!P151/RES_hhdet_in_fec!P151)</f>
        <v>0.68275439641472979</v>
      </c>
      <c r="Q151" s="112">
        <f>IF(RES_hhdet_in_tes!Q151=0,"",RES_hhdet_in_tes!Q151/RES_hhdet_in_fec!Q151)</f>
        <v>0.70601752558597297</v>
      </c>
      <c r="R151" s="112">
        <f>IF(RES_hhdet_in_tes!R151=0,"",RES_hhdet_in_tes!R151/RES_hhdet_in_fec!R151)</f>
        <v>0.7211101304467249</v>
      </c>
      <c r="S151" s="112">
        <f>IF(RES_hhdet_in_tes!S151=0,"",RES_hhdet_in_tes!S151/RES_hhdet_in_fec!S151)</f>
        <v>0.73516278397388879</v>
      </c>
      <c r="T151" s="112">
        <f>IF(RES_hhdet_in_tes!T151=0,"",RES_hhdet_in_tes!T151/RES_hhdet_in_fec!T151)</f>
        <v>0.74776113285070556</v>
      </c>
      <c r="U151" s="112">
        <f>IF(RES_hhdet_in_tes!U151=0,"",RES_hhdet_in_tes!U151/RES_hhdet_in_fec!U151)</f>
        <v>0.75849082376045973</v>
      </c>
      <c r="V151" s="112">
        <f>IF(RES_hhdet_in_tes!V151=0,"",RES_hhdet_in_tes!V151/RES_hhdet_in_fec!V151)</f>
        <v>0.76693750338641831</v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>
        <f>IF(RES_hhdet_in_tes!C152=0,"",RES_hhdet_in_tes!C152/RES_hhdet_in_fec!C152)</f>
        <v>1</v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0.65848687005679507</v>
      </c>
      <c r="D153" s="112">
        <f>IF(RES_hhdet_in_tes!D153=0,"",RES_hhdet_in_tes!D153/RES_hhdet_in_fec!D153)</f>
        <v>0.65950357571837825</v>
      </c>
      <c r="E153" s="112">
        <f>IF(RES_hhdet_in_tes!E153=0,"",RES_hhdet_in_tes!E153/RES_hhdet_in_fec!E153)</f>
        <v>0.66061661661157933</v>
      </c>
      <c r="F153" s="112">
        <f>IF(RES_hhdet_in_tes!F153=0,"",RES_hhdet_in_tes!F153/RES_hhdet_in_fec!F153)</f>
        <v>0.66174308687529471</v>
      </c>
      <c r="G153" s="112">
        <f>IF(RES_hhdet_in_tes!G153=0,"",RES_hhdet_in_tes!G153/RES_hhdet_in_fec!G153)</f>
        <v>0.66295902792456962</v>
      </c>
      <c r="H153" s="112">
        <f>IF(RES_hhdet_in_tes!H153=0,"",RES_hhdet_in_tes!H153/RES_hhdet_in_fec!H153)</f>
        <v>0.66425585631555406</v>
      </c>
      <c r="I153" s="112">
        <f>IF(RES_hhdet_in_tes!I153=0,"",RES_hhdet_in_tes!I153/RES_hhdet_in_fec!I153)</f>
        <v>0.66565329322752209</v>
      </c>
      <c r="J153" s="112">
        <f>IF(RES_hhdet_in_tes!J153=0,"",RES_hhdet_in_tes!J153/RES_hhdet_in_fec!J153)</f>
        <v>0.66723041461428201</v>
      </c>
      <c r="K153" s="112">
        <f>IF(RES_hhdet_in_tes!K153=0,"",RES_hhdet_in_tes!K153/RES_hhdet_in_fec!K153)</f>
        <v>0.66905707732594288</v>
      </c>
      <c r="L153" s="112">
        <f>IF(RES_hhdet_in_tes!L153=0,"",RES_hhdet_in_tes!L153/RES_hhdet_in_fec!L153)</f>
        <v>0.67115729942386804</v>
      </c>
      <c r="M153" s="112">
        <f>IF(RES_hhdet_in_tes!M153=0,"",RES_hhdet_in_tes!M153/RES_hhdet_in_fec!M153)</f>
        <v>0.67515007459216614</v>
      </c>
      <c r="N153" s="112">
        <f>IF(RES_hhdet_in_tes!N153=0,"",RES_hhdet_in_tes!N153/RES_hhdet_in_fec!N153)</f>
        <v>0.68173380124730232</v>
      </c>
      <c r="O153" s="112">
        <f>IF(RES_hhdet_in_tes!O153=0,"",RES_hhdet_in_tes!O153/RES_hhdet_in_fec!O153)</f>
        <v>0.69177312856985285</v>
      </c>
      <c r="P153" s="112">
        <f>IF(RES_hhdet_in_tes!P153=0,"",RES_hhdet_in_tes!P153/RES_hhdet_in_fec!P153)</f>
        <v>0.70479208919072422</v>
      </c>
      <c r="Q153" s="112">
        <f>IF(RES_hhdet_in_tes!Q153=0,"",RES_hhdet_in_tes!Q153/RES_hhdet_in_fec!Q153)</f>
        <v>0.717352616282666</v>
      </c>
      <c r="R153" s="112">
        <f>IF(RES_hhdet_in_tes!R153=0,"",RES_hhdet_in_tes!R153/RES_hhdet_in_fec!R153)</f>
        <v>0.72585281928530032</v>
      </c>
      <c r="S153" s="112">
        <f>IF(RES_hhdet_in_tes!S153=0,"",RES_hhdet_in_tes!S153/RES_hhdet_in_fec!S153)</f>
        <v>0.73408805082634709</v>
      </c>
      <c r="T153" s="112">
        <f>IF(RES_hhdet_in_tes!T153=0,"",RES_hhdet_in_tes!T153/RES_hhdet_in_fec!T153)</f>
        <v>0.74225937256559227</v>
      </c>
      <c r="U153" s="112">
        <f>IF(RES_hhdet_in_tes!U153=0,"",RES_hhdet_in_tes!U153/RES_hhdet_in_fec!U153)</f>
        <v>0.75044892854146394</v>
      </c>
      <c r="V153" s="112">
        <f>IF(RES_hhdet_in_tes!V153=0,"",RES_hhdet_in_tes!V153/RES_hhdet_in_fec!V153)</f>
        <v>0.75849421794806648</v>
      </c>
      <c r="W153" s="112" t="str">
        <f>IF(RES_hhdet_in_tes!W153=0,"",RES_hhdet_in_tes!W153/RES_hhdet_in_fec!W153)</f>
        <v/>
      </c>
      <c r="X153" s="112">
        <f>IF(RES_hhdet_in_tes!X153=0,"",RES_hhdet_in_tes!X153/RES_hhdet_in_fec!X153)</f>
        <v>0.77752119968369449</v>
      </c>
      <c r="Y153" s="112">
        <f>IF(RES_hhdet_in_tes!Y153=0,"",RES_hhdet_in_tes!Y153/RES_hhdet_in_fec!Y153)</f>
        <v>0.78841696277467421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0.91053957173013234</v>
      </c>
      <c r="D154" s="113">
        <f>IF(RES_hhdet_in_tes!D154=0,"",RES_hhdet_in_tes!D154/RES_hhdet_in_fec!D154)</f>
        <v>0.90478473410182836</v>
      </c>
      <c r="E154" s="113">
        <f>IF(RES_hhdet_in_tes!E154=0,"",RES_hhdet_in_tes!E154/RES_hhdet_in_fec!E154)</f>
        <v>0.92996075136765488</v>
      </c>
      <c r="F154" s="113">
        <f>IF(RES_hhdet_in_tes!F154=0,"",RES_hhdet_in_tes!F154/RES_hhdet_in_fec!F154)</f>
        <v>0.92922162200260761</v>
      </c>
      <c r="G154" s="113">
        <f>IF(RES_hhdet_in_tes!G154=0,"",RES_hhdet_in_tes!G154/RES_hhdet_in_fec!G154)</f>
        <v>0.90581454842229525</v>
      </c>
      <c r="H154" s="113">
        <f>IF(RES_hhdet_in_tes!H154=0,"",RES_hhdet_in_tes!H154/RES_hhdet_in_fec!H154)</f>
        <v>0.91906123100149406</v>
      </c>
      <c r="I154" s="113">
        <f>IF(RES_hhdet_in_tes!I154=0,"",RES_hhdet_in_tes!I154/RES_hhdet_in_fec!I154)</f>
        <v>0.91669290812904514</v>
      </c>
      <c r="J154" s="113">
        <f>IF(RES_hhdet_in_tes!J154=0,"",RES_hhdet_in_tes!J154/RES_hhdet_in_fec!J154)</f>
        <v>0.91985898597430549</v>
      </c>
      <c r="K154" s="113">
        <f>IF(RES_hhdet_in_tes!K154=0,"",RES_hhdet_in_tes!K154/RES_hhdet_in_fec!K154)</f>
        <v>0.91496042555499824</v>
      </c>
      <c r="L154" s="113">
        <f>IF(RES_hhdet_in_tes!L154=0,"",RES_hhdet_in_tes!L154/RES_hhdet_in_fec!L154)</f>
        <v>0.93956590169799747</v>
      </c>
      <c r="M154" s="113">
        <f>IF(RES_hhdet_in_tes!M154=0,"",RES_hhdet_in_tes!M154/RES_hhdet_in_fec!M154)</f>
        <v>0.95448030917065418</v>
      </c>
      <c r="N154" s="113">
        <f>IF(RES_hhdet_in_tes!N154=0,"",RES_hhdet_in_tes!N154/RES_hhdet_in_fec!N154)</f>
        <v>0.95718648088340552</v>
      </c>
      <c r="O154" s="113">
        <f>IF(RES_hhdet_in_tes!O154=0,"",RES_hhdet_in_tes!O154/RES_hhdet_in_fec!O154)</f>
        <v>0.96516271805183196</v>
      </c>
      <c r="P154" s="113">
        <f>IF(RES_hhdet_in_tes!P154=0,"",RES_hhdet_in_tes!P154/RES_hhdet_in_fec!P154)</f>
        <v>0.9646283339914512</v>
      </c>
      <c r="Q154" s="113">
        <f>IF(RES_hhdet_in_tes!Q154=0,"",RES_hhdet_in_tes!Q154/RES_hhdet_in_fec!Q154)</f>
        <v>0.96458036861767704</v>
      </c>
      <c r="R154" s="113">
        <f>IF(RES_hhdet_in_tes!R154=0,"",RES_hhdet_in_tes!R154/RES_hhdet_in_fec!R154)</f>
        <v>0.96255604229169345</v>
      </c>
      <c r="S154" s="113">
        <f>IF(RES_hhdet_in_tes!S154=0,"",RES_hhdet_in_tes!S154/RES_hhdet_in_fec!S154)</f>
        <v>0.96554701371653362</v>
      </c>
      <c r="T154" s="113">
        <f>IF(RES_hhdet_in_tes!T154=0,"",RES_hhdet_in_tes!T154/RES_hhdet_in_fec!T154)</f>
        <v>0.97592664565657683</v>
      </c>
      <c r="U154" s="113">
        <f>IF(RES_hhdet_in_tes!U154=0,"",RES_hhdet_in_tes!U154/RES_hhdet_in_fec!U154)</f>
        <v>0.97619985793072672</v>
      </c>
      <c r="V154" s="113">
        <f>IF(RES_hhdet_in_tes!V154=0,"",RES_hhdet_in_tes!V154/RES_hhdet_in_fec!V154)</f>
        <v>0.99099907654091945</v>
      </c>
      <c r="W154" s="113">
        <f>IF(RES_hhdet_in_tes!W154=0,"",RES_hhdet_in_tes!W154/RES_hhdet_in_fec!W154)</f>
        <v>0.97870629999897707</v>
      </c>
      <c r="X154" s="113">
        <f>IF(RES_hhdet_in_tes!X154=0,"",RES_hhdet_in_tes!X154/RES_hhdet_in_fec!X154)</f>
        <v>0.96222498900609554</v>
      </c>
      <c r="Y154" s="113">
        <f>IF(RES_hhdet_in_tes!Y154=0,"",RES_hhdet_in_tes!Y154/RES_hhdet_in_fec!Y154)</f>
        <v>0.96531385962562732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0.65848687005679496</v>
      </c>
      <c r="D155" s="111">
        <f>IF(RES_hhdet_in_tes!D155=0,"",RES_hhdet_in_tes!D155/RES_hhdet_in_fec!D155)</f>
        <v>0.65950357571837825</v>
      </c>
      <c r="E155" s="111">
        <f>IF(RES_hhdet_in_tes!E155=0,"",RES_hhdet_in_tes!E155/RES_hhdet_in_fec!E155)</f>
        <v>0.66061661661157922</v>
      </c>
      <c r="F155" s="111">
        <f>IF(RES_hhdet_in_tes!F155=0,"",RES_hhdet_in_tes!F155/RES_hhdet_in_fec!F155)</f>
        <v>0.66174308687529471</v>
      </c>
      <c r="G155" s="111">
        <f>IF(RES_hhdet_in_tes!G155=0,"",RES_hhdet_in_tes!G155/RES_hhdet_in_fec!G155)</f>
        <v>0.66295902792456962</v>
      </c>
      <c r="H155" s="111">
        <f>IF(RES_hhdet_in_tes!H155=0,"",RES_hhdet_in_tes!H155/RES_hhdet_in_fec!H155)</f>
        <v>0.66425585631555406</v>
      </c>
      <c r="I155" s="111">
        <f>IF(RES_hhdet_in_tes!I155=0,"",RES_hhdet_in_tes!I155/RES_hhdet_in_fec!I155)</f>
        <v>0.66565329322752209</v>
      </c>
      <c r="J155" s="111">
        <f>IF(RES_hhdet_in_tes!J155=0,"",RES_hhdet_in_tes!J155/RES_hhdet_in_fec!J155)</f>
        <v>0.66723041461428201</v>
      </c>
      <c r="K155" s="111">
        <f>IF(RES_hhdet_in_tes!K155=0,"",RES_hhdet_in_tes!K155/RES_hhdet_in_fec!K155)</f>
        <v>0.66905707732594288</v>
      </c>
      <c r="L155" s="111">
        <f>IF(RES_hhdet_in_tes!L155=0,"",RES_hhdet_in_tes!L155/RES_hhdet_in_fec!L155)</f>
        <v>0.67115729942386804</v>
      </c>
      <c r="M155" s="111">
        <f>IF(RES_hhdet_in_tes!M155=0,"",RES_hhdet_in_tes!M155/RES_hhdet_in_fec!M155)</f>
        <v>0.67515007459216614</v>
      </c>
      <c r="N155" s="111">
        <f>IF(RES_hhdet_in_tes!N155=0,"",RES_hhdet_in_tes!N155/RES_hhdet_in_fec!N155)</f>
        <v>0.68173380124730232</v>
      </c>
      <c r="O155" s="111">
        <f>IF(RES_hhdet_in_tes!O155=0,"",RES_hhdet_in_tes!O155/RES_hhdet_in_fec!O155)</f>
        <v>0.69177312856985296</v>
      </c>
      <c r="P155" s="111">
        <f>IF(RES_hhdet_in_tes!P155=0,"",RES_hhdet_in_tes!P155/RES_hhdet_in_fec!P155)</f>
        <v>0.70479208919072411</v>
      </c>
      <c r="Q155" s="111">
        <f>IF(RES_hhdet_in_tes!Q155=0,"",RES_hhdet_in_tes!Q155/RES_hhdet_in_fec!Q155)</f>
        <v>0.717352616282666</v>
      </c>
      <c r="R155" s="111">
        <f>IF(RES_hhdet_in_tes!R155=0,"",RES_hhdet_in_tes!R155/RES_hhdet_in_fec!R155)</f>
        <v>0.72585281928530043</v>
      </c>
      <c r="S155" s="111">
        <f>IF(RES_hhdet_in_tes!S155=0,"",RES_hhdet_in_tes!S155/RES_hhdet_in_fec!S155)</f>
        <v>0.73408805082634709</v>
      </c>
      <c r="T155" s="111">
        <f>IF(RES_hhdet_in_tes!T155=0,"",RES_hhdet_in_tes!T155/RES_hhdet_in_fec!T155)</f>
        <v>0.74225937256559227</v>
      </c>
      <c r="U155" s="111">
        <f>IF(RES_hhdet_in_tes!U155=0,"",RES_hhdet_in_tes!U155/RES_hhdet_in_fec!U155)</f>
        <v>0.75044892854146383</v>
      </c>
      <c r="V155" s="111">
        <f>IF(RES_hhdet_in_tes!V155=0,"",RES_hhdet_in_tes!V155/RES_hhdet_in_fec!V155)</f>
        <v>0.75849421794806648</v>
      </c>
      <c r="W155" s="111">
        <f>IF(RES_hhdet_in_tes!W155=0,"",RES_hhdet_in_tes!W155/RES_hhdet_in_fec!W155)</f>
        <v>0.76584223618974279</v>
      </c>
      <c r="X155" s="111">
        <f>IF(RES_hhdet_in_tes!X155=0,"",RES_hhdet_in_tes!X155/RES_hhdet_in_fec!X155)</f>
        <v>0.77752119968369449</v>
      </c>
      <c r="Y155" s="111">
        <f>IF(RES_hhdet_in_tes!Y155=0,"",RES_hhdet_in_tes!Y155/RES_hhdet_in_fec!Y155)</f>
        <v>0.78841696277467432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0.63950992599220313</v>
      </c>
      <c r="D157" s="124">
        <f>IF(RES_hhdet_in_tes!D157=0,"",RES_hhdet_in_tes!D157/RES_hhdet_in_fec!D157)</f>
        <v>0.64224604787207906</v>
      </c>
      <c r="E157" s="124">
        <f>IF(RES_hhdet_in_tes!E157=0,"",RES_hhdet_in_tes!E157/RES_hhdet_in_fec!E157)</f>
        <v>0.62564779475357024</v>
      </c>
      <c r="F157" s="124">
        <f>IF(RES_hhdet_in_tes!F157=0,"",RES_hhdet_in_tes!F157/RES_hhdet_in_fec!F157)</f>
        <v>0.64466829873563491</v>
      </c>
      <c r="G157" s="124">
        <f>IF(RES_hhdet_in_tes!G157=0,"",RES_hhdet_in_tes!G157/RES_hhdet_in_fec!G157)</f>
        <v>0.67415890785453791</v>
      </c>
      <c r="H157" s="124">
        <f>IF(RES_hhdet_in_tes!H157=0,"",RES_hhdet_in_tes!H157/RES_hhdet_in_fec!H157)</f>
        <v>0.67500069654990513</v>
      </c>
      <c r="I157" s="124">
        <f>IF(RES_hhdet_in_tes!I157=0,"",RES_hhdet_in_tes!I157/RES_hhdet_in_fec!I157)</f>
        <v>0.68366915835817355</v>
      </c>
      <c r="J157" s="124">
        <f>IF(RES_hhdet_in_tes!J157=0,"",RES_hhdet_in_tes!J157/RES_hhdet_in_fec!J157)</f>
        <v>0.68058442382142448</v>
      </c>
      <c r="K157" s="124">
        <f>IF(RES_hhdet_in_tes!K157=0,"",RES_hhdet_in_tes!K157/RES_hhdet_in_fec!K157)</f>
        <v>0.65723620372231573</v>
      </c>
      <c r="L157" s="124">
        <f>IF(RES_hhdet_in_tes!L157=0,"",RES_hhdet_in_tes!L157/RES_hhdet_in_fec!L157)</f>
        <v>0.64370651985666039</v>
      </c>
      <c r="M157" s="124">
        <f>IF(RES_hhdet_in_tes!M157=0,"",RES_hhdet_in_tes!M157/RES_hhdet_in_fec!M157)</f>
        <v>0.63025877246644491</v>
      </c>
      <c r="N157" s="124">
        <f>IF(RES_hhdet_in_tes!N157=0,"",RES_hhdet_in_tes!N157/RES_hhdet_in_fec!N157)</f>
        <v>0.61576080376130082</v>
      </c>
      <c r="O157" s="124">
        <f>IF(RES_hhdet_in_tes!O157=0,"",RES_hhdet_in_tes!O157/RES_hhdet_in_fec!O157)</f>
        <v>0.62706141139862936</v>
      </c>
      <c r="P157" s="124">
        <f>IF(RES_hhdet_in_tes!P157=0,"",RES_hhdet_in_tes!P157/RES_hhdet_in_fec!P157)</f>
        <v>0.66944298816397696</v>
      </c>
      <c r="Q157" s="124">
        <f>IF(RES_hhdet_in_tes!Q157=0,"",RES_hhdet_in_tes!Q157/RES_hhdet_in_fec!Q157)</f>
        <v>0.71033290771369262</v>
      </c>
      <c r="R157" s="124">
        <f>IF(RES_hhdet_in_tes!R157=0,"",RES_hhdet_in_tes!R157/RES_hhdet_in_fec!R157)</f>
        <v>0.74441624588954169</v>
      </c>
      <c r="S157" s="124">
        <f>IF(RES_hhdet_in_tes!S157=0,"",RES_hhdet_in_tes!S157/RES_hhdet_in_fec!S157)</f>
        <v>0.7105922323739321</v>
      </c>
      <c r="T157" s="124">
        <f>IF(RES_hhdet_in_tes!T157=0,"",RES_hhdet_in_tes!T157/RES_hhdet_in_fec!T157)</f>
        <v>0.73731668534534611</v>
      </c>
      <c r="U157" s="124">
        <f>IF(RES_hhdet_in_tes!U157=0,"",RES_hhdet_in_tes!U157/RES_hhdet_in_fec!U157)</f>
        <v>0.73689096526397924</v>
      </c>
      <c r="V157" s="124">
        <f>IF(RES_hhdet_in_tes!V157=0,"",RES_hhdet_in_tes!V157/RES_hhdet_in_fec!V157)</f>
        <v>0.7476135093067473</v>
      </c>
      <c r="W157" s="124">
        <f>IF(RES_hhdet_in_tes!W157=0,"",RES_hhdet_in_tes!W157/RES_hhdet_in_fec!W157)</f>
        <v>0.80952861271484611</v>
      </c>
      <c r="X157" s="124">
        <f>IF(RES_hhdet_in_tes!X157=0,"",RES_hhdet_in_tes!X157/RES_hhdet_in_fec!X157)</f>
        <v>0.83300018114407859</v>
      </c>
      <c r="Y157" s="124">
        <f>IF(RES_hhdet_in_tes!Y157=0,"",RES_hhdet_in_tes!Y157/RES_hhdet_in_fec!Y157)</f>
        <v>0.83838289671599475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0.55971803480053328</v>
      </c>
      <c r="D158" s="111">
        <f>IF(RES_hhdet_in_tes!D158=0,"",RES_hhdet_in_tes!D158/RES_hhdet_in_fec!D158)</f>
        <v>0.56032627004567237</v>
      </c>
      <c r="E158" s="111">
        <f>IF(RES_hhdet_in_tes!E158=0,"",RES_hhdet_in_tes!E158/RES_hhdet_in_fec!E158)</f>
        <v>0.56093456007979192</v>
      </c>
      <c r="F158" s="111">
        <f>IF(RES_hhdet_in_tes!F158=0,"",RES_hhdet_in_tes!F158/RES_hhdet_in_fec!F158)</f>
        <v>0.56154285758513567</v>
      </c>
      <c r="G158" s="111">
        <f>IF(RES_hhdet_in_tes!G158=0,"",RES_hhdet_in_tes!G158/RES_hhdet_in_fec!G158)</f>
        <v>0.56215120554790743</v>
      </c>
      <c r="H158" s="111">
        <f>IF(RES_hhdet_in_tes!H158=0,"",RES_hhdet_in_tes!H158/RES_hhdet_in_fec!H158)</f>
        <v>0.5627595987071432</v>
      </c>
      <c r="I158" s="111">
        <f>IF(RES_hhdet_in_tes!I158=0,"",RES_hhdet_in_tes!I158/RES_hhdet_in_fec!I158)</f>
        <v>0.56336804765464443</v>
      </c>
      <c r="J158" s="111">
        <f>IF(RES_hhdet_in_tes!J158=0,"",RES_hhdet_in_tes!J158/RES_hhdet_in_fec!J158)</f>
        <v>0.5639765957812849</v>
      </c>
      <c r="K158" s="111">
        <f>IF(RES_hhdet_in_tes!K158=0,"",RES_hhdet_in_tes!K158/RES_hhdet_in_fec!K158)</f>
        <v>0.5645852799807195</v>
      </c>
      <c r="L158" s="111">
        <f>IF(RES_hhdet_in_tes!L158=0,"",RES_hhdet_in_tes!L158/RES_hhdet_in_fec!L158)</f>
        <v>0.5651941101235135</v>
      </c>
      <c r="M158" s="111">
        <f>IF(RES_hhdet_in_tes!M158=0,"",RES_hhdet_in_tes!M158/RES_hhdet_in_fec!M158)</f>
        <v>0.56565648186874395</v>
      </c>
      <c r="N158" s="111">
        <f>IF(RES_hhdet_in_tes!N158=0,"",RES_hhdet_in_tes!N158/RES_hhdet_in_fec!N158)</f>
        <v>0.56591492592511439</v>
      </c>
      <c r="O158" s="111">
        <f>IF(RES_hhdet_in_tes!O158=0,"",RES_hhdet_in_tes!O158/RES_hhdet_in_fec!O158)</f>
        <v>0.56606939114860721</v>
      </c>
      <c r="P158" s="111">
        <f>IF(RES_hhdet_in_tes!P158=0,"",RES_hhdet_in_tes!P158/RES_hhdet_in_fec!P158)</f>
        <v>0.56650040081975606</v>
      </c>
      <c r="Q158" s="111">
        <f>IF(RES_hhdet_in_tes!Q158=0,"",RES_hhdet_in_tes!Q158/RES_hhdet_in_fec!Q158)</f>
        <v>0.56825471086712998</v>
      </c>
      <c r="R158" s="111">
        <f>IF(RES_hhdet_in_tes!R158=0,"",RES_hhdet_in_tes!R158/RES_hhdet_in_fec!R158)</f>
        <v>0.57286284652534558</v>
      </c>
      <c r="S158" s="111">
        <f>IF(RES_hhdet_in_tes!S158=0,"",RES_hhdet_in_tes!S158/RES_hhdet_in_fec!S158)</f>
        <v>0.5793631484406393</v>
      </c>
      <c r="T158" s="111">
        <f>IF(RES_hhdet_in_tes!T158=0,"",RES_hhdet_in_tes!T158/RES_hhdet_in_fec!T158)</f>
        <v>0.58649525416670767</v>
      </c>
      <c r="U158" s="111">
        <f>IF(RES_hhdet_in_tes!U158=0,"",RES_hhdet_in_tes!U158/RES_hhdet_in_fec!U158)</f>
        <v>0.59299880125726534</v>
      </c>
      <c r="V158" s="111">
        <f>IF(RES_hhdet_in_tes!V158=0,"",RES_hhdet_in_tes!V158/RES_hhdet_in_fec!V158)</f>
        <v>0.59761342726601741</v>
      </c>
      <c r="W158" s="111">
        <f>IF(RES_hhdet_in_tes!W158=0,"",RES_hhdet_in_tes!W158/RES_hhdet_in_fec!W158)</f>
        <v>0.59983125156201333</v>
      </c>
      <c r="X158" s="111">
        <f>IF(RES_hhdet_in_tes!X158=0,"",RES_hhdet_in_tes!X158/RES_hhdet_in_fec!X158)</f>
        <v>0.60022783830690229</v>
      </c>
      <c r="Y158" s="111">
        <f>IF(RES_hhdet_in_tes!Y158=0,"",RES_hhdet_in_tes!Y158/RES_hhdet_in_fec!Y158)</f>
        <v>0.60026749698139115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0.73375628051012565</v>
      </c>
      <c r="D159" s="45">
        <f>IF(RES_hhdet_in_tes!D159=0,"",RES_hhdet_in_tes!D159/RES_hhdet_in_fec!D159)</f>
        <v>0.73507960518720195</v>
      </c>
      <c r="E159" s="45">
        <f>IF(RES_hhdet_in_tes!E159=0,"",RES_hhdet_in_tes!E159/RES_hhdet_in_fec!E159)</f>
        <v>0.73646532492892769</v>
      </c>
      <c r="F159" s="45">
        <f>IF(RES_hhdet_in_tes!F159=0,"",RES_hhdet_in_tes!F159/RES_hhdet_in_fec!F159)</f>
        <v>0.73785955308856022</v>
      </c>
      <c r="G159" s="45">
        <f>IF(RES_hhdet_in_tes!G159=0,"",RES_hhdet_in_tes!G159/RES_hhdet_in_fec!G159)</f>
        <v>0.73931124343271704</v>
      </c>
      <c r="H159" s="45">
        <f>IF(RES_hhdet_in_tes!H159=0,"",RES_hhdet_in_tes!H159/RES_hhdet_in_fec!H159)</f>
        <v>0.7408144046435805</v>
      </c>
      <c r="I159" s="45">
        <f>IF(RES_hhdet_in_tes!I159=0,"",RES_hhdet_in_tes!I159/RES_hhdet_in_fec!I159)</f>
        <v>0.74238109893067572</v>
      </c>
      <c r="J159" s="45">
        <f>IF(RES_hhdet_in_tes!J159=0,"",RES_hhdet_in_tes!J159/RES_hhdet_in_fec!J159)</f>
        <v>0.74406074090884933</v>
      </c>
      <c r="K159" s="45">
        <f>IF(RES_hhdet_in_tes!K159=0,"",RES_hhdet_in_tes!K159/RES_hhdet_in_fec!K159)</f>
        <v>0.7458953459983112</v>
      </c>
      <c r="L159" s="45">
        <f>IF(RES_hhdet_in_tes!L159=0,"",RES_hhdet_in_tes!L159/RES_hhdet_in_fec!L159)</f>
        <v>0.74789615504651186</v>
      </c>
      <c r="M159" s="45">
        <f>IF(RES_hhdet_in_tes!M159=0,"",RES_hhdet_in_tes!M159/RES_hhdet_in_fec!M159)</f>
        <v>0.75075686985133228</v>
      </c>
      <c r="N159" s="45">
        <f>IF(RES_hhdet_in_tes!N159=0,"",RES_hhdet_in_tes!N159/RES_hhdet_in_fec!N159)</f>
        <v>0.75467498072139083</v>
      </c>
      <c r="O159" s="45">
        <f>IF(RES_hhdet_in_tes!O159=0,"",RES_hhdet_in_tes!O159/RES_hhdet_in_fec!O159)</f>
        <v>0.76011880367006679</v>
      </c>
      <c r="P159" s="45">
        <f>IF(RES_hhdet_in_tes!P159=0,"",RES_hhdet_in_tes!P159/RES_hhdet_in_fec!P159)</f>
        <v>0.76731803330150949</v>
      </c>
      <c r="Q159" s="45">
        <f>IF(RES_hhdet_in_tes!Q159=0,"",RES_hhdet_in_tes!Q159/RES_hhdet_in_fec!Q159)</f>
        <v>0.77663390666347654</v>
      </c>
      <c r="R159" s="45">
        <f>IF(RES_hhdet_in_tes!R159=0,"",RES_hhdet_in_tes!R159/RES_hhdet_in_fec!R159)</f>
        <v>0.78931058303582435</v>
      </c>
      <c r="S159" s="45">
        <f>IF(RES_hhdet_in_tes!S159=0,"",RES_hhdet_in_tes!S159/RES_hhdet_in_fec!S159)</f>
        <v>0.80517324335929463</v>
      </c>
      <c r="T159" s="45">
        <f>IF(RES_hhdet_in_tes!T159=0,"",RES_hhdet_in_tes!T159/RES_hhdet_in_fec!T159)</f>
        <v>0.82225026828058811</v>
      </c>
      <c r="U159" s="45">
        <f>IF(RES_hhdet_in_tes!U159=0,"",RES_hhdet_in_tes!U159/RES_hhdet_in_fec!U159)</f>
        <v>0.83857003844645162</v>
      </c>
      <c r="V159" s="45">
        <f>IF(RES_hhdet_in_tes!V159=0,"",RES_hhdet_in_tes!V159/RES_hhdet_in_fec!V159)</f>
        <v>0.85216093450360997</v>
      </c>
      <c r="W159" s="45">
        <f>IF(RES_hhdet_in_tes!W159=0,"",RES_hhdet_in_tes!W159/RES_hhdet_in_fec!W159)</f>
        <v>0.86233792591257608</v>
      </c>
      <c r="X159" s="45">
        <f>IF(RES_hhdet_in_tes!X159=0,"",RES_hhdet_in_tes!X159/RES_hhdet_in_fec!X159)</f>
        <v>0.86990393430645752</v>
      </c>
      <c r="Y159" s="45">
        <f>IF(RES_hhdet_in_tes!Y159=0,"",RES_hhdet_in_tes!Y159/RES_hhdet_in_fec!Y159)</f>
        <v>0.87661343895782651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0.6865392066007282</v>
      </c>
      <c r="D161" s="119">
        <f>IF(RES_hhdet_in_tes!D161=0,"",RES_hhdet_in_tes!D161/RES_hhdet_in_fec!D161)</f>
        <v>0.68736266383726374</v>
      </c>
      <c r="E161" s="119">
        <f>IF(RES_hhdet_in_tes!E161=0,"",RES_hhdet_in_tes!E161/RES_hhdet_in_fec!E161)</f>
        <v>0.71270496161786201</v>
      </c>
      <c r="F161" s="119">
        <f>IF(RES_hhdet_in_tes!F161=0,"",RES_hhdet_in_tes!F161/RES_hhdet_in_fec!F161)</f>
        <v>0.71827051128219388</v>
      </c>
      <c r="G161" s="119">
        <f>IF(RES_hhdet_in_tes!G161=0,"",RES_hhdet_in_tes!G161/RES_hhdet_in_fec!G161)</f>
        <v>0.74543008955219836</v>
      </c>
      <c r="H161" s="119">
        <f>IF(RES_hhdet_in_tes!H161=0,"",RES_hhdet_in_tes!H161/RES_hhdet_in_fec!H161)</f>
        <v>0.75437829311420834</v>
      </c>
      <c r="I161" s="119">
        <f>IF(RES_hhdet_in_tes!I161=0,"",RES_hhdet_in_tes!I161/RES_hhdet_in_fec!I161)</f>
        <v>0.71596951453881608</v>
      </c>
      <c r="J161" s="119">
        <f>IF(RES_hhdet_in_tes!J161=0,"",RES_hhdet_in_tes!J161/RES_hhdet_in_fec!J161)</f>
        <v>0.71628352072302282</v>
      </c>
      <c r="K161" s="119">
        <f>IF(RES_hhdet_in_tes!K161=0,"",RES_hhdet_in_tes!K161/RES_hhdet_in_fec!K161)</f>
        <v>0.71844385459584992</v>
      </c>
      <c r="L161" s="119">
        <f>IF(RES_hhdet_in_tes!L161=0,"",RES_hhdet_in_tes!L161/RES_hhdet_in_fec!L161)</f>
        <v>0.75419526769482925</v>
      </c>
      <c r="M161" s="119">
        <f>IF(RES_hhdet_in_tes!M161=0,"",RES_hhdet_in_tes!M161/RES_hhdet_in_fec!M161)</f>
        <v>0.77160123272735115</v>
      </c>
      <c r="N161" s="119" t="str">
        <f>IF(RES_hhdet_in_tes!N161=0,"",RES_hhdet_in_tes!N161/RES_hhdet_in_fec!N161)</f>
        <v/>
      </c>
      <c r="O161" s="119" t="str">
        <f>IF(RES_hhdet_in_tes!O161=0,"",RES_hhdet_in_tes!O161/RES_hhdet_in_fec!O161)</f>
        <v/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 t="str">
        <f>IF(RES_hhdet_in_tes!T161=0,"",RES_hhdet_in_tes!T161/RES_hhdet_in_fec!T161)</f>
        <v/>
      </c>
      <c r="U161" s="119" t="str">
        <f>IF(RES_hhdet_in_tes!U161=0,"",RES_hhdet_in_tes!U161/RES_hhdet_in_fec!U161)</f>
        <v/>
      </c>
      <c r="V161" s="119" t="str">
        <f>IF(RES_hhdet_in_tes!V161=0,"",RES_hhdet_in_tes!V161/RES_hhdet_in_fec!V161)</f>
        <v/>
      </c>
      <c r="W161" s="119">
        <f>IF(RES_hhdet_in_tes!W161=0,"",RES_hhdet_in_tes!W161/RES_hhdet_in_fec!W161)</f>
        <v>0.86422256936866348</v>
      </c>
      <c r="X161" s="119">
        <f>IF(RES_hhdet_in_tes!X161=0,"",RES_hhdet_in_tes!X161/RES_hhdet_in_fec!X161)</f>
        <v>0.89817705879391196</v>
      </c>
      <c r="Y161" s="119">
        <f>IF(RES_hhdet_in_tes!Y161=0,"",RES_hhdet_in_tes!Y161/RES_hhdet_in_fec!Y161)</f>
        <v>0.89595646921533056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0.71390276179740897</v>
      </c>
      <c r="D162" s="124">
        <f>IF(RES_hhdet_in_tes!D162=0,"",RES_hhdet_in_tes!D162/RES_hhdet_in_fec!D162)</f>
        <v>0.71709733089368499</v>
      </c>
      <c r="E162" s="124">
        <f>IF(RES_hhdet_in_tes!E162=0,"",RES_hhdet_in_tes!E162/RES_hhdet_in_fec!E162)</f>
        <v>0.72028300207591578</v>
      </c>
      <c r="F162" s="124">
        <f>IF(RES_hhdet_in_tes!F162=0,"",RES_hhdet_in_tes!F162/RES_hhdet_in_fec!F162)</f>
        <v>0.72346714973628801</v>
      </c>
      <c r="G162" s="124">
        <f>IF(RES_hhdet_in_tes!G162=0,"",RES_hhdet_in_tes!G162/RES_hhdet_in_fec!G162)</f>
        <v>0.72664310881887539</v>
      </c>
      <c r="H162" s="124">
        <f>IF(RES_hhdet_in_tes!H162=0,"",RES_hhdet_in_tes!H162/RES_hhdet_in_fec!H162)</f>
        <v>0.72981172027968899</v>
      </c>
      <c r="I162" s="124">
        <f>IF(RES_hhdet_in_tes!I162=0,"",RES_hhdet_in_tes!I162/RES_hhdet_in_fec!I162)</f>
        <v>0.73297136916953853</v>
      </c>
      <c r="J162" s="124">
        <f>IF(RES_hhdet_in_tes!J162=0,"",RES_hhdet_in_tes!J162/RES_hhdet_in_fec!J162)</f>
        <v>0.73611538089652262</v>
      </c>
      <c r="K162" s="124">
        <f>IF(RES_hhdet_in_tes!K162=0,"",RES_hhdet_in_tes!K162/RES_hhdet_in_fec!K162)</f>
        <v>0.73923812420399959</v>
      </c>
      <c r="L162" s="124">
        <f>IF(RES_hhdet_in_tes!L162=0,"",RES_hhdet_in_tes!L162/RES_hhdet_in_fec!L162)</f>
        <v>0.74233817460958695</v>
      </c>
      <c r="M162" s="124">
        <f>IF(RES_hhdet_in_tes!M162=0,"",RES_hhdet_in_tes!M162/RES_hhdet_in_fec!M162)</f>
        <v>0.74484518980098979</v>
      </c>
      <c r="N162" s="124" t="str">
        <f>IF(RES_hhdet_in_tes!N162=0,"",RES_hhdet_in_tes!N162/RES_hhdet_in_fec!N162)</f>
        <v/>
      </c>
      <c r="O162" s="124" t="str">
        <f>IF(RES_hhdet_in_tes!O162=0,"",RES_hhdet_in_tes!O162/RES_hhdet_in_fec!O162)</f>
        <v/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 t="str">
        <f>IF(RES_hhdet_in_tes!T162=0,"",RES_hhdet_in_tes!T162/RES_hhdet_in_fec!T162)</f>
        <v/>
      </c>
      <c r="U162" s="124" t="str">
        <f>IF(RES_hhdet_in_tes!U162=0,"",RES_hhdet_in_tes!U162/RES_hhdet_in_fec!U162)</f>
        <v/>
      </c>
      <c r="V162" s="124" t="str">
        <f>IF(RES_hhdet_in_tes!V162=0,"",RES_hhdet_in_tes!V162/RES_hhdet_in_fec!V162)</f>
        <v/>
      </c>
      <c r="W162" s="124">
        <f>IF(RES_hhdet_in_tes!W162=0,"",RES_hhdet_in_tes!W162/RES_hhdet_in_fec!W162)</f>
        <v>0.85891216598346243</v>
      </c>
      <c r="X162" s="124">
        <f>IF(RES_hhdet_in_tes!X162=0,"",RES_hhdet_in_tes!X162/RES_hhdet_in_fec!X162)</f>
        <v>0.87314427235878711</v>
      </c>
      <c r="Y162" s="124">
        <f>IF(RES_hhdet_in_tes!Y162=0,"",RES_hhdet_in_tes!Y162/RES_hhdet_in_fec!Y162)</f>
        <v>0.88656839006232102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0.71390276179740897</v>
      </c>
      <c r="D163" s="45">
        <f>IF(RES_hhdet_in_tes!D163=0,"",RES_hhdet_in_tes!D163/RES_hhdet_in_fec!D163)</f>
        <v>0.71709733089368499</v>
      </c>
      <c r="E163" s="45">
        <f>IF(RES_hhdet_in_tes!E163=0,"",RES_hhdet_in_tes!E163/RES_hhdet_in_fec!E163)</f>
        <v>0.72028300207591578</v>
      </c>
      <c r="F163" s="45">
        <f>IF(RES_hhdet_in_tes!F163=0,"",RES_hhdet_in_tes!F163/RES_hhdet_in_fec!F163)</f>
        <v>0.72346714973628801</v>
      </c>
      <c r="G163" s="45">
        <f>IF(RES_hhdet_in_tes!G163=0,"",RES_hhdet_in_tes!G163/RES_hhdet_in_fec!G163)</f>
        <v>0.72664310881887539</v>
      </c>
      <c r="H163" s="45">
        <f>IF(RES_hhdet_in_tes!H163=0,"",RES_hhdet_in_tes!H163/RES_hhdet_in_fec!H163)</f>
        <v>0.72981172027968899</v>
      </c>
      <c r="I163" s="45">
        <f>IF(RES_hhdet_in_tes!I163=0,"",RES_hhdet_in_tes!I163/RES_hhdet_in_fec!I163)</f>
        <v>0.73297136916953853</v>
      </c>
      <c r="J163" s="45">
        <f>IF(RES_hhdet_in_tes!J163=0,"",RES_hhdet_in_tes!J163/RES_hhdet_in_fec!J163)</f>
        <v>0.73611538089652262</v>
      </c>
      <c r="K163" s="45">
        <f>IF(RES_hhdet_in_tes!K163=0,"",RES_hhdet_in_tes!K163/RES_hhdet_in_fec!K163)</f>
        <v>0.73923812420399959</v>
      </c>
      <c r="L163" s="45">
        <f>IF(RES_hhdet_in_tes!L163=0,"",RES_hhdet_in_tes!L163/RES_hhdet_in_fec!L163)</f>
        <v>0.74233817460958695</v>
      </c>
      <c r="M163" s="45">
        <f>IF(RES_hhdet_in_tes!M163=0,"",RES_hhdet_in_tes!M163/RES_hhdet_in_fec!M163)</f>
        <v>0.74484518980098979</v>
      </c>
      <c r="N163" s="45" t="str">
        <f>IF(RES_hhdet_in_tes!N163=0,"",RES_hhdet_in_tes!N163/RES_hhdet_in_fec!N163)</f>
        <v/>
      </c>
      <c r="O163" s="45" t="str">
        <f>IF(RES_hhdet_in_tes!O163=0,"",RES_hhdet_in_tes!O163/RES_hhdet_in_fec!O163)</f>
        <v/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 t="str">
        <f>IF(RES_hhdet_in_tes!T163=0,"",RES_hhdet_in_tes!T163/RES_hhdet_in_fec!T163)</f>
        <v/>
      </c>
      <c r="U163" s="45" t="str">
        <f>IF(RES_hhdet_in_tes!U163=0,"",RES_hhdet_in_tes!U163/RES_hhdet_in_fec!U163)</f>
        <v/>
      </c>
      <c r="V163" s="45" t="str">
        <f>IF(RES_hhdet_in_tes!V163=0,"",RES_hhdet_in_tes!V163/RES_hhdet_in_fec!V163)</f>
        <v/>
      </c>
      <c r="W163" s="45">
        <f>IF(RES_hhdet_in_tes!W163=0,"",RES_hhdet_in_tes!W163/RES_hhdet_in_fec!W163)</f>
        <v>0.85891216598346243</v>
      </c>
      <c r="X163" s="45">
        <f>IF(RES_hhdet_in_tes!X163=0,"",RES_hhdet_in_tes!X163/RES_hhdet_in_fec!X163)</f>
        <v>0.87314427235878711</v>
      </c>
      <c r="Y163" s="45">
        <f>IF(RES_hhdet_in_tes!Y163=0,"",RES_hhdet_in_tes!Y163/RES_hhdet_in_fec!Y163)</f>
        <v>0.88656839006232102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2.2780206427078262</v>
      </c>
      <c r="D164" s="124">
        <f>IF(RES_hhdet_in_tes!D164=0,"",RES_hhdet_in_tes!D164/RES_hhdet_in_fec!D164)</f>
        <v>2.3733494565267517</v>
      </c>
      <c r="E164" s="124">
        <f>IF(RES_hhdet_in_tes!E164=0,"",RES_hhdet_in_tes!E164/RES_hhdet_in_fec!E164)</f>
        <v>2.4701074325726364</v>
      </c>
      <c r="F164" s="124">
        <f>IF(RES_hhdet_in_tes!F164=0,"",RES_hhdet_in_tes!F164/RES_hhdet_in_fec!F164)</f>
        <v>2.5676425260017015</v>
      </c>
      <c r="G164" s="124">
        <f>IF(RES_hhdet_in_tes!G164=0,"",RES_hhdet_in_tes!G164/RES_hhdet_in_fec!G164)</f>
        <v>2.6665197892742047</v>
      </c>
      <c r="H164" s="124">
        <f>IF(RES_hhdet_in_tes!H164=0,"",RES_hhdet_in_tes!H164/RES_hhdet_in_fec!H164)</f>
        <v>2.766650417833262</v>
      </c>
      <c r="I164" s="124">
        <f>IF(RES_hhdet_in_tes!I164=0,"",RES_hhdet_in_tes!I164/RES_hhdet_in_fec!I164)</f>
        <v>2.8681528574147013</v>
      </c>
      <c r="J164" s="124">
        <f>IF(RES_hhdet_in_tes!J164=0,"",RES_hhdet_in_tes!J164/RES_hhdet_in_fec!J164)</f>
        <v>2.9715579729014108</v>
      </c>
      <c r="K164" s="124">
        <f>IF(RES_hhdet_in_tes!K164=0,"",RES_hhdet_in_tes!K164/RES_hhdet_in_fec!K164)</f>
        <v>3.0772862535440511</v>
      </c>
      <c r="L164" s="124">
        <f>IF(RES_hhdet_in_tes!L164=0,"",RES_hhdet_in_tes!L164/RES_hhdet_in_fec!L164)</f>
        <v>3.1853934607428278</v>
      </c>
      <c r="M164" s="124">
        <f>IF(RES_hhdet_in_tes!M164=0,"",RES_hhdet_in_tes!M164/RES_hhdet_in_fec!M164)</f>
        <v>3.3092763516270676</v>
      </c>
      <c r="N164" s="124" t="str">
        <f>IF(RES_hhdet_in_tes!N164=0,"",RES_hhdet_in_tes!N164/RES_hhdet_in_fec!N164)</f>
        <v/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 t="str">
        <f>IF(RES_hhdet_in_tes!T164=0,"",RES_hhdet_in_tes!T164/RES_hhdet_in_fec!T164)</f>
        <v/>
      </c>
      <c r="U164" s="124" t="str">
        <f>IF(RES_hhdet_in_tes!U164=0,"",RES_hhdet_in_tes!U164/RES_hhdet_in_fec!U164)</f>
        <v/>
      </c>
      <c r="V164" s="124" t="str">
        <f>IF(RES_hhdet_in_tes!V164=0,"",RES_hhdet_in_tes!V164/RES_hhdet_in_fec!V164)</f>
        <v/>
      </c>
      <c r="W164" s="124">
        <f>IF(RES_hhdet_in_tes!W164=0,"",RES_hhdet_in_tes!W164/RES_hhdet_in_fec!W164)</f>
        <v>3.9953608813464676</v>
      </c>
      <c r="X164" s="124">
        <f>IF(RES_hhdet_in_tes!X164=0,"",RES_hhdet_in_tes!X164/RES_hhdet_in_fec!X164)</f>
        <v>4.0387840662242995</v>
      </c>
      <c r="Y164" s="124">
        <f>IF(RES_hhdet_in_tes!Y164=0,"",RES_hhdet_in_tes!Y164/RES_hhdet_in_fec!Y164)</f>
        <v>4.0877297143224061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2.2780206427078262</v>
      </c>
      <c r="D165" s="111">
        <f>IF(RES_hhdet_in_tes!D165=0,"",RES_hhdet_in_tes!D165/RES_hhdet_in_fec!D165)</f>
        <v>2.3733494565267517</v>
      </c>
      <c r="E165" s="111">
        <f>IF(RES_hhdet_in_tes!E165=0,"",RES_hhdet_in_tes!E165/RES_hhdet_in_fec!E165)</f>
        <v>2.4701074325726364</v>
      </c>
      <c r="F165" s="111">
        <f>IF(RES_hhdet_in_tes!F165=0,"",RES_hhdet_in_tes!F165/RES_hhdet_in_fec!F165)</f>
        <v>2.5676425260017015</v>
      </c>
      <c r="G165" s="111">
        <f>IF(RES_hhdet_in_tes!G165=0,"",RES_hhdet_in_tes!G165/RES_hhdet_in_fec!G165)</f>
        <v>2.6665197892742047</v>
      </c>
      <c r="H165" s="111">
        <f>IF(RES_hhdet_in_tes!H165=0,"",RES_hhdet_in_tes!H165/RES_hhdet_in_fec!H165)</f>
        <v>2.766650417833262</v>
      </c>
      <c r="I165" s="111">
        <f>IF(RES_hhdet_in_tes!I165=0,"",RES_hhdet_in_tes!I165/RES_hhdet_in_fec!I165)</f>
        <v>2.8681528574147013</v>
      </c>
      <c r="J165" s="111">
        <f>IF(RES_hhdet_in_tes!J165=0,"",RES_hhdet_in_tes!J165/RES_hhdet_in_fec!J165)</f>
        <v>2.9715579729014108</v>
      </c>
      <c r="K165" s="111">
        <f>IF(RES_hhdet_in_tes!K165=0,"",RES_hhdet_in_tes!K165/RES_hhdet_in_fec!K165)</f>
        <v>3.0772862535440511</v>
      </c>
      <c r="L165" s="111">
        <f>IF(RES_hhdet_in_tes!L165=0,"",RES_hhdet_in_tes!L165/RES_hhdet_in_fec!L165)</f>
        <v>3.1853934607428278</v>
      </c>
      <c r="M165" s="111">
        <f>IF(RES_hhdet_in_tes!M165=0,"",RES_hhdet_in_tes!M165/RES_hhdet_in_fec!M165)</f>
        <v>3.3092763516270676</v>
      </c>
      <c r="N165" s="111" t="str">
        <f>IF(RES_hhdet_in_tes!N165=0,"",RES_hhdet_in_tes!N165/RES_hhdet_in_fec!N165)</f>
        <v/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 t="str">
        <f>IF(RES_hhdet_in_tes!T165=0,"",RES_hhdet_in_tes!T165/RES_hhdet_in_fec!T165)</f>
        <v/>
      </c>
      <c r="U165" s="111" t="str">
        <f>IF(RES_hhdet_in_tes!U165=0,"",RES_hhdet_in_tes!U165/RES_hhdet_in_fec!U165)</f>
        <v/>
      </c>
      <c r="V165" s="111" t="str">
        <f>IF(RES_hhdet_in_tes!V165=0,"",RES_hhdet_in_tes!V165/RES_hhdet_in_fec!V165)</f>
        <v/>
      </c>
      <c r="W165" s="111">
        <f>IF(RES_hhdet_in_tes!W165=0,"",RES_hhdet_in_tes!W165/RES_hhdet_in_fec!W165)</f>
        <v>3.9953608813464676</v>
      </c>
      <c r="X165" s="111">
        <f>IF(RES_hhdet_in_tes!X165=0,"",RES_hhdet_in_tes!X165/RES_hhdet_in_fec!X165)</f>
        <v>4.0387840662242995</v>
      </c>
      <c r="Y165" s="111">
        <f>IF(RES_hhdet_in_tes!Y165=0,"",RES_hhdet_in_tes!Y165/RES_hhdet_in_fec!Y165)</f>
        <v>4.0877297143224061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0.60350315633416829</v>
      </c>
      <c r="D166" s="124">
        <f>IF(RES_hhdet_in_tes!D166=0,"",RES_hhdet_in_tes!D166/RES_hhdet_in_fec!D166)</f>
        <v>0.60576533641908592</v>
      </c>
      <c r="E166" s="124">
        <f>IF(RES_hhdet_in_tes!E166=0,"",RES_hhdet_in_tes!E166/RES_hhdet_in_fec!E166)</f>
        <v>0.60585783567938634</v>
      </c>
      <c r="F166" s="124">
        <f>IF(RES_hhdet_in_tes!F166=0,"",RES_hhdet_in_tes!F166/RES_hhdet_in_fec!F166)</f>
        <v>0.6098291642144873</v>
      </c>
      <c r="G166" s="124">
        <f>IF(RES_hhdet_in_tes!G166=0,"",RES_hhdet_in_tes!G166/RES_hhdet_in_fec!G166)</f>
        <v>0.61702212485526087</v>
      </c>
      <c r="H166" s="124">
        <f>IF(RES_hhdet_in_tes!H166=0,"",RES_hhdet_in_tes!H166/RES_hhdet_in_fec!H166)</f>
        <v>0.61682372841213728</v>
      </c>
      <c r="I166" s="124">
        <f>IF(RES_hhdet_in_tes!I166=0,"",RES_hhdet_in_tes!I166/RES_hhdet_in_fec!I166)</f>
        <v>0.62722560163453966</v>
      </c>
      <c r="J166" s="124">
        <f>IF(RES_hhdet_in_tes!J166=0,"",RES_hhdet_in_tes!J166/RES_hhdet_in_fec!J166)</f>
        <v>0.64402421168859603</v>
      </c>
      <c r="K166" s="124">
        <f>IF(RES_hhdet_in_tes!K166=0,"",RES_hhdet_in_tes!K166/RES_hhdet_in_fec!K166)</f>
        <v>0.64529259747389411</v>
      </c>
      <c r="L166" s="124">
        <f>IF(RES_hhdet_in_tes!L166=0,"",RES_hhdet_in_tes!L166/RES_hhdet_in_fec!L166)</f>
        <v>0.67626485065097763</v>
      </c>
      <c r="M166" s="124">
        <f>IF(RES_hhdet_in_tes!M166=0,"",RES_hhdet_in_tes!M166/RES_hhdet_in_fec!M166)</f>
        <v>0.68995223865173338</v>
      </c>
      <c r="N166" s="124" t="str">
        <f>IF(RES_hhdet_in_tes!N166=0,"",RES_hhdet_in_tes!N166/RES_hhdet_in_fec!N166)</f>
        <v/>
      </c>
      <c r="O166" s="124" t="str">
        <f>IF(RES_hhdet_in_tes!O166=0,"",RES_hhdet_in_tes!O166/RES_hhdet_in_fec!O166)</f>
        <v/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 t="str">
        <f>IF(RES_hhdet_in_tes!T166=0,"",RES_hhdet_in_tes!T166/RES_hhdet_in_fec!T166)</f>
        <v/>
      </c>
      <c r="U166" s="124" t="str">
        <f>IF(RES_hhdet_in_tes!U166=0,"",RES_hhdet_in_tes!U166/RES_hhdet_in_fec!U166)</f>
        <v/>
      </c>
      <c r="V166" s="124" t="str">
        <f>IF(RES_hhdet_in_tes!V166=0,"",RES_hhdet_in_tes!V166/RES_hhdet_in_fec!V166)</f>
        <v/>
      </c>
      <c r="W166" s="124">
        <f>IF(RES_hhdet_in_tes!W166=0,"",RES_hhdet_in_tes!W166/RES_hhdet_in_fec!W166)</f>
        <v>0.83169614951032544</v>
      </c>
      <c r="X166" s="124">
        <f>IF(RES_hhdet_in_tes!X166=0,"",RES_hhdet_in_tes!X166/RES_hhdet_in_fec!X166)</f>
        <v>0.86680093928036106</v>
      </c>
      <c r="Y166" s="124">
        <f>IF(RES_hhdet_in_tes!Y166=0,"",RES_hhdet_in_tes!Y166/RES_hhdet_in_fec!Y166)</f>
        <v>0.84158556696331954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0.58804966361108735</v>
      </c>
      <c r="D167" s="111">
        <f>IF(RES_hhdet_in_tes!D167=0,"",RES_hhdet_in_tes!D167/RES_hhdet_in_fec!D167)</f>
        <v>0.58977814030177445</v>
      </c>
      <c r="E167" s="111">
        <f>IF(RES_hhdet_in_tes!E167=0,"",RES_hhdet_in_tes!E167/RES_hhdet_in_fec!E167)</f>
        <v>0.59174688290282129</v>
      </c>
      <c r="F167" s="111">
        <f>IF(RES_hhdet_in_tes!F167=0,"",RES_hhdet_in_tes!F167/RES_hhdet_in_fec!F167)</f>
        <v>0.59374838903709903</v>
      </c>
      <c r="G167" s="111">
        <f>IF(RES_hhdet_in_tes!G167=0,"",RES_hhdet_in_tes!G167/RES_hhdet_in_fec!G167)</f>
        <v>0.5959711659426068</v>
      </c>
      <c r="H167" s="111">
        <f>IF(RES_hhdet_in_tes!H167=0,"",RES_hhdet_in_tes!H167/RES_hhdet_in_fec!H167)</f>
        <v>0.59839214273324515</v>
      </c>
      <c r="I167" s="111">
        <f>IF(RES_hhdet_in_tes!I167=0,"",RES_hhdet_in_tes!I167/RES_hhdet_in_fec!I167)</f>
        <v>0.60105776759796514</v>
      </c>
      <c r="J167" s="111">
        <f>IF(RES_hhdet_in_tes!J167=0,"",RES_hhdet_in_tes!J167/RES_hhdet_in_fec!J167)</f>
        <v>0.6041583223721646</v>
      </c>
      <c r="K167" s="111">
        <f>IF(RES_hhdet_in_tes!K167=0,"",RES_hhdet_in_tes!K167/RES_hhdet_in_fec!K167)</f>
        <v>0.60785559666600686</v>
      </c>
      <c r="L167" s="111">
        <f>IF(RES_hhdet_in_tes!L167=0,"",RES_hhdet_in_tes!L167/RES_hhdet_in_fec!L167)</f>
        <v>0.61219287583324822</v>
      </c>
      <c r="M167" s="111">
        <f>IF(RES_hhdet_in_tes!M167=0,"",RES_hhdet_in_tes!M167/RES_hhdet_in_fec!M167)</f>
        <v>0.62103469443540416</v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>
        <f>IF(RES_hhdet_in_tes!W167=0,"",RES_hhdet_in_tes!W167/RES_hhdet_in_fec!W167)</f>
        <v>0.77212928033913775</v>
      </c>
      <c r="X167" s="111">
        <f>IF(RES_hhdet_in_tes!X167=0,"",RES_hhdet_in_tes!X167/RES_hhdet_in_fec!X167)</f>
        <v>0.77548819969631444</v>
      </c>
      <c r="Y167" s="111">
        <f>IF(RES_hhdet_in_tes!Y167=0,"",RES_hhdet_in_tes!Y167/RES_hhdet_in_fec!Y167)</f>
        <v>0.77718907424739758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0.88315444123252174</v>
      </c>
      <c r="D168" s="111">
        <f>IF(RES_hhdet_in_tes!D168=0,"",RES_hhdet_in_tes!D168/RES_hhdet_in_fec!D168)</f>
        <v>0.87981285015718502</v>
      </c>
      <c r="E168" s="111">
        <f>IF(RES_hhdet_in_tes!E168=0,"",RES_hhdet_in_tes!E168/RES_hhdet_in_fec!E168)</f>
        <v>0.89421255369514363</v>
      </c>
      <c r="F168" s="111">
        <f>IF(RES_hhdet_in_tes!F168=0,"",RES_hhdet_in_tes!F168/RES_hhdet_in_fec!F168)</f>
        <v>0.89481233986112718</v>
      </c>
      <c r="G168" s="111">
        <f>IF(RES_hhdet_in_tes!G168=0,"",RES_hhdet_in_tes!G168/RES_hhdet_in_fec!G168)</f>
        <v>0.88209239686391638</v>
      </c>
      <c r="H168" s="111">
        <f>IF(RES_hhdet_in_tes!H168=0,"",RES_hhdet_in_tes!H168/RES_hhdet_in_fec!H168)</f>
        <v>0.89160682288182669</v>
      </c>
      <c r="I168" s="111">
        <f>IF(RES_hhdet_in_tes!I168=0,"",RES_hhdet_in_tes!I168/RES_hhdet_in_fec!I168)</f>
        <v>0.891043128837959</v>
      </c>
      <c r="J168" s="111">
        <f>IF(RES_hhdet_in_tes!J168=0,"",RES_hhdet_in_tes!J168/RES_hhdet_in_fec!J168)</f>
        <v>0.89428978998364861</v>
      </c>
      <c r="K168" s="111">
        <f>IF(RES_hhdet_in_tes!K168=0,"",RES_hhdet_in_tes!K168/RES_hhdet_in_fec!K168)</f>
        <v>0.89162572786530869</v>
      </c>
      <c r="L168" s="111">
        <f>IF(RES_hhdet_in_tes!L168=0,"",RES_hhdet_in_tes!L168/RES_hhdet_in_fec!L168)</f>
        <v>0.90827007487891331</v>
      </c>
      <c r="M168" s="111">
        <f>IF(RES_hhdet_in_tes!M168=0,"",RES_hhdet_in_tes!M168/RES_hhdet_in_fec!M168)</f>
        <v>0.93934054075364548</v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0.58804966361108735</v>
      </c>
      <c r="D169" s="112">
        <f>IF(RES_hhdet_in_tes!D169=0,"",RES_hhdet_in_tes!D169/RES_hhdet_in_fec!D169)</f>
        <v>0.58977814030177445</v>
      </c>
      <c r="E169" s="112">
        <f>IF(RES_hhdet_in_tes!E169=0,"",RES_hhdet_in_tes!E169/RES_hhdet_in_fec!E169)</f>
        <v>0.59174688290282129</v>
      </c>
      <c r="F169" s="112">
        <f>IF(RES_hhdet_in_tes!F169=0,"",RES_hhdet_in_tes!F169/RES_hhdet_in_fec!F169)</f>
        <v>0.59374838903709903</v>
      </c>
      <c r="G169" s="112">
        <f>IF(RES_hhdet_in_tes!G169=0,"",RES_hhdet_in_tes!G169/RES_hhdet_in_fec!G169)</f>
        <v>0.5959711659426068</v>
      </c>
      <c r="H169" s="112">
        <f>IF(RES_hhdet_in_tes!H169=0,"",RES_hhdet_in_tes!H169/RES_hhdet_in_fec!H169)</f>
        <v>0.59839214273324515</v>
      </c>
      <c r="I169" s="112">
        <f>IF(RES_hhdet_in_tes!I169=0,"",RES_hhdet_in_tes!I169/RES_hhdet_in_fec!I169)</f>
        <v>0.60105776759796514</v>
      </c>
      <c r="J169" s="112">
        <f>IF(RES_hhdet_in_tes!J169=0,"",RES_hhdet_in_tes!J169/RES_hhdet_in_fec!J169)</f>
        <v>0.6041583223721646</v>
      </c>
      <c r="K169" s="112">
        <f>IF(RES_hhdet_in_tes!K169=0,"",RES_hhdet_in_tes!K169/RES_hhdet_in_fec!K169)</f>
        <v>0.60785559666600686</v>
      </c>
      <c r="L169" s="112">
        <f>IF(RES_hhdet_in_tes!L169=0,"",RES_hhdet_in_tes!L169/RES_hhdet_in_fec!L169)</f>
        <v>0.61219287583324822</v>
      </c>
      <c r="M169" s="112">
        <f>IF(RES_hhdet_in_tes!M169=0,"",RES_hhdet_in_tes!M169/RES_hhdet_in_fec!M169)</f>
        <v>0.62103469443540416</v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0.65848687005679496</v>
      </c>
      <c r="D171" s="112">
        <f>IF(RES_hhdet_in_tes!D171=0,"",RES_hhdet_in_tes!D171/RES_hhdet_in_fec!D171)</f>
        <v>0.65950357571837825</v>
      </c>
      <c r="E171" s="112">
        <f>IF(RES_hhdet_in_tes!E171=0,"",RES_hhdet_in_tes!E171/RES_hhdet_in_fec!E171)</f>
        <v>0.66061661661157933</v>
      </c>
      <c r="F171" s="112">
        <f>IF(RES_hhdet_in_tes!F171=0,"",RES_hhdet_in_tes!F171/RES_hhdet_in_fec!F171)</f>
        <v>0.66174308687529471</v>
      </c>
      <c r="G171" s="112">
        <f>IF(RES_hhdet_in_tes!G171=0,"",RES_hhdet_in_tes!G171/RES_hhdet_in_fec!G171)</f>
        <v>0.66295902792456962</v>
      </c>
      <c r="H171" s="112">
        <f>IF(RES_hhdet_in_tes!H171=0,"",RES_hhdet_in_tes!H171/RES_hhdet_in_fec!H171)</f>
        <v>0.66425585631555406</v>
      </c>
      <c r="I171" s="112">
        <f>IF(RES_hhdet_in_tes!I171=0,"",RES_hhdet_in_tes!I171/RES_hhdet_in_fec!I171)</f>
        <v>0.66565329322752209</v>
      </c>
      <c r="J171" s="112">
        <f>IF(RES_hhdet_in_tes!J171=0,"",RES_hhdet_in_tes!J171/RES_hhdet_in_fec!J171)</f>
        <v>0.66723041461428201</v>
      </c>
      <c r="K171" s="112">
        <f>IF(RES_hhdet_in_tes!K171=0,"",RES_hhdet_in_tes!K171/RES_hhdet_in_fec!K171)</f>
        <v>0.66905707732594288</v>
      </c>
      <c r="L171" s="112">
        <f>IF(RES_hhdet_in_tes!L171=0,"",RES_hhdet_in_tes!L171/RES_hhdet_in_fec!L171)</f>
        <v>0.67115729942386804</v>
      </c>
      <c r="M171" s="112">
        <f>IF(RES_hhdet_in_tes!M171=0,"",RES_hhdet_in_tes!M171/RES_hhdet_in_fec!M171)</f>
        <v>0.67515007459216614</v>
      </c>
      <c r="N171" s="112" t="str">
        <f>IF(RES_hhdet_in_tes!N171=0,"",RES_hhdet_in_tes!N171/RES_hhdet_in_fec!N171)</f>
        <v/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 t="str">
        <f>IF(RES_hhdet_in_tes!W171=0,"",RES_hhdet_in_tes!W171/RES_hhdet_in_fec!W171)</f>
        <v/>
      </c>
      <c r="X171" s="112">
        <f>IF(RES_hhdet_in_tes!X171=0,"",RES_hhdet_in_tes!X171/RES_hhdet_in_fec!X171)</f>
        <v>0.77752119968369449</v>
      </c>
      <c r="Y171" s="112">
        <f>IF(RES_hhdet_in_tes!Y171=0,"",RES_hhdet_in_tes!Y171/RES_hhdet_in_fec!Y171)</f>
        <v>0.78841696277467432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0.91053957173013245</v>
      </c>
      <c r="D172" s="113">
        <f>IF(RES_hhdet_in_tes!D172=0,"",RES_hhdet_in_tes!D172/RES_hhdet_in_fec!D172)</f>
        <v>0.90478473410182847</v>
      </c>
      <c r="E172" s="113">
        <f>IF(RES_hhdet_in_tes!E172=0,"",RES_hhdet_in_tes!E172/RES_hhdet_in_fec!E172)</f>
        <v>0.92996075136765488</v>
      </c>
      <c r="F172" s="113">
        <f>IF(RES_hhdet_in_tes!F172=0,"",RES_hhdet_in_tes!F172/RES_hhdet_in_fec!F172)</f>
        <v>0.92922162200260772</v>
      </c>
      <c r="G172" s="113">
        <f>IF(RES_hhdet_in_tes!G172=0,"",RES_hhdet_in_tes!G172/RES_hhdet_in_fec!G172)</f>
        <v>0.90581454842229536</v>
      </c>
      <c r="H172" s="113">
        <f>IF(RES_hhdet_in_tes!H172=0,"",RES_hhdet_in_tes!H172/RES_hhdet_in_fec!H172)</f>
        <v>0.91906123100149406</v>
      </c>
      <c r="I172" s="113">
        <f>IF(RES_hhdet_in_tes!I172=0,"",RES_hhdet_in_tes!I172/RES_hhdet_in_fec!I172)</f>
        <v>0.91669290812904514</v>
      </c>
      <c r="J172" s="113">
        <f>IF(RES_hhdet_in_tes!J172=0,"",RES_hhdet_in_tes!J172/RES_hhdet_in_fec!J172)</f>
        <v>0.91985898597430549</v>
      </c>
      <c r="K172" s="113">
        <f>IF(RES_hhdet_in_tes!K172=0,"",RES_hhdet_in_tes!K172/RES_hhdet_in_fec!K172)</f>
        <v>0.91496042555499824</v>
      </c>
      <c r="L172" s="113">
        <f>IF(RES_hhdet_in_tes!L172=0,"",RES_hhdet_in_tes!L172/RES_hhdet_in_fec!L172)</f>
        <v>0.93956590169799759</v>
      </c>
      <c r="M172" s="113">
        <f>IF(RES_hhdet_in_tes!M172=0,"",RES_hhdet_in_tes!M172/RES_hhdet_in_fec!M172)</f>
        <v>0.9544803091706543</v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>
        <f>IF(RES_hhdet_in_tes!W172=0,"",RES_hhdet_in_tes!W172/RES_hhdet_in_fec!W172)</f>
        <v>0.97870629999897707</v>
      </c>
      <c r="X172" s="113">
        <f>IF(RES_hhdet_in_tes!X172=0,"",RES_hhdet_in_tes!X172/RES_hhdet_in_fec!X172)</f>
        <v>0.96222498900609554</v>
      </c>
      <c r="Y172" s="113">
        <f>IF(RES_hhdet_in_tes!Y172=0,"",RES_hhdet_in_tes!Y172/RES_hhdet_in_fec!Y172)</f>
        <v>0.96531385962562732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0.65848687005679496</v>
      </c>
      <c r="D173" s="111">
        <f>IF(RES_hhdet_in_tes!D173=0,"",RES_hhdet_in_tes!D173/RES_hhdet_in_fec!D173)</f>
        <v>0.65950357571837825</v>
      </c>
      <c r="E173" s="111">
        <f>IF(RES_hhdet_in_tes!E173=0,"",RES_hhdet_in_tes!E173/RES_hhdet_in_fec!E173)</f>
        <v>0.66061661661157922</v>
      </c>
      <c r="F173" s="111">
        <f>IF(RES_hhdet_in_tes!F173=0,"",RES_hhdet_in_tes!F173/RES_hhdet_in_fec!F173)</f>
        <v>0.66174308687529471</v>
      </c>
      <c r="G173" s="111">
        <f>IF(RES_hhdet_in_tes!G173=0,"",RES_hhdet_in_tes!G173/RES_hhdet_in_fec!G173)</f>
        <v>0.66295902792456962</v>
      </c>
      <c r="H173" s="111">
        <f>IF(RES_hhdet_in_tes!H173=0,"",RES_hhdet_in_tes!H173/RES_hhdet_in_fec!H173)</f>
        <v>0.66425585631555406</v>
      </c>
      <c r="I173" s="111">
        <f>IF(RES_hhdet_in_tes!I173=0,"",RES_hhdet_in_tes!I173/RES_hhdet_in_fec!I173)</f>
        <v>0.66565329322752209</v>
      </c>
      <c r="J173" s="111">
        <f>IF(RES_hhdet_in_tes!J173=0,"",RES_hhdet_in_tes!J173/RES_hhdet_in_fec!J173)</f>
        <v>0.66723041461428201</v>
      </c>
      <c r="K173" s="111">
        <f>IF(RES_hhdet_in_tes!K173=0,"",RES_hhdet_in_tes!K173/RES_hhdet_in_fec!K173)</f>
        <v>0.66905707732594288</v>
      </c>
      <c r="L173" s="111">
        <f>IF(RES_hhdet_in_tes!L173=0,"",RES_hhdet_in_tes!L173/RES_hhdet_in_fec!L173)</f>
        <v>0.67115729942386804</v>
      </c>
      <c r="M173" s="111">
        <f>IF(RES_hhdet_in_tes!M173=0,"",RES_hhdet_in_tes!M173/RES_hhdet_in_fec!M173)</f>
        <v>0.67515007459216614</v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>
        <f>IF(RES_hhdet_in_tes!W173=0,"",RES_hhdet_in_tes!W173/RES_hhdet_in_fec!W173)</f>
        <v>0.76584223618974279</v>
      </c>
      <c r="X173" s="111">
        <f>IF(RES_hhdet_in_tes!X173=0,"",RES_hhdet_in_tes!X173/RES_hhdet_in_fec!X173)</f>
        <v>0.77752119968369449</v>
      </c>
      <c r="Y173" s="111">
        <f>IF(RES_hhdet_in_tes!Y173=0,"",RES_hhdet_in_tes!Y173/RES_hhdet_in_fec!Y173)</f>
        <v>0.78841696277467421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0.63949432956831487</v>
      </c>
      <c r="D175" s="124">
        <f>IF(RES_hhdet_in_tes!D175=0,"",RES_hhdet_in_tes!D175/RES_hhdet_in_fec!D175)</f>
        <v>0.64222827690924522</v>
      </c>
      <c r="E175" s="124">
        <f>IF(RES_hhdet_in_tes!E175=0,"",RES_hhdet_in_tes!E175/RES_hhdet_in_fec!E175)</f>
        <v>0.62565362710967487</v>
      </c>
      <c r="F175" s="124">
        <f>IF(RES_hhdet_in_tes!F175=0,"",RES_hhdet_in_tes!F175/RES_hhdet_in_fec!F175)</f>
        <v>0.6446845082813939</v>
      </c>
      <c r="G175" s="124">
        <f>IF(RES_hhdet_in_tes!G175=0,"",RES_hhdet_in_tes!G175/RES_hhdet_in_fec!G175)</f>
        <v>0.67416567584371534</v>
      </c>
      <c r="H175" s="124">
        <f>IF(RES_hhdet_in_tes!H175=0,"",RES_hhdet_in_tes!H175/RES_hhdet_in_fec!H175)</f>
        <v>0.67498660943482058</v>
      </c>
      <c r="I175" s="124">
        <f>IF(RES_hhdet_in_tes!I175=0,"",RES_hhdet_in_tes!I175/RES_hhdet_in_fec!I175)</f>
        <v>0.68368308480638873</v>
      </c>
      <c r="J175" s="124">
        <f>IF(RES_hhdet_in_tes!J175=0,"",RES_hhdet_in_tes!J175/RES_hhdet_in_fec!J175)</f>
        <v>0.68056413263979432</v>
      </c>
      <c r="K175" s="124">
        <f>IF(RES_hhdet_in_tes!K175=0,"",RES_hhdet_in_tes!K175/RES_hhdet_in_fec!K175)</f>
        <v>0.65724158410764422</v>
      </c>
      <c r="L175" s="124">
        <f>IF(RES_hhdet_in_tes!L175=0,"",RES_hhdet_in_tes!L175/RES_hhdet_in_fec!L175)</f>
        <v>0.64368016448147847</v>
      </c>
      <c r="M175" s="124">
        <f>IF(RES_hhdet_in_tes!M175=0,"",RES_hhdet_in_tes!M175/RES_hhdet_in_fec!M175)</f>
        <v>0.63028114225141818</v>
      </c>
      <c r="N175" s="124" t="str">
        <f>IF(RES_hhdet_in_tes!N175=0,"",RES_hhdet_in_tes!N175/RES_hhdet_in_fec!N175)</f>
        <v/>
      </c>
      <c r="O175" s="124" t="str">
        <f>IF(RES_hhdet_in_tes!O175=0,"",RES_hhdet_in_tes!O175/RES_hhdet_in_fec!O175)</f>
        <v/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 t="str">
        <f>IF(RES_hhdet_in_tes!T175=0,"",RES_hhdet_in_tes!T175/RES_hhdet_in_fec!T175)</f>
        <v/>
      </c>
      <c r="U175" s="124" t="str">
        <f>IF(RES_hhdet_in_tes!U175=0,"",RES_hhdet_in_tes!U175/RES_hhdet_in_fec!U175)</f>
        <v/>
      </c>
      <c r="V175" s="124" t="str">
        <f>IF(RES_hhdet_in_tes!V175=0,"",RES_hhdet_in_tes!V175/RES_hhdet_in_fec!V175)</f>
        <v/>
      </c>
      <c r="W175" s="124">
        <f>IF(RES_hhdet_in_tes!W175=0,"",RES_hhdet_in_tes!W175/RES_hhdet_in_fec!W175)</f>
        <v>0.80962507750070667</v>
      </c>
      <c r="X175" s="124">
        <f>IF(RES_hhdet_in_tes!X175=0,"",RES_hhdet_in_tes!X175/RES_hhdet_in_fec!X175)</f>
        <v>0.83305469540727117</v>
      </c>
      <c r="Y175" s="124">
        <f>IF(RES_hhdet_in_tes!Y175=0,"",RES_hhdet_in_tes!Y175/RES_hhdet_in_fec!Y175)</f>
        <v>0.83836234783112407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0.55971803480053328</v>
      </c>
      <c r="D176" s="111">
        <f>IF(RES_hhdet_in_tes!D176=0,"",RES_hhdet_in_tes!D176/RES_hhdet_in_fec!D176)</f>
        <v>0.56032627004567237</v>
      </c>
      <c r="E176" s="111">
        <f>IF(RES_hhdet_in_tes!E176=0,"",RES_hhdet_in_tes!E176/RES_hhdet_in_fec!E176)</f>
        <v>0.56093456007979192</v>
      </c>
      <c r="F176" s="111">
        <f>IF(RES_hhdet_in_tes!F176=0,"",RES_hhdet_in_tes!F176/RES_hhdet_in_fec!F176)</f>
        <v>0.56154285758513567</v>
      </c>
      <c r="G176" s="111">
        <f>IF(RES_hhdet_in_tes!G176=0,"",RES_hhdet_in_tes!G176/RES_hhdet_in_fec!G176)</f>
        <v>0.56215120554790743</v>
      </c>
      <c r="H176" s="111">
        <f>IF(RES_hhdet_in_tes!H176=0,"",RES_hhdet_in_tes!H176/RES_hhdet_in_fec!H176)</f>
        <v>0.5627595987071432</v>
      </c>
      <c r="I176" s="111">
        <f>IF(RES_hhdet_in_tes!I176=0,"",RES_hhdet_in_tes!I176/RES_hhdet_in_fec!I176)</f>
        <v>0.56336804765464443</v>
      </c>
      <c r="J176" s="111">
        <f>IF(RES_hhdet_in_tes!J176=0,"",RES_hhdet_in_tes!J176/RES_hhdet_in_fec!J176)</f>
        <v>0.5639765957812849</v>
      </c>
      <c r="K176" s="111">
        <f>IF(RES_hhdet_in_tes!K176=0,"",RES_hhdet_in_tes!K176/RES_hhdet_in_fec!K176)</f>
        <v>0.5645852799807195</v>
      </c>
      <c r="L176" s="111">
        <f>IF(RES_hhdet_in_tes!L176=0,"",RES_hhdet_in_tes!L176/RES_hhdet_in_fec!L176)</f>
        <v>0.5651941101235135</v>
      </c>
      <c r="M176" s="111">
        <f>IF(RES_hhdet_in_tes!M176=0,"",RES_hhdet_in_tes!M176/RES_hhdet_in_fec!M176)</f>
        <v>0.56565648186874395</v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>
        <f>IF(RES_hhdet_in_tes!W176=0,"",RES_hhdet_in_tes!W176/RES_hhdet_in_fec!W176)</f>
        <v>0.59983125156201333</v>
      </c>
      <c r="X176" s="111">
        <f>IF(RES_hhdet_in_tes!X176=0,"",RES_hhdet_in_tes!X176/RES_hhdet_in_fec!X176)</f>
        <v>0.60022783830690229</v>
      </c>
      <c r="Y176" s="111">
        <f>IF(RES_hhdet_in_tes!Y176=0,"",RES_hhdet_in_tes!Y176/RES_hhdet_in_fec!Y176)</f>
        <v>0.60026749698139115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0.73375628051012565</v>
      </c>
      <c r="D177" s="45">
        <f>IF(RES_hhdet_in_tes!D177=0,"",RES_hhdet_in_tes!D177/RES_hhdet_in_fec!D177)</f>
        <v>0.73507960518720195</v>
      </c>
      <c r="E177" s="45">
        <f>IF(RES_hhdet_in_tes!E177=0,"",RES_hhdet_in_tes!E177/RES_hhdet_in_fec!E177)</f>
        <v>0.73646532492892769</v>
      </c>
      <c r="F177" s="45">
        <f>IF(RES_hhdet_in_tes!F177=0,"",RES_hhdet_in_tes!F177/RES_hhdet_in_fec!F177)</f>
        <v>0.73785955308856033</v>
      </c>
      <c r="G177" s="45">
        <f>IF(RES_hhdet_in_tes!G177=0,"",RES_hhdet_in_tes!G177/RES_hhdet_in_fec!G177)</f>
        <v>0.73931124343271704</v>
      </c>
      <c r="H177" s="45">
        <f>IF(RES_hhdet_in_tes!H177=0,"",RES_hhdet_in_tes!H177/RES_hhdet_in_fec!H177)</f>
        <v>0.7408144046435805</v>
      </c>
      <c r="I177" s="45">
        <f>IF(RES_hhdet_in_tes!I177=0,"",RES_hhdet_in_tes!I177/RES_hhdet_in_fec!I177)</f>
        <v>0.74238109893067572</v>
      </c>
      <c r="J177" s="45">
        <f>IF(RES_hhdet_in_tes!J177=0,"",RES_hhdet_in_tes!J177/RES_hhdet_in_fec!J177)</f>
        <v>0.74406074090884933</v>
      </c>
      <c r="K177" s="45">
        <f>IF(RES_hhdet_in_tes!K177=0,"",RES_hhdet_in_tes!K177/RES_hhdet_in_fec!K177)</f>
        <v>0.7458953459983112</v>
      </c>
      <c r="L177" s="45">
        <f>IF(RES_hhdet_in_tes!L177=0,"",RES_hhdet_in_tes!L177/RES_hhdet_in_fec!L177)</f>
        <v>0.74789615504651186</v>
      </c>
      <c r="M177" s="45">
        <f>IF(RES_hhdet_in_tes!M177=0,"",RES_hhdet_in_tes!M177/RES_hhdet_in_fec!M177)</f>
        <v>0.75075686985133228</v>
      </c>
      <c r="N177" s="45" t="str">
        <f>IF(RES_hhdet_in_tes!N177=0,"",RES_hhdet_in_tes!N177/RES_hhdet_in_fec!N177)</f>
        <v/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 t="str">
        <f>IF(RES_hhdet_in_tes!T177=0,"",RES_hhdet_in_tes!T177/RES_hhdet_in_fec!T177)</f>
        <v/>
      </c>
      <c r="U177" s="45" t="str">
        <f>IF(RES_hhdet_in_tes!U177=0,"",RES_hhdet_in_tes!U177/RES_hhdet_in_fec!U177)</f>
        <v/>
      </c>
      <c r="V177" s="45" t="str">
        <f>IF(RES_hhdet_in_tes!V177=0,"",RES_hhdet_in_tes!V177/RES_hhdet_in_fec!V177)</f>
        <v/>
      </c>
      <c r="W177" s="45">
        <f>IF(RES_hhdet_in_tes!W177=0,"",RES_hhdet_in_tes!W177/RES_hhdet_in_fec!W177)</f>
        <v>0.86233792591257608</v>
      </c>
      <c r="X177" s="45">
        <f>IF(RES_hhdet_in_tes!X177=0,"",RES_hhdet_in_tes!X177/RES_hhdet_in_fec!X177)</f>
        <v>0.86990393430645752</v>
      </c>
      <c r="Y177" s="45">
        <f>IF(RES_hhdet_in_tes!Y177=0,"",RES_hhdet_in_tes!Y177/RES_hhdet_in_fec!Y177)</f>
        <v>0.87661343895782651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11.33800052091097</v>
      </c>
      <c r="D24" s="117">
        <f t="shared" si="7"/>
        <v>11.640667434903531</v>
      </c>
      <c r="E24" s="117">
        <f t="shared" si="7"/>
        <v>18.090599927996884</v>
      </c>
      <c r="F24" s="117">
        <f t="shared" si="7"/>
        <v>10.075972349163036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1.6528069482436551</v>
      </c>
      <c r="M24" s="117">
        <f t="shared" si="7"/>
        <v>6.5617948984580101</v>
      </c>
      <c r="N24" s="117">
        <f t="shared" si="7"/>
        <v>8.4621079704645119</v>
      </c>
      <c r="O24" s="117">
        <f t="shared" si="7"/>
        <v>3.9311828724313385</v>
      </c>
      <c r="P24" s="117">
        <f t="shared" si="7"/>
        <v>9.6787736021288102E-4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1.8390986052532954</v>
      </c>
      <c r="T24" s="117">
        <f t="shared" si="8"/>
        <v>2.0305189584293033</v>
      </c>
      <c r="U24" s="117">
        <f t="shared" si="8"/>
        <v>2.1185230762734761</v>
      </c>
      <c r="V24" s="117">
        <f t="shared" si="8"/>
        <v>0.7248236847260997</v>
      </c>
      <c r="W24" s="117">
        <f t="shared" ref="W24:Y24" si="9">W25+W28+W30+W39</f>
        <v>0</v>
      </c>
      <c r="X24" s="117">
        <f t="shared" si="9"/>
        <v>6.3849807198011201E-4</v>
      </c>
      <c r="Y24" s="117">
        <f t="shared" si="9"/>
        <v>0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5.9887490241745125</v>
      </c>
      <c r="D25" s="122">
        <f t="shared" si="10"/>
        <v>6.0685094409290326</v>
      </c>
      <c r="E25" s="122">
        <f t="shared" si="10"/>
        <v>10.902857665236473</v>
      </c>
      <c r="F25" s="122">
        <f t="shared" si="10"/>
        <v>6.3532330694846442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1.0691521762426843</v>
      </c>
      <c r="M25" s="122">
        <f t="shared" si="10"/>
        <v>4.0216070126703576</v>
      </c>
      <c r="N25" s="122">
        <f t="shared" si="10"/>
        <v>5.1966237735432612</v>
      </c>
      <c r="O25" s="122">
        <f t="shared" si="10"/>
        <v>2.5448855802095349</v>
      </c>
      <c r="P25" s="122">
        <f t="shared" si="10"/>
        <v>7.2596381754487689E-4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1.2819927916583318</v>
      </c>
      <c r="T25" s="122">
        <f t="shared" si="11"/>
        <v>1.447747316852686</v>
      </c>
      <c r="U25" s="122">
        <f t="shared" si="11"/>
        <v>1.4556713178988232</v>
      </c>
      <c r="V25" s="122">
        <f t="shared" si="11"/>
        <v>0.51472850941900761</v>
      </c>
      <c r="W25" s="122">
        <f t="shared" ref="W25:Y25" si="12">SUM(W26:W27)</f>
        <v>0</v>
      </c>
      <c r="X25" s="122">
        <f t="shared" si="12"/>
        <v>6.3849807198011201E-4</v>
      </c>
      <c r="Y25" s="122">
        <f t="shared" si="12"/>
        <v>0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5.9887490241745125</v>
      </c>
      <c r="D26" s="98">
        <v>6.0685094409290326</v>
      </c>
      <c r="E26" s="98">
        <v>10.902857665236473</v>
      </c>
      <c r="F26" s="98">
        <v>6.3532330694846442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1.0691521762426843</v>
      </c>
      <c r="M26" s="98">
        <v>4.0216070126703576</v>
      </c>
      <c r="N26" s="98">
        <v>5.1966237735432612</v>
      </c>
      <c r="O26" s="98">
        <v>2.5448855802095349</v>
      </c>
      <c r="P26" s="98">
        <v>7.2596381754487689E-4</v>
      </c>
      <c r="Q26" s="98">
        <v>0</v>
      </c>
      <c r="R26" s="98">
        <v>0</v>
      </c>
      <c r="S26" s="98">
        <v>1.2819927916583318</v>
      </c>
      <c r="T26" s="98">
        <v>1.447747316852686</v>
      </c>
      <c r="U26" s="98">
        <v>1.4556713178988232</v>
      </c>
      <c r="V26" s="98">
        <v>0.51472850941900761</v>
      </c>
      <c r="W26" s="98">
        <v>0</v>
      </c>
      <c r="X26" s="98">
        <v>6.3849807198011201E-4</v>
      </c>
      <c r="Y26" s="98">
        <v>0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2.7528053332764779</v>
      </c>
      <c r="D30" s="122">
        <v>2.8210901986497769</v>
      </c>
      <c r="E30" s="122">
        <v>3.2998372461343894</v>
      </c>
      <c r="F30" s="122">
        <v>1.8685717316674915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0.26269516481385236</v>
      </c>
      <c r="M30" s="122">
        <v>1.0329692247820916</v>
      </c>
      <c r="N30" s="122">
        <v>1.3281640706048663</v>
      </c>
      <c r="O30" s="122">
        <v>0.64988297015943597</v>
      </c>
      <c r="P30" s="122">
        <v>2.4191354266800419E-4</v>
      </c>
      <c r="Q30" s="122">
        <v>0</v>
      </c>
      <c r="R30" s="122">
        <v>0</v>
      </c>
      <c r="S30" s="122">
        <v>0.31684085793922279</v>
      </c>
      <c r="T30" s="122">
        <v>0.30970611968034661</v>
      </c>
      <c r="U30" s="122">
        <v>0.34536513875629277</v>
      </c>
      <c r="V30" s="122">
        <v>9.8893458539351831E-2</v>
      </c>
      <c r="W30" s="122">
        <v>0</v>
      </c>
      <c r="X30" s="122">
        <v>0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2.7475181595758413</v>
      </c>
      <c r="D31" s="98">
        <v>2.814784262987335</v>
      </c>
      <c r="E31" s="98">
        <v>3.2813343515820903</v>
      </c>
      <c r="F31" s="98">
        <v>1.8641308792059419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0.25905932553574884</v>
      </c>
      <c r="M31" s="98">
        <v>1.0272428716065618</v>
      </c>
      <c r="N31" s="98">
        <v>1.3201386158034651</v>
      </c>
      <c r="O31" s="98">
        <v>0.64684043511023492</v>
      </c>
      <c r="P31" s="98">
        <v>2.4191354266800419E-4</v>
      </c>
      <c r="Q31" s="98">
        <v>0</v>
      </c>
      <c r="R31" s="98">
        <v>0</v>
      </c>
      <c r="S31" s="98">
        <v>0.31435344270284277</v>
      </c>
      <c r="T31" s="98">
        <v>0.30835538421162928</v>
      </c>
      <c r="U31" s="98">
        <v>0.34388983151839797</v>
      </c>
      <c r="V31" s="98">
        <v>9.7683587997206126E-2</v>
      </c>
      <c r="W31" s="98">
        <v>0</v>
      </c>
      <c r="X31" s="98">
        <v>0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5.2871737006365558E-3</v>
      </c>
      <c r="D32" s="98">
        <v>6.3059356624421649E-3</v>
      </c>
      <c r="E32" s="98">
        <v>1.8502894552299327E-2</v>
      </c>
      <c r="F32" s="98">
        <v>4.4408524615496599E-3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3.635839278103526E-3</v>
      </c>
      <c r="M32" s="98">
        <v>5.7263531755297244E-3</v>
      </c>
      <c r="N32" s="98">
        <v>8.0254548014011638E-3</v>
      </c>
      <c r="O32" s="98">
        <v>3.0425350492010407E-3</v>
      </c>
      <c r="P32" s="98">
        <v>0</v>
      </c>
      <c r="Q32" s="98">
        <v>0</v>
      </c>
      <c r="R32" s="98">
        <v>0</v>
      </c>
      <c r="S32" s="98">
        <v>2.4874152363800204E-3</v>
      </c>
      <c r="T32" s="98">
        <v>1.3507354687173137E-3</v>
      </c>
      <c r="U32" s="98">
        <v>1.4753072378948138E-3</v>
      </c>
      <c r="V32" s="98">
        <v>1.2098705421457021E-3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5.2871737006365558E-3</v>
      </c>
      <c r="D33" s="101">
        <v>6.3059356624421649E-3</v>
      </c>
      <c r="E33" s="101">
        <v>1.8502894552299327E-2</v>
      </c>
      <c r="F33" s="101">
        <v>4.4408524615496599E-3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3.635839278103526E-3</v>
      </c>
      <c r="M33" s="101">
        <v>5.7263531755297244E-3</v>
      </c>
      <c r="N33" s="101">
        <v>8.0254548014011638E-3</v>
      </c>
      <c r="O33" s="101">
        <v>3.0425350492010407E-3</v>
      </c>
      <c r="P33" s="101">
        <v>0</v>
      </c>
      <c r="Q33" s="101">
        <v>0</v>
      </c>
      <c r="R33" s="101">
        <v>0</v>
      </c>
      <c r="S33" s="101">
        <v>2.4874152363800204E-3</v>
      </c>
      <c r="T33" s="101">
        <v>1.3507354687173137E-3</v>
      </c>
      <c r="U33" s="101">
        <v>1.4753072378948138E-3</v>
      </c>
      <c r="V33" s="101">
        <v>1.2098705421457021E-3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2.59644616345998</v>
      </c>
      <c r="D39" s="122">
        <v>2.7510677953247211</v>
      </c>
      <c r="E39" s="122">
        <v>3.8879050166260227</v>
      </c>
      <c r="F39" s="122">
        <v>1.8541675480109003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0.32095960718711852</v>
      </c>
      <c r="M39" s="122">
        <v>1.5072186610055607</v>
      </c>
      <c r="N39" s="122">
        <v>1.9373201263163855</v>
      </c>
      <c r="O39" s="122">
        <v>0.73641432206236779</v>
      </c>
      <c r="P39" s="122">
        <v>0</v>
      </c>
      <c r="Q39" s="122">
        <v>0</v>
      </c>
      <c r="R39" s="122">
        <v>0</v>
      </c>
      <c r="S39" s="122">
        <v>0.24026495565574083</v>
      </c>
      <c r="T39" s="122">
        <v>0.27306552189627087</v>
      </c>
      <c r="U39" s="122">
        <v>0.31748661961836028</v>
      </c>
      <c r="V39" s="122">
        <v>0.11120171676774027</v>
      </c>
      <c r="W39" s="122">
        <v>0</v>
      </c>
      <c r="X39" s="122">
        <v>0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2.59644616345998</v>
      </c>
      <c r="D40" s="98">
        <v>2.7510677953247211</v>
      </c>
      <c r="E40" s="98">
        <v>3.8879050166260227</v>
      </c>
      <c r="F40" s="98">
        <v>1.8541675480109003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0.32095960718711852</v>
      </c>
      <c r="M40" s="98">
        <v>1.5072186610055607</v>
      </c>
      <c r="N40" s="98">
        <v>1.9373201263163855</v>
      </c>
      <c r="O40" s="98">
        <v>0.73641432206236779</v>
      </c>
      <c r="P40" s="98">
        <v>0</v>
      </c>
      <c r="Q40" s="98">
        <v>0</v>
      </c>
      <c r="R40" s="98">
        <v>0</v>
      </c>
      <c r="S40" s="98">
        <v>0.24026495565574083</v>
      </c>
      <c r="T40" s="98">
        <v>0.27306552189627087</v>
      </c>
      <c r="U40" s="98">
        <v>0.31748661961836028</v>
      </c>
      <c r="V40" s="98">
        <v>0.11120171676774027</v>
      </c>
      <c r="W40" s="98">
        <v>0</v>
      </c>
      <c r="X40" s="98">
        <v>0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0.14645143387783893</v>
      </c>
      <c r="D43" s="117">
        <f t="shared" si="14"/>
        <v>1.7148135815119721</v>
      </c>
      <c r="E43" s="117">
        <f t="shared" si="14"/>
        <v>5.0735371789262552E-2</v>
      </c>
      <c r="F43" s="117">
        <f t="shared" si="14"/>
        <v>1.2114721283823586</v>
      </c>
      <c r="G43" s="117">
        <f t="shared" si="14"/>
        <v>5.252098130638851</v>
      </c>
      <c r="H43" s="117">
        <f t="shared" si="14"/>
        <v>8.9997829312698308</v>
      </c>
      <c r="I43" s="117">
        <f t="shared" si="14"/>
        <v>10.560027274880795</v>
      </c>
      <c r="J43" s="117">
        <f t="shared" si="14"/>
        <v>15.48928865433367</v>
      </c>
      <c r="K43" s="117">
        <f t="shared" si="14"/>
        <v>20.556022250252706</v>
      </c>
      <c r="L43" s="117">
        <f t="shared" si="14"/>
        <v>17.878577011077869</v>
      </c>
      <c r="M43" s="117">
        <f t="shared" si="14"/>
        <v>5.9846711364383802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1.6701388473904752</v>
      </c>
      <c r="U43" s="117">
        <f t="shared" si="15"/>
        <v>0.79648672805628928</v>
      </c>
      <c r="V43" s="117">
        <f t="shared" si="15"/>
        <v>3.4018416380206578</v>
      </c>
      <c r="W43" s="117">
        <f t="shared" ref="W43:Y43" si="16">W44+W47+W49+W58</f>
        <v>2.9371317075828869</v>
      </c>
      <c r="X43" s="117">
        <f t="shared" si="16"/>
        <v>2.6269993904823248</v>
      </c>
      <c r="Y43" s="117">
        <f t="shared" si="16"/>
        <v>2.6385042972955803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0.1122994117005775</v>
      </c>
      <c r="D44" s="122">
        <f t="shared" si="17"/>
        <v>0.98604823417374565</v>
      </c>
      <c r="E44" s="122">
        <f t="shared" si="17"/>
        <v>3.5955017739933551E-2</v>
      </c>
      <c r="F44" s="122">
        <f t="shared" si="17"/>
        <v>0.7405942627572768</v>
      </c>
      <c r="G44" s="122">
        <f t="shared" si="17"/>
        <v>3.3928095067269943</v>
      </c>
      <c r="H44" s="122">
        <f t="shared" si="17"/>
        <v>5.7538197898626091</v>
      </c>
      <c r="I44" s="122">
        <f t="shared" si="17"/>
        <v>6.9227880610346082</v>
      </c>
      <c r="J44" s="122">
        <f t="shared" si="17"/>
        <v>10.180191172344655</v>
      </c>
      <c r="K44" s="122">
        <f t="shared" si="17"/>
        <v>13.382440784222545</v>
      </c>
      <c r="L44" s="122">
        <f t="shared" si="17"/>
        <v>10.008076760863222</v>
      </c>
      <c r="M44" s="122">
        <f t="shared" si="17"/>
        <v>3.7485294491679237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1.2176455400092887</v>
      </c>
      <c r="U44" s="122">
        <f t="shared" si="18"/>
        <v>0.56121820267009104</v>
      </c>
      <c r="V44" s="122">
        <f t="shared" si="18"/>
        <v>2.2514792049903072</v>
      </c>
      <c r="W44" s="122">
        <f t="shared" ref="W44:Y44" si="19">SUM(W45:W46)</f>
        <v>2.0799963262398449</v>
      </c>
      <c r="X44" s="122">
        <f t="shared" si="19"/>
        <v>1.8860192328790326</v>
      </c>
      <c r="Y44" s="122">
        <f t="shared" si="19"/>
        <v>1.8777534756224041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0.1122994117005775</v>
      </c>
      <c r="D45" s="98">
        <v>0.98604823417374565</v>
      </c>
      <c r="E45" s="98">
        <v>3.5955017739933551E-2</v>
      </c>
      <c r="F45" s="98">
        <v>0.7405942627572768</v>
      </c>
      <c r="G45" s="98">
        <v>3.3928095067269943</v>
      </c>
      <c r="H45" s="98">
        <v>5.7538197898626091</v>
      </c>
      <c r="I45" s="98">
        <v>6.9227880610346082</v>
      </c>
      <c r="J45" s="98">
        <v>10.180191172344655</v>
      </c>
      <c r="K45" s="98">
        <v>13.382440784222545</v>
      </c>
      <c r="L45" s="98">
        <v>10.008076760863222</v>
      </c>
      <c r="M45" s="98">
        <v>3.7485294491679237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1.2176455400092887</v>
      </c>
      <c r="U45" s="98">
        <v>0.56121820267009104</v>
      </c>
      <c r="V45" s="98">
        <v>2.2514792049903072</v>
      </c>
      <c r="W45" s="98">
        <v>2.0799963262398449</v>
      </c>
      <c r="X45" s="98">
        <v>1.8860192328790326</v>
      </c>
      <c r="Y45" s="98">
        <v>1.8777534756224041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1.4019820539556309E-3</v>
      </c>
      <c r="D49" s="122">
        <v>0.44987899922766439</v>
      </c>
      <c r="E49" s="122">
        <v>7.6146576822555556E-4</v>
      </c>
      <c r="F49" s="122">
        <v>0.24151687456600662</v>
      </c>
      <c r="G49" s="122">
        <v>1.2210781094980745</v>
      </c>
      <c r="H49" s="122">
        <v>2.152834158906638</v>
      </c>
      <c r="I49" s="122">
        <v>2.5444248968459959</v>
      </c>
      <c r="J49" s="122">
        <v>3.8434569992223619</v>
      </c>
      <c r="K49" s="122">
        <v>4.4382421850921379</v>
      </c>
      <c r="L49" s="122">
        <v>4.6712577140591778</v>
      </c>
      <c r="M49" s="122">
        <v>1.2003916870118037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0.27813591488149375</v>
      </c>
      <c r="U49" s="122">
        <v>0.12733150729549406</v>
      </c>
      <c r="V49" s="122">
        <v>0.72186515108532456</v>
      </c>
      <c r="W49" s="122">
        <v>0.67206146863333494</v>
      </c>
      <c r="X49" s="122">
        <v>0.63291664780333035</v>
      </c>
      <c r="Y49" s="122">
        <v>0.62587072047646086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0.44968505951519344</v>
      </c>
      <c r="E50" s="98">
        <v>7.6146576822555556E-4</v>
      </c>
      <c r="F50" s="98">
        <v>0.24151687456600662</v>
      </c>
      <c r="G50" s="98">
        <v>1.2203891339944373</v>
      </c>
      <c r="H50" s="98">
        <v>2.1480823202661767</v>
      </c>
      <c r="I50" s="98">
        <v>2.538425849303974</v>
      </c>
      <c r="J50" s="98">
        <v>3.827345591807259</v>
      </c>
      <c r="K50" s="98">
        <v>4.4298068004566593</v>
      </c>
      <c r="L50" s="98">
        <v>4.6094436752460748</v>
      </c>
      <c r="M50" s="98">
        <v>1.1426428776299755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0.27259085746781975</v>
      </c>
      <c r="U50" s="98">
        <v>0.12733150729549406</v>
      </c>
      <c r="V50" s="98">
        <v>0.71928370286700616</v>
      </c>
      <c r="W50" s="98">
        <v>0.67206146863333494</v>
      </c>
      <c r="X50" s="98">
        <v>0.63291664780333035</v>
      </c>
      <c r="Y50" s="98">
        <v>0.62587072047646086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1.4019820539556309E-3</v>
      </c>
      <c r="D51" s="98">
        <v>1.9393971247097205E-4</v>
      </c>
      <c r="E51" s="98">
        <v>0</v>
      </c>
      <c r="F51" s="98">
        <v>0</v>
      </c>
      <c r="G51" s="98">
        <v>6.8897550363722685E-4</v>
      </c>
      <c r="H51" s="98">
        <v>4.7518386404613129E-3</v>
      </c>
      <c r="I51" s="98">
        <v>5.9990475420220665E-3</v>
      </c>
      <c r="J51" s="98">
        <v>1.6111407415102974E-2</v>
      </c>
      <c r="K51" s="98">
        <v>8.4353846354781568E-3</v>
      </c>
      <c r="L51" s="98">
        <v>6.1814038813102802E-2</v>
      </c>
      <c r="M51" s="98">
        <v>5.7748809381828151E-2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5.5450574136740038E-3</v>
      </c>
      <c r="U51" s="98">
        <v>0</v>
      </c>
      <c r="V51" s="98">
        <v>2.5814482183184159E-3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1.4019820539556309E-3</v>
      </c>
      <c r="D52" s="101">
        <v>1.9393971247097205E-4</v>
      </c>
      <c r="E52" s="101">
        <v>0</v>
      </c>
      <c r="F52" s="101">
        <v>0</v>
      </c>
      <c r="G52" s="101">
        <v>6.8897550363722685E-4</v>
      </c>
      <c r="H52" s="101">
        <v>4.7518386404613129E-3</v>
      </c>
      <c r="I52" s="101">
        <v>5.9990475420220665E-3</v>
      </c>
      <c r="J52" s="101">
        <v>1.6111407415102974E-2</v>
      </c>
      <c r="K52" s="101">
        <v>8.4353846354781568E-3</v>
      </c>
      <c r="L52" s="101">
        <v>6.1814038813102802E-2</v>
      </c>
      <c r="M52" s="101">
        <v>5.7748809381828151E-2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5.5450574136740038E-3</v>
      </c>
      <c r="U52" s="101">
        <v>0</v>
      </c>
      <c r="V52" s="101">
        <v>2.5814482183184159E-3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3.275004012330579E-2</v>
      </c>
      <c r="D58" s="122">
        <v>0.2788863481105619</v>
      </c>
      <c r="E58" s="122">
        <v>1.4018888281103446E-2</v>
      </c>
      <c r="F58" s="122">
        <v>0.22936099105907515</v>
      </c>
      <c r="G58" s="122">
        <v>0.63821051441378129</v>
      </c>
      <c r="H58" s="122">
        <v>1.0931289825005837</v>
      </c>
      <c r="I58" s="122">
        <v>1.0928143170001898</v>
      </c>
      <c r="J58" s="122">
        <v>1.4656404827666534</v>
      </c>
      <c r="K58" s="122">
        <v>2.7353392809380241</v>
      </c>
      <c r="L58" s="122">
        <v>3.1992425361554715</v>
      </c>
      <c r="M58" s="122">
        <v>1.0357500002586526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0.17435739249969293</v>
      </c>
      <c r="U58" s="122">
        <v>0.10793701809070418</v>
      </c>
      <c r="V58" s="122">
        <v>0.4284972819450259</v>
      </c>
      <c r="W58" s="122">
        <v>0.18507391270970677</v>
      </c>
      <c r="X58" s="122">
        <v>0.1080635097999617</v>
      </c>
      <c r="Y58" s="122">
        <v>0.13488010119671526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3.275004012330579E-2</v>
      </c>
      <c r="D59" s="98">
        <v>0.2788863481105619</v>
      </c>
      <c r="E59" s="98">
        <v>1.4018888281103446E-2</v>
      </c>
      <c r="F59" s="98">
        <v>0.22936099105907515</v>
      </c>
      <c r="G59" s="98">
        <v>0.63821051441378129</v>
      </c>
      <c r="H59" s="98">
        <v>1.0931289825005837</v>
      </c>
      <c r="I59" s="98">
        <v>1.0928143170001898</v>
      </c>
      <c r="J59" s="98">
        <v>1.4656404827666534</v>
      </c>
      <c r="K59" s="98">
        <v>2.7353392809380241</v>
      </c>
      <c r="L59" s="98">
        <v>3.1992425361554715</v>
      </c>
      <c r="M59" s="98">
        <v>1.0357500002586526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0.17435739249969293</v>
      </c>
      <c r="U59" s="98">
        <v>0.10793701809070418</v>
      </c>
      <c r="V59" s="98">
        <v>0.4284972819450259</v>
      </c>
      <c r="W59" s="98">
        <v>0.18507391270970677</v>
      </c>
      <c r="X59" s="98">
        <v>0.1080635097999617</v>
      </c>
      <c r="Y59" s="98">
        <v>0.13488010119671526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19.920957688079802</v>
      </c>
      <c r="D62" s="117">
        <f t="shared" si="21"/>
        <v>22.943758535709151</v>
      </c>
      <c r="E62" s="117">
        <f t="shared" si="21"/>
        <v>19.496855001312412</v>
      </c>
      <c r="F62" s="117">
        <f t="shared" si="21"/>
        <v>20.606244897243684</v>
      </c>
      <c r="G62" s="117">
        <f t="shared" si="21"/>
        <v>17.878219963524359</v>
      </c>
      <c r="H62" s="117">
        <f t="shared" si="21"/>
        <v>16.625392352619354</v>
      </c>
      <c r="I62" s="117">
        <f t="shared" si="21"/>
        <v>14.808937197300388</v>
      </c>
      <c r="J62" s="117">
        <f t="shared" si="21"/>
        <v>22.320270588379834</v>
      </c>
      <c r="K62" s="117">
        <f t="shared" si="21"/>
        <v>31.560185258278231</v>
      </c>
      <c r="L62" s="117">
        <f t="shared" si="21"/>
        <v>31.603451475572122</v>
      </c>
      <c r="M62" s="117">
        <f t="shared" si="21"/>
        <v>16.198226759973601</v>
      </c>
      <c r="N62" s="117">
        <f t="shared" si="21"/>
        <v>10.363185661499994</v>
      </c>
      <c r="O62" s="117">
        <f t="shared" si="21"/>
        <v>4.2777627830257323</v>
      </c>
      <c r="P62" s="117">
        <f t="shared" si="21"/>
        <v>14.320548770134909</v>
      </c>
      <c r="Q62" s="117">
        <f t="shared" si="21"/>
        <v>13.876747905391296</v>
      </c>
      <c r="R62" s="117">
        <f t="shared" ref="R62:V62" si="22">R63+R66+R68+R77</f>
        <v>10.810391047038234</v>
      </c>
      <c r="S62" s="117">
        <f t="shared" si="22"/>
        <v>17.249618040484819</v>
      </c>
      <c r="T62" s="117">
        <f t="shared" si="22"/>
        <v>20.84421744421083</v>
      </c>
      <c r="U62" s="117">
        <f t="shared" si="22"/>
        <v>20.397077275238008</v>
      </c>
      <c r="V62" s="117">
        <f t="shared" si="22"/>
        <v>12.915599279552374</v>
      </c>
      <c r="W62" s="117">
        <f t="shared" ref="W62:Y62" si="23">W63+W66+W68+W77</f>
        <v>7.6106224460256753</v>
      </c>
      <c r="X62" s="117">
        <f t="shared" si="23"/>
        <v>4.2685578638890931</v>
      </c>
      <c r="Y62" s="117">
        <f t="shared" si="23"/>
        <v>5.0841792322053276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8.7468021993548728</v>
      </c>
      <c r="D63" s="122">
        <f t="shared" si="24"/>
        <v>10.182651227935104</v>
      </c>
      <c r="E63" s="122">
        <f t="shared" si="24"/>
        <v>9.2500125777347559</v>
      </c>
      <c r="F63" s="122">
        <f t="shared" si="24"/>
        <v>10.136761447345725</v>
      </c>
      <c r="G63" s="122">
        <f t="shared" si="24"/>
        <v>8.9236731805498692</v>
      </c>
      <c r="H63" s="122">
        <f t="shared" si="24"/>
        <v>8.3604680155243827</v>
      </c>
      <c r="I63" s="122">
        <f t="shared" si="24"/>
        <v>7.5010302498240291</v>
      </c>
      <c r="J63" s="122">
        <f t="shared" si="24"/>
        <v>11.423245419812174</v>
      </c>
      <c r="K63" s="122">
        <f t="shared" si="24"/>
        <v>17.270722048485414</v>
      </c>
      <c r="L63" s="122">
        <f t="shared" si="24"/>
        <v>14.637870358279574</v>
      </c>
      <c r="M63" s="122">
        <f t="shared" si="24"/>
        <v>7.9784391761981492</v>
      </c>
      <c r="N63" s="122">
        <f t="shared" si="24"/>
        <v>5.5698354041345137</v>
      </c>
      <c r="O63" s="122">
        <f t="shared" si="24"/>
        <v>2.3995568037178279</v>
      </c>
      <c r="P63" s="122">
        <f t="shared" si="24"/>
        <v>8.4655585079309592</v>
      </c>
      <c r="Q63" s="122">
        <f t="shared" si="24"/>
        <v>7.9725375065265327</v>
      </c>
      <c r="R63" s="122">
        <f t="shared" ref="R63:V63" si="25">SUM(R64:R65)</f>
        <v>5.8249566125829375</v>
      </c>
      <c r="S63" s="122">
        <f t="shared" si="25"/>
        <v>9.1236186032735382</v>
      </c>
      <c r="T63" s="122">
        <f t="shared" si="25"/>
        <v>10.629293822176541</v>
      </c>
      <c r="U63" s="122">
        <f t="shared" si="25"/>
        <v>10.077725048039468</v>
      </c>
      <c r="V63" s="122">
        <f t="shared" si="25"/>
        <v>6.0447557852258464</v>
      </c>
      <c r="W63" s="122">
        <f t="shared" ref="W63:Y63" si="26">SUM(W64:W65)</f>
        <v>3.5098176539770249</v>
      </c>
      <c r="X63" s="122">
        <f t="shared" si="26"/>
        <v>2.0587753612446296</v>
      </c>
      <c r="Y63" s="122">
        <f t="shared" si="26"/>
        <v>2.3379154926402781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8.7468021993548728</v>
      </c>
      <c r="D64" s="98">
        <v>10.182651227935104</v>
      </c>
      <c r="E64" s="98">
        <v>9.2500125777347559</v>
      </c>
      <c r="F64" s="98">
        <v>10.136761447345725</v>
      </c>
      <c r="G64" s="98">
        <v>8.9236731805498692</v>
      </c>
      <c r="H64" s="98">
        <v>8.3604680155243827</v>
      </c>
      <c r="I64" s="98">
        <v>7.5010302498240291</v>
      </c>
      <c r="J64" s="98">
        <v>11.423245419812174</v>
      </c>
      <c r="K64" s="98">
        <v>17.270722048485414</v>
      </c>
      <c r="L64" s="98">
        <v>14.637870358279574</v>
      </c>
      <c r="M64" s="98">
        <v>7.9784391761981492</v>
      </c>
      <c r="N64" s="98">
        <v>5.5698354041345137</v>
      </c>
      <c r="O64" s="98">
        <v>2.3995568037178279</v>
      </c>
      <c r="P64" s="98">
        <v>8.4655585079309592</v>
      </c>
      <c r="Q64" s="98">
        <v>7.9725375065265327</v>
      </c>
      <c r="R64" s="98">
        <v>5.8249566125829375</v>
      </c>
      <c r="S64" s="98">
        <v>9.1236186032735382</v>
      </c>
      <c r="T64" s="98">
        <v>10.629293822176541</v>
      </c>
      <c r="U64" s="98">
        <v>10.077725048039468</v>
      </c>
      <c r="V64" s="98">
        <v>6.0447557852258464</v>
      </c>
      <c r="W64" s="98">
        <v>3.5098176539770249</v>
      </c>
      <c r="X64" s="98">
        <v>2.0587753612446296</v>
      </c>
      <c r="Y64" s="98">
        <v>2.3379154926402781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4.0078382707344797</v>
      </c>
      <c r="D68" s="122">
        <v>4.4653391424841855</v>
      </c>
      <c r="E68" s="122">
        <v>3.5711916493359013</v>
      </c>
      <c r="F68" s="122">
        <v>3.6255123136577101</v>
      </c>
      <c r="G68" s="122">
        <v>3.0935367601398172</v>
      </c>
      <c r="H68" s="122">
        <v>2.9163333311436213</v>
      </c>
      <c r="I68" s="122">
        <v>2.5822706178475645</v>
      </c>
      <c r="J68" s="122">
        <v>3.9495914004375745</v>
      </c>
      <c r="K68" s="122">
        <v>5.1763359336285042</v>
      </c>
      <c r="L68" s="122">
        <v>6.0009118978399441</v>
      </c>
      <c r="M68" s="122">
        <v>2.8713734517192573</v>
      </c>
      <c r="N68" s="122">
        <v>1.6934530895359243</v>
      </c>
      <c r="O68" s="122">
        <v>0.73887082811799931</v>
      </c>
      <c r="P68" s="122">
        <v>2.1147424043258076</v>
      </c>
      <c r="Q68" s="122">
        <v>2.201043375265868</v>
      </c>
      <c r="R68" s="122">
        <v>1.8013413310076367</v>
      </c>
      <c r="S68" s="122">
        <v>2.9751485686511914</v>
      </c>
      <c r="T68" s="122">
        <v>3.3483265434274245</v>
      </c>
      <c r="U68" s="122">
        <v>3.3282385564358505</v>
      </c>
      <c r="V68" s="122">
        <v>2.1456331265290962</v>
      </c>
      <c r="W68" s="122">
        <v>1.1797501367039955</v>
      </c>
      <c r="X68" s="122">
        <v>0.70520172238599743</v>
      </c>
      <c r="Y68" s="122">
        <v>0.82114661805708256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3.9954374120626763</v>
      </c>
      <c r="D69" s="98">
        <v>4.451706334929014</v>
      </c>
      <c r="E69" s="98">
        <v>3.5564827895329079</v>
      </c>
      <c r="F69" s="98">
        <v>3.614931674172253</v>
      </c>
      <c r="G69" s="98">
        <v>3.08995524808926</v>
      </c>
      <c r="H69" s="98">
        <v>2.9106274894613176</v>
      </c>
      <c r="I69" s="98">
        <v>2.5801051604674732</v>
      </c>
      <c r="J69" s="98">
        <v>3.9311576797930954</v>
      </c>
      <c r="K69" s="98">
        <v>5.1602722737742166</v>
      </c>
      <c r="L69" s="98">
        <v>5.8992429433719895</v>
      </c>
      <c r="M69" s="98">
        <v>2.8483202151665967</v>
      </c>
      <c r="N69" s="98">
        <v>1.667354201779101</v>
      </c>
      <c r="O69" s="98">
        <v>0.73618840561298182</v>
      </c>
      <c r="P69" s="98">
        <v>2.0780501403420435</v>
      </c>
      <c r="Q69" s="98">
        <v>2.1809212337747819</v>
      </c>
      <c r="R69" s="98">
        <v>1.8013413310076367</v>
      </c>
      <c r="S69" s="98">
        <v>2.9674799788292865</v>
      </c>
      <c r="T69" s="98">
        <v>3.3343804944442508</v>
      </c>
      <c r="U69" s="98">
        <v>3.3161630229900125</v>
      </c>
      <c r="V69" s="98">
        <v>2.1289674820964168</v>
      </c>
      <c r="W69" s="98">
        <v>1.1797501367039955</v>
      </c>
      <c r="X69" s="98">
        <v>0.70520172238599743</v>
      </c>
      <c r="Y69" s="98">
        <v>0.82114661805708256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1.2400858671803801E-2</v>
      </c>
      <c r="D70" s="98">
        <v>1.3632807555171171E-2</v>
      </c>
      <c r="E70" s="98">
        <v>1.4708859802993413E-2</v>
      </c>
      <c r="F70" s="98">
        <v>1.058063948545704E-2</v>
      </c>
      <c r="G70" s="98">
        <v>3.5815120505570419E-3</v>
      </c>
      <c r="H70" s="98">
        <v>5.7058416823037895E-3</v>
      </c>
      <c r="I70" s="98">
        <v>2.1654573800913126E-3</v>
      </c>
      <c r="J70" s="98">
        <v>1.8433720644479068E-2</v>
      </c>
      <c r="K70" s="98">
        <v>1.6063659854288002E-2</v>
      </c>
      <c r="L70" s="98">
        <v>0.10166895446795426</v>
      </c>
      <c r="M70" s="98">
        <v>2.3053236552660551E-2</v>
      </c>
      <c r="N70" s="98">
        <v>2.6098887756823255E-2</v>
      </c>
      <c r="O70" s="98">
        <v>2.6824225050175051E-3</v>
      </c>
      <c r="P70" s="98">
        <v>3.6692263983764344E-2</v>
      </c>
      <c r="Q70" s="98">
        <v>2.0122141491086168E-2</v>
      </c>
      <c r="R70" s="98">
        <v>0</v>
      </c>
      <c r="S70" s="98">
        <v>7.6685898219049668E-3</v>
      </c>
      <c r="T70" s="98">
        <v>1.39460489831738E-2</v>
      </c>
      <c r="U70" s="98">
        <v>1.2075533445837814E-2</v>
      </c>
      <c r="V70" s="98">
        <v>1.666564443267924E-2</v>
      </c>
      <c r="W70" s="98">
        <v>0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1.2400858671803801E-2</v>
      </c>
      <c r="D71" s="101">
        <v>1.3632807555171171E-2</v>
      </c>
      <c r="E71" s="101">
        <v>1.4708859802993413E-2</v>
      </c>
      <c r="F71" s="101">
        <v>1.058063948545704E-2</v>
      </c>
      <c r="G71" s="101">
        <v>3.5815120505570419E-3</v>
      </c>
      <c r="H71" s="101">
        <v>5.7058416823037895E-3</v>
      </c>
      <c r="I71" s="101">
        <v>2.1654573800913126E-3</v>
      </c>
      <c r="J71" s="101">
        <v>1.8433720644479068E-2</v>
      </c>
      <c r="K71" s="101">
        <v>1.6063659854288002E-2</v>
      </c>
      <c r="L71" s="101">
        <v>0.10166895446795426</v>
      </c>
      <c r="M71" s="101">
        <v>2.3053236552660551E-2</v>
      </c>
      <c r="N71" s="101">
        <v>2.6098887756823255E-2</v>
      </c>
      <c r="O71" s="101">
        <v>2.6824225050175051E-3</v>
      </c>
      <c r="P71" s="101">
        <v>3.6692263983764344E-2</v>
      </c>
      <c r="Q71" s="101">
        <v>2.0122141491086168E-2</v>
      </c>
      <c r="R71" s="101">
        <v>0</v>
      </c>
      <c r="S71" s="101">
        <v>7.6685898219049668E-3</v>
      </c>
      <c r="T71" s="101">
        <v>1.39460489831738E-2</v>
      </c>
      <c r="U71" s="101">
        <v>1.2075533445837814E-2</v>
      </c>
      <c r="V71" s="101">
        <v>1.666564443267924E-2</v>
      </c>
      <c r="W71" s="101">
        <v>0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7.1663172179904491</v>
      </c>
      <c r="D77" s="122">
        <v>8.2957681652898607</v>
      </c>
      <c r="E77" s="122">
        <v>6.6756507742417543</v>
      </c>
      <c r="F77" s="122">
        <v>6.8439711362402482</v>
      </c>
      <c r="G77" s="122">
        <v>5.8610100228346713</v>
      </c>
      <c r="H77" s="122">
        <v>5.3485910059513495</v>
      </c>
      <c r="I77" s="122">
        <v>4.725636329628796</v>
      </c>
      <c r="J77" s="122">
        <v>6.9474337681300868</v>
      </c>
      <c r="K77" s="122">
        <v>9.1131272761643114</v>
      </c>
      <c r="L77" s="122">
        <v>10.964669219452603</v>
      </c>
      <c r="M77" s="122">
        <v>5.3484141320561953</v>
      </c>
      <c r="N77" s="122">
        <v>3.099897167829555</v>
      </c>
      <c r="O77" s="122">
        <v>1.1393351511899055</v>
      </c>
      <c r="P77" s="122">
        <v>3.7402478578781424</v>
      </c>
      <c r="Q77" s="122">
        <v>3.7031670235988963</v>
      </c>
      <c r="R77" s="122">
        <v>3.1840931034476609</v>
      </c>
      <c r="S77" s="122">
        <v>5.150850868560088</v>
      </c>
      <c r="T77" s="122">
        <v>6.8665970786068664</v>
      </c>
      <c r="U77" s="122">
        <v>6.9911136707626893</v>
      </c>
      <c r="V77" s="122">
        <v>4.7252103677974331</v>
      </c>
      <c r="W77" s="122">
        <v>2.9210546553446548</v>
      </c>
      <c r="X77" s="122">
        <v>1.5045807802584665</v>
      </c>
      <c r="Y77" s="122">
        <v>1.9251171215079674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7.1663172179904491</v>
      </c>
      <c r="D78" s="98">
        <v>8.2957681652898607</v>
      </c>
      <c r="E78" s="98">
        <v>6.6756507742417543</v>
      </c>
      <c r="F78" s="98">
        <v>6.8439711362402482</v>
      </c>
      <c r="G78" s="98">
        <v>5.8610100228346713</v>
      </c>
      <c r="H78" s="98">
        <v>5.3485910059513495</v>
      </c>
      <c r="I78" s="98">
        <v>4.725636329628796</v>
      </c>
      <c r="J78" s="98">
        <v>6.9474337681300868</v>
      </c>
      <c r="K78" s="98">
        <v>9.1131272761643114</v>
      </c>
      <c r="L78" s="98">
        <v>10.964669219452603</v>
      </c>
      <c r="M78" s="98">
        <v>5.3484141320561953</v>
      </c>
      <c r="N78" s="98">
        <v>3.099897167829555</v>
      </c>
      <c r="O78" s="98">
        <v>1.1393351511899055</v>
      </c>
      <c r="P78" s="98">
        <v>3.7402478578781424</v>
      </c>
      <c r="Q78" s="98">
        <v>3.7031670235988963</v>
      </c>
      <c r="R78" s="98">
        <v>3.1840931034476609</v>
      </c>
      <c r="S78" s="98">
        <v>5.150850868560088</v>
      </c>
      <c r="T78" s="98">
        <v>6.8665970786068664</v>
      </c>
      <c r="U78" s="98">
        <v>6.9911136707626893</v>
      </c>
      <c r="V78" s="98">
        <v>4.7252103677974331</v>
      </c>
      <c r="W78" s="98">
        <v>2.9210546553446548</v>
      </c>
      <c r="X78" s="98">
        <v>1.5045807802584665</v>
      </c>
      <c r="Y78" s="98">
        <v>1.9251171215079674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45.731111095343422</v>
      </c>
      <c r="D81" s="117">
        <f t="shared" si="28"/>
        <v>25.152993114739651</v>
      </c>
      <c r="E81" s="117">
        <f t="shared" si="28"/>
        <v>26.448655051238998</v>
      </c>
      <c r="F81" s="117">
        <f t="shared" si="28"/>
        <v>29.395164742846056</v>
      </c>
      <c r="G81" s="117">
        <f t="shared" si="28"/>
        <v>26.616803671917292</v>
      </c>
      <c r="H81" s="117">
        <f t="shared" si="28"/>
        <v>35.419097517565092</v>
      </c>
      <c r="I81" s="117">
        <f t="shared" si="28"/>
        <v>15.131209501963738</v>
      </c>
      <c r="J81" s="117">
        <f t="shared" si="28"/>
        <v>10.013453571655708</v>
      </c>
      <c r="K81" s="117">
        <f t="shared" si="28"/>
        <v>6.7511961891111394</v>
      </c>
      <c r="L81" s="117">
        <f t="shared" si="28"/>
        <v>6.669452124566182</v>
      </c>
      <c r="M81" s="117">
        <f t="shared" si="28"/>
        <v>31.718489241672707</v>
      </c>
      <c r="N81" s="117">
        <f t="shared" si="28"/>
        <v>17.614918995760792</v>
      </c>
      <c r="O81" s="117">
        <f t="shared" si="28"/>
        <v>6.7069823246320439</v>
      </c>
      <c r="P81" s="117">
        <f t="shared" si="28"/>
        <v>8.9609122043444174</v>
      </c>
      <c r="Q81" s="117">
        <f t="shared" si="28"/>
        <v>7.6089495426907998</v>
      </c>
      <c r="R81" s="117">
        <f t="shared" ref="R81:V81" si="29">R82+R85+R87+R100</f>
        <v>7.8706332070044276</v>
      </c>
      <c r="S81" s="117">
        <f t="shared" si="29"/>
        <v>14.121557912208742</v>
      </c>
      <c r="T81" s="117">
        <f t="shared" si="29"/>
        <v>11.342857821033046</v>
      </c>
      <c r="U81" s="117">
        <f t="shared" si="29"/>
        <v>13.528142414684407</v>
      </c>
      <c r="V81" s="117">
        <f t="shared" si="29"/>
        <v>7.6732316551011488</v>
      </c>
      <c r="W81" s="117">
        <f t="shared" ref="W81:Y81" si="30">W82+W85+W87+W100</f>
        <v>5.9190058601802624</v>
      </c>
      <c r="X81" s="117">
        <f t="shared" si="30"/>
        <v>3.1343544751995953</v>
      </c>
      <c r="Y81" s="117">
        <f t="shared" si="30"/>
        <v>4.729734115750956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24.061501213756092</v>
      </c>
      <c r="D87" s="122">
        <v>13.328670084376443</v>
      </c>
      <c r="E87" s="122">
        <v>12.811614584268462</v>
      </c>
      <c r="F87" s="122">
        <v>15.288466571012673</v>
      </c>
      <c r="G87" s="122">
        <v>16.417638319201451</v>
      </c>
      <c r="H87" s="122">
        <v>22.809244752800424</v>
      </c>
      <c r="I87" s="122">
        <v>11.605461174020112</v>
      </c>
      <c r="J87" s="122">
        <v>7.8947996140434258</v>
      </c>
      <c r="K87" s="122">
        <v>4.7397125957495891</v>
      </c>
      <c r="L87" s="122">
        <v>3.6745556880629504</v>
      </c>
      <c r="M87" s="122">
        <v>15.305455634142122</v>
      </c>
      <c r="N87" s="122">
        <v>10.867277813769697</v>
      </c>
      <c r="O87" s="122">
        <v>5.387179947217918</v>
      </c>
      <c r="P87" s="122">
        <v>6.3950542845569469</v>
      </c>
      <c r="Q87" s="122">
        <v>6.0636958214265757</v>
      </c>
      <c r="R87" s="122">
        <v>6.1439623205987646</v>
      </c>
      <c r="S87" s="122">
        <v>9.1935703110995046</v>
      </c>
      <c r="T87" s="122">
        <v>6.65705346529304</v>
      </c>
      <c r="U87" s="122">
        <v>7.9967918665127353</v>
      </c>
      <c r="V87" s="122">
        <v>4.5635374244228295</v>
      </c>
      <c r="W87" s="122">
        <v>4.4814880266780133</v>
      </c>
      <c r="X87" s="122">
        <v>2.3382228653901427</v>
      </c>
      <c r="Y87" s="122">
        <v>3.3943713426484208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24.015392140785423</v>
      </c>
      <c r="D92" s="101">
        <v>13.298779949336467</v>
      </c>
      <c r="E92" s="101">
        <v>12.739683878698886</v>
      </c>
      <c r="F92" s="101">
        <v>15.252273623451044</v>
      </c>
      <c r="G92" s="101">
        <v>16.399347791100851</v>
      </c>
      <c r="H92" s="101">
        <v>22.744806481018859</v>
      </c>
      <c r="I92" s="101">
        <v>11.589629866080198</v>
      </c>
      <c r="J92" s="101">
        <v>7.8500520314867286</v>
      </c>
      <c r="K92" s="101">
        <v>4.7215781581202343</v>
      </c>
      <c r="L92" s="101">
        <v>3.6238143428435352</v>
      </c>
      <c r="M92" s="101">
        <v>15.22047900279402</v>
      </c>
      <c r="N92" s="101">
        <v>10.801634494535335</v>
      </c>
      <c r="O92" s="101">
        <v>5.3620022718566398</v>
      </c>
      <c r="P92" s="101">
        <v>6.3611166044551704</v>
      </c>
      <c r="Q92" s="101">
        <v>6.0389562674682269</v>
      </c>
      <c r="R92" s="101">
        <v>6.1176672536081353</v>
      </c>
      <c r="S92" s="101">
        <v>9.1213015372425286</v>
      </c>
      <c r="T92" s="101">
        <v>6.6279563720710879</v>
      </c>
      <c r="U92" s="101">
        <v>7.9626107221957954</v>
      </c>
      <c r="V92" s="101">
        <v>4.5082765874103243</v>
      </c>
      <c r="W92" s="101">
        <v>4.4814880266780133</v>
      </c>
      <c r="X92" s="101">
        <v>2.3382228653901427</v>
      </c>
      <c r="Y92" s="101">
        <v>3.3943713426484208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4.6109072970667637E-2</v>
      </c>
      <c r="D93" s="104">
        <v>2.9890135039975858E-2</v>
      </c>
      <c r="E93" s="104">
        <v>7.1930705569577022E-2</v>
      </c>
      <c r="F93" s="104">
        <v>3.6192947561629732E-2</v>
      </c>
      <c r="G93" s="104">
        <v>1.8290528100600362E-2</v>
      </c>
      <c r="H93" s="104">
        <v>6.443827178156572E-2</v>
      </c>
      <c r="I93" s="104">
        <v>1.5831307939914531E-2</v>
      </c>
      <c r="J93" s="104">
        <v>4.4747582556696842E-2</v>
      </c>
      <c r="K93" s="104">
        <v>1.8134437629354884E-2</v>
      </c>
      <c r="L93" s="104">
        <v>5.0741345219415375E-2</v>
      </c>
      <c r="M93" s="104">
        <v>8.4976631348101517E-2</v>
      </c>
      <c r="N93" s="104">
        <v>6.5643319234361439E-2</v>
      </c>
      <c r="O93" s="104">
        <v>2.5177675361278337E-2</v>
      </c>
      <c r="P93" s="104">
        <v>3.3937680101776668E-2</v>
      </c>
      <c r="Q93" s="104">
        <v>2.4739553958348464E-2</v>
      </c>
      <c r="R93" s="104">
        <v>2.6295066990629515E-2</v>
      </c>
      <c r="S93" s="104">
        <v>7.2268773856976498E-2</v>
      </c>
      <c r="T93" s="104">
        <v>2.9097093221952135E-2</v>
      </c>
      <c r="U93" s="104">
        <v>3.4181144316939582E-2</v>
      </c>
      <c r="V93" s="104">
        <v>5.5260837012504949E-2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4.6109072970667637E-2</v>
      </c>
      <c r="D94" s="98">
        <v>2.9890135039975858E-2</v>
      </c>
      <c r="E94" s="98">
        <v>7.1930705569577022E-2</v>
      </c>
      <c r="F94" s="98">
        <v>3.6192947561629732E-2</v>
      </c>
      <c r="G94" s="98">
        <v>1.8290528100600362E-2</v>
      </c>
      <c r="H94" s="98">
        <v>6.443827178156572E-2</v>
      </c>
      <c r="I94" s="98">
        <v>1.5831307939914531E-2</v>
      </c>
      <c r="J94" s="98">
        <v>4.4747582556696842E-2</v>
      </c>
      <c r="K94" s="98">
        <v>1.8134437629354884E-2</v>
      </c>
      <c r="L94" s="98">
        <v>5.0741345219415375E-2</v>
      </c>
      <c r="M94" s="98">
        <v>8.4976631348101517E-2</v>
      </c>
      <c r="N94" s="98">
        <v>6.5643319234361439E-2</v>
      </c>
      <c r="O94" s="98">
        <v>2.5177675361278337E-2</v>
      </c>
      <c r="P94" s="98">
        <v>3.3937680101776668E-2</v>
      </c>
      <c r="Q94" s="98">
        <v>2.4739553958348464E-2</v>
      </c>
      <c r="R94" s="98">
        <v>2.6295066990629515E-2</v>
      </c>
      <c r="S94" s="98">
        <v>7.2268773856976498E-2</v>
      </c>
      <c r="T94" s="98">
        <v>2.9097093221952135E-2</v>
      </c>
      <c r="U94" s="98">
        <v>3.4181144316939582E-2</v>
      </c>
      <c r="V94" s="98">
        <v>5.5260837012504949E-2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21.669609881587331</v>
      </c>
      <c r="D100" s="122">
        <v>11.824323030363207</v>
      </c>
      <c r="E100" s="122">
        <v>13.637040466970536</v>
      </c>
      <c r="F100" s="122">
        <v>14.106698171833381</v>
      </c>
      <c r="G100" s="122">
        <v>10.199165352715841</v>
      </c>
      <c r="H100" s="122">
        <v>12.609852764764668</v>
      </c>
      <c r="I100" s="122">
        <v>3.5257483279436257</v>
      </c>
      <c r="J100" s="122">
        <v>2.1186539576122816</v>
      </c>
      <c r="K100" s="122">
        <v>2.0114835933615498</v>
      </c>
      <c r="L100" s="122">
        <v>2.9948964365032316</v>
      </c>
      <c r="M100" s="122">
        <v>16.413033607530583</v>
      </c>
      <c r="N100" s="122">
        <v>6.7476411819910957</v>
      </c>
      <c r="O100" s="122">
        <v>1.3198023774141261</v>
      </c>
      <c r="P100" s="122">
        <v>2.5658579197874696</v>
      </c>
      <c r="Q100" s="122">
        <v>1.5452537212642241</v>
      </c>
      <c r="R100" s="122">
        <v>1.7266708864056632</v>
      </c>
      <c r="S100" s="122">
        <v>4.9279876011092369</v>
      </c>
      <c r="T100" s="122">
        <v>4.6858043557400073</v>
      </c>
      <c r="U100" s="122">
        <v>5.5313505481716714</v>
      </c>
      <c r="V100" s="122">
        <v>3.1096942306783193</v>
      </c>
      <c r="W100" s="122">
        <v>1.4375178335022492</v>
      </c>
      <c r="X100" s="122">
        <v>0.79613160980945252</v>
      </c>
      <c r="Y100" s="122">
        <v>1.335362773102535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21.669609881587331</v>
      </c>
      <c r="D102" s="98">
        <v>11.824323030363207</v>
      </c>
      <c r="E102" s="98">
        <v>13.637040466970536</v>
      </c>
      <c r="F102" s="98">
        <v>14.106698171833381</v>
      </c>
      <c r="G102" s="98">
        <v>10.199165352715841</v>
      </c>
      <c r="H102" s="98">
        <v>12.609852764764668</v>
      </c>
      <c r="I102" s="98">
        <v>3.5257483279436257</v>
      </c>
      <c r="J102" s="98">
        <v>2.1186539576122816</v>
      </c>
      <c r="K102" s="98">
        <v>2.0114835933615498</v>
      </c>
      <c r="L102" s="98">
        <v>2.9948964365032316</v>
      </c>
      <c r="M102" s="98">
        <v>16.413033607530583</v>
      </c>
      <c r="N102" s="98">
        <v>6.7476411819910957</v>
      </c>
      <c r="O102" s="98">
        <v>1.3198023774141261</v>
      </c>
      <c r="P102" s="98">
        <v>2.5658579197874696</v>
      </c>
      <c r="Q102" s="98">
        <v>1.5452537212642241</v>
      </c>
      <c r="R102" s="98">
        <v>1.7266708864056632</v>
      </c>
      <c r="S102" s="98">
        <v>4.9279876011092369</v>
      </c>
      <c r="T102" s="98">
        <v>4.6858043557400073</v>
      </c>
      <c r="U102" s="98">
        <v>5.5313505481716714</v>
      </c>
      <c r="V102" s="98">
        <v>3.1096942306783193</v>
      </c>
      <c r="W102" s="98">
        <v>1.4375178335022492</v>
      </c>
      <c r="X102" s="98">
        <v>0.79613160980945252</v>
      </c>
      <c r="Y102" s="98">
        <v>1.335362773102535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5.3434275990656817E-2</v>
      </c>
      <c r="D124" s="117">
        <f t="shared" si="42"/>
        <v>4.46676286501516E-2</v>
      </c>
      <c r="E124" s="117">
        <f t="shared" si="42"/>
        <v>6.2083648102029557E-2</v>
      </c>
      <c r="F124" s="117">
        <f t="shared" si="42"/>
        <v>4.7201827145490823E-2</v>
      </c>
      <c r="G124" s="117">
        <f t="shared" si="42"/>
        <v>0</v>
      </c>
      <c r="H124" s="117">
        <f t="shared" si="42"/>
        <v>0</v>
      </c>
      <c r="I124" s="117">
        <f t="shared" si="42"/>
        <v>4.7904189238364495E-3</v>
      </c>
      <c r="J124" s="117">
        <f t="shared" si="42"/>
        <v>1.5637812362116608E-2</v>
      </c>
      <c r="K124" s="117">
        <f t="shared" si="42"/>
        <v>3.4265357991785782E-2</v>
      </c>
      <c r="L124" s="117">
        <f t="shared" si="42"/>
        <v>5.1222755646161536E-2</v>
      </c>
      <c r="M124" s="117">
        <f t="shared" si="42"/>
        <v>6.5660033381506583E-2</v>
      </c>
      <c r="N124" s="117">
        <f t="shared" si="42"/>
        <v>5.0314512228644678E-2</v>
      </c>
      <c r="O124" s="117">
        <f t="shared" si="42"/>
        <v>1.8489034795369279E-2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5.1410872840662028E-3</v>
      </c>
      <c r="S124" s="117">
        <f t="shared" si="43"/>
        <v>1.5336060999302605E-2</v>
      </c>
      <c r="T124" s="117">
        <f t="shared" si="43"/>
        <v>1.2136245417612036E-2</v>
      </c>
      <c r="U124" s="117">
        <f t="shared" si="43"/>
        <v>7.5893215845026368E-3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5.3434275990656817E-2</v>
      </c>
      <c r="D139" s="122">
        <v>4.46676286501516E-2</v>
      </c>
      <c r="E139" s="122">
        <v>6.2083648102029557E-2</v>
      </c>
      <c r="F139" s="122">
        <v>4.7201827145490823E-2</v>
      </c>
      <c r="G139" s="122">
        <v>0</v>
      </c>
      <c r="H139" s="122">
        <v>0</v>
      </c>
      <c r="I139" s="122">
        <v>4.7904189238364495E-3</v>
      </c>
      <c r="J139" s="122">
        <v>1.5637812362116608E-2</v>
      </c>
      <c r="K139" s="122">
        <v>3.4265357991785782E-2</v>
      </c>
      <c r="L139" s="122">
        <v>5.1222755646161536E-2</v>
      </c>
      <c r="M139" s="122">
        <v>6.5660033381506583E-2</v>
      </c>
      <c r="N139" s="122">
        <v>5.0314512228644678E-2</v>
      </c>
      <c r="O139" s="122">
        <v>1.8489034795369279E-2</v>
      </c>
      <c r="P139" s="122">
        <v>0</v>
      </c>
      <c r="Q139" s="122">
        <v>0</v>
      </c>
      <c r="R139" s="122">
        <v>5.1410872840662028E-3</v>
      </c>
      <c r="S139" s="122">
        <v>1.5336060999302605E-2</v>
      </c>
      <c r="T139" s="122">
        <v>1.2136245417612036E-2</v>
      </c>
      <c r="U139" s="122">
        <v>7.5893215845026368E-3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5.3434275990656817E-2</v>
      </c>
      <c r="D140" s="98">
        <v>4.46676286501516E-2</v>
      </c>
      <c r="E140" s="98">
        <v>6.2083648102029557E-2</v>
      </c>
      <c r="F140" s="98">
        <v>4.7201827145490823E-2</v>
      </c>
      <c r="G140" s="98">
        <v>0</v>
      </c>
      <c r="H140" s="98">
        <v>0</v>
      </c>
      <c r="I140" s="98">
        <v>4.7904189238364495E-3</v>
      </c>
      <c r="J140" s="98">
        <v>1.5637812362116608E-2</v>
      </c>
      <c r="K140" s="98">
        <v>3.4265357991785782E-2</v>
      </c>
      <c r="L140" s="98">
        <v>5.1222755646161536E-2</v>
      </c>
      <c r="M140" s="98">
        <v>6.5660033381506583E-2</v>
      </c>
      <c r="N140" s="98">
        <v>5.0314512228644678E-2</v>
      </c>
      <c r="O140" s="98">
        <v>1.8489034795369279E-2</v>
      </c>
      <c r="P140" s="98">
        <v>0</v>
      </c>
      <c r="Q140" s="98">
        <v>0</v>
      </c>
      <c r="R140" s="98">
        <v>5.1410872840662028E-3</v>
      </c>
      <c r="S140" s="98">
        <v>1.5336060999302605E-2</v>
      </c>
      <c r="T140" s="98">
        <v>1.2136245417612036E-2</v>
      </c>
      <c r="U140" s="98">
        <v>7.5893215845026368E-3</v>
      </c>
      <c r="V140" s="98">
        <v>0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12.082162248623867</v>
      </c>
      <c r="D143" s="117">
        <f t="shared" si="49"/>
        <v>28.041564082754508</v>
      </c>
      <c r="E143" s="117">
        <f t="shared" si="49"/>
        <v>31.975478812352222</v>
      </c>
      <c r="F143" s="117">
        <f t="shared" si="49"/>
        <v>21.711033582708005</v>
      </c>
      <c r="G143" s="117">
        <f t="shared" si="49"/>
        <v>14.255517547836471</v>
      </c>
      <c r="H143" s="117">
        <f t="shared" si="49"/>
        <v>12.111705676567409</v>
      </c>
      <c r="I143" s="117">
        <f t="shared" si="49"/>
        <v>15.987194990611211</v>
      </c>
      <c r="J143" s="117">
        <f t="shared" si="49"/>
        <v>20.336434930906741</v>
      </c>
      <c r="K143" s="117">
        <f t="shared" si="49"/>
        <v>35.359356927345168</v>
      </c>
      <c r="L143" s="117">
        <f t="shared" si="49"/>
        <v>24.267180683141753</v>
      </c>
      <c r="M143" s="117">
        <f t="shared" si="49"/>
        <v>24.372740300426035</v>
      </c>
      <c r="N143" s="117">
        <f t="shared" si="49"/>
        <v>24.480757655163202</v>
      </c>
      <c r="O143" s="117">
        <f t="shared" si="49"/>
        <v>19.493821876637661</v>
      </c>
      <c r="P143" s="117">
        <f t="shared" si="49"/>
        <v>27.95441059148586</v>
      </c>
      <c r="Q143" s="117">
        <f t="shared" si="49"/>
        <v>12.306015492913041</v>
      </c>
      <c r="R143" s="117">
        <f t="shared" ref="R143:V143" si="50">R144+R146+R148+R157</f>
        <v>8.4703463349553854</v>
      </c>
      <c r="S143" s="117">
        <f t="shared" si="50"/>
        <v>11.647087214754084</v>
      </c>
      <c r="T143" s="117">
        <f t="shared" si="50"/>
        <v>11.779620670337508</v>
      </c>
      <c r="U143" s="117">
        <f t="shared" si="50"/>
        <v>13.988175962935699</v>
      </c>
      <c r="V143" s="117">
        <f t="shared" si="50"/>
        <v>11.959925618589423</v>
      </c>
      <c r="W143" s="117">
        <f t="shared" ref="W143:Y143" si="51">W144+W146+W148+W157</f>
        <v>9.738670063539983</v>
      </c>
      <c r="X143" s="117">
        <f t="shared" si="51"/>
        <v>7.0352138505841175</v>
      </c>
      <c r="Y143" s="117">
        <f t="shared" si="51"/>
        <v>8.6215142512735596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6.2176068181224249</v>
      </c>
      <c r="D148" s="122">
        <v>14.196317186924828</v>
      </c>
      <c r="E148" s="122">
        <v>14.679508504013686</v>
      </c>
      <c r="F148" s="122">
        <v>10.897161465122737</v>
      </c>
      <c r="G148" s="122">
        <v>8.4274230605702751</v>
      </c>
      <c r="H148" s="122">
        <v>7.2889019326575575</v>
      </c>
      <c r="I148" s="122">
        <v>9.8207282309027431</v>
      </c>
      <c r="J148" s="122">
        <v>12.699790149103448</v>
      </c>
      <c r="K148" s="122">
        <v>19.091878220744871</v>
      </c>
      <c r="L148" s="122">
        <v>10.922018068519453</v>
      </c>
      <c r="M148" s="122">
        <v>9.9112413692645873</v>
      </c>
      <c r="N148" s="122">
        <v>9.9563532511430193</v>
      </c>
      <c r="O148" s="122">
        <v>9.1376020889165623</v>
      </c>
      <c r="P148" s="122">
        <v>15.502056726204412</v>
      </c>
      <c r="Q148" s="122">
        <v>8.1059190641313226</v>
      </c>
      <c r="R148" s="122">
        <v>5.9710434738586295</v>
      </c>
      <c r="S148" s="122">
        <v>6.6255103183157704</v>
      </c>
      <c r="T148" s="122">
        <v>6.2620789619771555</v>
      </c>
      <c r="U148" s="122">
        <v>7.2884915197275388</v>
      </c>
      <c r="V148" s="122">
        <v>5.6313123598742481</v>
      </c>
      <c r="W148" s="122">
        <v>6.4963265800067571</v>
      </c>
      <c r="X148" s="122">
        <v>4.7147173326229934</v>
      </c>
      <c r="Y148" s="122">
        <v>5.8542324702634607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6.2056799379140122</v>
      </c>
      <c r="D149" s="98">
        <v>14.164472211829494</v>
      </c>
      <c r="E149" s="98">
        <v>14.597117195444937</v>
      </c>
      <c r="F149" s="98">
        <v>10.871404520845749</v>
      </c>
      <c r="G149" s="98">
        <v>8.4180289457975181</v>
      </c>
      <c r="H149" s="98">
        <v>7.2683023426579298</v>
      </c>
      <c r="I149" s="98">
        <v>9.8073279477775728</v>
      </c>
      <c r="J149" s="98">
        <v>12.627799867321819</v>
      </c>
      <c r="K149" s="98">
        <v>19.018915918175928</v>
      </c>
      <c r="L149" s="98">
        <v>10.771237674927512</v>
      </c>
      <c r="M149" s="98">
        <v>9.8562132588024109</v>
      </c>
      <c r="N149" s="98">
        <v>9.8962236031462609</v>
      </c>
      <c r="O149" s="98">
        <v>9.0948949455653914</v>
      </c>
      <c r="P149" s="98">
        <v>15.419811123201255</v>
      </c>
      <c r="Q149" s="98">
        <v>8.0728354002580289</v>
      </c>
      <c r="R149" s="98">
        <v>5.9454913552794411</v>
      </c>
      <c r="S149" s="98">
        <v>6.5734083303537458</v>
      </c>
      <c r="T149" s="98">
        <v>6.2347078085207865</v>
      </c>
      <c r="U149" s="98">
        <v>7.2573376292234224</v>
      </c>
      <c r="V149" s="98">
        <v>5.5631059080607841</v>
      </c>
      <c r="W149" s="98">
        <v>6.4963265800067571</v>
      </c>
      <c r="X149" s="98">
        <v>4.7147173326229934</v>
      </c>
      <c r="Y149" s="98">
        <v>5.8542324702634607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1.1926880208412694E-2</v>
      </c>
      <c r="D150" s="98">
        <v>3.1844975095332927E-2</v>
      </c>
      <c r="E150" s="98">
        <v>8.239130856874928E-2</v>
      </c>
      <c r="F150" s="98">
        <v>2.5756944276988034E-2</v>
      </c>
      <c r="G150" s="98">
        <v>9.3941147727573272E-3</v>
      </c>
      <c r="H150" s="98">
        <v>2.0599589999627868E-2</v>
      </c>
      <c r="I150" s="98">
        <v>1.3400283125171103E-2</v>
      </c>
      <c r="J150" s="98">
        <v>7.1990281781628848E-2</v>
      </c>
      <c r="K150" s="98">
        <v>7.2962302568942899E-2</v>
      </c>
      <c r="L150" s="98">
        <v>0.15078039359194031</v>
      </c>
      <c r="M150" s="98">
        <v>5.5028110462176011E-2</v>
      </c>
      <c r="N150" s="98">
        <v>6.0129647996757574E-2</v>
      </c>
      <c r="O150" s="98">
        <v>4.2707143351170561E-2</v>
      </c>
      <c r="P150" s="98">
        <v>8.2245603003157086E-2</v>
      </c>
      <c r="Q150" s="98">
        <v>3.3083663873294394E-2</v>
      </c>
      <c r="R150" s="98">
        <v>2.5552118579188925E-2</v>
      </c>
      <c r="S150" s="98">
        <v>5.2101987962024511E-2</v>
      </c>
      <c r="T150" s="98">
        <v>2.7371153456368896E-2</v>
      </c>
      <c r="U150" s="98">
        <v>3.115389050411646E-2</v>
      </c>
      <c r="V150" s="98">
        <v>6.8206451813463964E-2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1.1926880208412694E-2</v>
      </c>
      <c r="D151" s="101">
        <v>3.1844975095332927E-2</v>
      </c>
      <c r="E151" s="101">
        <v>8.239130856874928E-2</v>
      </c>
      <c r="F151" s="101">
        <v>2.5756944276988034E-2</v>
      </c>
      <c r="G151" s="101">
        <v>9.3941147727573272E-3</v>
      </c>
      <c r="H151" s="101">
        <v>2.0599589999627868E-2</v>
      </c>
      <c r="I151" s="101">
        <v>1.3400283125171103E-2</v>
      </c>
      <c r="J151" s="101">
        <v>7.1990281781628848E-2</v>
      </c>
      <c r="K151" s="101">
        <v>7.2962302568942899E-2</v>
      </c>
      <c r="L151" s="101">
        <v>0.15078039359194031</v>
      </c>
      <c r="M151" s="101">
        <v>5.5028110462176011E-2</v>
      </c>
      <c r="N151" s="101">
        <v>6.0129647996757574E-2</v>
      </c>
      <c r="O151" s="101">
        <v>4.2707143351170561E-2</v>
      </c>
      <c r="P151" s="101">
        <v>8.2245603003157086E-2</v>
      </c>
      <c r="Q151" s="101">
        <v>3.3083663873294394E-2</v>
      </c>
      <c r="R151" s="101">
        <v>2.5552118579188925E-2</v>
      </c>
      <c r="S151" s="101">
        <v>5.2101987962024511E-2</v>
      </c>
      <c r="T151" s="101">
        <v>2.7371153456368896E-2</v>
      </c>
      <c r="U151" s="101">
        <v>3.115389050411646E-2</v>
      </c>
      <c r="V151" s="101">
        <v>6.8206451813463964E-2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5.8645554305014418</v>
      </c>
      <c r="D157" s="122">
        <v>13.84524689582968</v>
      </c>
      <c r="E157" s="122">
        <v>17.295970308338536</v>
      </c>
      <c r="F157" s="122">
        <v>10.813872117585266</v>
      </c>
      <c r="G157" s="122">
        <v>5.8280944872661955</v>
      </c>
      <c r="H157" s="122">
        <v>4.8228037439098514</v>
      </c>
      <c r="I157" s="122">
        <v>6.1664667597084675</v>
      </c>
      <c r="J157" s="122">
        <v>7.6366447818032919</v>
      </c>
      <c r="K157" s="122">
        <v>16.267478706600297</v>
      </c>
      <c r="L157" s="122">
        <v>13.345162614622298</v>
      </c>
      <c r="M157" s="122">
        <v>14.461498931161447</v>
      </c>
      <c r="N157" s="122">
        <v>14.524404404020183</v>
      </c>
      <c r="O157" s="122">
        <v>10.356219787721098</v>
      </c>
      <c r="P157" s="122">
        <v>12.452353865281447</v>
      </c>
      <c r="Q157" s="122">
        <v>4.2000964287817188</v>
      </c>
      <c r="R157" s="122">
        <v>2.4993028610967554</v>
      </c>
      <c r="S157" s="122">
        <v>5.0215768964383143</v>
      </c>
      <c r="T157" s="122">
        <v>5.5175417083603522</v>
      </c>
      <c r="U157" s="122">
        <v>6.6996844432081613</v>
      </c>
      <c r="V157" s="122">
        <v>6.3286132587151744</v>
      </c>
      <c r="W157" s="122">
        <v>3.2423434835332259</v>
      </c>
      <c r="X157" s="122">
        <v>2.3204965179611245</v>
      </c>
      <c r="Y157" s="122">
        <v>2.7672817810100989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5.8645554305014418</v>
      </c>
      <c r="D158" s="98">
        <v>13.84524689582968</v>
      </c>
      <c r="E158" s="98">
        <v>17.295970308338536</v>
      </c>
      <c r="F158" s="98">
        <v>10.813872117585266</v>
      </c>
      <c r="G158" s="98">
        <v>5.8280944872661955</v>
      </c>
      <c r="H158" s="98">
        <v>4.8228037439098514</v>
      </c>
      <c r="I158" s="98">
        <v>6.1664667597084675</v>
      </c>
      <c r="J158" s="98">
        <v>7.6366447818032919</v>
      </c>
      <c r="K158" s="98">
        <v>16.267478706600297</v>
      </c>
      <c r="L158" s="98">
        <v>13.345162614622298</v>
      </c>
      <c r="M158" s="98">
        <v>14.461498931161447</v>
      </c>
      <c r="N158" s="98">
        <v>14.524404404020183</v>
      </c>
      <c r="O158" s="98">
        <v>10.356219787721098</v>
      </c>
      <c r="P158" s="98">
        <v>12.452353865281447</v>
      </c>
      <c r="Q158" s="98">
        <v>4.2000964287817188</v>
      </c>
      <c r="R158" s="98">
        <v>2.4993028610967554</v>
      </c>
      <c r="S158" s="98">
        <v>5.0215768964383143</v>
      </c>
      <c r="T158" s="98">
        <v>5.5175417083603522</v>
      </c>
      <c r="U158" s="98">
        <v>6.6996844432081613</v>
      </c>
      <c r="V158" s="98">
        <v>6.3286132587151744</v>
      </c>
      <c r="W158" s="98">
        <v>3.2423434835332259</v>
      </c>
      <c r="X158" s="98">
        <v>2.3204965179611245</v>
      </c>
      <c r="Y158" s="98">
        <v>2.7672817810100989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2.3908709033399425</v>
      </c>
      <c r="D161" s="117">
        <f t="shared" si="54"/>
        <v>2.8612551718266324</v>
      </c>
      <c r="E161" s="117">
        <f t="shared" si="54"/>
        <v>4.5196462760896097</v>
      </c>
      <c r="F161" s="117">
        <f t="shared" si="54"/>
        <v>2.894064645579919</v>
      </c>
      <c r="G161" s="117">
        <f t="shared" si="54"/>
        <v>1.8389748154519898</v>
      </c>
      <c r="H161" s="117">
        <f t="shared" si="54"/>
        <v>1.396696604909418</v>
      </c>
      <c r="I161" s="117">
        <f t="shared" si="54"/>
        <v>1.4517934957420353</v>
      </c>
      <c r="J161" s="117">
        <f t="shared" si="54"/>
        <v>0.94325301755067859</v>
      </c>
      <c r="K161" s="117">
        <f t="shared" si="54"/>
        <v>1.7839047765021561</v>
      </c>
      <c r="L161" s="117">
        <f t="shared" si="54"/>
        <v>1.3306268758845905</v>
      </c>
      <c r="M161" s="117">
        <f t="shared" si="54"/>
        <v>1.5409615864552118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0.28336557980262433</v>
      </c>
      <c r="X161" s="117">
        <f t="shared" si="56"/>
        <v>0.27420439049310696</v>
      </c>
      <c r="Y161" s="117">
        <f t="shared" si="56"/>
        <v>0.92854329843199812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1.2302554463385795</v>
      </c>
      <c r="D166" s="122">
        <v>1.4484982502891455</v>
      </c>
      <c r="E166" s="122">
        <v>2.0750191863086185</v>
      </c>
      <c r="F166" s="122">
        <v>1.4527468814753539</v>
      </c>
      <c r="G166" s="122">
        <v>1.087277536524859</v>
      </c>
      <c r="H166" s="122">
        <v>0.84056424510332239</v>
      </c>
      <c r="I166" s="122">
        <v>0.89191328401865022</v>
      </c>
      <c r="J166" s="122">
        <v>0.58897568231238162</v>
      </c>
      <c r="K166" s="122">
        <v>0.9631423733551624</v>
      </c>
      <c r="L166" s="122">
        <v>0.59879537766336777</v>
      </c>
      <c r="M166" s="122">
        <v>0.62665796372927041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0.18917195159487074</v>
      </c>
      <c r="X166" s="122">
        <v>0.18383269424446641</v>
      </c>
      <c r="Y166" s="122">
        <v>0.63041348065770864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1.2279192533080656</v>
      </c>
      <c r="D167" s="98">
        <v>1.4452822231013001</v>
      </c>
      <c r="E167" s="98">
        <v>2.0633775474869589</v>
      </c>
      <c r="F167" s="98">
        <v>1.4493052208176529</v>
      </c>
      <c r="G167" s="98">
        <v>1.0860954955931876</v>
      </c>
      <c r="H167" s="98">
        <v>0.83821164568832307</v>
      </c>
      <c r="I167" s="98">
        <v>0.89066812496719627</v>
      </c>
      <c r="J167" s="98">
        <v>0.5856138173016453</v>
      </c>
      <c r="K167" s="98">
        <v>0.95944270547760169</v>
      </c>
      <c r="L167" s="98">
        <v>0.59050780283827886</v>
      </c>
      <c r="M167" s="98">
        <v>0.62316703184686195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0.18917195159487074</v>
      </c>
      <c r="X167" s="98">
        <v>0.18383269424446641</v>
      </c>
      <c r="Y167" s="98">
        <v>0.63041348065770864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2.336193030513827E-3</v>
      </c>
      <c r="D168" s="98">
        <v>3.2160271878455037E-3</v>
      </c>
      <c r="E168" s="98">
        <v>1.1641638821659457E-2</v>
      </c>
      <c r="F168" s="98">
        <v>3.4416606577009866E-3</v>
      </c>
      <c r="G168" s="98">
        <v>1.1820409316714519E-3</v>
      </c>
      <c r="H168" s="98">
        <v>2.3525994149992827E-3</v>
      </c>
      <c r="I168" s="98">
        <v>1.245159051453952E-3</v>
      </c>
      <c r="J168" s="98">
        <v>3.3618650107362907E-3</v>
      </c>
      <c r="K168" s="98">
        <v>3.6996678775606949E-3</v>
      </c>
      <c r="L168" s="98">
        <v>8.287574825088918E-3</v>
      </c>
      <c r="M168" s="98">
        <v>3.4909318824084953E-3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2.336193030513827E-3</v>
      </c>
      <c r="D169" s="101">
        <v>3.2160271878455037E-3</v>
      </c>
      <c r="E169" s="101">
        <v>1.1641638821659457E-2</v>
      </c>
      <c r="F169" s="101">
        <v>3.4416606577009866E-3</v>
      </c>
      <c r="G169" s="101">
        <v>1.1820409316714519E-3</v>
      </c>
      <c r="H169" s="101">
        <v>2.3525994149992827E-3</v>
      </c>
      <c r="I169" s="101">
        <v>1.245159051453952E-3</v>
      </c>
      <c r="J169" s="101">
        <v>3.3618650107362907E-3</v>
      </c>
      <c r="K169" s="101">
        <v>3.6996678775606949E-3</v>
      </c>
      <c r="L169" s="101">
        <v>8.287574825088918E-3</v>
      </c>
      <c r="M169" s="101">
        <v>3.4909318824084953E-3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1.1606154570013629</v>
      </c>
      <c r="D175" s="122">
        <v>1.4127569215374869</v>
      </c>
      <c r="E175" s="122">
        <v>2.4446270897809916</v>
      </c>
      <c r="F175" s="122">
        <v>1.4413177641045651</v>
      </c>
      <c r="G175" s="122">
        <v>0.75169727892713079</v>
      </c>
      <c r="H175" s="122">
        <v>0.55613235980609566</v>
      </c>
      <c r="I175" s="122">
        <v>0.55988021172338498</v>
      </c>
      <c r="J175" s="122">
        <v>0.35427733523829696</v>
      </c>
      <c r="K175" s="122">
        <v>0.82076240314699367</v>
      </c>
      <c r="L175" s="122">
        <v>0.73183149822122273</v>
      </c>
      <c r="M175" s="122">
        <v>0.91430362272594123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9.4193628207753566E-2</v>
      </c>
      <c r="X175" s="122">
        <v>9.037169624864054E-2</v>
      </c>
      <c r="Y175" s="122">
        <v>0.29812981777428949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1.1606154570013629</v>
      </c>
      <c r="D176" s="98">
        <v>1.4127569215374869</v>
      </c>
      <c r="E176" s="98">
        <v>2.4446270897809916</v>
      </c>
      <c r="F176" s="98">
        <v>1.4413177641045651</v>
      </c>
      <c r="G176" s="98">
        <v>0.75169727892713079</v>
      </c>
      <c r="H176" s="98">
        <v>0.55613235980609566</v>
      </c>
      <c r="I176" s="98">
        <v>0.55988021172338498</v>
      </c>
      <c r="J176" s="98">
        <v>0.35427733523829696</v>
      </c>
      <c r="K176" s="98">
        <v>0.82076240314699367</v>
      </c>
      <c r="L176" s="98">
        <v>0.73183149822122273</v>
      </c>
      <c r="M176" s="98">
        <v>0.91430362272594123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9.4193628207753566E-2</v>
      </c>
      <c r="X176" s="98">
        <v>9.037169624864054E-2</v>
      </c>
      <c r="Y176" s="98">
        <v>0.29812981777428949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6584.5673198171644</v>
      </c>
      <c r="D24" s="117">
        <f t="shared" si="7"/>
        <v>6543.5882709804227</v>
      </c>
      <c r="E24" s="117">
        <f t="shared" si="7"/>
        <v>8361.2560300035802</v>
      </c>
      <c r="F24" s="117">
        <f t="shared" si="7"/>
        <v>8224.7918277833123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7977.8101202981052</v>
      </c>
      <c r="M24" s="117">
        <f t="shared" si="7"/>
        <v>6633.6979619679778</v>
      </c>
      <c r="N24" s="117">
        <f t="shared" si="7"/>
        <v>6160.810581685545</v>
      </c>
      <c r="O24" s="117">
        <f t="shared" si="7"/>
        <v>6009.086375656967</v>
      </c>
      <c r="P24" s="117">
        <f t="shared" si="7"/>
        <v>5220.6800800714755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5239.3743864314638</v>
      </c>
      <c r="T24" s="117">
        <f t="shared" si="8"/>
        <v>5241.4156198109085</v>
      </c>
      <c r="U24" s="117">
        <f t="shared" si="8"/>
        <v>5328.2780311586794</v>
      </c>
      <c r="V24" s="117">
        <f t="shared" si="8"/>
        <v>5787.5877676928849</v>
      </c>
      <c r="W24" s="117">
        <f t="shared" ref="W24:Y24" si="9">W25+W28+W30+W39</f>
        <v>0</v>
      </c>
      <c r="X24" s="117">
        <f t="shared" si="9"/>
        <v>4985.3175921091934</v>
      </c>
      <c r="Y24" s="117">
        <f t="shared" si="9"/>
        <v>0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2875.204117386354</v>
      </c>
      <c r="D25" s="122">
        <f t="shared" si="10"/>
        <v>2788.3890120862434</v>
      </c>
      <c r="E25" s="122">
        <f t="shared" si="10"/>
        <v>4432.4460585060933</v>
      </c>
      <c r="F25" s="122">
        <f t="shared" si="10"/>
        <v>4401.2486954083633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4353.6512762261555</v>
      </c>
      <c r="M25" s="122">
        <f t="shared" si="10"/>
        <v>3469.3653833803955</v>
      </c>
      <c r="N25" s="122">
        <f t="shared" si="10"/>
        <v>3350.5493596023466</v>
      </c>
      <c r="O25" s="122">
        <f t="shared" si="10"/>
        <v>3444.7813787866289</v>
      </c>
      <c r="P25" s="122">
        <f t="shared" si="10"/>
        <v>3216.3921201448406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2970.0913011832367</v>
      </c>
      <c r="T25" s="122">
        <f t="shared" si="11"/>
        <v>2845.1190727520716</v>
      </c>
      <c r="U25" s="122">
        <f t="shared" si="11"/>
        <v>2895.0623777825672</v>
      </c>
      <c r="V25" s="122">
        <f t="shared" si="11"/>
        <v>3167.6180686835987</v>
      </c>
      <c r="W25" s="122">
        <f t="shared" ref="W25:Y25" si="12">SUM(W26:W27)</f>
        <v>0</v>
      </c>
      <c r="X25" s="122">
        <f t="shared" si="12"/>
        <v>2837.2543557972058</v>
      </c>
      <c r="Y25" s="122">
        <f t="shared" si="12"/>
        <v>0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2847.9606825211999</v>
      </c>
      <c r="D26" s="98">
        <v>2762.9219182266311</v>
      </c>
      <c r="E26" s="98">
        <v>4398.8983531744561</v>
      </c>
      <c r="F26" s="98">
        <v>4369.3325546294009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4329.9025308897371</v>
      </c>
      <c r="M26" s="98">
        <v>3447.6829535199349</v>
      </c>
      <c r="N26" s="98">
        <v>3329.9114036821866</v>
      </c>
      <c r="O26" s="98">
        <v>3422.8699258608476</v>
      </c>
      <c r="P26" s="98">
        <v>3195.8259268571783</v>
      </c>
      <c r="Q26" s="98">
        <v>0</v>
      </c>
      <c r="R26" s="98">
        <v>0</v>
      </c>
      <c r="S26" s="98">
        <v>2950.1136919880159</v>
      </c>
      <c r="T26" s="98">
        <v>2826.2746455953097</v>
      </c>
      <c r="U26" s="98">
        <v>2876.1814328285741</v>
      </c>
      <c r="V26" s="98">
        <v>3138.4062914092274</v>
      </c>
      <c r="W26" s="98">
        <v>0</v>
      </c>
      <c r="X26" s="98">
        <v>2810.7856664030282</v>
      </c>
      <c r="Y26" s="98">
        <v>0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27.243434865154139</v>
      </c>
      <c r="D27" s="98">
        <v>25.467093859612202</v>
      </c>
      <c r="E27" s="98">
        <v>33.54770533163741</v>
      </c>
      <c r="F27" s="98">
        <v>31.916140778962294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23.748745336417876</v>
      </c>
      <c r="M27" s="98">
        <v>21.682429860460829</v>
      </c>
      <c r="N27" s="98">
        <v>20.637955920159875</v>
      </c>
      <c r="O27" s="98">
        <v>21.91145292578123</v>
      </c>
      <c r="P27" s="98">
        <v>20.566193287662379</v>
      </c>
      <c r="Q27" s="98">
        <v>0</v>
      </c>
      <c r="R27" s="98">
        <v>0</v>
      </c>
      <c r="S27" s="98">
        <v>19.977609195221014</v>
      </c>
      <c r="T27" s="98">
        <v>18.84442715676164</v>
      </c>
      <c r="U27" s="98">
        <v>18.880944953992987</v>
      </c>
      <c r="V27" s="98">
        <v>29.211777274371208</v>
      </c>
      <c r="W27" s="98">
        <v>0</v>
      </c>
      <c r="X27" s="98">
        <v>26.46868939417746</v>
      </c>
      <c r="Y27" s="98">
        <v>0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32.295865628770507</v>
      </c>
      <c r="D28" s="122">
        <f t="shared" si="13"/>
        <v>17.371120045398648</v>
      </c>
      <c r="E28" s="122">
        <f t="shared" si="13"/>
        <v>39.483377093547418</v>
      </c>
      <c r="F28" s="122">
        <f t="shared" si="13"/>
        <v>33.734729312633149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30.919286927435927</v>
      </c>
      <c r="M28" s="122">
        <f t="shared" si="13"/>
        <v>34.915042708734376</v>
      </c>
      <c r="N28" s="122">
        <f t="shared" si="13"/>
        <v>33.98958459549516</v>
      </c>
      <c r="O28" s="122">
        <f t="shared" si="13"/>
        <v>31.321294512214909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13.100088035972062</v>
      </c>
      <c r="T28" s="122">
        <f t="shared" si="13"/>
        <v>10.47727621747705</v>
      </c>
      <c r="U28" s="122">
        <f t="shared" si="13"/>
        <v>9.5999648284678489</v>
      </c>
      <c r="V28" s="122">
        <f t="shared" si="13"/>
        <v>6.6253057208261481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32.295865628770507</v>
      </c>
      <c r="D29" s="98">
        <f>IF(RES_hhdet_in_fec!D29=0,0,RES_hhdet_in_fec!D29*1000*11630/RES_hhdet_in_new!D26)</f>
        <v>17.371120045398648</v>
      </c>
      <c r="E29" s="98">
        <f>IF(RES_hhdet_in_fec!E29=0,0,RES_hhdet_in_fec!E29*1000*11630/RES_hhdet_in_new!E26)</f>
        <v>39.483377093547418</v>
      </c>
      <c r="F29" s="98">
        <f>IF(RES_hhdet_in_fec!F29=0,0,RES_hhdet_in_fec!F29*1000*11630/RES_hhdet_in_new!F26)</f>
        <v>33.734729312633149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30.919286927435927</v>
      </c>
      <c r="M29" s="98">
        <f>IF(RES_hhdet_in_fec!M29=0,0,RES_hhdet_in_fec!M29*1000*11630/RES_hhdet_in_new!M26)</f>
        <v>34.915042708734376</v>
      </c>
      <c r="N29" s="98">
        <f>IF(RES_hhdet_in_fec!N29=0,0,RES_hhdet_in_fec!N29*1000*11630/RES_hhdet_in_new!N26)</f>
        <v>33.98958459549516</v>
      </c>
      <c r="O29" s="98">
        <f>IF(RES_hhdet_in_fec!O29=0,0,RES_hhdet_in_fec!O29*1000*11630/RES_hhdet_in_new!O26)</f>
        <v>31.321294512214909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13.100088035972062</v>
      </c>
      <c r="T29" s="98">
        <f>IF(RES_hhdet_in_fec!T29=0,0,RES_hhdet_in_fec!T29*1000*11630/RES_hhdet_in_new!T26)</f>
        <v>10.47727621747705</v>
      </c>
      <c r="U29" s="98">
        <f>IF(RES_hhdet_in_fec!U29=0,0,RES_hhdet_in_fec!U29*1000*11630/RES_hhdet_in_new!U26)</f>
        <v>9.5999648284678489</v>
      </c>
      <c r="V29" s="98">
        <f>IF(RES_hhdet_in_fec!V29=0,0,RES_hhdet_in_fec!V29*1000*11630/RES_hhdet_in_new!V26)</f>
        <v>6.6253057208261481</v>
      </c>
      <c r="W29" s="98">
        <f>IF(RES_hhdet_in_fec!W29=0,0,RES_hhdet_in_fec!W29*1000*11630/RES_hhdet_in_new!W26)</f>
        <v>0</v>
      </c>
      <c r="X29" s="98">
        <f>IF(RES_hhdet_in_fec!X29=0,0,RES_hhdet_in_fec!X29*1000*11630/RES_hhdet_in_new!X26)</f>
        <v>0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1396.8855686854004</v>
      </c>
      <c r="D30" s="122">
        <v>1379.88544035533</v>
      </c>
      <c r="E30" s="122">
        <v>1404.669881784044</v>
      </c>
      <c r="F30" s="122">
        <v>1376.8773335535336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1313.1810553779146</v>
      </c>
      <c r="M30" s="122">
        <v>1144.74525648339</v>
      </c>
      <c r="N30" s="122">
        <v>1089.3570599904494</v>
      </c>
      <c r="O30" s="122">
        <v>1088.3608206439014</v>
      </c>
      <c r="P30" s="122">
        <v>1064.9478018489351</v>
      </c>
      <c r="Q30" s="122">
        <v>0</v>
      </c>
      <c r="R30" s="122">
        <v>0</v>
      </c>
      <c r="S30" s="122">
        <v>936.99985510838428</v>
      </c>
      <c r="T30" s="122">
        <v>906.8322795754209</v>
      </c>
      <c r="U30" s="122">
        <v>909.06442277732845</v>
      </c>
      <c r="V30" s="122">
        <v>960.71105918436149</v>
      </c>
      <c r="W30" s="122">
        <v>0</v>
      </c>
      <c r="X30" s="122">
        <v>766.17656361754393</v>
      </c>
      <c r="Y30" s="122">
        <v>0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1433.0662394962237</v>
      </c>
      <c r="D31" s="98">
        <v>1413.5519952946024</v>
      </c>
      <c r="E31" s="98">
        <v>1443.637406032384</v>
      </c>
      <c r="F31" s="98">
        <v>1422.2263720285578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1475.3255937807958</v>
      </c>
      <c r="M31" s="98">
        <v>1272.400563428158</v>
      </c>
      <c r="N31" s="98">
        <v>1211.4847633459437</v>
      </c>
      <c r="O31" s="98">
        <v>1187.9475509318759</v>
      </c>
      <c r="P31" s="98">
        <v>1064.9478018489351</v>
      </c>
      <c r="Q31" s="98">
        <v>0</v>
      </c>
      <c r="R31" s="98">
        <v>0</v>
      </c>
      <c r="S31" s="98">
        <v>1010.841149227919</v>
      </c>
      <c r="T31" s="98">
        <v>988.66495212883308</v>
      </c>
      <c r="U31" s="98">
        <v>974.80111801967041</v>
      </c>
      <c r="V31" s="98">
        <v>1125.7096273356476</v>
      </c>
      <c r="W31" s="98">
        <v>0</v>
      </c>
      <c r="X31" s="98">
        <v>0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954.17035506997172</v>
      </c>
      <c r="D32" s="98">
        <v>947.49829746435103</v>
      </c>
      <c r="E32" s="98">
        <v>955.44851934075984</v>
      </c>
      <c r="F32" s="98">
        <v>943.78875711412911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995.10440401751964</v>
      </c>
      <c r="M32" s="98">
        <v>842.18127435310089</v>
      </c>
      <c r="N32" s="98">
        <v>819.92094673640327</v>
      </c>
      <c r="O32" s="98">
        <v>822.95823041277254</v>
      </c>
      <c r="P32" s="98">
        <v>0</v>
      </c>
      <c r="Q32" s="98">
        <v>0</v>
      </c>
      <c r="R32" s="98">
        <v>0</v>
      </c>
      <c r="S32" s="98">
        <v>774.11111907298869</v>
      </c>
      <c r="T32" s="98">
        <v>760.23717994526282</v>
      </c>
      <c r="U32" s="98">
        <v>759.89768805826679</v>
      </c>
      <c r="V32" s="98">
        <v>895.06919676387804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270.64079926435187</v>
      </c>
      <c r="D33" s="101">
        <v>277.59885818111309</v>
      </c>
      <c r="E33" s="101">
        <v>247.57792336158926</v>
      </c>
      <c r="F33" s="101">
        <v>244.36809195884285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235.37693554319873</v>
      </c>
      <c r="M33" s="101">
        <v>134.80458485125618</v>
      </c>
      <c r="N33" s="101">
        <v>134.84551362729772</v>
      </c>
      <c r="O33" s="101">
        <v>122.87887651435275</v>
      </c>
      <c r="P33" s="101">
        <v>0</v>
      </c>
      <c r="Q33" s="101">
        <v>0</v>
      </c>
      <c r="R33" s="101">
        <v>0</v>
      </c>
      <c r="S33" s="101">
        <v>117.74256203197309</v>
      </c>
      <c r="T33" s="101">
        <v>82.585907920831218</v>
      </c>
      <c r="U33" s="101">
        <v>84.345105909377537</v>
      </c>
      <c r="V33" s="101">
        <v>133.15180293028064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683.52955580561979</v>
      </c>
      <c r="D34" s="104">
        <v>669.89943928323828</v>
      </c>
      <c r="E34" s="104">
        <v>707.8705959791705</v>
      </c>
      <c r="F34" s="104">
        <v>699.42066515528609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759.72746847432109</v>
      </c>
      <c r="M34" s="104">
        <v>707.37668950184479</v>
      </c>
      <c r="N34" s="104">
        <v>685.07543310910557</v>
      </c>
      <c r="O34" s="104">
        <v>700.07935389841964</v>
      </c>
      <c r="P34" s="104">
        <v>0</v>
      </c>
      <c r="Q34" s="104">
        <v>0</v>
      </c>
      <c r="R34" s="104">
        <v>0</v>
      </c>
      <c r="S34" s="104">
        <v>656.36855704101549</v>
      </c>
      <c r="T34" s="104">
        <v>677.65127202443171</v>
      </c>
      <c r="U34" s="104">
        <v>675.55258214888931</v>
      </c>
      <c r="V34" s="104">
        <v>761.91739383359754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1285.6744110290472</v>
      </c>
      <c r="D35" s="101">
        <v>1304.8568911208615</v>
      </c>
      <c r="E35" s="101">
        <v>1199.7384570148556</v>
      </c>
      <c r="F35" s="101">
        <v>1192.2983345663542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1244.0085800787999</v>
      </c>
      <c r="M35" s="101">
        <v>1165.0718436935508</v>
      </c>
      <c r="N35" s="101">
        <v>1089.5341776626772</v>
      </c>
      <c r="O35" s="101">
        <v>1057.369319671036</v>
      </c>
      <c r="P35" s="101">
        <v>0</v>
      </c>
      <c r="Q35" s="101">
        <v>0</v>
      </c>
      <c r="R35" s="101">
        <v>0</v>
      </c>
      <c r="S35" s="101">
        <v>958.38645840438483</v>
      </c>
      <c r="T35" s="101">
        <v>970.18671783540447</v>
      </c>
      <c r="U35" s="101">
        <v>957.73907973796713</v>
      </c>
      <c r="V35" s="101">
        <v>905.43395267421567</v>
      </c>
      <c r="W35" s="101">
        <v>0</v>
      </c>
      <c r="X35" s="101">
        <v>0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930.04152952689162</v>
      </c>
      <c r="D36" s="104">
        <v>951.28792198196129</v>
      </c>
      <c r="E36" s="104">
        <v>852.19022531177802</v>
      </c>
      <c r="F36" s="104">
        <v>848.97275252854354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890.16332714272551</v>
      </c>
      <c r="M36" s="104">
        <v>826.34353255158805</v>
      </c>
      <c r="N36" s="104">
        <v>778.38445441092688</v>
      </c>
      <c r="O36" s="104">
        <v>758.79784468083722</v>
      </c>
      <c r="P36" s="104">
        <v>0</v>
      </c>
      <c r="Q36" s="104">
        <v>0</v>
      </c>
      <c r="R36" s="104">
        <v>0</v>
      </c>
      <c r="S36" s="104">
        <v>729.16478625846696</v>
      </c>
      <c r="T36" s="104">
        <v>736.41800450250344</v>
      </c>
      <c r="U36" s="104">
        <v>735.64131721394006</v>
      </c>
      <c r="V36" s="104">
        <v>687.42078558999549</v>
      </c>
      <c r="W36" s="104">
        <v>0</v>
      </c>
      <c r="X36" s="104">
        <v>766.17656361754393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243.62727592369666</v>
      </c>
      <c r="D37" s="98">
        <v>266.0149299022184</v>
      </c>
      <c r="E37" s="98">
        <v>175.86825399862022</v>
      </c>
      <c r="F37" s="98">
        <v>177.64282726070678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163.59255632899917</v>
      </c>
      <c r="M37" s="98">
        <v>115.79162923726699</v>
      </c>
      <c r="N37" s="98">
        <v>104.70913295092647</v>
      </c>
      <c r="O37" s="98">
        <v>85.762978205485069</v>
      </c>
      <c r="P37" s="98">
        <v>0</v>
      </c>
      <c r="Q37" s="98">
        <v>0</v>
      </c>
      <c r="R37" s="98">
        <v>0</v>
      </c>
      <c r="S37" s="98">
        <v>94.474522327478681</v>
      </c>
      <c r="T37" s="98">
        <v>68.782526618846461</v>
      </c>
      <c r="U37" s="98">
        <v>70.159457779078991</v>
      </c>
      <c r="V37" s="98">
        <v>25.62018110997457</v>
      </c>
      <c r="W37" s="98">
        <v>0</v>
      </c>
      <c r="X37" s="98">
        <v>130.09027409702122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686.41425360319499</v>
      </c>
      <c r="D38" s="98">
        <v>685.27299207974306</v>
      </c>
      <c r="E38" s="98">
        <v>676.32197131315786</v>
      </c>
      <c r="F38" s="98">
        <v>671.32992526783676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726.57077081372631</v>
      </c>
      <c r="M38" s="98">
        <v>710.55190331432107</v>
      </c>
      <c r="N38" s="98">
        <v>673.67532146000019</v>
      </c>
      <c r="O38" s="98">
        <v>673.03486647535215</v>
      </c>
      <c r="P38" s="98">
        <v>0</v>
      </c>
      <c r="Q38" s="98">
        <v>0</v>
      </c>
      <c r="R38" s="98">
        <v>0</v>
      </c>
      <c r="S38" s="98">
        <v>634.69026393098829</v>
      </c>
      <c r="T38" s="98">
        <v>667.63547788365713</v>
      </c>
      <c r="U38" s="98">
        <v>665.48185943486089</v>
      </c>
      <c r="V38" s="98">
        <v>661.80060448002087</v>
      </c>
      <c r="W38" s="98">
        <v>0</v>
      </c>
      <c r="X38" s="98">
        <v>636.08628952052266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2280.1817681166399</v>
      </c>
      <c r="D39" s="122">
        <v>2357.9426984934503</v>
      </c>
      <c r="E39" s="122">
        <v>2484.6567126198961</v>
      </c>
      <c r="F39" s="122">
        <v>2412.9310695087829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2280.0585017666003</v>
      </c>
      <c r="M39" s="122">
        <v>1984.672279395458</v>
      </c>
      <c r="N39" s="122">
        <v>1686.9145774972542</v>
      </c>
      <c r="O39" s="122">
        <v>1444.6228817142221</v>
      </c>
      <c r="P39" s="122">
        <v>939.3401580776997</v>
      </c>
      <c r="Q39" s="122">
        <v>0</v>
      </c>
      <c r="R39" s="122">
        <v>0</v>
      </c>
      <c r="S39" s="122">
        <v>1319.1831421038701</v>
      </c>
      <c r="T39" s="122">
        <v>1478.9869912659383</v>
      </c>
      <c r="U39" s="122">
        <v>1514.5512657703161</v>
      </c>
      <c r="V39" s="122">
        <v>1652.6333341040988</v>
      </c>
      <c r="W39" s="122">
        <v>0</v>
      </c>
      <c r="X39" s="122">
        <v>1381.886672694443</v>
      </c>
      <c r="Y39" s="122">
        <v>0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2529.3278192745956</v>
      </c>
      <c r="D40" s="98">
        <v>2520.9627829335018</v>
      </c>
      <c r="E40" s="98">
        <v>2938.7484972000957</v>
      </c>
      <c r="F40" s="98">
        <v>2926.6352651782836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2398.8507325496284</v>
      </c>
      <c r="M40" s="98">
        <v>2173.2895822992032</v>
      </c>
      <c r="N40" s="98">
        <v>1861.2917200716136</v>
      </c>
      <c r="O40" s="98">
        <v>1731.7473104878063</v>
      </c>
      <c r="P40" s="98">
        <v>0</v>
      </c>
      <c r="Q40" s="98">
        <v>0</v>
      </c>
      <c r="R40" s="98">
        <v>0</v>
      </c>
      <c r="S40" s="98">
        <v>1731.0808827058079</v>
      </c>
      <c r="T40" s="98">
        <v>1780.8659707712679</v>
      </c>
      <c r="U40" s="98">
        <v>1856.0881181405753</v>
      </c>
      <c r="V40" s="98">
        <v>2175.6904926090324</v>
      </c>
      <c r="W40" s="98">
        <v>0</v>
      </c>
      <c r="X40" s="98">
        <v>0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2042.5517543591886</v>
      </c>
      <c r="D41" s="33">
        <v>2196.9666480001301</v>
      </c>
      <c r="E41" s="33">
        <v>1964.7765173387713</v>
      </c>
      <c r="F41" s="33">
        <v>2016.2751997074993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2139.5592569248256</v>
      </c>
      <c r="M41" s="33">
        <v>1708.0879250414068</v>
      </c>
      <c r="N41" s="33">
        <v>1337.7030096319947</v>
      </c>
      <c r="O41" s="33">
        <v>1060.9705400553</v>
      </c>
      <c r="P41" s="33">
        <v>939.3401580776997</v>
      </c>
      <c r="Q41" s="33">
        <v>0</v>
      </c>
      <c r="R41" s="33">
        <v>0</v>
      </c>
      <c r="S41" s="33">
        <v>1125.8885802699344</v>
      </c>
      <c r="T41" s="33">
        <v>1350.0197057177752</v>
      </c>
      <c r="U41" s="33">
        <v>1340.1938082551944</v>
      </c>
      <c r="V41" s="33">
        <v>1415.8368337749034</v>
      </c>
      <c r="W41" s="33">
        <v>0</v>
      </c>
      <c r="X41" s="33">
        <v>1381.886672694443</v>
      </c>
      <c r="Y41" s="33">
        <v>0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7017.5672681335873</v>
      </c>
      <c r="D43" s="117">
        <f t="shared" si="14"/>
        <v>7939.3480667403292</v>
      </c>
      <c r="E43" s="117">
        <f t="shared" si="14"/>
        <v>6911.6634669115829</v>
      </c>
      <c r="F43" s="117">
        <f t="shared" si="14"/>
        <v>7282.4795249768467</v>
      </c>
      <c r="G43" s="117">
        <f t="shared" si="14"/>
        <v>7671.1121827516417</v>
      </c>
      <c r="H43" s="117">
        <f t="shared" si="14"/>
        <v>7317.154570381048</v>
      </c>
      <c r="I43" s="117">
        <f t="shared" si="14"/>
        <v>7793.5183104772532</v>
      </c>
      <c r="J43" s="117">
        <f t="shared" si="14"/>
        <v>7533.9693345796904</v>
      </c>
      <c r="K43" s="117">
        <f t="shared" si="14"/>
        <v>7390.9530951536535</v>
      </c>
      <c r="L43" s="117">
        <f t="shared" si="14"/>
        <v>7488.3570870888843</v>
      </c>
      <c r="M43" s="117">
        <f t="shared" si="14"/>
        <v>7600.2283051020477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5681.6461351974422</v>
      </c>
      <c r="U43" s="117">
        <f t="shared" si="15"/>
        <v>5203.959835180789</v>
      </c>
      <c r="V43" s="117">
        <f t="shared" si="15"/>
        <v>5799.6616310550608</v>
      </c>
      <c r="W43" s="117">
        <f t="shared" ref="W43:Y43" si="16">W44+W47+W49+W58</f>
        <v>5772.0713777791188</v>
      </c>
      <c r="X43" s="117">
        <f t="shared" si="16"/>
        <v>5427.6390188656169</v>
      </c>
      <c r="Y43" s="117">
        <f t="shared" si="16"/>
        <v>5463.1351871562456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3662.1217895238183</v>
      </c>
      <c r="D44" s="122">
        <f t="shared" si="17"/>
        <v>3801.0410325626235</v>
      </c>
      <c r="E44" s="122">
        <f t="shared" si="17"/>
        <v>3394.0854773974052</v>
      </c>
      <c r="F44" s="122">
        <f t="shared" si="17"/>
        <v>3529.7867647079629</v>
      </c>
      <c r="G44" s="122">
        <f t="shared" si="17"/>
        <v>3875.628434006539</v>
      </c>
      <c r="H44" s="122">
        <f t="shared" si="17"/>
        <v>3667.5128583640731</v>
      </c>
      <c r="I44" s="122">
        <f t="shared" si="17"/>
        <v>4023.5255324454624</v>
      </c>
      <c r="J44" s="122">
        <f t="shared" si="17"/>
        <v>4050.5684834767935</v>
      </c>
      <c r="K44" s="122">
        <f t="shared" si="17"/>
        <v>4049.9676857895624</v>
      </c>
      <c r="L44" s="122">
        <f t="shared" si="17"/>
        <v>3483.1304233964934</v>
      </c>
      <c r="M44" s="122">
        <f t="shared" si="17"/>
        <v>4006.1798218887975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3192.8421503703862</v>
      </c>
      <c r="U44" s="122">
        <f t="shared" si="18"/>
        <v>2789.7365494767232</v>
      </c>
      <c r="V44" s="122">
        <f t="shared" si="18"/>
        <v>3066.8914987257776</v>
      </c>
      <c r="W44" s="122">
        <f t="shared" ref="W44:Y44" si="19">SUM(W45:W46)</f>
        <v>3118.5718405563371</v>
      </c>
      <c r="X44" s="122">
        <f t="shared" si="19"/>
        <v>2977.8126717034756</v>
      </c>
      <c r="Y44" s="122">
        <f t="shared" si="19"/>
        <v>2818.4389529621335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3629.0987281793241</v>
      </c>
      <c r="D45" s="98">
        <v>3767.978738686666</v>
      </c>
      <c r="E45" s="98">
        <v>3369.6035518756266</v>
      </c>
      <c r="F45" s="98">
        <v>3505.3747417441673</v>
      </c>
      <c r="G45" s="98">
        <v>3848.2856719440842</v>
      </c>
      <c r="H45" s="98">
        <v>3640.9984749741393</v>
      </c>
      <c r="I45" s="98">
        <v>3993.133135650522</v>
      </c>
      <c r="J45" s="98">
        <v>4018.0205309997982</v>
      </c>
      <c r="K45" s="98">
        <v>4018.7068609657672</v>
      </c>
      <c r="L45" s="98">
        <v>3464.9181440136176</v>
      </c>
      <c r="M45" s="98">
        <v>3982.1379783465254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3172.2534659559028</v>
      </c>
      <c r="U45" s="98">
        <v>2772.0233663410422</v>
      </c>
      <c r="V45" s="98">
        <v>3039.362431291619</v>
      </c>
      <c r="W45" s="98">
        <v>3090.5355223372885</v>
      </c>
      <c r="X45" s="98">
        <v>2950.828242783522</v>
      </c>
      <c r="Y45" s="98">
        <v>2792.2239008962401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33.023061344494231</v>
      </c>
      <c r="D46" s="98">
        <v>33.062293875957359</v>
      </c>
      <c r="E46" s="98">
        <v>24.481925521778315</v>
      </c>
      <c r="F46" s="98">
        <v>24.412022963795781</v>
      </c>
      <c r="G46" s="98">
        <v>27.342762062454671</v>
      </c>
      <c r="H46" s="98">
        <v>26.514383389933624</v>
      </c>
      <c r="I46" s="98">
        <v>30.392396794940492</v>
      </c>
      <c r="J46" s="98">
        <v>32.547952476995206</v>
      </c>
      <c r="K46" s="98">
        <v>31.260824823795126</v>
      </c>
      <c r="L46" s="98">
        <v>18.212279382875586</v>
      </c>
      <c r="M46" s="98">
        <v>24.041843542272222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20.588684414483247</v>
      </c>
      <c r="U46" s="98">
        <v>17.713183135681163</v>
      </c>
      <c r="V46" s="98">
        <v>27.529067434158552</v>
      </c>
      <c r="W46" s="98">
        <v>28.036318219048628</v>
      </c>
      <c r="X46" s="98">
        <v>26.984428919953462</v>
      </c>
      <c r="Y46" s="98">
        <v>26.215052065893179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29.852499147137049</v>
      </c>
      <c r="D47" s="122">
        <f t="shared" si="20"/>
        <v>17.32287214226842</v>
      </c>
      <c r="E47" s="122">
        <f t="shared" si="20"/>
        <v>38.881148688420197</v>
      </c>
      <c r="F47" s="122">
        <f t="shared" si="20"/>
        <v>33.567027416685939</v>
      </c>
      <c r="G47" s="122">
        <f t="shared" si="20"/>
        <v>40.920542850926886</v>
      </c>
      <c r="H47" s="122">
        <f t="shared" si="20"/>
        <v>42.454077559117621</v>
      </c>
      <c r="I47" s="122">
        <f t="shared" si="20"/>
        <v>13.109297660802341</v>
      </c>
      <c r="J47" s="122">
        <f t="shared" si="20"/>
        <v>9.5057552805235392</v>
      </c>
      <c r="K47" s="122">
        <f t="shared" si="20"/>
        <v>12.772146767928451</v>
      </c>
      <c r="L47" s="122">
        <f t="shared" si="20"/>
        <v>31.415602567623139</v>
      </c>
      <c r="M47" s="122">
        <f t="shared" si="20"/>
        <v>35.109874448852892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10.518117754156975</v>
      </c>
      <c r="U47" s="122">
        <f t="shared" si="20"/>
        <v>9.5525877661626009</v>
      </c>
      <c r="V47" s="122">
        <f t="shared" si="20"/>
        <v>6.4926197554468716</v>
      </c>
      <c r="W47" s="122">
        <f t="shared" si="20"/>
        <v>7.9403520217512034</v>
      </c>
      <c r="X47" s="122">
        <f t="shared" si="20"/>
        <v>8.8505527922604088</v>
      </c>
      <c r="Y47" s="122">
        <f t="shared" si="20"/>
        <v>11.178671790820287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29.852499147137049</v>
      </c>
      <c r="D48" s="98">
        <f>IF(RES_hhdet_in_fec!D48=0,0,RES_hhdet_in_fec!D48*1000*11630/RES_hhdet_in_new!D45)</f>
        <v>17.32287214226842</v>
      </c>
      <c r="E48" s="98">
        <f>IF(RES_hhdet_in_fec!E48=0,0,RES_hhdet_in_fec!E48*1000*11630/RES_hhdet_in_new!E45)</f>
        <v>38.881148688420197</v>
      </c>
      <c r="F48" s="98">
        <f>IF(RES_hhdet_in_fec!F48=0,0,RES_hhdet_in_fec!F48*1000*11630/RES_hhdet_in_new!F45)</f>
        <v>33.567027416685939</v>
      </c>
      <c r="G48" s="98">
        <f>IF(RES_hhdet_in_fec!G48=0,0,RES_hhdet_in_fec!G48*1000*11630/RES_hhdet_in_new!G45)</f>
        <v>40.920542850926886</v>
      </c>
      <c r="H48" s="98">
        <f>IF(RES_hhdet_in_fec!H48=0,0,RES_hhdet_in_fec!H48*1000*11630/RES_hhdet_in_new!H45)</f>
        <v>42.454077559117621</v>
      </c>
      <c r="I48" s="98">
        <f>IF(RES_hhdet_in_fec!I48=0,0,RES_hhdet_in_fec!I48*1000*11630/RES_hhdet_in_new!I45)</f>
        <v>13.109297660802341</v>
      </c>
      <c r="J48" s="98">
        <f>IF(RES_hhdet_in_fec!J48=0,0,RES_hhdet_in_fec!J48*1000*11630/RES_hhdet_in_new!J45)</f>
        <v>9.5057552805235392</v>
      </c>
      <c r="K48" s="98">
        <f>IF(RES_hhdet_in_fec!K48=0,0,RES_hhdet_in_fec!K48*1000*11630/RES_hhdet_in_new!K45)</f>
        <v>12.772146767928451</v>
      </c>
      <c r="L48" s="98">
        <f>IF(RES_hhdet_in_fec!L48=0,0,RES_hhdet_in_fec!L48*1000*11630/RES_hhdet_in_new!L45)</f>
        <v>31.415602567623139</v>
      </c>
      <c r="M48" s="98">
        <f>IF(RES_hhdet_in_fec!M48=0,0,RES_hhdet_in_fec!M48*1000*11630/RES_hhdet_in_new!M45)</f>
        <v>35.109874448852892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10.518117754156975</v>
      </c>
      <c r="U48" s="98">
        <f>IF(RES_hhdet_in_fec!U48=0,0,RES_hhdet_in_fec!U48*1000*11630/RES_hhdet_in_new!U45)</f>
        <v>9.5525877661626009</v>
      </c>
      <c r="V48" s="98">
        <f>IF(RES_hhdet_in_fec!V48=0,0,RES_hhdet_in_fec!V48*1000*11630/RES_hhdet_in_new!V45)</f>
        <v>6.4926197554468716</v>
      </c>
      <c r="W48" s="98">
        <f>IF(RES_hhdet_in_fec!W48=0,0,RES_hhdet_in_fec!W48*1000*11630/RES_hhdet_in_new!W45)</f>
        <v>7.9403520217512034</v>
      </c>
      <c r="X48" s="98">
        <f>IF(RES_hhdet_in_fec!X48=0,0,RES_hhdet_in_fec!X48*1000*11630/RES_hhdet_in_new!X45)</f>
        <v>8.8505527922604088</v>
      </c>
      <c r="Y48" s="98">
        <f>IF(RES_hhdet_in_fec!Y48=0,0,RES_hhdet_in_fec!Y48*1000*11630/RES_hhdet_in_new!Y45)</f>
        <v>11.178671790820287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1043.84953803294</v>
      </c>
      <c r="D49" s="122">
        <v>1763.1753960816357</v>
      </c>
      <c r="E49" s="122">
        <v>1002.5850340597914</v>
      </c>
      <c r="F49" s="122">
        <v>1306.2921712918951</v>
      </c>
      <c r="G49" s="122">
        <v>1442.9767029580769</v>
      </c>
      <c r="H49" s="122">
        <v>1409.4252546271548</v>
      </c>
      <c r="I49" s="122">
        <v>1500.2465880347465</v>
      </c>
      <c r="J49" s="122">
        <v>1547.499300812962</v>
      </c>
      <c r="K49" s="122">
        <v>1356.609481085876</v>
      </c>
      <c r="L49" s="122">
        <v>1693.7144839088398</v>
      </c>
      <c r="M49" s="122">
        <v>1574.3653928088663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999.22186654063023</v>
      </c>
      <c r="U49" s="122">
        <v>890.47301177670386</v>
      </c>
      <c r="V49" s="122">
        <v>1073.2087298579204</v>
      </c>
      <c r="W49" s="122">
        <v>1042.0546735500852</v>
      </c>
      <c r="X49" s="122">
        <v>990.88836627966475</v>
      </c>
      <c r="Y49" s="122">
        <v>930.97942426697784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1793.328689407618</v>
      </c>
      <c r="E50" s="98">
        <v>1427.2487783504992</v>
      </c>
      <c r="F50" s="98">
        <v>1375.9443763414204</v>
      </c>
      <c r="G50" s="98">
        <v>1469.5978323677737</v>
      </c>
      <c r="H50" s="98">
        <v>1430.7907479358366</v>
      </c>
      <c r="I50" s="98">
        <v>1517.9081857782844</v>
      </c>
      <c r="J50" s="98">
        <v>1569.579901547432</v>
      </c>
      <c r="K50" s="98">
        <v>1368.0491183671868</v>
      </c>
      <c r="L50" s="98">
        <v>1757.0847001827217</v>
      </c>
      <c r="M50" s="98">
        <v>1831.9363380739669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1113.2081999140362</v>
      </c>
      <c r="U50" s="98">
        <v>960.47575252080753</v>
      </c>
      <c r="V50" s="98">
        <v>1117.4634551091822</v>
      </c>
      <c r="W50" s="98">
        <v>1059.4624496703452</v>
      </c>
      <c r="X50" s="98">
        <v>991.07609543811259</v>
      </c>
      <c r="Y50" s="98">
        <v>931.04056944154729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1122.5998910694984</v>
      </c>
      <c r="D51" s="98">
        <v>1124.7349784107628</v>
      </c>
      <c r="E51" s="98">
        <v>0</v>
      </c>
      <c r="F51" s="98">
        <v>0</v>
      </c>
      <c r="G51" s="98">
        <v>924.59821612903738</v>
      </c>
      <c r="H51" s="98">
        <v>891.94488768923816</v>
      </c>
      <c r="I51" s="98">
        <v>953.61279174875176</v>
      </c>
      <c r="J51" s="98">
        <v>989.60178771614289</v>
      </c>
      <c r="K51" s="98">
        <v>867.89589551207746</v>
      </c>
      <c r="L51" s="98">
        <v>1111.0469343019786</v>
      </c>
      <c r="M51" s="98">
        <v>1154.4464140830103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828.32339269676925</v>
      </c>
      <c r="U51" s="98">
        <v>0</v>
      </c>
      <c r="V51" s="98">
        <v>855.97106733760847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350.37288297986481</v>
      </c>
      <c r="D52" s="101">
        <v>363.50973247670589</v>
      </c>
      <c r="E52" s="101">
        <v>0</v>
      </c>
      <c r="F52" s="101">
        <v>0</v>
      </c>
      <c r="G52" s="101">
        <v>286.97268607538462</v>
      </c>
      <c r="H52" s="101">
        <v>254.4737185089497</v>
      </c>
      <c r="I52" s="101">
        <v>277.63650972261837</v>
      </c>
      <c r="J52" s="101">
        <v>283.70750449351067</v>
      </c>
      <c r="K52" s="101">
        <v>249.10350190457234</v>
      </c>
      <c r="L52" s="101">
        <v>292.69340823075362</v>
      </c>
      <c r="M52" s="101">
        <v>256.58464935030162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108.83797981881924</v>
      </c>
      <c r="U52" s="101">
        <v>0</v>
      </c>
      <c r="V52" s="101">
        <v>124.0678470031383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772.22700808963384</v>
      </c>
      <c r="D53" s="104">
        <v>761.22524593405706</v>
      </c>
      <c r="E53" s="104">
        <v>0</v>
      </c>
      <c r="F53" s="104">
        <v>0</v>
      </c>
      <c r="G53" s="104">
        <v>637.62553005365271</v>
      </c>
      <c r="H53" s="104">
        <v>637.47116918028848</v>
      </c>
      <c r="I53" s="104">
        <v>675.97628202613362</v>
      </c>
      <c r="J53" s="104">
        <v>705.89428322263211</v>
      </c>
      <c r="K53" s="104">
        <v>618.79239360750523</v>
      </c>
      <c r="L53" s="104">
        <v>818.35352607122513</v>
      </c>
      <c r="M53" s="104">
        <v>897.86176473270871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719.48541287795024</v>
      </c>
      <c r="U53" s="104">
        <v>0</v>
      </c>
      <c r="V53" s="104">
        <v>731.90322033447001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1285.6744110290474</v>
      </c>
      <c r="D54" s="101">
        <v>1304.8568911208615</v>
      </c>
      <c r="E54" s="101">
        <v>1199.7384570148556</v>
      </c>
      <c r="F54" s="101">
        <v>1192.2983345663538</v>
      </c>
      <c r="G54" s="101">
        <v>1279.8175482497306</v>
      </c>
      <c r="H54" s="101">
        <v>1229.2732389632797</v>
      </c>
      <c r="I54" s="101">
        <v>1263.4737148527222</v>
      </c>
      <c r="J54" s="101">
        <v>1258.0066532046442</v>
      </c>
      <c r="K54" s="101">
        <v>1271.7589200893653</v>
      </c>
      <c r="L54" s="101">
        <v>1244.0085800787999</v>
      </c>
      <c r="M54" s="101">
        <v>1165.0718436935506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970.18671783540435</v>
      </c>
      <c r="U54" s="101">
        <v>957.7390797379669</v>
      </c>
      <c r="V54" s="101">
        <v>905.43395267421579</v>
      </c>
      <c r="W54" s="101">
        <v>0</v>
      </c>
      <c r="X54" s="101">
        <v>0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930.04152952689174</v>
      </c>
      <c r="D55" s="104">
        <v>951.28792198196163</v>
      </c>
      <c r="E55" s="104">
        <v>852.19022531177814</v>
      </c>
      <c r="F55" s="104">
        <v>848.97275252854342</v>
      </c>
      <c r="G55" s="104">
        <v>936.92361804194991</v>
      </c>
      <c r="H55" s="104">
        <v>888.27311994301579</v>
      </c>
      <c r="I55" s="104">
        <v>917.20637428658904</v>
      </c>
      <c r="J55" s="104">
        <v>912.75613010263396</v>
      </c>
      <c r="K55" s="104">
        <v>930.47875939270318</v>
      </c>
      <c r="L55" s="104">
        <v>890.16332714272528</v>
      </c>
      <c r="M55" s="104">
        <v>826.34353255158828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736.41800450250332</v>
      </c>
      <c r="U55" s="104">
        <v>735.64131721393971</v>
      </c>
      <c r="V55" s="104">
        <v>687.42078558999549</v>
      </c>
      <c r="W55" s="104">
        <v>756.56714517782132</v>
      </c>
      <c r="X55" s="104">
        <v>766.17656361754393</v>
      </c>
      <c r="Y55" s="104">
        <v>776.89358435231145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243.62727592369669</v>
      </c>
      <c r="D56" s="98">
        <v>266.01492990221834</v>
      </c>
      <c r="E56" s="98">
        <v>175.86825399862019</v>
      </c>
      <c r="F56" s="98">
        <v>177.64282726070672</v>
      </c>
      <c r="G56" s="98">
        <v>261.82150352731804</v>
      </c>
      <c r="H56" s="98">
        <v>214.13845696210325</v>
      </c>
      <c r="I56" s="98">
        <v>228.53461433766989</v>
      </c>
      <c r="J56" s="98">
        <v>219.81937363598166</v>
      </c>
      <c r="K56" s="98">
        <v>239.09717449011779</v>
      </c>
      <c r="L56" s="98">
        <v>163.59255632899917</v>
      </c>
      <c r="M56" s="98">
        <v>115.79162923726697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68.782526618846447</v>
      </c>
      <c r="U56" s="98">
        <v>70.159457779078977</v>
      </c>
      <c r="V56" s="98">
        <v>25.620181109974563</v>
      </c>
      <c r="W56" s="98">
        <v>68.800254827771909</v>
      </c>
      <c r="X56" s="98">
        <v>130.09027409702122</v>
      </c>
      <c r="Y56" s="98">
        <v>127.36106011228149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686.41425360319499</v>
      </c>
      <c r="D57" s="98">
        <v>685.27299207974329</v>
      </c>
      <c r="E57" s="98">
        <v>676.32197131315775</v>
      </c>
      <c r="F57" s="98">
        <v>671.32992526783653</v>
      </c>
      <c r="G57" s="98">
        <v>675.10211451463192</v>
      </c>
      <c r="H57" s="98">
        <v>674.13466298091248</v>
      </c>
      <c r="I57" s="98">
        <v>688.67175994891909</v>
      </c>
      <c r="J57" s="98">
        <v>692.93675646665201</v>
      </c>
      <c r="K57" s="98">
        <v>691.38158490258525</v>
      </c>
      <c r="L57" s="98">
        <v>726.57077081372597</v>
      </c>
      <c r="M57" s="98">
        <v>710.55190331432118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667.6354778836569</v>
      </c>
      <c r="U57" s="98">
        <v>665.48185943486078</v>
      </c>
      <c r="V57" s="98">
        <v>661.80060448002098</v>
      </c>
      <c r="W57" s="98">
        <v>687.76689035004949</v>
      </c>
      <c r="X57" s="98">
        <v>636.08628952052266</v>
      </c>
      <c r="Y57" s="98">
        <v>649.53252424003006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2281.7434414296908</v>
      </c>
      <c r="D58" s="122">
        <v>2357.8087659538014</v>
      </c>
      <c r="E58" s="122">
        <v>2476.1118067659663</v>
      </c>
      <c r="F58" s="122">
        <v>2412.8335615603032</v>
      </c>
      <c r="G58" s="122">
        <v>2311.5865029360989</v>
      </c>
      <c r="H58" s="122">
        <v>2197.7623798307018</v>
      </c>
      <c r="I58" s="122">
        <v>2256.6368923362415</v>
      </c>
      <c r="J58" s="122">
        <v>1926.3957950094116</v>
      </c>
      <c r="K58" s="122">
        <v>1971.6037815102864</v>
      </c>
      <c r="L58" s="122">
        <v>2280.0965772159279</v>
      </c>
      <c r="M58" s="122">
        <v>1984.5732159555305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1479.0640005322682</v>
      </c>
      <c r="U58" s="122">
        <v>1514.1976861611993</v>
      </c>
      <c r="V58" s="122">
        <v>1653.0687827159154</v>
      </c>
      <c r="W58" s="122">
        <v>1603.5045116509452</v>
      </c>
      <c r="X58" s="122">
        <v>1450.0874280902167</v>
      </c>
      <c r="Y58" s="122">
        <v>1702.5381381363143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2529.3278192745961</v>
      </c>
      <c r="D59" s="98">
        <v>2520.9627829335013</v>
      </c>
      <c r="E59" s="98">
        <v>2938.7484972000948</v>
      </c>
      <c r="F59" s="98">
        <v>2926.6352651782836</v>
      </c>
      <c r="G59" s="98">
        <v>2685.9653778528809</v>
      </c>
      <c r="H59" s="98">
        <v>2632.469557746686</v>
      </c>
      <c r="I59" s="98">
        <v>2636.0378828999646</v>
      </c>
      <c r="J59" s="98">
        <v>2373.811010030392</v>
      </c>
      <c r="K59" s="98">
        <v>2356.9123904809508</v>
      </c>
      <c r="L59" s="98">
        <v>2398.850732549628</v>
      </c>
      <c r="M59" s="98">
        <v>2173.2895822992027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1780.8659707712677</v>
      </c>
      <c r="U59" s="98">
        <v>1856.0881181405755</v>
      </c>
      <c r="V59" s="98">
        <v>2175.6904926090328</v>
      </c>
      <c r="W59" s="98">
        <v>2083.7067050287883</v>
      </c>
      <c r="X59" s="98">
        <v>2104.935389191231</v>
      </c>
      <c r="Y59" s="98">
        <v>2191.0219692788546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2042.5517543591889</v>
      </c>
      <c r="D60" s="33">
        <v>2196.9666480001297</v>
      </c>
      <c r="E60" s="33">
        <v>1964.7765173387725</v>
      </c>
      <c r="F60" s="33">
        <v>2016.2751997074993</v>
      </c>
      <c r="G60" s="33">
        <v>2138.2353284505061</v>
      </c>
      <c r="H60" s="33">
        <v>2003.7573209365557</v>
      </c>
      <c r="I60" s="33">
        <v>2108.4967965341889</v>
      </c>
      <c r="J60" s="33">
        <v>1747.1659417408748</v>
      </c>
      <c r="K60" s="33">
        <v>1704.8637160318146</v>
      </c>
      <c r="L60" s="33">
        <v>2139.5592569248261</v>
      </c>
      <c r="M60" s="33">
        <v>1708.0879250414068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1350.019705717775</v>
      </c>
      <c r="U60" s="33">
        <v>1340.1938082551944</v>
      </c>
      <c r="V60" s="33">
        <v>1415.8368337749037</v>
      </c>
      <c r="W60" s="33">
        <v>1515.437411458292</v>
      </c>
      <c r="X60" s="33">
        <v>1381.886672694443</v>
      </c>
      <c r="Y60" s="33">
        <v>1643.702974474257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7007.6435507655769</v>
      </c>
      <c r="D62" s="117">
        <f t="shared" si="21"/>
        <v>7506.377944403951</v>
      </c>
      <c r="E62" s="117">
        <f t="shared" si="21"/>
        <v>7365.8270909872244</v>
      </c>
      <c r="F62" s="117">
        <f t="shared" si="21"/>
        <v>7730.1105971119359</v>
      </c>
      <c r="G62" s="117">
        <f t="shared" si="21"/>
        <v>7898.6891205633956</v>
      </c>
      <c r="H62" s="117">
        <f t="shared" si="21"/>
        <v>7499.5368054268474</v>
      </c>
      <c r="I62" s="117">
        <f t="shared" si="21"/>
        <v>7647.162821375734</v>
      </c>
      <c r="J62" s="117">
        <f t="shared" si="21"/>
        <v>7216.5264883879445</v>
      </c>
      <c r="K62" s="117">
        <f t="shared" si="21"/>
        <v>7441.7889226847947</v>
      </c>
      <c r="L62" s="117">
        <f t="shared" si="21"/>
        <v>7486.691286195949</v>
      </c>
      <c r="M62" s="117">
        <f t="shared" si="21"/>
        <v>6263.3900698771586</v>
      </c>
      <c r="N62" s="117">
        <f t="shared" si="21"/>
        <v>6061.8766667483414</v>
      </c>
      <c r="O62" s="117">
        <f t="shared" si="21"/>
        <v>5699.1925968942087</v>
      </c>
      <c r="P62" s="117">
        <f t="shared" si="21"/>
        <v>5617.1206732889214</v>
      </c>
      <c r="Q62" s="117">
        <f t="shared" si="21"/>
        <v>5528.5083115091165</v>
      </c>
      <c r="R62" s="117">
        <f t="shared" ref="R62:V62" si="22">R63+R66+R68+R77</f>
        <v>5169.5630926394033</v>
      </c>
      <c r="S62" s="117">
        <f t="shared" si="22"/>
        <v>5167.4643766426989</v>
      </c>
      <c r="T62" s="117">
        <f t="shared" si="22"/>
        <v>5487.5296663591289</v>
      </c>
      <c r="U62" s="117">
        <f t="shared" si="22"/>
        <v>5560.2816674550659</v>
      </c>
      <c r="V62" s="117">
        <f t="shared" si="22"/>
        <v>5785.398614945917</v>
      </c>
      <c r="W62" s="117">
        <f t="shared" ref="W62:Y62" si="23">W63+W66+W68+W77</f>
        <v>5781.8899743238971</v>
      </c>
      <c r="X62" s="117">
        <f t="shared" si="23"/>
        <v>5573.3148230011448</v>
      </c>
      <c r="Y62" s="117">
        <f t="shared" si="23"/>
        <v>5560.6961403190826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2957.3871588154216</v>
      </c>
      <c r="D63" s="122">
        <f t="shared" si="24"/>
        <v>3207.9939131081414</v>
      </c>
      <c r="E63" s="122">
        <f t="shared" si="24"/>
        <v>3355.3947763674314</v>
      </c>
      <c r="F63" s="122">
        <f t="shared" si="24"/>
        <v>3656.7020431089127</v>
      </c>
      <c r="G63" s="122">
        <f t="shared" si="24"/>
        <v>3772.8030777071626</v>
      </c>
      <c r="H63" s="122">
        <f t="shared" si="24"/>
        <v>3593.499080587681</v>
      </c>
      <c r="I63" s="122">
        <f t="shared" si="24"/>
        <v>3740.3159944652111</v>
      </c>
      <c r="J63" s="122">
        <f t="shared" si="24"/>
        <v>3574.2310086658222</v>
      </c>
      <c r="K63" s="122">
        <f t="shared" si="24"/>
        <v>3927.0015478405521</v>
      </c>
      <c r="L63" s="122">
        <f t="shared" si="24"/>
        <v>3272.5178462987324</v>
      </c>
      <c r="M63" s="122">
        <f t="shared" si="24"/>
        <v>2912.6577760917703</v>
      </c>
      <c r="N63" s="122">
        <f t="shared" si="24"/>
        <v>3110.0634083984037</v>
      </c>
      <c r="O63" s="122">
        <f t="shared" si="24"/>
        <v>3124.634435931795</v>
      </c>
      <c r="P63" s="122">
        <f t="shared" si="24"/>
        <v>3178.7854748462923</v>
      </c>
      <c r="Q63" s="122">
        <f t="shared" si="24"/>
        <v>3068.8381460597484</v>
      </c>
      <c r="R63" s="122">
        <f t="shared" ref="R63:V63" si="25">SUM(R64:R65)</f>
        <v>2681.7862736889392</v>
      </c>
      <c r="S63" s="122">
        <f t="shared" si="25"/>
        <v>2663.6765020072517</v>
      </c>
      <c r="T63" s="122">
        <f t="shared" si="25"/>
        <v>2708.002931158162</v>
      </c>
      <c r="U63" s="122">
        <f t="shared" si="25"/>
        <v>2698.4788989825233</v>
      </c>
      <c r="V63" s="122">
        <f t="shared" si="25"/>
        <v>2686.9010531917502</v>
      </c>
      <c r="W63" s="122">
        <f t="shared" ref="W63:Y63" si="26">SUM(W64:W65)</f>
        <v>2647.8181464724967</v>
      </c>
      <c r="X63" s="122">
        <f t="shared" si="26"/>
        <v>2632.6831603675359</v>
      </c>
      <c r="Y63" s="122">
        <f t="shared" si="26"/>
        <v>2485.0331259421114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2928.3241512788977</v>
      </c>
      <c r="D64" s="98">
        <v>3177.610668968749</v>
      </c>
      <c r="E64" s="98">
        <v>3329.0602573536266</v>
      </c>
      <c r="F64" s="98">
        <v>3629.206533508036</v>
      </c>
      <c r="G64" s="98">
        <v>3743.8865851437258</v>
      </c>
      <c r="H64" s="98">
        <v>3565.2960881408799</v>
      </c>
      <c r="I64" s="98">
        <v>3709.6651822447784</v>
      </c>
      <c r="J64" s="98">
        <v>3543.0919744621506</v>
      </c>
      <c r="K64" s="98">
        <v>3894.1510827058341</v>
      </c>
      <c r="L64" s="98">
        <v>3253.975802840961</v>
      </c>
      <c r="M64" s="98">
        <v>2893.7186072381915</v>
      </c>
      <c r="N64" s="98">
        <v>3090.0732508445321</v>
      </c>
      <c r="O64" s="98">
        <v>3103.8001096540056</v>
      </c>
      <c r="P64" s="98">
        <v>3157.352054987276</v>
      </c>
      <c r="Q64" s="98">
        <v>3047.6202001847701</v>
      </c>
      <c r="R64" s="98">
        <v>2662.1866519366149</v>
      </c>
      <c r="S64" s="98">
        <v>2644.3089643970757</v>
      </c>
      <c r="T64" s="98">
        <v>2688.3939502940498</v>
      </c>
      <c r="U64" s="98">
        <v>2679.0298008857835</v>
      </c>
      <c r="V64" s="98">
        <v>2659.3034574918993</v>
      </c>
      <c r="W64" s="98">
        <v>2620.4427416333683</v>
      </c>
      <c r="X64" s="98">
        <v>2605.1561060470531</v>
      </c>
      <c r="Y64" s="98">
        <v>2458.2992940580466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29.063007536523706</v>
      </c>
      <c r="D65" s="98">
        <v>30.383244139392549</v>
      </c>
      <c r="E65" s="98">
        <v>26.334519013804936</v>
      </c>
      <c r="F65" s="98">
        <v>27.495509600876545</v>
      </c>
      <c r="G65" s="98">
        <v>28.916492563436815</v>
      </c>
      <c r="H65" s="98">
        <v>28.20299244680092</v>
      </c>
      <c r="I65" s="98">
        <v>30.650812220432623</v>
      </c>
      <c r="J65" s="98">
        <v>31.139034203671393</v>
      </c>
      <c r="K65" s="98">
        <v>32.850465134718043</v>
      </c>
      <c r="L65" s="98">
        <v>18.542043457771129</v>
      </c>
      <c r="M65" s="98">
        <v>18.939168853578806</v>
      </c>
      <c r="N65" s="98">
        <v>19.990157553871363</v>
      </c>
      <c r="O65" s="98">
        <v>20.834326277789401</v>
      </c>
      <c r="P65" s="98">
        <v>21.433419859016233</v>
      </c>
      <c r="Q65" s="98">
        <v>21.217945874978476</v>
      </c>
      <c r="R65" s="98">
        <v>19.5996217523242</v>
      </c>
      <c r="S65" s="98">
        <v>19.367537610175898</v>
      </c>
      <c r="T65" s="98">
        <v>19.608980864112265</v>
      </c>
      <c r="U65" s="98">
        <v>19.449098096739935</v>
      </c>
      <c r="V65" s="98">
        <v>27.597595699850956</v>
      </c>
      <c r="W65" s="98">
        <v>27.375404839128258</v>
      </c>
      <c r="X65" s="98">
        <v>27.52705432048289</v>
      </c>
      <c r="Y65" s="98">
        <v>26.733831884064685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32.285846810646703</v>
      </c>
      <c r="D66" s="122">
        <f t="shared" si="27"/>
        <v>17.36034725777359</v>
      </c>
      <c r="E66" s="122">
        <f t="shared" si="27"/>
        <v>39.508537481037528</v>
      </c>
      <c r="F66" s="122">
        <f t="shared" si="27"/>
        <v>33.777146398346012</v>
      </c>
      <c r="G66" s="122">
        <f t="shared" si="27"/>
        <v>40.880306566807491</v>
      </c>
      <c r="H66" s="122">
        <f t="shared" si="27"/>
        <v>42.57157654680163</v>
      </c>
      <c r="I66" s="122">
        <f t="shared" si="27"/>
        <v>13.076406978817174</v>
      </c>
      <c r="J66" s="122">
        <f t="shared" si="27"/>
        <v>9.5056275438393421</v>
      </c>
      <c r="K66" s="122">
        <f t="shared" si="27"/>
        <v>12.781564701386179</v>
      </c>
      <c r="L66" s="122">
        <f t="shared" si="27"/>
        <v>31.435441256362846</v>
      </c>
      <c r="M66" s="122">
        <f t="shared" si="27"/>
        <v>34.947303302737893</v>
      </c>
      <c r="N66" s="122">
        <f t="shared" si="27"/>
        <v>33.961577133371343</v>
      </c>
      <c r="O66" s="122">
        <f t="shared" si="27"/>
        <v>31.319214302973098</v>
      </c>
      <c r="P66" s="122">
        <f t="shared" si="27"/>
        <v>15.089621355427075</v>
      </c>
      <c r="Q66" s="122">
        <f t="shared" si="27"/>
        <v>16.494856771815819</v>
      </c>
      <c r="R66" s="122">
        <f t="shared" si="27"/>
        <v>13.580236560626036</v>
      </c>
      <c r="S66" s="122">
        <f t="shared" si="27"/>
        <v>13.118250348213797</v>
      </c>
      <c r="T66" s="122">
        <f t="shared" si="27"/>
        <v>10.503257676274124</v>
      </c>
      <c r="U66" s="122">
        <f t="shared" si="27"/>
        <v>9.5369454421602367</v>
      </c>
      <c r="V66" s="122">
        <f t="shared" si="27"/>
        <v>6.5058994317524483</v>
      </c>
      <c r="W66" s="122">
        <f t="shared" si="27"/>
        <v>7.9368306139504536</v>
      </c>
      <c r="X66" s="122">
        <f t="shared" si="27"/>
        <v>8.8197297730102431</v>
      </c>
      <c r="Y66" s="122">
        <f t="shared" si="27"/>
        <v>11.270976743350845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32.285846810646703</v>
      </c>
      <c r="D67" s="98">
        <f>IF(RES_hhdet_in_fec!D67=0,0,RES_hhdet_in_fec!D67*1000*11630/RES_hhdet_in_new!D64)</f>
        <v>17.36034725777359</v>
      </c>
      <c r="E67" s="98">
        <f>IF(RES_hhdet_in_fec!E67=0,0,RES_hhdet_in_fec!E67*1000*11630/RES_hhdet_in_new!E64)</f>
        <v>39.508537481037528</v>
      </c>
      <c r="F67" s="98">
        <f>IF(RES_hhdet_in_fec!F67=0,0,RES_hhdet_in_fec!F67*1000*11630/RES_hhdet_in_new!F64)</f>
        <v>33.777146398346012</v>
      </c>
      <c r="G67" s="98">
        <f>IF(RES_hhdet_in_fec!G67=0,0,RES_hhdet_in_fec!G67*1000*11630/RES_hhdet_in_new!G64)</f>
        <v>40.880306566807491</v>
      </c>
      <c r="H67" s="98">
        <f>IF(RES_hhdet_in_fec!H67=0,0,RES_hhdet_in_fec!H67*1000*11630/RES_hhdet_in_new!H64)</f>
        <v>42.57157654680163</v>
      </c>
      <c r="I67" s="98">
        <f>IF(RES_hhdet_in_fec!I67=0,0,RES_hhdet_in_fec!I67*1000*11630/RES_hhdet_in_new!I64)</f>
        <v>13.076406978817174</v>
      </c>
      <c r="J67" s="98">
        <f>IF(RES_hhdet_in_fec!J67=0,0,RES_hhdet_in_fec!J67*1000*11630/RES_hhdet_in_new!J64)</f>
        <v>9.5056275438393421</v>
      </c>
      <c r="K67" s="98">
        <f>IF(RES_hhdet_in_fec!K67=0,0,RES_hhdet_in_fec!K67*1000*11630/RES_hhdet_in_new!K64)</f>
        <v>12.781564701386179</v>
      </c>
      <c r="L67" s="98">
        <f>IF(RES_hhdet_in_fec!L67=0,0,RES_hhdet_in_fec!L67*1000*11630/RES_hhdet_in_new!L64)</f>
        <v>31.435441256362846</v>
      </c>
      <c r="M67" s="98">
        <f>IF(RES_hhdet_in_fec!M67=0,0,RES_hhdet_in_fec!M67*1000*11630/RES_hhdet_in_new!M64)</f>
        <v>34.947303302737893</v>
      </c>
      <c r="N67" s="98">
        <f>IF(RES_hhdet_in_fec!N67=0,0,RES_hhdet_in_fec!N67*1000*11630/RES_hhdet_in_new!N64)</f>
        <v>33.961577133371343</v>
      </c>
      <c r="O67" s="98">
        <f>IF(RES_hhdet_in_fec!O67=0,0,RES_hhdet_in_fec!O67*1000*11630/RES_hhdet_in_new!O64)</f>
        <v>31.319214302973098</v>
      </c>
      <c r="P67" s="98">
        <f>IF(RES_hhdet_in_fec!P67=0,0,RES_hhdet_in_fec!P67*1000*11630/RES_hhdet_in_new!P64)</f>
        <v>15.089621355427075</v>
      </c>
      <c r="Q67" s="98">
        <f>IF(RES_hhdet_in_fec!Q67=0,0,RES_hhdet_in_fec!Q67*1000*11630/RES_hhdet_in_new!Q64)</f>
        <v>16.494856771815819</v>
      </c>
      <c r="R67" s="98">
        <f>IF(RES_hhdet_in_fec!R67=0,0,RES_hhdet_in_fec!R67*1000*11630/RES_hhdet_in_new!R64)</f>
        <v>13.580236560626036</v>
      </c>
      <c r="S67" s="98">
        <f>IF(RES_hhdet_in_fec!S67=0,0,RES_hhdet_in_fec!S67*1000*11630/RES_hhdet_in_new!S64)</f>
        <v>13.118250348213797</v>
      </c>
      <c r="T67" s="98">
        <f>IF(RES_hhdet_in_fec!T67=0,0,RES_hhdet_in_fec!T67*1000*11630/RES_hhdet_in_new!T64)</f>
        <v>10.503257676274124</v>
      </c>
      <c r="U67" s="98">
        <f>IF(RES_hhdet_in_fec!U67=0,0,RES_hhdet_in_fec!U67*1000*11630/RES_hhdet_in_new!U64)</f>
        <v>9.5369454421602367</v>
      </c>
      <c r="V67" s="98">
        <f>IF(RES_hhdet_in_fec!V67=0,0,RES_hhdet_in_fec!V67*1000*11630/RES_hhdet_in_new!V64)</f>
        <v>6.5058994317524483</v>
      </c>
      <c r="W67" s="98">
        <f>IF(RES_hhdet_in_fec!W67=0,0,RES_hhdet_in_fec!W67*1000*11630/RES_hhdet_in_new!W64)</f>
        <v>7.9368306139504536</v>
      </c>
      <c r="X67" s="98">
        <f>IF(RES_hhdet_in_fec!X67=0,0,RES_hhdet_in_fec!X67*1000*11630/RES_hhdet_in_new!X64)</f>
        <v>8.8197297730102431</v>
      </c>
      <c r="Y67" s="98">
        <f>IF(RES_hhdet_in_fec!Y67=0,0,RES_hhdet_in_fec!Y67*1000*11630/RES_hhdet_in_new!Y64)</f>
        <v>11.270976743350845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1414.2851108876391</v>
      </c>
      <c r="D68" s="122">
        <v>1464.4671018545866</v>
      </c>
      <c r="E68" s="122">
        <v>1356.4413035204641</v>
      </c>
      <c r="F68" s="122">
        <v>1367.5771592796118</v>
      </c>
      <c r="G68" s="122">
        <v>1370.2255253219603</v>
      </c>
      <c r="H68" s="122">
        <v>1329.7548389255996</v>
      </c>
      <c r="I68" s="122">
        <v>1339.7727774870311</v>
      </c>
      <c r="J68" s="122">
        <v>1295.932840917179</v>
      </c>
      <c r="K68" s="122">
        <v>1245.586963661352</v>
      </c>
      <c r="L68" s="122">
        <v>1471.2603116000723</v>
      </c>
      <c r="M68" s="122">
        <v>1182.7766761416067</v>
      </c>
      <c r="N68" s="122">
        <v>1094.6494314941001</v>
      </c>
      <c r="O68" s="122">
        <v>1021.0184719574456</v>
      </c>
      <c r="P68" s="122">
        <v>949.79920649006203</v>
      </c>
      <c r="Q68" s="122">
        <v>945.68424813454646</v>
      </c>
      <c r="R68" s="122">
        <v>879.36942890941555</v>
      </c>
      <c r="S68" s="122">
        <v>906.91216487691861</v>
      </c>
      <c r="T68" s="122">
        <v>936.17294140872298</v>
      </c>
      <c r="U68" s="122">
        <v>941.96474507144251</v>
      </c>
      <c r="V68" s="122">
        <v>1008.0456057856048</v>
      </c>
      <c r="W68" s="122">
        <v>942.06581752425143</v>
      </c>
      <c r="X68" s="122">
        <v>919.15769668407791</v>
      </c>
      <c r="Y68" s="122">
        <v>879.93036774427787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1446.7665917643656</v>
      </c>
      <c r="D69" s="98">
        <v>1496.1321541693324</v>
      </c>
      <c r="E69" s="98">
        <v>1389.9942805094913</v>
      </c>
      <c r="F69" s="98">
        <v>1401.4442344495649</v>
      </c>
      <c r="G69" s="98">
        <v>1398.5226535388565</v>
      </c>
      <c r="H69" s="98">
        <v>1358.5879354522685</v>
      </c>
      <c r="I69" s="98">
        <v>1358.7882995039765</v>
      </c>
      <c r="J69" s="98">
        <v>1325.6848800818568</v>
      </c>
      <c r="K69" s="98">
        <v>1269.5499325171934</v>
      </c>
      <c r="L69" s="98">
        <v>1560.694439886629</v>
      </c>
      <c r="M69" s="98">
        <v>1250.3003434983423</v>
      </c>
      <c r="N69" s="98">
        <v>1167.4015195338377</v>
      </c>
      <c r="O69" s="98">
        <v>1042.9810824066944</v>
      </c>
      <c r="P69" s="98">
        <v>1009.7560785276046</v>
      </c>
      <c r="Q69" s="98">
        <v>981.79635812999402</v>
      </c>
      <c r="R69" s="98">
        <v>890.77175063961545</v>
      </c>
      <c r="S69" s="98">
        <v>917.99353553385185</v>
      </c>
      <c r="T69" s="98">
        <v>957.71816568998315</v>
      </c>
      <c r="U69" s="98">
        <v>956.92639979186322</v>
      </c>
      <c r="V69" s="98">
        <v>1025.6402425024487</v>
      </c>
      <c r="W69" s="98">
        <v>958.40917881219764</v>
      </c>
      <c r="X69" s="98">
        <v>924.24274191535619</v>
      </c>
      <c r="Y69" s="98">
        <v>881.39765745196576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956.51086566780373</v>
      </c>
      <c r="D70" s="98">
        <v>1001.837249275214</v>
      </c>
      <c r="E70" s="98">
        <v>920.70958489482234</v>
      </c>
      <c r="F70" s="98">
        <v>936.00045232345428</v>
      </c>
      <c r="G70" s="98">
        <v>955.45599545603773</v>
      </c>
      <c r="H70" s="98">
        <v>925.62642329730363</v>
      </c>
      <c r="I70" s="98">
        <v>934.07030407741911</v>
      </c>
      <c r="J70" s="98">
        <v>916.70962617266912</v>
      </c>
      <c r="K70" s="98">
        <v>888.40655789331754</v>
      </c>
      <c r="L70" s="98">
        <v>1094.9597989891893</v>
      </c>
      <c r="M70" s="98">
        <v>864.71930350816285</v>
      </c>
      <c r="N70" s="98">
        <v>827.8711142407152</v>
      </c>
      <c r="O70" s="98">
        <v>755.2431059096574</v>
      </c>
      <c r="P70" s="98">
        <v>762.77214782792453</v>
      </c>
      <c r="Q70" s="98">
        <v>765.5239355156225</v>
      </c>
      <c r="R70" s="98">
        <v>0</v>
      </c>
      <c r="S70" s="98">
        <v>734.73528304592173</v>
      </c>
      <c r="T70" s="98">
        <v>770.37182402497592</v>
      </c>
      <c r="U70" s="98">
        <v>777.63244909881269</v>
      </c>
      <c r="V70" s="98">
        <v>843.84489414598511</v>
      </c>
      <c r="W70" s="98">
        <v>0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273.21953048145366</v>
      </c>
      <c r="D71" s="101">
        <v>297.36789932605768</v>
      </c>
      <c r="E71" s="101">
        <v>235.6976036619993</v>
      </c>
      <c r="F71" s="101">
        <v>240.32008076485849</v>
      </c>
      <c r="G71" s="101">
        <v>277.09014552363726</v>
      </c>
      <c r="H71" s="101">
        <v>245.67248281208455</v>
      </c>
      <c r="I71" s="101">
        <v>249.35370348391717</v>
      </c>
      <c r="J71" s="101">
        <v>237.07562825194989</v>
      </c>
      <c r="K71" s="101">
        <v>234.62778420867824</v>
      </c>
      <c r="L71" s="101">
        <v>263.29045041634413</v>
      </c>
      <c r="M71" s="101">
        <v>137.0318570248096</v>
      </c>
      <c r="N71" s="101">
        <v>132.67762252727812</v>
      </c>
      <c r="O71" s="101">
        <v>96.94853591798568</v>
      </c>
      <c r="P71" s="101">
        <v>109.90976867043069</v>
      </c>
      <c r="Q71" s="101">
        <v>115.58502482565387</v>
      </c>
      <c r="R71" s="101">
        <v>0</v>
      </c>
      <c r="S71" s="101">
        <v>100.98626310435611</v>
      </c>
      <c r="T71" s="101">
        <v>82.897383452333983</v>
      </c>
      <c r="U71" s="101">
        <v>87.033054564812232</v>
      </c>
      <c r="V71" s="101">
        <v>112.27147042439357</v>
      </c>
      <c r="W71" s="101">
        <v>0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683.2913351863499</v>
      </c>
      <c r="D72" s="104">
        <v>704.46934994915659</v>
      </c>
      <c r="E72" s="104">
        <v>685.0119812328229</v>
      </c>
      <c r="F72" s="104">
        <v>695.68037155859577</v>
      </c>
      <c r="G72" s="104">
        <v>678.36584993240058</v>
      </c>
      <c r="H72" s="104">
        <v>679.95394048521905</v>
      </c>
      <c r="I72" s="104">
        <v>684.71660059350199</v>
      </c>
      <c r="J72" s="104">
        <v>679.63399792071925</v>
      </c>
      <c r="K72" s="104">
        <v>653.7787736846393</v>
      </c>
      <c r="L72" s="104">
        <v>831.66934857284491</v>
      </c>
      <c r="M72" s="104">
        <v>727.68744648335337</v>
      </c>
      <c r="N72" s="104">
        <v>695.19349171343708</v>
      </c>
      <c r="O72" s="104">
        <v>658.29456999167166</v>
      </c>
      <c r="P72" s="104">
        <v>652.86237915749382</v>
      </c>
      <c r="Q72" s="104">
        <v>649.93891068996857</v>
      </c>
      <c r="R72" s="104">
        <v>0</v>
      </c>
      <c r="S72" s="104">
        <v>633.74901994156551</v>
      </c>
      <c r="T72" s="104">
        <v>687.47444057264192</v>
      </c>
      <c r="U72" s="104">
        <v>690.59939453400045</v>
      </c>
      <c r="V72" s="104">
        <v>731.57342372159155</v>
      </c>
      <c r="W72" s="104">
        <v>0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1285.6744110290474</v>
      </c>
      <c r="D73" s="101">
        <v>1304.8568911208613</v>
      </c>
      <c r="E73" s="101">
        <v>1199.7384570148558</v>
      </c>
      <c r="F73" s="101">
        <v>1192.2983345663538</v>
      </c>
      <c r="G73" s="101">
        <v>1279.8175482497304</v>
      </c>
      <c r="H73" s="101">
        <v>1229.2732389632797</v>
      </c>
      <c r="I73" s="101">
        <v>1263.473714852722</v>
      </c>
      <c r="J73" s="101">
        <v>1258.006653204644</v>
      </c>
      <c r="K73" s="101">
        <v>1271.7589200893658</v>
      </c>
      <c r="L73" s="101">
        <v>1244.0085800787999</v>
      </c>
      <c r="M73" s="101">
        <v>1165.0718436935506</v>
      </c>
      <c r="N73" s="101">
        <v>1089.5341776626772</v>
      </c>
      <c r="O73" s="101">
        <v>1057.369319671036</v>
      </c>
      <c r="P73" s="101">
        <v>980.31949166622553</v>
      </c>
      <c r="Q73" s="101">
        <v>940.94827617401859</v>
      </c>
      <c r="R73" s="101">
        <v>952.67578362542019</v>
      </c>
      <c r="S73" s="101">
        <v>958.38645840438483</v>
      </c>
      <c r="T73" s="101">
        <v>970.18671783540412</v>
      </c>
      <c r="U73" s="101">
        <v>957.73907973796724</v>
      </c>
      <c r="V73" s="101">
        <v>905.43395267421567</v>
      </c>
      <c r="W73" s="101">
        <v>0</v>
      </c>
      <c r="X73" s="101">
        <v>946.32057364414061</v>
      </c>
      <c r="Y73" s="101">
        <v>950.38935013364733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930.04152952689151</v>
      </c>
      <c r="D74" s="104">
        <v>951.28792198196163</v>
      </c>
      <c r="E74" s="104">
        <v>852.19022531177802</v>
      </c>
      <c r="F74" s="104">
        <v>848.97275252854365</v>
      </c>
      <c r="G74" s="104">
        <v>936.92361804194979</v>
      </c>
      <c r="H74" s="104">
        <v>888.27311994301544</v>
      </c>
      <c r="I74" s="104">
        <v>917.20637428658915</v>
      </c>
      <c r="J74" s="104">
        <v>912.75613010263385</v>
      </c>
      <c r="K74" s="104">
        <v>930.47875939270318</v>
      </c>
      <c r="L74" s="104">
        <v>890.16332714272539</v>
      </c>
      <c r="M74" s="104">
        <v>826.34353255158794</v>
      </c>
      <c r="N74" s="104">
        <v>778.38445441092699</v>
      </c>
      <c r="O74" s="104">
        <v>758.79784468083744</v>
      </c>
      <c r="P74" s="104">
        <v>717.35117602582147</v>
      </c>
      <c r="Q74" s="104">
        <v>700.12708901072403</v>
      </c>
      <c r="R74" s="104">
        <v>718.64093167061367</v>
      </c>
      <c r="S74" s="104">
        <v>729.1647862584673</v>
      </c>
      <c r="T74" s="104">
        <v>736.41800450250344</v>
      </c>
      <c r="U74" s="104">
        <v>735.64131721393983</v>
      </c>
      <c r="V74" s="104">
        <v>687.42078558999549</v>
      </c>
      <c r="W74" s="104">
        <v>756.56714517782132</v>
      </c>
      <c r="X74" s="104">
        <v>766.17656361754405</v>
      </c>
      <c r="Y74" s="104">
        <v>776.89358435231168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243.62727592369671</v>
      </c>
      <c r="D75" s="98">
        <v>266.01492990221834</v>
      </c>
      <c r="E75" s="98">
        <v>175.86825399862022</v>
      </c>
      <c r="F75" s="98">
        <v>177.64282726070678</v>
      </c>
      <c r="G75" s="98">
        <v>261.82150352731804</v>
      </c>
      <c r="H75" s="98">
        <v>214.13845696210319</v>
      </c>
      <c r="I75" s="98">
        <v>228.53461433766998</v>
      </c>
      <c r="J75" s="98">
        <v>219.81937363598169</v>
      </c>
      <c r="K75" s="98">
        <v>239.09717449011774</v>
      </c>
      <c r="L75" s="98">
        <v>163.59255632899919</v>
      </c>
      <c r="M75" s="98">
        <v>115.79162923726699</v>
      </c>
      <c r="N75" s="98">
        <v>104.70913295092649</v>
      </c>
      <c r="O75" s="98">
        <v>85.762978205485055</v>
      </c>
      <c r="P75" s="98">
        <v>85.952663462390461</v>
      </c>
      <c r="Q75" s="98">
        <v>87.73561986456798</v>
      </c>
      <c r="R75" s="98">
        <v>98.154431436360284</v>
      </c>
      <c r="S75" s="98">
        <v>94.474522327478681</v>
      </c>
      <c r="T75" s="98">
        <v>68.782526618846461</v>
      </c>
      <c r="U75" s="98">
        <v>70.159457779078977</v>
      </c>
      <c r="V75" s="98">
        <v>25.62018110997456</v>
      </c>
      <c r="W75" s="98">
        <v>68.800254827771937</v>
      </c>
      <c r="X75" s="98">
        <v>130.09027409702125</v>
      </c>
      <c r="Y75" s="98">
        <v>127.36106011228152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686.41425360319488</v>
      </c>
      <c r="D76" s="98">
        <v>685.27299207974318</v>
      </c>
      <c r="E76" s="98">
        <v>676.32197131315797</v>
      </c>
      <c r="F76" s="98">
        <v>671.32992526783676</v>
      </c>
      <c r="G76" s="98">
        <v>675.10211451463169</v>
      </c>
      <c r="H76" s="98">
        <v>674.13466298091237</v>
      </c>
      <c r="I76" s="98">
        <v>688.6717599489192</v>
      </c>
      <c r="J76" s="98">
        <v>692.93675646665201</v>
      </c>
      <c r="K76" s="98">
        <v>691.38158490258525</v>
      </c>
      <c r="L76" s="98">
        <v>726.5707708137262</v>
      </c>
      <c r="M76" s="98">
        <v>710.55190331432107</v>
      </c>
      <c r="N76" s="98">
        <v>673.67532146000042</v>
      </c>
      <c r="O76" s="98">
        <v>673.03486647535226</v>
      </c>
      <c r="P76" s="98">
        <v>631.39851256343104</v>
      </c>
      <c r="Q76" s="98">
        <v>612.39146914615594</v>
      </c>
      <c r="R76" s="98">
        <v>620.4865002342533</v>
      </c>
      <c r="S76" s="98">
        <v>634.69026393098864</v>
      </c>
      <c r="T76" s="98">
        <v>667.63547788365702</v>
      </c>
      <c r="U76" s="98">
        <v>665.48185943486089</v>
      </c>
      <c r="V76" s="98">
        <v>661.80060448002098</v>
      </c>
      <c r="W76" s="98">
        <v>687.76689035004927</v>
      </c>
      <c r="X76" s="98">
        <v>636.08628952052277</v>
      </c>
      <c r="Y76" s="98">
        <v>649.53252424003006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2603.6854342518704</v>
      </c>
      <c r="D77" s="122">
        <v>2816.5565821834489</v>
      </c>
      <c r="E77" s="122">
        <v>2614.4824736182923</v>
      </c>
      <c r="F77" s="122">
        <v>2672.0542483250656</v>
      </c>
      <c r="G77" s="122">
        <v>2714.7802109674649</v>
      </c>
      <c r="H77" s="122">
        <v>2533.7113093667654</v>
      </c>
      <c r="I77" s="122">
        <v>2553.9976424446745</v>
      </c>
      <c r="J77" s="122">
        <v>2336.8570112611037</v>
      </c>
      <c r="K77" s="122">
        <v>2256.4188464815043</v>
      </c>
      <c r="L77" s="122">
        <v>2711.4776870407813</v>
      </c>
      <c r="M77" s="122">
        <v>2133.0083143410438</v>
      </c>
      <c r="N77" s="122">
        <v>1823.2022497224657</v>
      </c>
      <c r="O77" s="122">
        <v>1522.2204747019953</v>
      </c>
      <c r="P77" s="122">
        <v>1473.44637059714</v>
      </c>
      <c r="Q77" s="122">
        <v>1497.4910605430059</v>
      </c>
      <c r="R77" s="122">
        <v>1594.8271534804223</v>
      </c>
      <c r="S77" s="122">
        <v>1583.7574594103146</v>
      </c>
      <c r="T77" s="122">
        <v>1832.8505361159698</v>
      </c>
      <c r="U77" s="122">
        <v>1910.3010779589397</v>
      </c>
      <c r="V77" s="122">
        <v>2083.9460565368095</v>
      </c>
      <c r="W77" s="122">
        <v>2184.0691797131985</v>
      </c>
      <c r="X77" s="122">
        <v>2012.6542361765207</v>
      </c>
      <c r="Y77" s="122">
        <v>2184.4616698893424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2666.1128139111802</v>
      </c>
      <c r="D78" s="98">
        <v>2888.2219908272091</v>
      </c>
      <c r="E78" s="98">
        <v>2693.0358090524469</v>
      </c>
      <c r="F78" s="98">
        <v>2753.0876330799047</v>
      </c>
      <c r="G78" s="98">
        <v>2793.1326050111552</v>
      </c>
      <c r="H78" s="98">
        <v>2610.2323613133713</v>
      </c>
      <c r="I78" s="98">
        <v>2605.0849137971345</v>
      </c>
      <c r="J78" s="98">
        <v>2405.4295760196619</v>
      </c>
      <c r="K78" s="98">
        <v>2330.39440160095</v>
      </c>
      <c r="L78" s="98">
        <v>2795.4941270346444</v>
      </c>
      <c r="M78" s="98">
        <v>2187.1937356392464</v>
      </c>
      <c r="N78" s="98">
        <v>1863.8816031726692</v>
      </c>
      <c r="O78" s="98">
        <v>1544.3170360387519</v>
      </c>
      <c r="P78" s="98">
        <v>1522.1291839187525</v>
      </c>
      <c r="Q78" s="98">
        <v>1552.7259663657976</v>
      </c>
      <c r="R78" s="98">
        <v>1629.5564979724081</v>
      </c>
      <c r="S78" s="98">
        <v>1623.9612915869836</v>
      </c>
      <c r="T78" s="98">
        <v>1869.8667698274082</v>
      </c>
      <c r="U78" s="98">
        <v>1933.2250829956145</v>
      </c>
      <c r="V78" s="98">
        <v>2086.3887601334955</v>
      </c>
      <c r="W78" s="98">
        <v>2185.4836319276997</v>
      </c>
      <c r="X78" s="98">
        <v>2066.545057134213</v>
      </c>
      <c r="Y78" s="98">
        <v>2242.8636089941715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2042.5517543591886</v>
      </c>
      <c r="D79" s="33">
        <v>2196.9666480001292</v>
      </c>
      <c r="E79" s="33">
        <v>1964.7765173387718</v>
      </c>
      <c r="F79" s="33">
        <v>2016.2751997074993</v>
      </c>
      <c r="G79" s="33">
        <v>2138.2353284505066</v>
      </c>
      <c r="H79" s="33">
        <v>2003.7573209365557</v>
      </c>
      <c r="I79" s="33">
        <v>2108.4967965341893</v>
      </c>
      <c r="J79" s="33">
        <v>1747.1659417408748</v>
      </c>
      <c r="K79" s="33">
        <v>1704.8637160318149</v>
      </c>
      <c r="L79" s="33">
        <v>2139.5592569248261</v>
      </c>
      <c r="M79" s="33">
        <v>1708.0879250414068</v>
      </c>
      <c r="N79" s="33">
        <v>1337.7030096319952</v>
      </c>
      <c r="O79" s="33">
        <v>1060.9705400553005</v>
      </c>
      <c r="P79" s="33">
        <v>939.34015807769947</v>
      </c>
      <c r="Q79" s="33">
        <v>927.3258482516178</v>
      </c>
      <c r="R79" s="33">
        <v>1304.9165340153977</v>
      </c>
      <c r="S79" s="33">
        <v>1125.8885802699347</v>
      </c>
      <c r="T79" s="33">
        <v>1350.019705717775</v>
      </c>
      <c r="U79" s="33">
        <v>1340.1938082551942</v>
      </c>
      <c r="V79" s="33">
        <v>1415.8368337749037</v>
      </c>
      <c r="W79" s="33">
        <v>1515.4374114582915</v>
      </c>
      <c r="X79" s="33">
        <v>1381.886672694443</v>
      </c>
      <c r="Y79" s="33">
        <v>1643.7029744742567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6657.8631612039808</v>
      </c>
      <c r="D81" s="117">
        <f t="shared" si="28"/>
        <v>6784.4097368407438</v>
      </c>
      <c r="E81" s="117">
        <f t="shared" si="28"/>
        <v>7089.8261490758177</v>
      </c>
      <c r="F81" s="117">
        <f t="shared" si="28"/>
        <v>7187.3266960706824</v>
      </c>
      <c r="G81" s="117">
        <f t="shared" si="28"/>
        <v>7148.9141049367036</v>
      </c>
      <c r="H81" s="117">
        <f t="shared" si="28"/>
        <v>7036.9417569845773</v>
      </c>
      <c r="I81" s="117">
        <f t="shared" si="28"/>
        <v>7185.2504914910169</v>
      </c>
      <c r="J81" s="117">
        <f t="shared" si="28"/>
        <v>7321.5846023547092</v>
      </c>
      <c r="K81" s="117">
        <f t="shared" si="28"/>
        <v>7608.6659102401782</v>
      </c>
      <c r="L81" s="117">
        <f t="shared" si="28"/>
        <v>5901.1405942948049</v>
      </c>
      <c r="M81" s="117">
        <f t="shared" si="28"/>
        <v>5689.6213404477867</v>
      </c>
      <c r="N81" s="117">
        <f t="shared" si="28"/>
        <v>5781.0909597780083</v>
      </c>
      <c r="O81" s="117">
        <f t="shared" si="28"/>
        <v>5949.9902260080498</v>
      </c>
      <c r="P81" s="117">
        <f t="shared" si="28"/>
        <v>5495.4107785617298</v>
      </c>
      <c r="Q81" s="117">
        <f t="shared" si="28"/>
        <v>5317.0930963142464</v>
      </c>
      <c r="R81" s="117">
        <f t="shared" ref="R81:V81" si="29">R82+R85+R87+R100</f>
        <v>5383.3099038497439</v>
      </c>
      <c r="S81" s="117">
        <f t="shared" si="29"/>
        <v>5294.542778167136</v>
      </c>
      <c r="T81" s="117">
        <f t="shared" si="29"/>
        <v>5245.9067901346034</v>
      </c>
      <c r="U81" s="117">
        <f t="shared" si="29"/>
        <v>5258.5125711850324</v>
      </c>
      <c r="V81" s="117">
        <f t="shared" si="29"/>
        <v>5538.5025633246569</v>
      </c>
      <c r="W81" s="117">
        <f t="shared" ref="W81:Y81" si="30">W82+W85+W87+W100</f>
        <v>5487.8756033024065</v>
      </c>
      <c r="X81" s="117">
        <f t="shared" si="30"/>
        <v>5331.4363123801859</v>
      </c>
      <c r="Y81" s="117">
        <f t="shared" si="30"/>
        <v>5414.4624775677785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2918.3513645601611</v>
      </c>
      <c r="D82" s="122">
        <f t="shared" si="31"/>
        <v>2975.9926832059796</v>
      </c>
      <c r="E82" s="122">
        <f t="shared" si="31"/>
        <v>3132.5276596060994</v>
      </c>
      <c r="F82" s="122">
        <f t="shared" si="31"/>
        <v>3346.27105810069</v>
      </c>
      <c r="G82" s="122">
        <f t="shared" si="31"/>
        <v>3409.221400676854</v>
      </c>
      <c r="H82" s="122">
        <f t="shared" si="31"/>
        <v>3377.7840898740014</v>
      </c>
      <c r="I82" s="122">
        <f t="shared" si="31"/>
        <v>3473.3086534370341</v>
      </c>
      <c r="J82" s="122">
        <f t="shared" si="31"/>
        <v>3472.5256356776717</v>
      </c>
      <c r="K82" s="122">
        <f t="shared" si="31"/>
        <v>3771.8632713740535</v>
      </c>
      <c r="L82" s="122">
        <f t="shared" si="31"/>
        <v>2418.5574172283423</v>
      </c>
      <c r="M82" s="122">
        <f t="shared" si="31"/>
        <v>2540.9443868355002</v>
      </c>
      <c r="N82" s="122">
        <f t="shared" si="31"/>
        <v>2857.8703136171725</v>
      </c>
      <c r="O82" s="122">
        <f t="shared" si="31"/>
        <v>3138.3963709524696</v>
      </c>
      <c r="P82" s="122">
        <f t="shared" si="31"/>
        <v>3067.7899938073197</v>
      </c>
      <c r="Q82" s="122">
        <f t="shared" si="31"/>
        <v>3002.2613051164449</v>
      </c>
      <c r="R82" s="122">
        <f t="shared" ref="R82:V82" si="32">SUM(R83:R84)</f>
        <v>2957.9212798304115</v>
      </c>
      <c r="S82" s="122">
        <f t="shared" si="32"/>
        <v>2866.1447780471426</v>
      </c>
      <c r="T82" s="122">
        <f t="shared" si="32"/>
        <v>2745.9778407309491</v>
      </c>
      <c r="U82" s="122">
        <f t="shared" si="32"/>
        <v>2688.8670213140717</v>
      </c>
      <c r="V82" s="122">
        <f t="shared" si="32"/>
        <v>2717.6972689538529</v>
      </c>
      <c r="W82" s="122">
        <f t="shared" ref="W82:Y82" si="33">SUM(W83:W84)</f>
        <v>2683.9917667364575</v>
      </c>
      <c r="X82" s="122">
        <f t="shared" si="33"/>
        <v>2647.4918175853077</v>
      </c>
      <c r="Y82" s="122">
        <f t="shared" si="33"/>
        <v>2629.3638407342542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2906.3313686878009</v>
      </c>
      <c r="D83" s="98">
        <v>2964.047308670888</v>
      </c>
      <c r="E83" s="98">
        <v>3122.0061696342214</v>
      </c>
      <c r="F83" s="98">
        <v>3335.390552960434</v>
      </c>
      <c r="G83" s="98">
        <v>3397.8078819753978</v>
      </c>
      <c r="H83" s="98">
        <v>3366.0937438273991</v>
      </c>
      <c r="I83" s="98">
        <v>3460.6446103846474</v>
      </c>
      <c r="J83" s="98">
        <v>3458.9593273487708</v>
      </c>
      <c r="K83" s="98">
        <v>3757.6330244405726</v>
      </c>
      <c r="L83" s="98">
        <v>2412.3604995589799</v>
      </c>
      <c r="M83" s="98">
        <v>2533.5315236126526</v>
      </c>
      <c r="N83" s="98">
        <v>2849.8211913183309</v>
      </c>
      <c r="O83" s="98">
        <v>3129.5810992492916</v>
      </c>
      <c r="P83" s="98">
        <v>3059.4760784303335</v>
      </c>
      <c r="Q83" s="98">
        <v>2994.1976654310079</v>
      </c>
      <c r="R83" s="98">
        <v>2949.5715545835951</v>
      </c>
      <c r="S83" s="98">
        <v>2858.0856061334398</v>
      </c>
      <c r="T83" s="98">
        <v>2738.2545048805473</v>
      </c>
      <c r="U83" s="98">
        <v>2681.3048454496256</v>
      </c>
      <c r="V83" s="98">
        <v>2706.7523165253642</v>
      </c>
      <c r="W83" s="98">
        <v>2673.0801685491701</v>
      </c>
      <c r="X83" s="98">
        <v>2636.5559420041627</v>
      </c>
      <c r="Y83" s="98">
        <v>2618.126271885621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12.019995872360338</v>
      </c>
      <c r="D84" s="98">
        <v>11.94537453509146</v>
      </c>
      <c r="E84" s="98">
        <v>10.521489971878113</v>
      </c>
      <c r="F84" s="98">
        <v>10.880505140256163</v>
      </c>
      <c r="G84" s="98">
        <v>11.413518701456365</v>
      </c>
      <c r="H84" s="98">
        <v>11.690346046602286</v>
      </c>
      <c r="I84" s="98">
        <v>12.664043052386535</v>
      </c>
      <c r="J84" s="98">
        <v>13.566308328901187</v>
      </c>
      <c r="K84" s="98">
        <v>14.230246933480718</v>
      </c>
      <c r="L84" s="98">
        <v>6.196917669362211</v>
      </c>
      <c r="M84" s="98">
        <v>7.4128632228476041</v>
      </c>
      <c r="N84" s="98">
        <v>8.0491222988418709</v>
      </c>
      <c r="O84" s="98">
        <v>8.8152717031780998</v>
      </c>
      <c r="P84" s="98">
        <v>8.3139153769860048</v>
      </c>
      <c r="Q84" s="98">
        <v>8.063639685437165</v>
      </c>
      <c r="R84" s="98">
        <v>8.3497252468164884</v>
      </c>
      <c r="S84" s="98">
        <v>8.0591719137029152</v>
      </c>
      <c r="T84" s="98">
        <v>7.7233358504016412</v>
      </c>
      <c r="U84" s="98">
        <v>7.5621758644462895</v>
      </c>
      <c r="V84" s="98">
        <v>10.944952428488847</v>
      </c>
      <c r="W84" s="98">
        <v>10.911598187287545</v>
      </c>
      <c r="X84" s="98">
        <v>10.935875581144838</v>
      </c>
      <c r="Y84" s="98">
        <v>11.237568848633094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32.272840709453462</v>
      </c>
      <c r="D85" s="122">
        <f t="shared" si="34"/>
        <v>17.358017815109953</v>
      </c>
      <c r="E85" s="122">
        <f t="shared" si="34"/>
        <v>39.522071578380668</v>
      </c>
      <c r="F85" s="122">
        <f t="shared" si="34"/>
        <v>33.781434374069804</v>
      </c>
      <c r="G85" s="122">
        <f t="shared" si="34"/>
        <v>40.884315124104134</v>
      </c>
      <c r="H85" s="122">
        <f t="shared" si="34"/>
        <v>42.532200495982572</v>
      </c>
      <c r="I85" s="122">
        <f t="shared" si="34"/>
        <v>13.07622572435948</v>
      </c>
      <c r="J85" s="122">
        <f t="shared" si="34"/>
        <v>9.5126404093904817</v>
      </c>
      <c r="K85" s="122">
        <f t="shared" si="34"/>
        <v>12.767050238496831</v>
      </c>
      <c r="L85" s="122">
        <f t="shared" si="34"/>
        <v>31.433292328904233</v>
      </c>
      <c r="M85" s="122">
        <f t="shared" si="34"/>
        <v>34.976316693476846</v>
      </c>
      <c r="N85" s="122">
        <f t="shared" si="34"/>
        <v>33.985976151118074</v>
      </c>
      <c r="O85" s="122">
        <f t="shared" si="34"/>
        <v>31.321628735528886</v>
      </c>
      <c r="P85" s="122">
        <f t="shared" si="34"/>
        <v>15.084809465589638</v>
      </c>
      <c r="Q85" s="122">
        <f t="shared" si="34"/>
        <v>16.509240974449316</v>
      </c>
      <c r="R85" s="122">
        <f t="shared" si="34"/>
        <v>13.584961473853053</v>
      </c>
      <c r="S85" s="122">
        <f t="shared" si="34"/>
        <v>13.130847857654787</v>
      </c>
      <c r="T85" s="122">
        <f t="shared" si="34"/>
        <v>10.509435219130472</v>
      </c>
      <c r="U85" s="122">
        <f t="shared" si="34"/>
        <v>9.5343802628848966</v>
      </c>
      <c r="V85" s="122">
        <f t="shared" si="34"/>
        <v>6.5096079312831874</v>
      </c>
      <c r="W85" s="122">
        <f t="shared" si="34"/>
        <v>7.9499773173793677</v>
      </c>
      <c r="X85" s="122">
        <f t="shared" si="34"/>
        <v>8.8066905403588294</v>
      </c>
      <c r="Y85" s="122">
        <f t="shared" si="34"/>
        <v>11.324589399554615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32.272840709453462</v>
      </c>
      <c r="D86" s="98">
        <f>IF(RES_hhdet_in_fec!D86=0,0,RES_hhdet_in_fec!D86*1000*11630/RES_hhdet_in_new!D83)</f>
        <v>17.358017815109953</v>
      </c>
      <c r="E86" s="98">
        <f>IF(RES_hhdet_in_fec!E86=0,0,RES_hhdet_in_fec!E86*1000*11630/RES_hhdet_in_new!E83)</f>
        <v>39.522071578380668</v>
      </c>
      <c r="F86" s="98">
        <f>IF(RES_hhdet_in_fec!F86=0,0,RES_hhdet_in_fec!F86*1000*11630/RES_hhdet_in_new!F83)</f>
        <v>33.781434374069804</v>
      </c>
      <c r="G86" s="98">
        <f>IF(RES_hhdet_in_fec!G86=0,0,RES_hhdet_in_fec!G86*1000*11630/RES_hhdet_in_new!G83)</f>
        <v>40.884315124104134</v>
      </c>
      <c r="H86" s="98">
        <f>IF(RES_hhdet_in_fec!H86=0,0,RES_hhdet_in_fec!H86*1000*11630/RES_hhdet_in_new!H83)</f>
        <v>42.532200495982572</v>
      </c>
      <c r="I86" s="98">
        <f>IF(RES_hhdet_in_fec!I86=0,0,RES_hhdet_in_fec!I86*1000*11630/RES_hhdet_in_new!I83)</f>
        <v>13.07622572435948</v>
      </c>
      <c r="J86" s="98">
        <f>IF(RES_hhdet_in_fec!J86=0,0,RES_hhdet_in_fec!J86*1000*11630/RES_hhdet_in_new!J83)</f>
        <v>9.5126404093904817</v>
      </c>
      <c r="K86" s="98">
        <f>IF(RES_hhdet_in_fec!K86=0,0,RES_hhdet_in_fec!K86*1000*11630/RES_hhdet_in_new!K83)</f>
        <v>12.767050238496831</v>
      </c>
      <c r="L86" s="98">
        <f>IF(RES_hhdet_in_fec!L86=0,0,RES_hhdet_in_fec!L86*1000*11630/RES_hhdet_in_new!L83)</f>
        <v>31.433292328904233</v>
      </c>
      <c r="M86" s="98">
        <f>IF(RES_hhdet_in_fec!M86=0,0,RES_hhdet_in_fec!M86*1000*11630/RES_hhdet_in_new!M83)</f>
        <v>34.976316693476846</v>
      </c>
      <c r="N86" s="98">
        <f>IF(RES_hhdet_in_fec!N86=0,0,RES_hhdet_in_fec!N86*1000*11630/RES_hhdet_in_new!N83)</f>
        <v>33.985976151118074</v>
      </c>
      <c r="O86" s="98">
        <f>IF(RES_hhdet_in_fec!O86=0,0,RES_hhdet_in_fec!O86*1000*11630/RES_hhdet_in_new!O83)</f>
        <v>31.321628735528886</v>
      </c>
      <c r="P86" s="98">
        <f>IF(RES_hhdet_in_fec!P86=0,0,RES_hhdet_in_fec!P86*1000*11630/RES_hhdet_in_new!P83)</f>
        <v>15.084809465589638</v>
      </c>
      <c r="Q86" s="98">
        <f>IF(RES_hhdet_in_fec!Q86=0,0,RES_hhdet_in_fec!Q86*1000*11630/RES_hhdet_in_new!Q83)</f>
        <v>16.509240974449316</v>
      </c>
      <c r="R86" s="98">
        <f>IF(RES_hhdet_in_fec!R86=0,0,RES_hhdet_in_fec!R86*1000*11630/RES_hhdet_in_new!R83)</f>
        <v>13.584961473853053</v>
      </c>
      <c r="S86" s="98">
        <f>IF(RES_hhdet_in_fec!S86=0,0,RES_hhdet_in_fec!S86*1000*11630/RES_hhdet_in_new!S83)</f>
        <v>13.130847857654787</v>
      </c>
      <c r="T86" s="98">
        <f>IF(RES_hhdet_in_fec!T86=0,0,RES_hhdet_in_fec!T86*1000*11630/RES_hhdet_in_new!T83)</f>
        <v>10.509435219130472</v>
      </c>
      <c r="U86" s="98">
        <f>IF(RES_hhdet_in_fec!U86=0,0,RES_hhdet_in_fec!U86*1000*11630/RES_hhdet_in_new!U83)</f>
        <v>9.5343802628848966</v>
      </c>
      <c r="V86" s="98">
        <f>IF(RES_hhdet_in_fec!V86=0,0,RES_hhdet_in_fec!V86*1000*11630/RES_hhdet_in_new!V83)</f>
        <v>6.5096079312831874</v>
      </c>
      <c r="W86" s="98">
        <f>IF(RES_hhdet_in_fec!W86=0,0,RES_hhdet_in_fec!W86*1000*11630/RES_hhdet_in_new!W83)</f>
        <v>7.9499773173793677</v>
      </c>
      <c r="X86" s="98">
        <f>IF(RES_hhdet_in_fec!X86=0,0,RES_hhdet_in_fec!X86*1000*11630/RES_hhdet_in_new!X83)</f>
        <v>8.8066905403588294</v>
      </c>
      <c r="Y86" s="98">
        <f>IF(RES_hhdet_in_fec!Y86=0,0,RES_hhdet_in_fec!Y86*1000*11630/RES_hhdet_in_new!Y83)</f>
        <v>11.324589399554615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1397.5060678767154</v>
      </c>
      <c r="D87" s="122">
        <v>1380.5523226821269</v>
      </c>
      <c r="E87" s="122">
        <v>1403.427786703259</v>
      </c>
      <c r="F87" s="122">
        <v>1375.4293563866929</v>
      </c>
      <c r="G87" s="122">
        <v>1343.6853534558359</v>
      </c>
      <c r="H87" s="122">
        <v>1347.9939335414058</v>
      </c>
      <c r="I87" s="122">
        <v>1352.3703479706835</v>
      </c>
      <c r="J87" s="122">
        <v>1317.5646044188209</v>
      </c>
      <c r="K87" s="122">
        <v>1320.4635940212449</v>
      </c>
      <c r="L87" s="122">
        <v>1279.4095752947214</v>
      </c>
      <c r="M87" s="122">
        <v>1132.3145924124349</v>
      </c>
      <c r="N87" s="122">
        <v>1083.9568863768802</v>
      </c>
      <c r="O87" s="122">
        <v>1072.2122002956435</v>
      </c>
      <c r="P87" s="122">
        <v>955.49002519782073</v>
      </c>
      <c r="Q87" s="122">
        <v>900.03391826293307</v>
      </c>
      <c r="R87" s="122">
        <v>912.75663571035363</v>
      </c>
      <c r="S87" s="122">
        <v>933.38895871729449</v>
      </c>
      <c r="T87" s="122">
        <v>907.48909888309538</v>
      </c>
      <c r="U87" s="122">
        <v>908.45378900101321</v>
      </c>
      <c r="V87" s="122">
        <v>953.92627997159445</v>
      </c>
      <c r="W87" s="122">
        <v>905.41573766137708</v>
      </c>
      <c r="X87" s="122">
        <v>853.59148144865878</v>
      </c>
      <c r="Y87" s="122">
        <v>872.72142638313642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1452.3450073321249</v>
      </c>
      <c r="D88" s="98">
        <v>1424.8675725281739</v>
      </c>
      <c r="E88" s="98">
        <v>1339.5950769784884</v>
      </c>
      <c r="F88" s="98">
        <v>1311.3825886193899</v>
      </c>
      <c r="G88" s="98">
        <v>1280.7467103448716</v>
      </c>
      <c r="H88" s="98">
        <v>1301.2639511623754</v>
      </c>
      <c r="I88" s="98">
        <v>1278.700017373129</v>
      </c>
      <c r="J88" s="98">
        <v>1306.0193535099395</v>
      </c>
      <c r="K88" s="98">
        <v>1223.1294624788061</v>
      </c>
      <c r="L88" s="98">
        <v>1120.3180418896929</v>
      </c>
      <c r="M88" s="98">
        <v>1084.8858890263464</v>
      </c>
      <c r="N88" s="98">
        <v>1079.3990660689099</v>
      </c>
      <c r="O88" s="98">
        <v>1044.2322500486448</v>
      </c>
      <c r="P88" s="98">
        <v>978.90901618153089</v>
      </c>
      <c r="Q88" s="98">
        <v>940.01879331370367</v>
      </c>
      <c r="R88" s="98">
        <v>920.56698592594773</v>
      </c>
      <c r="S88" s="98">
        <v>915.47681184642613</v>
      </c>
      <c r="T88" s="98">
        <v>920.42115559228444</v>
      </c>
      <c r="U88" s="98">
        <v>910.25939102284394</v>
      </c>
      <c r="V88" s="98">
        <v>925.12839646481802</v>
      </c>
      <c r="W88" s="98">
        <v>897.50456476292277</v>
      </c>
      <c r="X88" s="98">
        <v>865.63273202421522</v>
      </c>
      <c r="Y88" s="98">
        <v>866.63033646094379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965.68772406959351</v>
      </c>
      <c r="D89" s="98">
        <v>967.41931297076906</v>
      </c>
      <c r="E89" s="98">
        <v>909.68524861254537</v>
      </c>
      <c r="F89" s="98">
        <v>905.82863444345742</v>
      </c>
      <c r="G89" s="98">
        <v>911.16054333262548</v>
      </c>
      <c r="H89" s="98">
        <v>933.65552345689753</v>
      </c>
      <c r="I89" s="98">
        <v>932.71465123000985</v>
      </c>
      <c r="J89" s="98">
        <v>967.37646530675681</v>
      </c>
      <c r="K89" s="98">
        <v>921.69820724797898</v>
      </c>
      <c r="L89" s="98">
        <v>845.10239850387529</v>
      </c>
      <c r="M89" s="98">
        <v>817.6098672712734</v>
      </c>
      <c r="N89" s="98">
        <v>826.48553388615142</v>
      </c>
      <c r="O89" s="98">
        <v>803.42863158884597</v>
      </c>
      <c r="P89" s="98">
        <v>761.88876911035265</v>
      </c>
      <c r="Q89" s="98">
        <v>740.1860929217064</v>
      </c>
      <c r="R89" s="98">
        <v>736.63925478548083</v>
      </c>
      <c r="S89" s="98">
        <v>744.18643308452897</v>
      </c>
      <c r="T89" s="98">
        <v>755.69957898274697</v>
      </c>
      <c r="U89" s="98">
        <v>759.96959162385997</v>
      </c>
      <c r="V89" s="98">
        <v>784.20587359252318</v>
      </c>
      <c r="W89" s="98">
        <v>768.95731836584639</v>
      </c>
      <c r="X89" s="98">
        <v>0</v>
      </c>
      <c r="Y89" s="98">
        <v>755.65568031807845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275.02618375044761</v>
      </c>
      <c r="D90" s="101">
        <v>281.40077683938301</v>
      </c>
      <c r="E90" s="101">
        <v>226.94484887290429</v>
      </c>
      <c r="F90" s="101">
        <v>223.53900679686492</v>
      </c>
      <c r="G90" s="101">
        <v>252.0457985568369</v>
      </c>
      <c r="H90" s="101">
        <v>237.04838617312518</v>
      </c>
      <c r="I90" s="101">
        <v>235.79055653250944</v>
      </c>
      <c r="J90" s="101">
        <v>238.71503703051496</v>
      </c>
      <c r="K90" s="101">
        <v>229.90714427384248</v>
      </c>
      <c r="L90" s="101">
        <v>167.50470464663704</v>
      </c>
      <c r="M90" s="101">
        <v>114.35559042982011</v>
      </c>
      <c r="N90" s="101">
        <v>124.53144643345125</v>
      </c>
      <c r="O90" s="101">
        <v>107.20515815472291</v>
      </c>
      <c r="P90" s="101">
        <v>107.0916905151051</v>
      </c>
      <c r="Q90" s="101">
        <v>105.99394722477085</v>
      </c>
      <c r="R90" s="101">
        <v>107.80283423558771</v>
      </c>
      <c r="S90" s="101">
        <v>103.26001058433513</v>
      </c>
      <c r="T90" s="101">
        <v>77.798158075055582</v>
      </c>
      <c r="U90" s="101">
        <v>80.67485694009396</v>
      </c>
      <c r="V90" s="101">
        <v>91.881675429175459</v>
      </c>
      <c r="W90" s="101">
        <v>98.158714894155253</v>
      </c>
      <c r="X90" s="101">
        <v>0</v>
      </c>
      <c r="Y90" s="101">
        <v>130.9560235602402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690.66154031914596</v>
      </c>
      <c r="D91" s="104">
        <v>686.0185361313861</v>
      </c>
      <c r="E91" s="104">
        <v>682.74039973964125</v>
      </c>
      <c r="F91" s="104">
        <v>682.28962764659252</v>
      </c>
      <c r="G91" s="104">
        <v>659.11474477578849</v>
      </c>
      <c r="H91" s="104">
        <v>696.6071372837722</v>
      </c>
      <c r="I91" s="104">
        <v>696.92409469750055</v>
      </c>
      <c r="J91" s="104">
        <v>728.66142827624185</v>
      </c>
      <c r="K91" s="104">
        <v>691.79106297413648</v>
      </c>
      <c r="L91" s="104">
        <v>677.59769385723826</v>
      </c>
      <c r="M91" s="104">
        <v>703.25427684145325</v>
      </c>
      <c r="N91" s="104">
        <v>701.95408745270015</v>
      </c>
      <c r="O91" s="104">
        <v>696.22347343412298</v>
      </c>
      <c r="P91" s="104">
        <v>654.79707859524751</v>
      </c>
      <c r="Q91" s="104">
        <v>634.19214569693565</v>
      </c>
      <c r="R91" s="104">
        <v>628.83642054989309</v>
      </c>
      <c r="S91" s="104">
        <v>640.92642250019378</v>
      </c>
      <c r="T91" s="104">
        <v>677.90142090769143</v>
      </c>
      <c r="U91" s="104">
        <v>679.29473468376625</v>
      </c>
      <c r="V91" s="104">
        <v>692.32419816334777</v>
      </c>
      <c r="W91" s="104">
        <v>670.79860347169097</v>
      </c>
      <c r="X91" s="104">
        <v>0</v>
      </c>
      <c r="Y91" s="104">
        <v>624.69965675783817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1433.0662394962237</v>
      </c>
      <c r="D92" s="101">
        <v>1413.5519952946024</v>
      </c>
      <c r="E92" s="101">
        <v>1443.637406032384</v>
      </c>
      <c r="F92" s="101">
        <v>1422.226372028558</v>
      </c>
      <c r="G92" s="101">
        <v>1389.0736931055351</v>
      </c>
      <c r="H92" s="101">
        <v>1394.5432584707974</v>
      </c>
      <c r="I92" s="101">
        <v>1417.016446899861</v>
      </c>
      <c r="J92" s="101">
        <v>1414.1412363940296</v>
      </c>
      <c r="K92" s="101">
        <v>1416.8543545607499</v>
      </c>
      <c r="L92" s="101">
        <v>1475.3255937807958</v>
      </c>
      <c r="M92" s="101">
        <v>1272.4005634281582</v>
      </c>
      <c r="N92" s="101">
        <v>1211.4847633459437</v>
      </c>
      <c r="O92" s="101">
        <v>1187.9475509318756</v>
      </c>
      <c r="P92" s="101">
        <v>1064.9478018489353</v>
      </c>
      <c r="Q92" s="101">
        <v>989.01017616271133</v>
      </c>
      <c r="R92" s="101">
        <v>994.68490261754471</v>
      </c>
      <c r="S92" s="101">
        <v>1010.841149227919</v>
      </c>
      <c r="T92" s="101">
        <v>988.66495212883319</v>
      </c>
      <c r="U92" s="101">
        <v>974.80111801966996</v>
      </c>
      <c r="V92" s="101">
        <v>1125.7096273356476</v>
      </c>
      <c r="W92" s="101">
        <v>989.03757809886929</v>
      </c>
      <c r="X92" s="101">
        <v>946.50906460791907</v>
      </c>
      <c r="Y92" s="101">
        <v>931.58637529932116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954.17035506997161</v>
      </c>
      <c r="D93" s="104">
        <v>947.49829746435125</v>
      </c>
      <c r="E93" s="104">
        <v>955.44851934075984</v>
      </c>
      <c r="F93" s="104">
        <v>943.78875711412888</v>
      </c>
      <c r="G93" s="104">
        <v>938.46397043966988</v>
      </c>
      <c r="H93" s="104">
        <v>935.90662783643654</v>
      </c>
      <c r="I93" s="104">
        <v>955.71645904799175</v>
      </c>
      <c r="J93" s="104">
        <v>955.48747947122979</v>
      </c>
      <c r="K93" s="104">
        <v>966.09730648048401</v>
      </c>
      <c r="L93" s="104">
        <v>995.10440401751976</v>
      </c>
      <c r="M93" s="104">
        <v>842.18127435310078</v>
      </c>
      <c r="N93" s="104">
        <v>819.92094673640349</v>
      </c>
      <c r="O93" s="104">
        <v>822.95823041277254</v>
      </c>
      <c r="P93" s="104">
        <v>763.62739654262327</v>
      </c>
      <c r="Q93" s="104">
        <v>729.63602787219349</v>
      </c>
      <c r="R93" s="104">
        <v>749.34083421918001</v>
      </c>
      <c r="S93" s="104">
        <v>774.11111907298857</v>
      </c>
      <c r="T93" s="104">
        <v>760.23717994526294</v>
      </c>
      <c r="U93" s="104">
        <v>759.89768805826679</v>
      </c>
      <c r="V93" s="104">
        <v>895.06919676387815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270.64079926435187</v>
      </c>
      <c r="D94" s="98">
        <v>277.59885818111303</v>
      </c>
      <c r="E94" s="98">
        <v>247.57792336158926</v>
      </c>
      <c r="F94" s="98">
        <v>244.36809195884285</v>
      </c>
      <c r="G94" s="98">
        <v>273.87163503383931</v>
      </c>
      <c r="H94" s="98">
        <v>252.59937284983209</v>
      </c>
      <c r="I94" s="98">
        <v>261.01993381085526</v>
      </c>
      <c r="J94" s="98">
        <v>255.16459693731676</v>
      </c>
      <c r="K94" s="98">
        <v>266.99371841330117</v>
      </c>
      <c r="L94" s="98">
        <v>235.37693554319864</v>
      </c>
      <c r="M94" s="98">
        <v>134.80458485125615</v>
      </c>
      <c r="N94" s="98">
        <v>134.84551362729778</v>
      </c>
      <c r="O94" s="98">
        <v>122.87887651435273</v>
      </c>
      <c r="P94" s="98">
        <v>114.39501898593868</v>
      </c>
      <c r="Q94" s="98">
        <v>107.40439429232366</v>
      </c>
      <c r="R94" s="98">
        <v>116.80697234180307</v>
      </c>
      <c r="S94" s="98">
        <v>117.74256203197308</v>
      </c>
      <c r="T94" s="98">
        <v>82.585907920831247</v>
      </c>
      <c r="U94" s="98">
        <v>84.345105909377537</v>
      </c>
      <c r="V94" s="98">
        <v>133.15180293028064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683.52955580561991</v>
      </c>
      <c r="D95" s="98">
        <v>669.89943928323817</v>
      </c>
      <c r="E95" s="98">
        <v>707.87059597917039</v>
      </c>
      <c r="F95" s="98">
        <v>699.42066515528609</v>
      </c>
      <c r="G95" s="98">
        <v>664.59233540583045</v>
      </c>
      <c r="H95" s="98">
        <v>683.30725498660456</v>
      </c>
      <c r="I95" s="98">
        <v>694.6965252371366</v>
      </c>
      <c r="J95" s="98">
        <v>700.32288253391312</v>
      </c>
      <c r="K95" s="98">
        <v>699.10358806718295</v>
      </c>
      <c r="L95" s="98">
        <v>759.72746847432109</v>
      </c>
      <c r="M95" s="98">
        <v>707.37668950184479</v>
      </c>
      <c r="N95" s="98">
        <v>685.0754331091058</v>
      </c>
      <c r="O95" s="98">
        <v>700.07935389841975</v>
      </c>
      <c r="P95" s="98">
        <v>649.23237755668447</v>
      </c>
      <c r="Q95" s="98">
        <v>622.23163357986994</v>
      </c>
      <c r="R95" s="98">
        <v>632.53386187737681</v>
      </c>
      <c r="S95" s="98">
        <v>656.36855704101549</v>
      </c>
      <c r="T95" s="98">
        <v>677.65127202443182</v>
      </c>
      <c r="U95" s="98">
        <v>675.55258214888931</v>
      </c>
      <c r="V95" s="98">
        <v>761.91739383359754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1285.6744110290474</v>
      </c>
      <c r="D96" s="101">
        <v>1304.8568911208615</v>
      </c>
      <c r="E96" s="101">
        <v>1199.7384570148554</v>
      </c>
      <c r="F96" s="101">
        <v>1192.2983345663538</v>
      </c>
      <c r="G96" s="101">
        <v>1279.8175482497309</v>
      </c>
      <c r="H96" s="101">
        <v>1229.2732389632799</v>
      </c>
      <c r="I96" s="101">
        <v>1263.4737148527222</v>
      </c>
      <c r="J96" s="101">
        <v>1258.006653204644</v>
      </c>
      <c r="K96" s="101">
        <v>1271.7589200893656</v>
      </c>
      <c r="L96" s="101">
        <v>1244.0085800787999</v>
      </c>
      <c r="M96" s="101">
        <v>1165.0718436935506</v>
      </c>
      <c r="N96" s="101">
        <v>1089.5341776626772</v>
      </c>
      <c r="O96" s="101">
        <v>1057.369319671036</v>
      </c>
      <c r="P96" s="101">
        <v>980.31949166622519</v>
      </c>
      <c r="Q96" s="101">
        <v>940.9482761740187</v>
      </c>
      <c r="R96" s="101">
        <v>952.67578362541997</v>
      </c>
      <c r="S96" s="101">
        <v>958.38645840438505</v>
      </c>
      <c r="T96" s="101">
        <v>970.18671783540412</v>
      </c>
      <c r="U96" s="101">
        <v>957.73907973796702</v>
      </c>
      <c r="V96" s="101">
        <v>905.43395267421567</v>
      </c>
      <c r="W96" s="101">
        <v>0</v>
      </c>
      <c r="X96" s="101">
        <v>946.32057364414072</v>
      </c>
      <c r="Y96" s="101">
        <v>950.38935013364721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930.04152952689162</v>
      </c>
      <c r="D97" s="104">
        <v>951.28792198196129</v>
      </c>
      <c r="E97" s="104">
        <v>852.19022531177802</v>
      </c>
      <c r="F97" s="104">
        <v>848.97275252854342</v>
      </c>
      <c r="G97" s="104">
        <v>936.92361804194968</v>
      </c>
      <c r="H97" s="104">
        <v>888.2731199430159</v>
      </c>
      <c r="I97" s="104">
        <v>917.20637428658927</v>
      </c>
      <c r="J97" s="104">
        <v>912.75613010263396</v>
      </c>
      <c r="K97" s="104">
        <v>930.47875939270318</v>
      </c>
      <c r="L97" s="104">
        <v>890.16332714272528</v>
      </c>
      <c r="M97" s="104">
        <v>826.34353255158817</v>
      </c>
      <c r="N97" s="104">
        <v>778.38445441092688</v>
      </c>
      <c r="O97" s="104">
        <v>758.79784468083744</v>
      </c>
      <c r="P97" s="104">
        <v>717.35117602582147</v>
      </c>
      <c r="Q97" s="104">
        <v>700.12708901072381</v>
      </c>
      <c r="R97" s="104">
        <v>718.64093167061344</v>
      </c>
      <c r="S97" s="104">
        <v>729.16478625846707</v>
      </c>
      <c r="T97" s="104">
        <v>736.41800450250344</v>
      </c>
      <c r="U97" s="104">
        <v>735.64131721393994</v>
      </c>
      <c r="V97" s="104">
        <v>687.42078558999549</v>
      </c>
      <c r="W97" s="104">
        <v>756.56714517782154</v>
      </c>
      <c r="X97" s="104">
        <v>766.17656361754393</v>
      </c>
      <c r="Y97" s="104">
        <v>776.89358435231168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243.62727592369666</v>
      </c>
      <c r="D98" s="98">
        <v>266.01492990221834</v>
      </c>
      <c r="E98" s="98">
        <v>175.86825399862025</v>
      </c>
      <c r="F98" s="98">
        <v>177.64282726070678</v>
      </c>
      <c r="G98" s="98">
        <v>261.82150352731799</v>
      </c>
      <c r="H98" s="98">
        <v>214.13845696210322</v>
      </c>
      <c r="I98" s="98">
        <v>228.53461433766992</v>
      </c>
      <c r="J98" s="98">
        <v>219.81937363598163</v>
      </c>
      <c r="K98" s="98">
        <v>239.09717449011782</v>
      </c>
      <c r="L98" s="98">
        <v>163.59255632899922</v>
      </c>
      <c r="M98" s="98">
        <v>115.79162923726696</v>
      </c>
      <c r="N98" s="98">
        <v>104.70913295092649</v>
      </c>
      <c r="O98" s="98">
        <v>85.762978205485055</v>
      </c>
      <c r="P98" s="98">
        <v>85.95266346239049</v>
      </c>
      <c r="Q98" s="98">
        <v>87.73561986456798</v>
      </c>
      <c r="R98" s="98">
        <v>98.154431436360255</v>
      </c>
      <c r="S98" s="98">
        <v>94.474522327478681</v>
      </c>
      <c r="T98" s="98">
        <v>68.782526618846475</v>
      </c>
      <c r="U98" s="98">
        <v>70.159457779078991</v>
      </c>
      <c r="V98" s="98">
        <v>25.620181109974563</v>
      </c>
      <c r="W98" s="98">
        <v>68.800254827771909</v>
      </c>
      <c r="X98" s="98">
        <v>130.09027409702125</v>
      </c>
      <c r="Y98" s="98">
        <v>127.36106011228151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686.41425360319499</v>
      </c>
      <c r="D99" s="98">
        <v>685.27299207974295</v>
      </c>
      <c r="E99" s="98">
        <v>676.32197131315775</v>
      </c>
      <c r="F99" s="98">
        <v>671.32992526783664</v>
      </c>
      <c r="G99" s="98">
        <v>675.10211451463169</v>
      </c>
      <c r="H99" s="98">
        <v>674.13466298091259</v>
      </c>
      <c r="I99" s="98">
        <v>688.67175994891932</v>
      </c>
      <c r="J99" s="98">
        <v>692.93675646665235</v>
      </c>
      <c r="K99" s="98">
        <v>691.38158490258525</v>
      </c>
      <c r="L99" s="98">
        <v>726.5707708137262</v>
      </c>
      <c r="M99" s="98">
        <v>710.55190331432107</v>
      </c>
      <c r="N99" s="98">
        <v>673.67532146000042</v>
      </c>
      <c r="O99" s="98">
        <v>673.03486647535226</v>
      </c>
      <c r="P99" s="98">
        <v>631.39851256343104</v>
      </c>
      <c r="Q99" s="98">
        <v>612.39146914615594</v>
      </c>
      <c r="R99" s="98">
        <v>620.48650023425319</v>
      </c>
      <c r="S99" s="98">
        <v>634.69026393098841</v>
      </c>
      <c r="T99" s="98">
        <v>667.63547788365702</v>
      </c>
      <c r="U99" s="98">
        <v>665.48185943486089</v>
      </c>
      <c r="V99" s="98">
        <v>661.80060448002098</v>
      </c>
      <c r="W99" s="98">
        <v>687.76689035004961</v>
      </c>
      <c r="X99" s="98">
        <v>636.08628952052266</v>
      </c>
      <c r="Y99" s="98">
        <v>649.53252424003017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2309.732888057652</v>
      </c>
      <c r="D100" s="122">
        <v>2410.5067131375267</v>
      </c>
      <c r="E100" s="122">
        <v>2514.3486311880793</v>
      </c>
      <c r="F100" s="122">
        <v>2431.8448472092296</v>
      </c>
      <c r="G100" s="122">
        <v>2355.1230356799097</v>
      </c>
      <c r="H100" s="122">
        <v>2268.6315330731882</v>
      </c>
      <c r="I100" s="122">
        <v>2346.4952643589395</v>
      </c>
      <c r="J100" s="122">
        <v>2521.9817218488265</v>
      </c>
      <c r="K100" s="122">
        <v>2503.5719946063828</v>
      </c>
      <c r="L100" s="122">
        <v>2171.7403094428369</v>
      </c>
      <c r="M100" s="122">
        <v>1981.3860445063749</v>
      </c>
      <c r="N100" s="122">
        <v>1805.2777836328382</v>
      </c>
      <c r="O100" s="122">
        <v>1708.0600260244071</v>
      </c>
      <c r="P100" s="122">
        <v>1457.0459500909994</v>
      </c>
      <c r="Q100" s="122">
        <v>1398.288631960419</v>
      </c>
      <c r="R100" s="122">
        <v>1499.0470268351257</v>
      </c>
      <c r="S100" s="122">
        <v>1481.878193545044</v>
      </c>
      <c r="T100" s="122">
        <v>1581.9304153014284</v>
      </c>
      <c r="U100" s="122">
        <v>1651.6573806070621</v>
      </c>
      <c r="V100" s="122">
        <v>1860.3694064679269</v>
      </c>
      <c r="W100" s="122">
        <v>1890.5181215871924</v>
      </c>
      <c r="X100" s="122">
        <v>1821.5463228058607</v>
      </c>
      <c r="Y100" s="122">
        <v>1901.0526210508331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2800.2857716467511</v>
      </c>
      <c r="D101" s="98">
        <v>2855.0413666578629</v>
      </c>
      <c r="E101" s="98">
        <v>2754.2566996906248</v>
      </c>
      <c r="F101" s="98">
        <v>2624.2610668985626</v>
      </c>
      <c r="G101" s="98">
        <v>2661.7183762778809</v>
      </c>
      <c r="H101" s="98">
        <v>2574.0867287762176</v>
      </c>
      <c r="I101" s="98">
        <v>2425.0622001644642</v>
      </c>
      <c r="J101" s="98">
        <v>2869.2282553287409</v>
      </c>
      <c r="K101" s="98">
        <v>2935.3461987949486</v>
      </c>
      <c r="L101" s="98">
        <v>2033.8795719897273</v>
      </c>
      <c r="M101" s="98">
        <v>1976.2472766414603</v>
      </c>
      <c r="N101" s="98">
        <v>1862.347987744497</v>
      </c>
      <c r="O101" s="98">
        <v>1754.8200145231128</v>
      </c>
      <c r="P101" s="98">
        <v>1689.6087452359936</v>
      </c>
      <c r="Q101" s="98">
        <v>1673.2831540284801</v>
      </c>
      <c r="R101" s="98">
        <v>1720.7409656888269</v>
      </c>
      <c r="S101" s="98">
        <v>1754.052281647221</v>
      </c>
      <c r="T101" s="98">
        <v>1850.4573978038593</v>
      </c>
      <c r="U101" s="98">
        <v>1936.6024169137634</v>
      </c>
      <c r="V101" s="98">
        <v>2073.5059786883853</v>
      </c>
      <c r="W101" s="98">
        <v>2158.102901424947</v>
      </c>
      <c r="X101" s="98">
        <v>2190.0650862159878</v>
      </c>
      <c r="Y101" s="98">
        <v>2315.3111565298209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2529.3278192745961</v>
      </c>
      <c r="D102" s="98">
        <v>2520.9627829335018</v>
      </c>
      <c r="E102" s="98">
        <v>2938.7484972000952</v>
      </c>
      <c r="F102" s="98">
        <v>2926.635265178284</v>
      </c>
      <c r="G102" s="98">
        <v>2685.9653778528809</v>
      </c>
      <c r="H102" s="98">
        <v>2632.4695577466864</v>
      </c>
      <c r="I102" s="98">
        <v>2636.0378828999646</v>
      </c>
      <c r="J102" s="98">
        <v>2373.8110100303916</v>
      </c>
      <c r="K102" s="98">
        <v>2356.9123904809508</v>
      </c>
      <c r="L102" s="98">
        <v>2398.8507325496289</v>
      </c>
      <c r="M102" s="98">
        <v>2173.2895822992027</v>
      </c>
      <c r="N102" s="98">
        <v>1861.2917200716138</v>
      </c>
      <c r="O102" s="98">
        <v>1731.7473104878063</v>
      </c>
      <c r="P102" s="98">
        <v>1560.9974231941073</v>
      </c>
      <c r="Q102" s="98">
        <v>1511.3286844713068</v>
      </c>
      <c r="R102" s="98">
        <v>1616.5721090440352</v>
      </c>
      <c r="S102" s="98">
        <v>1731.0808827058079</v>
      </c>
      <c r="T102" s="98">
        <v>1780.8659707712677</v>
      </c>
      <c r="U102" s="98">
        <v>1856.088118140575</v>
      </c>
      <c r="V102" s="98">
        <v>2175.6904926090324</v>
      </c>
      <c r="W102" s="98">
        <v>2083.7067050287878</v>
      </c>
      <c r="X102" s="98">
        <v>2104.9353891912315</v>
      </c>
      <c r="Y102" s="98">
        <v>2191.0219692788546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2042.5517543591889</v>
      </c>
      <c r="D103" s="33">
        <v>2196.9666480001297</v>
      </c>
      <c r="E103" s="33">
        <v>1964.7765173387722</v>
      </c>
      <c r="F103" s="33">
        <v>2016.275199707499</v>
      </c>
      <c r="G103" s="33">
        <v>2138.2353284505066</v>
      </c>
      <c r="H103" s="33">
        <v>2003.7573209365553</v>
      </c>
      <c r="I103" s="33">
        <v>2108.4967965341893</v>
      </c>
      <c r="J103" s="33">
        <v>1747.165941740875</v>
      </c>
      <c r="K103" s="33">
        <v>1704.8637160318144</v>
      </c>
      <c r="L103" s="33">
        <v>2139.5592569248256</v>
      </c>
      <c r="M103" s="33">
        <v>1708.0879250414066</v>
      </c>
      <c r="N103" s="33">
        <v>1337.7030096319947</v>
      </c>
      <c r="O103" s="33">
        <v>1060.9705400553003</v>
      </c>
      <c r="P103" s="33">
        <v>939.3401580776997</v>
      </c>
      <c r="Q103" s="33">
        <v>927.32584825161769</v>
      </c>
      <c r="R103" s="33">
        <v>1304.9165340153979</v>
      </c>
      <c r="S103" s="33">
        <v>1125.8885802699347</v>
      </c>
      <c r="T103" s="33">
        <v>1350.019705717775</v>
      </c>
      <c r="U103" s="33">
        <v>1340.193808255194</v>
      </c>
      <c r="V103" s="33">
        <v>1415.8368337749037</v>
      </c>
      <c r="W103" s="33">
        <v>1515.4374114582915</v>
      </c>
      <c r="X103" s="33">
        <v>1381.886672694443</v>
      </c>
      <c r="Y103" s="33">
        <v>1643.7029744742565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4790.5308078747676</v>
      </c>
      <c r="D124" s="117">
        <f t="shared" si="42"/>
        <v>5777.5024037264739</v>
      </c>
      <c r="E124" s="117">
        <f t="shared" si="42"/>
        <v>6017.2016882310527</v>
      </c>
      <c r="F124" s="117">
        <f t="shared" si="42"/>
        <v>6354.2257372636686</v>
      </c>
      <c r="G124" s="117">
        <f t="shared" si="42"/>
        <v>0</v>
      </c>
      <c r="H124" s="117">
        <f t="shared" si="42"/>
        <v>0</v>
      </c>
      <c r="I124" s="117">
        <f t="shared" si="42"/>
        <v>6118.0235183047798</v>
      </c>
      <c r="J124" s="117">
        <f t="shared" si="42"/>
        <v>5022.1393879715433</v>
      </c>
      <c r="K124" s="117">
        <f t="shared" si="42"/>
        <v>5001.4177703516862</v>
      </c>
      <c r="L124" s="117">
        <f t="shared" si="42"/>
        <v>5867.3781112363504</v>
      </c>
      <c r="M124" s="117">
        <f t="shared" si="42"/>
        <v>5235.1550141394155</v>
      </c>
      <c r="N124" s="117">
        <f t="shared" si="42"/>
        <v>5318.4424043367871</v>
      </c>
      <c r="O124" s="117">
        <f t="shared" si="42"/>
        <v>4917.3569935135329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4615.767829125818</v>
      </c>
      <c r="S124" s="117">
        <f t="shared" si="43"/>
        <v>4495.5267850704549</v>
      </c>
      <c r="T124" s="117">
        <f t="shared" si="43"/>
        <v>5160.1416044686484</v>
      </c>
      <c r="U124" s="117">
        <f t="shared" si="43"/>
        <v>4650.9597956734324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1445.1849917595262</v>
      </c>
      <c r="D125" s="122">
        <f t="shared" si="45"/>
        <v>2333.9264340888822</v>
      </c>
      <c r="E125" s="122">
        <f t="shared" si="45"/>
        <v>2507.6131973999172</v>
      </c>
      <c r="F125" s="122">
        <f t="shared" si="45"/>
        <v>2943.3090773144791</v>
      </c>
      <c r="G125" s="122">
        <f t="shared" si="45"/>
        <v>0</v>
      </c>
      <c r="H125" s="122">
        <f t="shared" si="45"/>
        <v>0</v>
      </c>
      <c r="I125" s="122">
        <f t="shared" si="45"/>
        <v>2782.756768230412</v>
      </c>
      <c r="J125" s="122">
        <f t="shared" si="45"/>
        <v>2117.7432581182347</v>
      </c>
      <c r="K125" s="122">
        <f t="shared" si="45"/>
        <v>2014.304910763416</v>
      </c>
      <c r="L125" s="122">
        <f t="shared" si="45"/>
        <v>2663.3521472261486</v>
      </c>
      <c r="M125" s="122">
        <f t="shared" si="45"/>
        <v>2354.7811156455905</v>
      </c>
      <c r="N125" s="122">
        <f t="shared" si="45"/>
        <v>2794.386464587365</v>
      </c>
      <c r="O125" s="122">
        <f t="shared" si="45"/>
        <v>2626.7180764947611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2503.4836360705381</v>
      </c>
      <c r="S125" s="122">
        <f t="shared" si="46"/>
        <v>2420.1683647960458</v>
      </c>
      <c r="T125" s="122">
        <f t="shared" si="46"/>
        <v>2890.7883066978216</v>
      </c>
      <c r="U125" s="122">
        <f t="shared" si="46"/>
        <v>2372.1226495197161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1441.0466360428886</v>
      </c>
      <c r="D126" s="98">
        <v>2327.5290803791409</v>
      </c>
      <c r="E126" s="98">
        <v>2501.9635311705815</v>
      </c>
      <c r="F126" s="98">
        <v>2937.0008445512922</v>
      </c>
      <c r="G126" s="98">
        <v>0</v>
      </c>
      <c r="H126" s="98">
        <v>0</v>
      </c>
      <c r="I126" s="98">
        <v>2776.3984572218756</v>
      </c>
      <c r="J126" s="98">
        <v>2112.6412621408303</v>
      </c>
      <c r="K126" s="98">
        <v>2009.6917738907523</v>
      </c>
      <c r="L126" s="98">
        <v>2659.2738442839809</v>
      </c>
      <c r="M126" s="98">
        <v>2350.7261940801727</v>
      </c>
      <c r="N126" s="98">
        <v>2789.7833509828142</v>
      </c>
      <c r="O126" s="98">
        <v>2622.4252675986204</v>
      </c>
      <c r="P126" s="98">
        <v>0</v>
      </c>
      <c r="Q126" s="98">
        <v>0</v>
      </c>
      <c r="R126" s="98">
        <v>2499.4492985665952</v>
      </c>
      <c r="S126" s="98">
        <v>2416.3351671064852</v>
      </c>
      <c r="T126" s="98">
        <v>2886.2694790567148</v>
      </c>
      <c r="U126" s="98">
        <v>2368.4589965076889</v>
      </c>
      <c r="V126" s="98">
        <v>0</v>
      </c>
      <c r="W126" s="98">
        <v>0</v>
      </c>
      <c r="X126" s="98">
        <v>0</v>
      </c>
      <c r="Y126" s="98">
        <v>0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4.1383557166376432</v>
      </c>
      <c r="D127" s="98">
        <v>6.3973537097414459</v>
      </c>
      <c r="E127" s="98">
        <v>5.6496662293359243</v>
      </c>
      <c r="F127" s="98">
        <v>6.3082327631868136</v>
      </c>
      <c r="G127" s="98">
        <v>0</v>
      </c>
      <c r="H127" s="98">
        <v>0</v>
      </c>
      <c r="I127" s="98">
        <v>6.3583110085364174</v>
      </c>
      <c r="J127" s="98">
        <v>5.101995977404588</v>
      </c>
      <c r="K127" s="98">
        <v>4.6131368726638371</v>
      </c>
      <c r="L127" s="98">
        <v>4.0783029421675367</v>
      </c>
      <c r="M127" s="98">
        <v>4.0549215654179358</v>
      </c>
      <c r="N127" s="98">
        <v>4.603113604550984</v>
      </c>
      <c r="O127" s="98">
        <v>4.2928088961405191</v>
      </c>
      <c r="P127" s="98">
        <v>0</v>
      </c>
      <c r="Q127" s="98">
        <v>0</v>
      </c>
      <c r="R127" s="98">
        <v>4.034337503943096</v>
      </c>
      <c r="S127" s="98">
        <v>3.8331976895607158</v>
      </c>
      <c r="T127" s="98">
        <v>4.5188276411067525</v>
      </c>
      <c r="U127" s="98">
        <v>3.663653012027122</v>
      </c>
      <c r="V127" s="98">
        <v>0</v>
      </c>
      <c r="W127" s="98">
        <v>0</v>
      </c>
      <c r="X127" s="98">
        <v>0</v>
      </c>
      <c r="Y127" s="98">
        <v>0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33.41384992258498</v>
      </c>
      <c r="D128" s="122">
        <f t="shared" si="48"/>
        <v>17.733476893404472</v>
      </c>
      <c r="E128" s="122">
        <f t="shared" si="48"/>
        <v>40.22187795353814</v>
      </c>
      <c r="F128" s="122">
        <f t="shared" si="48"/>
        <v>33.285445992256491</v>
      </c>
      <c r="G128" s="122">
        <f t="shared" si="48"/>
        <v>0</v>
      </c>
      <c r="H128" s="122">
        <f t="shared" si="48"/>
        <v>0</v>
      </c>
      <c r="I128" s="122">
        <f t="shared" si="48"/>
        <v>12.183229729380006</v>
      </c>
      <c r="J128" s="122">
        <f t="shared" si="48"/>
        <v>8.7685102340142844</v>
      </c>
      <c r="K128" s="122">
        <f t="shared" si="48"/>
        <v>12.059297358457609</v>
      </c>
      <c r="L128" s="122">
        <f t="shared" si="48"/>
        <v>32.192782461803496</v>
      </c>
      <c r="M128" s="122">
        <f t="shared" si="48"/>
        <v>35.073188611995718</v>
      </c>
      <c r="N128" s="122">
        <f t="shared" si="48"/>
        <v>33.810361789792346</v>
      </c>
      <c r="O128" s="122">
        <f t="shared" si="48"/>
        <v>31.78418673164926</v>
      </c>
      <c r="P128" s="122">
        <f t="shared" si="48"/>
        <v>0</v>
      </c>
      <c r="Q128" s="122">
        <f t="shared" si="48"/>
        <v>0</v>
      </c>
      <c r="R128" s="122">
        <f t="shared" si="48"/>
        <v>13.600741031444471</v>
      </c>
      <c r="S128" s="122">
        <f t="shared" si="48"/>
        <v>11.642494036150781</v>
      </c>
      <c r="T128" s="122">
        <f t="shared" si="48"/>
        <v>10.965156808668354</v>
      </c>
      <c r="U128" s="122">
        <f t="shared" si="48"/>
        <v>6.8400133155824641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33.41384992258498</v>
      </c>
      <c r="D129" s="98">
        <f>IF(RES_hhdet_in_fec!D129=0,0,RES_hhdet_in_fec!D129*1000*11630/RES_hhdet_in_new!D126)</f>
        <v>17.733476893404472</v>
      </c>
      <c r="E129" s="98">
        <f>IF(RES_hhdet_in_fec!E129=0,0,RES_hhdet_in_fec!E129*1000*11630/RES_hhdet_in_new!E126)</f>
        <v>40.22187795353814</v>
      </c>
      <c r="F129" s="98">
        <f>IF(RES_hhdet_in_fec!F129=0,0,RES_hhdet_in_fec!F129*1000*11630/RES_hhdet_in_new!F126)</f>
        <v>33.285445992256491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12.183229729380006</v>
      </c>
      <c r="J129" s="98">
        <f>IF(RES_hhdet_in_fec!J129=0,0,RES_hhdet_in_fec!J129*1000*11630/RES_hhdet_in_new!J126)</f>
        <v>8.7685102340142844</v>
      </c>
      <c r="K129" s="98">
        <f>IF(RES_hhdet_in_fec!K129=0,0,RES_hhdet_in_fec!K129*1000*11630/RES_hhdet_in_new!K126)</f>
        <v>12.059297358457609</v>
      </c>
      <c r="L129" s="98">
        <f>IF(RES_hhdet_in_fec!L129=0,0,RES_hhdet_in_fec!L129*1000*11630/RES_hhdet_in_new!L126)</f>
        <v>32.192782461803496</v>
      </c>
      <c r="M129" s="98">
        <f>IF(RES_hhdet_in_fec!M129=0,0,RES_hhdet_in_fec!M129*1000*11630/RES_hhdet_in_new!M126)</f>
        <v>35.073188611995718</v>
      </c>
      <c r="N129" s="98">
        <f>IF(RES_hhdet_in_fec!N129=0,0,RES_hhdet_in_fec!N129*1000*11630/RES_hhdet_in_new!N126)</f>
        <v>33.810361789792346</v>
      </c>
      <c r="O129" s="98">
        <f>IF(RES_hhdet_in_fec!O129=0,0,RES_hhdet_in_fec!O129*1000*11630/RES_hhdet_in_new!O126)</f>
        <v>31.78418673164926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13.600741031444471</v>
      </c>
      <c r="S129" s="98">
        <f>IF(RES_hhdet_in_fec!S129=0,0,RES_hhdet_in_fec!S129*1000*11630/RES_hhdet_in_new!S126)</f>
        <v>11.642494036150781</v>
      </c>
      <c r="T129" s="98">
        <f>IF(RES_hhdet_in_fec!T129=0,0,RES_hhdet_in_fec!T129*1000*11630/RES_hhdet_in_new!T126)</f>
        <v>10.965156808668354</v>
      </c>
      <c r="U129" s="98">
        <f>IF(RES_hhdet_in_fec!U129=0,0,RES_hhdet_in_fec!U129*1000*11630/RES_hhdet_in_new!U126)</f>
        <v>6.8400133155824641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X129" s="98">
        <f>IF(RES_hhdet_in_fec!X129=0,0,RES_hhdet_in_fec!X129*1000*11630/RES_hhdet_in_new!X126)</f>
        <v>0</v>
      </c>
      <c r="Y129" s="98">
        <f>IF(RES_hhdet_in_fec!Y129=0,0,RES_hhdet_in_fec!Y129*1000*11630/RES_hhdet_in_new!Y126)</f>
        <v>0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1031.1161379538203</v>
      </c>
      <c r="D130" s="122">
        <v>1066.877777277371</v>
      </c>
      <c r="E130" s="122">
        <v>984.01886492329027</v>
      </c>
      <c r="F130" s="122">
        <v>964.81880781737527</v>
      </c>
      <c r="G130" s="122">
        <v>0</v>
      </c>
      <c r="H130" s="122">
        <v>0</v>
      </c>
      <c r="I130" s="122">
        <v>1058.2782537764954</v>
      </c>
      <c r="J130" s="122">
        <v>970.29788395296896</v>
      </c>
      <c r="K130" s="122">
        <v>1004.3865648938911</v>
      </c>
      <c r="L130" s="122">
        <v>892.19692055040389</v>
      </c>
      <c r="M130" s="122">
        <v>859.76067535483128</v>
      </c>
      <c r="N130" s="122">
        <v>804.4584535661013</v>
      </c>
      <c r="O130" s="122">
        <v>813.41457791075163</v>
      </c>
      <c r="P130" s="122">
        <v>0</v>
      </c>
      <c r="Q130" s="122">
        <v>0</v>
      </c>
      <c r="R130" s="122">
        <v>741.1985077626432</v>
      </c>
      <c r="S130" s="122">
        <v>745.93710373255874</v>
      </c>
      <c r="T130" s="122">
        <v>780.39429710968295</v>
      </c>
      <c r="U130" s="122">
        <v>756.59393631998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1285.6744110290474</v>
      </c>
      <c r="D135" s="101">
        <v>1304.8568911208611</v>
      </c>
      <c r="E135" s="101">
        <v>1199.7384570148554</v>
      </c>
      <c r="F135" s="101">
        <v>1192.298334566354</v>
      </c>
      <c r="G135" s="101">
        <v>0</v>
      </c>
      <c r="H135" s="101">
        <v>0</v>
      </c>
      <c r="I135" s="101">
        <v>1263.473714852722</v>
      </c>
      <c r="J135" s="101">
        <v>1258.0066532046442</v>
      </c>
      <c r="K135" s="101">
        <v>1271.7589200893653</v>
      </c>
      <c r="L135" s="101">
        <v>1244.0085800787999</v>
      </c>
      <c r="M135" s="101">
        <v>1165.0718436935504</v>
      </c>
      <c r="N135" s="101">
        <v>1089.5341776626769</v>
      </c>
      <c r="O135" s="101">
        <v>1057.3693196710362</v>
      </c>
      <c r="P135" s="101">
        <v>0</v>
      </c>
      <c r="Q135" s="101">
        <v>0</v>
      </c>
      <c r="R135" s="101">
        <v>952.67578362542031</v>
      </c>
      <c r="S135" s="101">
        <v>958.38645840438483</v>
      </c>
      <c r="T135" s="101">
        <v>970.18671783540435</v>
      </c>
      <c r="U135" s="101">
        <v>957.7390797379669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930.04152952689208</v>
      </c>
      <c r="D136" s="104">
        <v>951.28792198196152</v>
      </c>
      <c r="E136" s="104">
        <v>852.19022531177825</v>
      </c>
      <c r="F136" s="104">
        <v>848.97275252854354</v>
      </c>
      <c r="G136" s="104">
        <v>0</v>
      </c>
      <c r="H136" s="104">
        <v>0</v>
      </c>
      <c r="I136" s="104">
        <v>917.20637428658927</v>
      </c>
      <c r="J136" s="104">
        <v>912.75613010263407</v>
      </c>
      <c r="K136" s="104">
        <v>930.47875939270295</v>
      </c>
      <c r="L136" s="104">
        <v>890.16332714272539</v>
      </c>
      <c r="M136" s="104">
        <v>826.34353255158817</v>
      </c>
      <c r="N136" s="104">
        <v>778.38445441092688</v>
      </c>
      <c r="O136" s="104">
        <v>758.79784468083722</v>
      </c>
      <c r="P136" s="104">
        <v>0</v>
      </c>
      <c r="Q136" s="104">
        <v>0</v>
      </c>
      <c r="R136" s="104">
        <v>718.64093167061355</v>
      </c>
      <c r="S136" s="104">
        <v>729.16478625846719</v>
      </c>
      <c r="T136" s="104">
        <v>736.41800450250355</v>
      </c>
      <c r="U136" s="104">
        <v>735.64131721393971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243.62727592369666</v>
      </c>
      <c r="D137" s="98">
        <v>266.01492990221828</v>
      </c>
      <c r="E137" s="98">
        <v>175.86825399862016</v>
      </c>
      <c r="F137" s="98">
        <v>177.64282726070675</v>
      </c>
      <c r="G137" s="98">
        <v>0</v>
      </c>
      <c r="H137" s="98">
        <v>0</v>
      </c>
      <c r="I137" s="98">
        <v>228.53461433766992</v>
      </c>
      <c r="J137" s="98">
        <v>219.81937363598169</v>
      </c>
      <c r="K137" s="98">
        <v>239.09717449011777</v>
      </c>
      <c r="L137" s="98">
        <v>163.59255632899919</v>
      </c>
      <c r="M137" s="98">
        <v>115.79162923726697</v>
      </c>
      <c r="N137" s="98">
        <v>104.70913295092646</v>
      </c>
      <c r="O137" s="98">
        <v>85.762978205485069</v>
      </c>
      <c r="P137" s="98">
        <v>0</v>
      </c>
      <c r="Q137" s="98">
        <v>0</v>
      </c>
      <c r="R137" s="98">
        <v>98.154431436360269</v>
      </c>
      <c r="S137" s="98">
        <v>94.474522327478695</v>
      </c>
      <c r="T137" s="98">
        <v>68.782526618846475</v>
      </c>
      <c r="U137" s="98">
        <v>70.159457779078991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686.41425360319533</v>
      </c>
      <c r="D138" s="98">
        <v>685.2729920797434</v>
      </c>
      <c r="E138" s="98">
        <v>676.32197131315797</v>
      </c>
      <c r="F138" s="98">
        <v>671.32992526783653</v>
      </c>
      <c r="G138" s="98">
        <v>0</v>
      </c>
      <c r="H138" s="98">
        <v>0</v>
      </c>
      <c r="I138" s="98">
        <v>688.67175994891943</v>
      </c>
      <c r="J138" s="98">
        <v>692.93675646665235</v>
      </c>
      <c r="K138" s="98">
        <v>691.38158490258525</v>
      </c>
      <c r="L138" s="98">
        <v>726.5707708137262</v>
      </c>
      <c r="M138" s="98">
        <v>710.55190331432118</v>
      </c>
      <c r="N138" s="98">
        <v>673.67532146000042</v>
      </c>
      <c r="O138" s="98">
        <v>673.03486647535215</v>
      </c>
      <c r="P138" s="98">
        <v>0</v>
      </c>
      <c r="Q138" s="98">
        <v>0</v>
      </c>
      <c r="R138" s="98">
        <v>620.4865002342533</v>
      </c>
      <c r="S138" s="98">
        <v>634.69026393098852</v>
      </c>
      <c r="T138" s="98">
        <v>667.63547788365702</v>
      </c>
      <c r="U138" s="98">
        <v>665.48185943486078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2280.8158282388354</v>
      </c>
      <c r="D139" s="122">
        <v>2358.964715466816</v>
      </c>
      <c r="E139" s="122">
        <v>2485.3477479543071</v>
      </c>
      <c r="F139" s="122">
        <v>2412.8124061395583</v>
      </c>
      <c r="G139" s="122">
        <v>0</v>
      </c>
      <c r="H139" s="122">
        <v>0</v>
      </c>
      <c r="I139" s="122">
        <v>2264.8052665684927</v>
      </c>
      <c r="J139" s="122">
        <v>1925.3297356663254</v>
      </c>
      <c r="K139" s="122">
        <v>1970.666997335921</v>
      </c>
      <c r="L139" s="122">
        <v>2279.6362609979951</v>
      </c>
      <c r="M139" s="122">
        <v>1985.5400345269984</v>
      </c>
      <c r="N139" s="122">
        <v>1685.787124393529</v>
      </c>
      <c r="O139" s="122">
        <v>1445.4401523763709</v>
      </c>
      <c r="P139" s="122">
        <v>0</v>
      </c>
      <c r="Q139" s="122">
        <v>0</v>
      </c>
      <c r="R139" s="122">
        <v>1357.4849442611919</v>
      </c>
      <c r="S139" s="122">
        <v>1317.7788225056993</v>
      </c>
      <c r="T139" s="122">
        <v>1477.9938438524757</v>
      </c>
      <c r="U139" s="122">
        <v>1515.4031965181541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2529.3278192745961</v>
      </c>
      <c r="D140" s="98">
        <v>2520.9627829335018</v>
      </c>
      <c r="E140" s="98">
        <v>2938.7484972000952</v>
      </c>
      <c r="F140" s="98">
        <v>2926.6352651782831</v>
      </c>
      <c r="G140" s="98">
        <v>0</v>
      </c>
      <c r="H140" s="98">
        <v>0</v>
      </c>
      <c r="I140" s="98">
        <v>2636.0378828999651</v>
      </c>
      <c r="J140" s="98">
        <v>2373.8110100303911</v>
      </c>
      <c r="K140" s="98">
        <v>2356.9123904809508</v>
      </c>
      <c r="L140" s="98">
        <v>2398.8507325496289</v>
      </c>
      <c r="M140" s="98">
        <v>2173.2895822992027</v>
      </c>
      <c r="N140" s="98">
        <v>1861.291720071614</v>
      </c>
      <c r="O140" s="98">
        <v>1731.7473104878065</v>
      </c>
      <c r="P140" s="98">
        <v>0</v>
      </c>
      <c r="Q140" s="98">
        <v>0</v>
      </c>
      <c r="R140" s="98">
        <v>1616.572109044035</v>
      </c>
      <c r="S140" s="98">
        <v>1731.0808827058079</v>
      </c>
      <c r="T140" s="98">
        <v>1780.8659707712677</v>
      </c>
      <c r="U140" s="98">
        <v>1856.0881181405753</v>
      </c>
      <c r="V140" s="98">
        <v>0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2042.5517543591889</v>
      </c>
      <c r="D141" s="33">
        <v>2196.9666480001297</v>
      </c>
      <c r="E141" s="33">
        <v>1964.7765173387722</v>
      </c>
      <c r="F141" s="33">
        <v>2016.275199707499</v>
      </c>
      <c r="G141" s="33">
        <v>0</v>
      </c>
      <c r="H141" s="33">
        <v>0</v>
      </c>
      <c r="I141" s="33">
        <v>2108.4967965341889</v>
      </c>
      <c r="J141" s="33">
        <v>1747.1659417408748</v>
      </c>
      <c r="K141" s="33">
        <v>1704.8637160318146</v>
      </c>
      <c r="L141" s="33">
        <v>2139.5592569248261</v>
      </c>
      <c r="M141" s="33">
        <v>1708.0879250414068</v>
      </c>
      <c r="N141" s="33">
        <v>1337.7030096319947</v>
      </c>
      <c r="O141" s="33">
        <v>1060.9705400553005</v>
      </c>
      <c r="P141" s="33">
        <v>0</v>
      </c>
      <c r="Q141" s="33">
        <v>0</v>
      </c>
      <c r="R141" s="33">
        <v>1304.9165340153979</v>
      </c>
      <c r="S141" s="33">
        <v>1125.8885802699344</v>
      </c>
      <c r="T141" s="33">
        <v>1350.0197057177752</v>
      </c>
      <c r="U141" s="33">
        <v>1340.1938082551944</v>
      </c>
      <c r="V141" s="33">
        <v>0</v>
      </c>
      <c r="W141" s="33">
        <v>0</v>
      </c>
      <c r="X141" s="33">
        <v>0</v>
      </c>
      <c r="Y141" s="33">
        <v>0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4585.7801696088891</v>
      </c>
      <c r="D143" s="117">
        <f t="shared" si="49"/>
        <v>4676.9722840427239</v>
      </c>
      <c r="E143" s="117">
        <f t="shared" si="49"/>
        <v>5181.2837816188885</v>
      </c>
      <c r="F143" s="117">
        <f t="shared" si="49"/>
        <v>4993.3353655052506</v>
      </c>
      <c r="G143" s="117">
        <f t="shared" si="49"/>
        <v>4893.7311554762864</v>
      </c>
      <c r="H143" s="117">
        <f t="shared" si="49"/>
        <v>4704.907341014492</v>
      </c>
      <c r="I143" s="117">
        <f t="shared" si="49"/>
        <v>4645.5648798500533</v>
      </c>
      <c r="J143" s="117">
        <f t="shared" si="49"/>
        <v>4148.2444261738183</v>
      </c>
      <c r="K143" s="117">
        <f t="shared" si="49"/>
        <v>4450.430050959345</v>
      </c>
      <c r="L143" s="117">
        <f t="shared" si="49"/>
        <v>4585.7330441322247</v>
      </c>
      <c r="M143" s="117">
        <f t="shared" si="49"/>
        <v>4064.1458877082932</v>
      </c>
      <c r="N143" s="117">
        <f t="shared" si="49"/>
        <v>3735.257623000577</v>
      </c>
      <c r="O143" s="117">
        <f t="shared" si="49"/>
        <v>3532.6996259787661</v>
      </c>
      <c r="P143" s="117">
        <f t="shared" si="49"/>
        <v>2939.8934035249677</v>
      </c>
      <c r="Q143" s="117">
        <f t="shared" si="49"/>
        <v>2719.9576291206658</v>
      </c>
      <c r="R143" s="117">
        <f t="shared" ref="R143:V143" si="50">R144+R146+R148+R157</f>
        <v>2982.2413620983034</v>
      </c>
      <c r="S143" s="117">
        <f t="shared" si="50"/>
        <v>2954.6804871067152</v>
      </c>
      <c r="T143" s="117">
        <f t="shared" si="50"/>
        <v>3055.2272743658868</v>
      </c>
      <c r="U143" s="117">
        <f t="shared" si="50"/>
        <v>3083.1600725398112</v>
      </c>
      <c r="V143" s="117">
        <f t="shared" si="50"/>
        <v>3242.0239924401926</v>
      </c>
      <c r="W143" s="117">
        <f t="shared" ref="W143:Y143" si="51">W144+W146+W148+W157</f>
        <v>3138.911644996153</v>
      </c>
      <c r="X143" s="117">
        <f t="shared" si="51"/>
        <v>2949.9158730805657</v>
      </c>
      <c r="Y143" s="117">
        <f t="shared" si="51"/>
        <v>3220.7636019538004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804.15816642450193</v>
      </c>
      <c r="D144" s="122">
        <f t="shared" si="52"/>
        <v>849.17740560459265</v>
      </c>
      <c r="E144" s="122">
        <f t="shared" si="52"/>
        <v>1068.379523541236</v>
      </c>
      <c r="F144" s="122">
        <f t="shared" si="52"/>
        <v>1022.2697058205149</v>
      </c>
      <c r="G144" s="122">
        <f t="shared" si="52"/>
        <v>998.19938470257955</v>
      </c>
      <c r="H144" s="122">
        <f t="shared" si="52"/>
        <v>855.83328381369711</v>
      </c>
      <c r="I144" s="122">
        <f t="shared" si="52"/>
        <v>903.16126550244383</v>
      </c>
      <c r="J144" s="122">
        <f t="shared" si="52"/>
        <v>804.45402019006849</v>
      </c>
      <c r="K144" s="122">
        <f t="shared" si="52"/>
        <v>1020.436779866678</v>
      </c>
      <c r="L144" s="122">
        <f t="shared" si="52"/>
        <v>678.87861309233654</v>
      </c>
      <c r="M144" s="122">
        <f t="shared" si="52"/>
        <v>586.58667778408073</v>
      </c>
      <c r="N144" s="122">
        <f t="shared" si="52"/>
        <v>624.53909104400589</v>
      </c>
      <c r="O144" s="122">
        <f t="shared" si="52"/>
        <v>687.38801567445535</v>
      </c>
      <c r="P144" s="122">
        <f t="shared" si="52"/>
        <v>669.80291946247553</v>
      </c>
      <c r="Q144" s="122">
        <f t="shared" si="52"/>
        <v>600.8531682958087</v>
      </c>
      <c r="R144" s="122">
        <f t="shared" si="52"/>
        <v>576.92764337268193</v>
      </c>
      <c r="S144" s="122">
        <f t="shared" si="52"/>
        <v>570.32533370943736</v>
      </c>
      <c r="T144" s="122">
        <f t="shared" si="52"/>
        <v>566.46427896719115</v>
      </c>
      <c r="U144" s="122">
        <f t="shared" si="52"/>
        <v>566.29427433303852</v>
      </c>
      <c r="V144" s="122">
        <f t="shared" si="52"/>
        <v>564.39984156164883</v>
      </c>
      <c r="W144" s="122">
        <f t="shared" si="52"/>
        <v>549.70191358451314</v>
      </c>
      <c r="X144" s="122">
        <f t="shared" si="52"/>
        <v>565.3495241064727</v>
      </c>
      <c r="Y144" s="122">
        <f t="shared" si="52"/>
        <v>533.7045476152075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804.15816642450193</v>
      </c>
      <c r="D145" s="98">
        <v>849.17740560459265</v>
      </c>
      <c r="E145" s="98">
        <v>1068.379523541236</v>
      </c>
      <c r="F145" s="98">
        <v>1022.2697058205149</v>
      </c>
      <c r="G145" s="98">
        <v>998.19938470257955</v>
      </c>
      <c r="H145" s="98">
        <v>855.83328381369711</v>
      </c>
      <c r="I145" s="98">
        <v>903.16126550244383</v>
      </c>
      <c r="J145" s="98">
        <v>804.45402019006849</v>
      </c>
      <c r="K145" s="98">
        <v>1020.436779866678</v>
      </c>
      <c r="L145" s="98">
        <v>678.87861309233654</v>
      </c>
      <c r="M145" s="98">
        <v>586.58667778408073</v>
      </c>
      <c r="N145" s="98">
        <v>624.53909104400589</v>
      </c>
      <c r="O145" s="98">
        <v>687.38801567445535</v>
      </c>
      <c r="P145" s="98">
        <v>669.80291946247553</v>
      </c>
      <c r="Q145" s="98">
        <v>600.8531682958087</v>
      </c>
      <c r="R145" s="98">
        <v>576.92764337268193</v>
      </c>
      <c r="S145" s="98">
        <v>570.32533370943736</v>
      </c>
      <c r="T145" s="98">
        <v>566.46427896719115</v>
      </c>
      <c r="U145" s="98">
        <v>566.29427433303852</v>
      </c>
      <c r="V145" s="98">
        <v>564.39984156164883</v>
      </c>
      <c r="W145" s="98">
        <v>549.70191358451314</v>
      </c>
      <c r="X145" s="98">
        <v>565.3495241064727</v>
      </c>
      <c r="Y145" s="98">
        <v>533.7045476152075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104.53705164964073</v>
      </c>
      <c r="D146" s="122">
        <f t="shared" si="53"/>
        <v>89.984303618598588</v>
      </c>
      <c r="E146" s="122">
        <f t="shared" si="53"/>
        <v>223.59924689189336</v>
      </c>
      <c r="F146" s="122">
        <f t="shared" si="53"/>
        <v>181.17070463521415</v>
      </c>
      <c r="G146" s="122">
        <f t="shared" si="53"/>
        <v>238.58703369212949</v>
      </c>
      <c r="H146" s="122">
        <f t="shared" si="53"/>
        <v>301.75278697150247</v>
      </c>
      <c r="I146" s="122">
        <f t="shared" si="53"/>
        <v>130.65333030250872</v>
      </c>
      <c r="J146" s="122">
        <f t="shared" si="53"/>
        <v>94.854137409573269</v>
      </c>
      <c r="K146" s="122">
        <f t="shared" si="53"/>
        <v>126.59023360167495</v>
      </c>
      <c r="L146" s="122">
        <f t="shared" si="53"/>
        <v>313.48364089136152</v>
      </c>
      <c r="M146" s="122">
        <f t="shared" si="53"/>
        <v>348.18813204006852</v>
      </c>
      <c r="N146" s="122">
        <f t="shared" si="53"/>
        <v>334.43978381682177</v>
      </c>
      <c r="O146" s="122">
        <f t="shared" si="53"/>
        <v>312.32638353734177</v>
      </c>
      <c r="P146" s="122">
        <f t="shared" si="53"/>
        <v>149.35756011514405</v>
      </c>
      <c r="Q146" s="122">
        <f t="shared" si="53"/>
        <v>164.33819735262267</v>
      </c>
      <c r="R146" s="122">
        <f t="shared" si="53"/>
        <v>134.00740726001507</v>
      </c>
      <c r="S146" s="122">
        <f t="shared" si="53"/>
        <v>128.33374931984662</v>
      </c>
      <c r="T146" s="122">
        <f t="shared" si="53"/>
        <v>102.99529682076229</v>
      </c>
      <c r="U146" s="122">
        <f t="shared" si="53"/>
        <v>93.318269815302344</v>
      </c>
      <c r="V146" s="122">
        <f t="shared" si="53"/>
        <v>63.74302631710021</v>
      </c>
      <c r="W146" s="122">
        <f t="shared" si="53"/>
        <v>77.3288532191429</v>
      </c>
      <c r="X146" s="122">
        <f t="shared" si="53"/>
        <v>85.607810256495085</v>
      </c>
      <c r="Y146" s="122">
        <f t="shared" si="53"/>
        <v>109.96466781984849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104.53705164964073</v>
      </c>
      <c r="D147" s="98">
        <f>IF(RES_hhdet_in_fec!D147=0,0,RES_hhdet_in_fec!D147*1000*11630/RES_hhdet_in_new!D145)</f>
        <v>89.984303618598588</v>
      </c>
      <c r="E147" s="98">
        <f>IF(RES_hhdet_in_fec!E147=0,0,RES_hhdet_in_fec!E147*1000*11630/RES_hhdet_in_new!E145)</f>
        <v>223.59924689189336</v>
      </c>
      <c r="F147" s="98">
        <f>IF(RES_hhdet_in_fec!F147=0,0,RES_hhdet_in_fec!F147*1000*11630/RES_hhdet_in_new!F145)</f>
        <v>181.17070463521415</v>
      </c>
      <c r="G147" s="98">
        <f>IF(RES_hhdet_in_fec!G147=0,0,RES_hhdet_in_fec!G147*1000*11630/RES_hhdet_in_new!G145)</f>
        <v>238.58703369212949</v>
      </c>
      <c r="H147" s="98">
        <f>IF(RES_hhdet_in_fec!H147=0,0,RES_hhdet_in_fec!H147*1000*11630/RES_hhdet_in_new!H145)</f>
        <v>301.75278697150247</v>
      </c>
      <c r="I147" s="98">
        <f>IF(RES_hhdet_in_fec!I147=0,0,RES_hhdet_in_fec!I147*1000*11630/RES_hhdet_in_new!I145)</f>
        <v>130.65333030250872</v>
      </c>
      <c r="J147" s="98">
        <f>IF(RES_hhdet_in_fec!J147=0,0,RES_hhdet_in_fec!J147*1000*11630/RES_hhdet_in_new!J145)</f>
        <v>94.854137409573269</v>
      </c>
      <c r="K147" s="98">
        <f>IF(RES_hhdet_in_fec!K147=0,0,RES_hhdet_in_fec!K147*1000*11630/RES_hhdet_in_new!K145)</f>
        <v>126.59023360167495</v>
      </c>
      <c r="L147" s="98">
        <f>IF(RES_hhdet_in_fec!L147=0,0,RES_hhdet_in_fec!L147*1000*11630/RES_hhdet_in_new!L145)</f>
        <v>313.48364089136152</v>
      </c>
      <c r="M147" s="98">
        <f>IF(RES_hhdet_in_fec!M147=0,0,RES_hhdet_in_fec!M147*1000*11630/RES_hhdet_in_new!M145)</f>
        <v>348.18813204006852</v>
      </c>
      <c r="N147" s="98">
        <f>IF(RES_hhdet_in_fec!N147=0,0,RES_hhdet_in_fec!N147*1000*11630/RES_hhdet_in_new!N145)</f>
        <v>334.43978381682177</v>
      </c>
      <c r="O147" s="98">
        <f>IF(RES_hhdet_in_fec!O147=0,0,RES_hhdet_in_fec!O147*1000*11630/RES_hhdet_in_new!O145)</f>
        <v>312.32638353734177</v>
      </c>
      <c r="P147" s="98">
        <f>IF(RES_hhdet_in_fec!P147=0,0,RES_hhdet_in_fec!P147*1000*11630/RES_hhdet_in_new!P145)</f>
        <v>149.35756011514405</v>
      </c>
      <c r="Q147" s="98">
        <f>IF(RES_hhdet_in_fec!Q147=0,0,RES_hhdet_in_fec!Q147*1000*11630/RES_hhdet_in_new!Q145)</f>
        <v>164.33819735262267</v>
      </c>
      <c r="R147" s="98">
        <f>IF(RES_hhdet_in_fec!R147=0,0,RES_hhdet_in_fec!R147*1000*11630/RES_hhdet_in_new!R145)</f>
        <v>134.00740726001507</v>
      </c>
      <c r="S147" s="98">
        <f>IF(RES_hhdet_in_fec!S147=0,0,RES_hhdet_in_fec!S147*1000*11630/RES_hhdet_in_new!S145)</f>
        <v>128.33374931984662</v>
      </c>
      <c r="T147" s="98">
        <f>IF(RES_hhdet_in_fec!T147=0,0,RES_hhdet_in_fec!T147*1000*11630/RES_hhdet_in_new!T145)</f>
        <v>102.99529682076229</v>
      </c>
      <c r="U147" s="98">
        <f>IF(RES_hhdet_in_fec!U147=0,0,RES_hhdet_in_fec!U147*1000*11630/RES_hhdet_in_new!U145)</f>
        <v>93.318269815302344</v>
      </c>
      <c r="V147" s="98">
        <f>IF(RES_hhdet_in_fec!V147=0,0,RES_hhdet_in_fec!V147*1000*11630/RES_hhdet_in_new!V145)</f>
        <v>63.74302631710021</v>
      </c>
      <c r="W147" s="98">
        <f>IF(RES_hhdet_in_fec!W147=0,0,RES_hhdet_in_fec!W147*1000*11630/RES_hhdet_in_new!W145)</f>
        <v>77.3288532191429</v>
      </c>
      <c r="X147" s="98">
        <f>IF(RES_hhdet_in_fec!X147=0,0,RES_hhdet_in_fec!X147*1000*11630/RES_hhdet_in_new!X145)</f>
        <v>85.607810256495085</v>
      </c>
      <c r="Y147" s="98">
        <f>IF(RES_hhdet_in_fec!Y147=0,0,RES_hhdet_in_fec!Y147*1000*11630/RES_hhdet_in_new!Y145)</f>
        <v>109.96466781984849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1396.8957715685385</v>
      </c>
      <c r="D148" s="122">
        <v>1379.8579727258489</v>
      </c>
      <c r="E148" s="122">
        <v>1404.644688531117</v>
      </c>
      <c r="F148" s="122">
        <v>1376.9011992431158</v>
      </c>
      <c r="G148" s="122">
        <v>1345.3523035319488</v>
      </c>
      <c r="H148" s="122">
        <v>1349.5496317157827</v>
      </c>
      <c r="I148" s="122">
        <v>1355.1369569641317</v>
      </c>
      <c r="J148" s="122">
        <v>1322.5191309473796</v>
      </c>
      <c r="K148" s="122">
        <v>1331.8208652870919</v>
      </c>
      <c r="L148" s="122">
        <v>1313.2646609089795</v>
      </c>
      <c r="M148" s="122">
        <v>1144.7300905179757</v>
      </c>
      <c r="N148" s="122">
        <v>1089.3471619001439</v>
      </c>
      <c r="O148" s="122">
        <v>1088.3180728793204</v>
      </c>
      <c r="P148" s="122">
        <v>955.15812216324741</v>
      </c>
      <c r="Q148" s="122">
        <v>897.44476924780565</v>
      </c>
      <c r="R148" s="122">
        <v>912.03672572324092</v>
      </c>
      <c r="S148" s="122">
        <v>936.98312616413705</v>
      </c>
      <c r="T148" s="122">
        <v>906.8475758849761</v>
      </c>
      <c r="U148" s="122">
        <v>909.05991399848574</v>
      </c>
      <c r="V148" s="122">
        <v>960.94298948841822</v>
      </c>
      <c r="W148" s="122">
        <v>908.47409586510048</v>
      </c>
      <c r="X148" s="122">
        <v>848.91033880561599</v>
      </c>
      <c r="Y148" s="122">
        <v>874.55469946906203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1433.0662394962239</v>
      </c>
      <c r="D149" s="98">
        <v>1413.5519952946029</v>
      </c>
      <c r="E149" s="98">
        <v>1443.6374060323844</v>
      </c>
      <c r="F149" s="98">
        <v>1422.2263720285584</v>
      </c>
      <c r="G149" s="98">
        <v>1389.0736931055353</v>
      </c>
      <c r="H149" s="98">
        <v>1394.5432584707974</v>
      </c>
      <c r="I149" s="98">
        <v>1417.016446899861</v>
      </c>
      <c r="J149" s="98">
        <v>1414.1412363940296</v>
      </c>
      <c r="K149" s="98">
        <v>1416.8543545607499</v>
      </c>
      <c r="L149" s="98">
        <v>1475.3255937807958</v>
      </c>
      <c r="M149" s="98">
        <v>1272.4005634281584</v>
      </c>
      <c r="N149" s="98">
        <v>1211.4847633459437</v>
      </c>
      <c r="O149" s="98">
        <v>1187.9475509318759</v>
      </c>
      <c r="P149" s="98">
        <v>1064.9478018489351</v>
      </c>
      <c r="Q149" s="98">
        <v>989.01017616271156</v>
      </c>
      <c r="R149" s="98">
        <v>994.68490261754471</v>
      </c>
      <c r="S149" s="98">
        <v>1010.841149227919</v>
      </c>
      <c r="T149" s="98">
        <v>988.66495212883319</v>
      </c>
      <c r="U149" s="98">
        <v>974.8011180196703</v>
      </c>
      <c r="V149" s="98">
        <v>1125.7096273356478</v>
      </c>
      <c r="W149" s="98">
        <v>989.0375780988694</v>
      </c>
      <c r="X149" s="98">
        <v>946.50906460791919</v>
      </c>
      <c r="Y149" s="98">
        <v>931.58637529932105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954.17035506997161</v>
      </c>
      <c r="D150" s="98">
        <v>947.49829746435125</v>
      </c>
      <c r="E150" s="98">
        <v>955.44851934075973</v>
      </c>
      <c r="F150" s="98">
        <v>943.78875711412923</v>
      </c>
      <c r="G150" s="98">
        <v>938.46397043966988</v>
      </c>
      <c r="H150" s="98">
        <v>935.90662783643666</v>
      </c>
      <c r="I150" s="98">
        <v>955.71645904799186</v>
      </c>
      <c r="J150" s="98">
        <v>955.48747947123002</v>
      </c>
      <c r="K150" s="98">
        <v>966.09730648048389</v>
      </c>
      <c r="L150" s="98">
        <v>995.10440401751998</v>
      </c>
      <c r="M150" s="98">
        <v>842.18127435310089</v>
      </c>
      <c r="N150" s="98">
        <v>819.92094673640361</v>
      </c>
      <c r="O150" s="98">
        <v>822.95823041277254</v>
      </c>
      <c r="P150" s="98">
        <v>763.62739654262293</v>
      </c>
      <c r="Q150" s="98">
        <v>729.63602787219384</v>
      </c>
      <c r="R150" s="98">
        <v>749.34083421918001</v>
      </c>
      <c r="S150" s="98">
        <v>774.11111907298857</v>
      </c>
      <c r="T150" s="98">
        <v>760.23717994526294</v>
      </c>
      <c r="U150" s="98">
        <v>759.89768805826679</v>
      </c>
      <c r="V150" s="98">
        <v>895.06919676387804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270.64079926435181</v>
      </c>
      <c r="D151" s="101">
        <v>277.59885818111297</v>
      </c>
      <c r="E151" s="101">
        <v>247.57792336158923</v>
      </c>
      <c r="F151" s="101">
        <v>244.36809195884291</v>
      </c>
      <c r="G151" s="101">
        <v>273.87163503383925</v>
      </c>
      <c r="H151" s="101">
        <v>252.59937284983215</v>
      </c>
      <c r="I151" s="101">
        <v>261.01993381085538</v>
      </c>
      <c r="J151" s="101">
        <v>255.16459693731667</v>
      </c>
      <c r="K151" s="101">
        <v>266.99371841330117</v>
      </c>
      <c r="L151" s="101">
        <v>235.37693554319873</v>
      </c>
      <c r="M151" s="101">
        <v>134.80458485125618</v>
      </c>
      <c r="N151" s="101">
        <v>134.84551362729772</v>
      </c>
      <c r="O151" s="101">
        <v>122.87887651435274</v>
      </c>
      <c r="P151" s="101">
        <v>114.39501898593869</v>
      </c>
      <c r="Q151" s="101">
        <v>107.40439429232367</v>
      </c>
      <c r="R151" s="101">
        <v>116.80697234180307</v>
      </c>
      <c r="S151" s="101">
        <v>117.74256203197311</v>
      </c>
      <c r="T151" s="101">
        <v>82.585907920831218</v>
      </c>
      <c r="U151" s="101">
        <v>84.345105909377537</v>
      </c>
      <c r="V151" s="101">
        <v>133.15180293028064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683.52955580561979</v>
      </c>
      <c r="D152" s="104">
        <v>669.89943928323828</v>
      </c>
      <c r="E152" s="104">
        <v>707.87059597917028</v>
      </c>
      <c r="F152" s="104">
        <v>699.4206651552862</v>
      </c>
      <c r="G152" s="104">
        <v>664.59233540583068</v>
      </c>
      <c r="H152" s="104">
        <v>683.30725498660456</v>
      </c>
      <c r="I152" s="104">
        <v>694.69652523713648</v>
      </c>
      <c r="J152" s="104">
        <v>700.32288253391312</v>
      </c>
      <c r="K152" s="104">
        <v>699.10358806718273</v>
      </c>
      <c r="L152" s="104">
        <v>759.72746847432131</v>
      </c>
      <c r="M152" s="104">
        <v>707.37668950184479</v>
      </c>
      <c r="N152" s="104">
        <v>685.0754331091058</v>
      </c>
      <c r="O152" s="104">
        <v>700.07935389841987</v>
      </c>
      <c r="P152" s="104">
        <v>649.23237755668424</v>
      </c>
      <c r="Q152" s="104">
        <v>622.23163357987016</v>
      </c>
      <c r="R152" s="104">
        <v>632.53386187737692</v>
      </c>
      <c r="S152" s="104">
        <v>656.36855704101549</v>
      </c>
      <c r="T152" s="104">
        <v>677.65127202443171</v>
      </c>
      <c r="U152" s="104">
        <v>675.5525821488892</v>
      </c>
      <c r="V152" s="104">
        <v>761.91739383359754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1285.6744110290474</v>
      </c>
      <c r="D153" s="101">
        <v>1304.8568911208613</v>
      </c>
      <c r="E153" s="101">
        <v>1199.7384570148558</v>
      </c>
      <c r="F153" s="101">
        <v>1192.298334566354</v>
      </c>
      <c r="G153" s="101">
        <v>1279.8175482497306</v>
      </c>
      <c r="H153" s="101">
        <v>1229.2732389632795</v>
      </c>
      <c r="I153" s="101">
        <v>1263.4737148527222</v>
      </c>
      <c r="J153" s="101">
        <v>1258.0066532046442</v>
      </c>
      <c r="K153" s="101">
        <v>1271.7589200893653</v>
      </c>
      <c r="L153" s="101">
        <v>1244.0085800788002</v>
      </c>
      <c r="M153" s="101">
        <v>1165.0718436935506</v>
      </c>
      <c r="N153" s="101">
        <v>1089.5341776626769</v>
      </c>
      <c r="O153" s="101">
        <v>1057.3693196710358</v>
      </c>
      <c r="P153" s="101">
        <v>980.3194916662253</v>
      </c>
      <c r="Q153" s="101">
        <v>940.9482761740187</v>
      </c>
      <c r="R153" s="101">
        <v>952.67578362542019</v>
      </c>
      <c r="S153" s="101">
        <v>958.38645840438494</v>
      </c>
      <c r="T153" s="101">
        <v>970.18671783540424</v>
      </c>
      <c r="U153" s="101">
        <v>957.73907973796713</v>
      </c>
      <c r="V153" s="101">
        <v>905.43395267421567</v>
      </c>
      <c r="W153" s="101">
        <v>0</v>
      </c>
      <c r="X153" s="101">
        <v>946.3205736441405</v>
      </c>
      <c r="Y153" s="101">
        <v>950.38935013364733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930.04152952689185</v>
      </c>
      <c r="D154" s="104">
        <v>951.2879219819614</v>
      </c>
      <c r="E154" s="104">
        <v>852.19022531177802</v>
      </c>
      <c r="F154" s="104">
        <v>848.97275252854331</v>
      </c>
      <c r="G154" s="104">
        <v>936.92361804194991</v>
      </c>
      <c r="H154" s="104">
        <v>888.27311994301567</v>
      </c>
      <c r="I154" s="104">
        <v>917.20637428658938</v>
      </c>
      <c r="J154" s="104">
        <v>912.75613010263385</v>
      </c>
      <c r="K154" s="104">
        <v>930.47875939270295</v>
      </c>
      <c r="L154" s="104">
        <v>890.16332714272539</v>
      </c>
      <c r="M154" s="104">
        <v>826.34353255158783</v>
      </c>
      <c r="N154" s="104">
        <v>778.38445441092688</v>
      </c>
      <c r="O154" s="104">
        <v>758.79784468083722</v>
      </c>
      <c r="P154" s="104">
        <v>717.35117602582159</v>
      </c>
      <c r="Q154" s="104">
        <v>700.12708901072392</v>
      </c>
      <c r="R154" s="104">
        <v>718.64093167061367</v>
      </c>
      <c r="S154" s="104">
        <v>729.1647862584673</v>
      </c>
      <c r="T154" s="104">
        <v>736.41800450250366</v>
      </c>
      <c r="U154" s="104">
        <v>735.64131721393971</v>
      </c>
      <c r="V154" s="104">
        <v>687.42078558999538</v>
      </c>
      <c r="W154" s="104">
        <v>756.56714517782132</v>
      </c>
      <c r="X154" s="104">
        <v>766.17656361754393</v>
      </c>
      <c r="Y154" s="104">
        <v>776.89358435231156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243.62727592369663</v>
      </c>
      <c r="D155" s="98">
        <v>266.01492990221834</v>
      </c>
      <c r="E155" s="98">
        <v>175.86825399862022</v>
      </c>
      <c r="F155" s="98">
        <v>177.64282726070678</v>
      </c>
      <c r="G155" s="98">
        <v>261.82150352731804</v>
      </c>
      <c r="H155" s="98">
        <v>214.13845696210322</v>
      </c>
      <c r="I155" s="98">
        <v>228.53461433766995</v>
      </c>
      <c r="J155" s="98">
        <v>219.81937363598166</v>
      </c>
      <c r="K155" s="98">
        <v>239.09717449011782</v>
      </c>
      <c r="L155" s="98">
        <v>163.59255632899919</v>
      </c>
      <c r="M155" s="98">
        <v>115.79162923726699</v>
      </c>
      <c r="N155" s="98">
        <v>104.70913295092649</v>
      </c>
      <c r="O155" s="98">
        <v>85.762978205485084</v>
      </c>
      <c r="P155" s="98">
        <v>85.952663462390476</v>
      </c>
      <c r="Q155" s="98">
        <v>87.735619864567994</v>
      </c>
      <c r="R155" s="98">
        <v>98.154431436360298</v>
      </c>
      <c r="S155" s="98">
        <v>94.474522327478695</v>
      </c>
      <c r="T155" s="98">
        <v>68.782526618846461</v>
      </c>
      <c r="U155" s="98">
        <v>70.159457779078991</v>
      </c>
      <c r="V155" s="98">
        <v>25.620181109974563</v>
      </c>
      <c r="W155" s="98">
        <v>68.800254827771923</v>
      </c>
      <c r="X155" s="98">
        <v>130.09027409702125</v>
      </c>
      <c r="Y155" s="98">
        <v>127.36106011228149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686.41425360319511</v>
      </c>
      <c r="D156" s="98">
        <v>685.27299207974318</v>
      </c>
      <c r="E156" s="98">
        <v>676.32197131315775</v>
      </c>
      <c r="F156" s="98">
        <v>671.32992526783653</v>
      </c>
      <c r="G156" s="98">
        <v>675.10211451463192</v>
      </c>
      <c r="H156" s="98">
        <v>674.13466298091237</v>
      </c>
      <c r="I156" s="98">
        <v>688.6717599489192</v>
      </c>
      <c r="J156" s="98">
        <v>692.93675646665224</v>
      </c>
      <c r="K156" s="98">
        <v>691.38158490258513</v>
      </c>
      <c r="L156" s="98">
        <v>726.57077081372609</v>
      </c>
      <c r="M156" s="98">
        <v>710.55190331432095</v>
      </c>
      <c r="N156" s="98">
        <v>673.67532146000042</v>
      </c>
      <c r="O156" s="98">
        <v>673.03486647535226</v>
      </c>
      <c r="P156" s="98">
        <v>631.39851256343104</v>
      </c>
      <c r="Q156" s="98">
        <v>612.39146914615594</v>
      </c>
      <c r="R156" s="98">
        <v>620.48650023425341</v>
      </c>
      <c r="S156" s="98">
        <v>634.69026393098875</v>
      </c>
      <c r="T156" s="98">
        <v>667.63547788365702</v>
      </c>
      <c r="U156" s="98">
        <v>665.48185943486078</v>
      </c>
      <c r="V156" s="98">
        <v>661.80060448002087</v>
      </c>
      <c r="W156" s="98">
        <v>687.76689035004949</v>
      </c>
      <c r="X156" s="98">
        <v>636.08628952052277</v>
      </c>
      <c r="Y156" s="98">
        <v>649.53252424003006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2280.189179966208</v>
      </c>
      <c r="D157" s="122">
        <v>2357.9526020936833</v>
      </c>
      <c r="E157" s="122">
        <v>2484.6603226546422</v>
      </c>
      <c r="F157" s="122">
        <v>2412.9937558064053</v>
      </c>
      <c r="G157" s="122">
        <v>2311.5924335496284</v>
      </c>
      <c r="H157" s="122">
        <v>2197.77163851351</v>
      </c>
      <c r="I157" s="122">
        <v>2256.6133270809682</v>
      </c>
      <c r="J157" s="122">
        <v>1926.4171376267971</v>
      </c>
      <c r="K157" s="122">
        <v>1971.5821722039002</v>
      </c>
      <c r="L157" s="122">
        <v>2280.106129239547</v>
      </c>
      <c r="M157" s="122">
        <v>1984.6409873661685</v>
      </c>
      <c r="N157" s="122">
        <v>1686.9315862396056</v>
      </c>
      <c r="O157" s="122">
        <v>1444.6671538876485</v>
      </c>
      <c r="P157" s="122">
        <v>1165.5748017841008</v>
      </c>
      <c r="Q157" s="122">
        <v>1057.321494224429</v>
      </c>
      <c r="R157" s="122">
        <v>1359.2695857423655</v>
      </c>
      <c r="S157" s="122">
        <v>1319.038277913294</v>
      </c>
      <c r="T157" s="122">
        <v>1478.920122692957</v>
      </c>
      <c r="U157" s="122">
        <v>1514.4876143929846</v>
      </c>
      <c r="V157" s="122">
        <v>1652.9381350730255</v>
      </c>
      <c r="W157" s="122">
        <v>1603.4067823273967</v>
      </c>
      <c r="X157" s="122">
        <v>1450.0481999119818</v>
      </c>
      <c r="Y157" s="122">
        <v>1702.5396870496822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2529.3278192745961</v>
      </c>
      <c r="D158" s="98">
        <v>2520.9627829335018</v>
      </c>
      <c r="E158" s="98">
        <v>2938.7484972000948</v>
      </c>
      <c r="F158" s="98">
        <v>2926.6352651782836</v>
      </c>
      <c r="G158" s="98">
        <v>2685.9653778528814</v>
      </c>
      <c r="H158" s="98">
        <v>2632.4695577466864</v>
      </c>
      <c r="I158" s="98">
        <v>2636.0378828999642</v>
      </c>
      <c r="J158" s="98">
        <v>2373.8110100303916</v>
      </c>
      <c r="K158" s="98">
        <v>2356.9123904809499</v>
      </c>
      <c r="L158" s="98">
        <v>2398.8507325496284</v>
      </c>
      <c r="M158" s="98">
        <v>2173.2895822992032</v>
      </c>
      <c r="N158" s="98">
        <v>1861.2917200716136</v>
      </c>
      <c r="O158" s="98">
        <v>1731.7473104878065</v>
      </c>
      <c r="P158" s="98">
        <v>1560.9974231941071</v>
      </c>
      <c r="Q158" s="98">
        <v>1511.3286844713068</v>
      </c>
      <c r="R158" s="98">
        <v>1616.572109044035</v>
      </c>
      <c r="S158" s="98">
        <v>1731.0808827058079</v>
      </c>
      <c r="T158" s="98">
        <v>1780.8659707712679</v>
      </c>
      <c r="U158" s="98">
        <v>1856.0881181405753</v>
      </c>
      <c r="V158" s="98">
        <v>2175.6904926090324</v>
      </c>
      <c r="W158" s="98">
        <v>2083.7067050287883</v>
      </c>
      <c r="X158" s="98">
        <v>2104.935389191231</v>
      </c>
      <c r="Y158" s="98">
        <v>2191.0219692788546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2042.5517543591889</v>
      </c>
      <c r="D159" s="33">
        <v>2196.9666480001292</v>
      </c>
      <c r="E159" s="33">
        <v>1964.776517338772</v>
      </c>
      <c r="F159" s="33">
        <v>2016.2751997074988</v>
      </c>
      <c r="G159" s="33">
        <v>2138.2353284505066</v>
      </c>
      <c r="H159" s="33">
        <v>2003.7573209365557</v>
      </c>
      <c r="I159" s="33">
        <v>2108.4967965341889</v>
      </c>
      <c r="J159" s="33">
        <v>1747.1659417408748</v>
      </c>
      <c r="K159" s="33">
        <v>1704.8637160318146</v>
      </c>
      <c r="L159" s="33">
        <v>2139.5592569248256</v>
      </c>
      <c r="M159" s="33">
        <v>1708.0879250414071</v>
      </c>
      <c r="N159" s="33">
        <v>1337.703009631995</v>
      </c>
      <c r="O159" s="33">
        <v>1060.9705400553</v>
      </c>
      <c r="P159" s="33">
        <v>939.34015807769981</v>
      </c>
      <c r="Q159" s="33">
        <v>927.32584825161769</v>
      </c>
      <c r="R159" s="33">
        <v>1304.9165340153982</v>
      </c>
      <c r="S159" s="33">
        <v>1125.8885802699344</v>
      </c>
      <c r="T159" s="33">
        <v>1350.019705717775</v>
      </c>
      <c r="U159" s="33">
        <v>1340.1938082551942</v>
      </c>
      <c r="V159" s="33">
        <v>1415.8368337749034</v>
      </c>
      <c r="W159" s="33">
        <v>1515.4374114582918</v>
      </c>
      <c r="X159" s="33">
        <v>1381.8866726944425</v>
      </c>
      <c r="Y159" s="33">
        <v>1643.702974474257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5863.561379518831</v>
      </c>
      <c r="D161" s="117">
        <f t="shared" si="54"/>
        <v>6270.246705218794</v>
      </c>
      <c r="E161" s="117">
        <f t="shared" si="54"/>
        <v>6776.8894261877304</v>
      </c>
      <c r="F161" s="117">
        <f t="shared" si="54"/>
        <v>6791.8300985787428</v>
      </c>
      <c r="G161" s="117">
        <f t="shared" si="54"/>
        <v>6781.5752253725095</v>
      </c>
      <c r="H161" s="117">
        <f t="shared" si="54"/>
        <v>6478.3182248950634</v>
      </c>
      <c r="I161" s="117">
        <f t="shared" si="54"/>
        <v>6772.2852036353925</v>
      </c>
      <c r="J161" s="117">
        <f t="shared" si="54"/>
        <v>6180.33325769565</v>
      </c>
      <c r="K161" s="117">
        <f t="shared" si="54"/>
        <v>6634.4125816161159</v>
      </c>
      <c r="L161" s="117">
        <f t="shared" si="54"/>
        <v>6093.0476765110507</v>
      </c>
      <c r="M161" s="117">
        <f t="shared" si="54"/>
        <v>5883.2343258839755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3700.2232753154221</v>
      </c>
      <c r="X161" s="117">
        <f t="shared" si="56"/>
        <v>2961.9760904102841</v>
      </c>
      <c r="Y161" s="117">
        <f t="shared" si="56"/>
        <v>6133.9905922796042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2081.9345689708161</v>
      </c>
      <c r="D162" s="122">
        <f t="shared" si="57"/>
        <v>2445.5405806125577</v>
      </c>
      <c r="E162" s="122">
        <f t="shared" si="57"/>
        <v>2690.7504445939853</v>
      </c>
      <c r="F162" s="122">
        <f t="shared" si="57"/>
        <v>2833.2410043470231</v>
      </c>
      <c r="G162" s="122">
        <f t="shared" si="57"/>
        <v>2920.344042666422</v>
      </c>
      <c r="H162" s="122">
        <f t="shared" si="57"/>
        <v>2718.6265404603751</v>
      </c>
      <c r="I162" s="122">
        <f t="shared" si="57"/>
        <v>3095.3475852026536</v>
      </c>
      <c r="J162" s="122">
        <f t="shared" si="57"/>
        <v>2883.8727908747801</v>
      </c>
      <c r="K162" s="122">
        <f t="shared" si="57"/>
        <v>3267.4584190865476</v>
      </c>
      <c r="L162" s="122">
        <f t="shared" si="57"/>
        <v>2342.4671024102158</v>
      </c>
      <c r="M162" s="122">
        <f t="shared" si="57"/>
        <v>2579.4210511355168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1149.1048326970003</v>
      </c>
      <c r="X162" s="122">
        <f t="shared" si="57"/>
        <v>619.66558665140747</v>
      </c>
      <c r="Y162" s="122">
        <f t="shared" si="57"/>
        <v>3500.9352090790321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2081.9345689708161</v>
      </c>
      <c r="D163" s="33">
        <v>2445.5405806125577</v>
      </c>
      <c r="E163" s="33">
        <v>2690.7504445939853</v>
      </c>
      <c r="F163" s="33">
        <v>2833.2410043470231</v>
      </c>
      <c r="G163" s="33">
        <v>2920.344042666422</v>
      </c>
      <c r="H163" s="33">
        <v>2718.6265404603751</v>
      </c>
      <c r="I163" s="33">
        <v>3095.3475852026536</v>
      </c>
      <c r="J163" s="33">
        <v>2883.8727908747801</v>
      </c>
      <c r="K163" s="33">
        <v>3267.4584190865476</v>
      </c>
      <c r="L163" s="33">
        <v>2342.4671024102158</v>
      </c>
      <c r="M163" s="33">
        <v>2579.4210511355168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1149.1048326970003</v>
      </c>
      <c r="X163" s="33">
        <v>619.66558665140747</v>
      </c>
      <c r="Y163" s="33">
        <v>3500.9352090790321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104.49216565546111</v>
      </c>
      <c r="D164" s="122">
        <f t="shared" si="58"/>
        <v>86.779107026433081</v>
      </c>
      <c r="E164" s="122">
        <f t="shared" si="58"/>
        <v>196.87087967289281</v>
      </c>
      <c r="F164" s="122">
        <f t="shared" si="58"/>
        <v>168.78450310591091</v>
      </c>
      <c r="G164" s="122">
        <f t="shared" si="58"/>
        <v>204.23824057563556</v>
      </c>
      <c r="H164" s="122">
        <f t="shared" si="58"/>
        <v>212.16533993033804</v>
      </c>
      <c r="I164" s="122">
        <f t="shared" si="58"/>
        <v>65.275923440481847</v>
      </c>
      <c r="J164" s="122">
        <f t="shared" si="58"/>
        <v>47.524103376338765</v>
      </c>
      <c r="K164" s="122">
        <f t="shared" si="58"/>
        <v>63.649151639543327</v>
      </c>
      <c r="L164" s="122">
        <f t="shared" si="58"/>
        <v>157.16888102970915</v>
      </c>
      <c r="M164" s="122">
        <f t="shared" si="58"/>
        <v>174.54513278042467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39.342384476058008</v>
      </c>
      <c r="X164" s="122">
        <f t="shared" si="58"/>
        <v>43.485315043294925</v>
      </c>
      <c r="Y164" s="122">
        <f t="shared" si="58"/>
        <v>55.917546958245701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104.49216565546111</v>
      </c>
      <c r="D165" s="98">
        <f>IF(RES_hhdet_in_fec!D165=0,0,RES_hhdet_in_fec!D165*1000*11630/RES_hhdet_in_new!D163)</f>
        <v>86.779107026433081</v>
      </c>
      <c r="E165" s="98">
        <f>IF(RES_hhdet_in_fec!E165=0,0,RES_hhdet_in_fec!E165*1000*11630/RES_hhdet_in_new!E163)</f>
        <v>196.87087967289281</v>
      </c>
      <c r="F165" s="98">
        <f>IF(RES_hhdet_in_fec!F165=0,0,RES_hhdet_in_fec!F165*1000*11630/RES_hhdet_in_new!F163)</f>
        <v>168.78450310591091</v>
      </c>
      <c r="G165" s="98">
        <f>IF(RES_hhdet_in_fec!G165=0,0,RES_hhdet_in_fec!G165*1000*11630/RES_hhdet_in_new!G163)</f>
        <v>204.23824057563556</v>
      </c>
      <c r="H165" s="98">
        <f>IF(RES_hhdet_in_fec!H165=0,0,RES_hhdet_in_fec!H165*1000*11630/RES_hhdet_in_new!H163)</f>
        <v>212.16533993033804</v>
      </c>
      <c r="I165" s="98">
        <f>IF(RES_hhdet_in_fec!I165=0,0,RES_hhdet_in_fec!I165*1000*11630/RES_hhdet_in_new!I163)</f>
        <v>65.275923440481847</v>
      </c>
      <c r="J165" s="98">
        <f>IF(RES_hhdet_in_fec!J165=0,0,RES_hhdet_in_fec!J165*1000*11630/RES_hhdet_in_new!J163)</f>
        <v>47.524103376338765</v>
      </c>
      <c r="K165" s="98">
        <f>IF(RES_hhdet_in_fec!K165=0,0,RES_hhdet_in_fec!K165*1000*11630/RES_hhdet_in_new!K163)</f>
        <v>63.649151639543327</v>
      </c>
      <c r="L165" s="98">
        <f>IF(RES_hhdet_in_fec!L165=0,0,RES_hhdet_in_fec!L165*1000*11630/RES_hhdet_in_new!L163)</f>
        <v>157.16888102970915</v>
      </c>
      <c r="M165" s="98">
        <f>IF(RES_hhdet_in_fec!M165=0,0,RES_hhdet_in_fec!M165*1000*11630/RES_hhdet_in_new!M163)</f>
        <v>174.54513278042467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0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39.342384476058008</v>
      </c>
      <c r="X165" s="98">
        <f>IF(RES_hhdet_in_fec!X165=0,0,RES_hhdet_in_fec!X165*1000*11630/RES_hhdet_in_new!X163)</f>
        <v>43.485315043294925</v>
      </c>
      <c r="Y165" s="98">
        <f>IF(RES_hhdet_in_fec!Y165=0,0,RES_hhdet_in_fec!Y165*1000*11630/RES_hhdet_in_new!Y163)</f>
        <v>55.917546958245701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1396.9015632118462</v>
      </c>
      <c r="D166" s="122">
        <v>1379.9413395876047</v>
      </c>
      <c r="E166" s="122">
        <v>1404.6423803476875</v>
      </c>
      <c r="F166" s="122">
        <v>1376.8934143402028</v>
      </c>
      <c r="G166" s="122">
        <v>1345.4199766741074</v>
      </c>
      <c r="H166" s="122">
        <v>1349.7091562483718</v>
      </c>
      <c r="I166" s="122">
        <v>1355.0859684814848</v>
      </c>
      <c r="J166" s="122">
        <v>1322.4560445842255</v>
      </c>
      <c r="K166" s="122">
        <v>1331.74155688315</v>
      </c>
      <c r="L166" s="122">
        <v>1313.2676756440355</v>
      </c>
      <c r="M166" s="122">
        <v>1144.6868057451638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908.53927601595956</v>
      </c>
      <c r="X166" s="122">
        <v>848.88263583294531</v>
      </c>
      <c r="Y166" s="122">
        <v>874.56539186540203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1433.0662394962237</v>
      </c>
      <c r="D167" s="98">
        <v>1413.5519952946026</v>
      </c>
      <c r="E167" s="98">
        <v>1443.6374060323842</v>
      </c>
      <c r="F167" s="98">
        <v>1422.2263720285582</v>
      </c>
      <c r="G167" s="98">
        <v>1389.0736931055353</v>
      </c>
      <c r="H167" s="98">
        <v>1394.5432584707974</v>
      </c>
      <c r="I167" s="98">
        <v>1417.0164468998607</v>
      </c>
      <c r="J167" s="98">
        <v>1414.1412363940296</v>
      </c>
      <c r="K167" s="98">
        <v>1416.8543545607502</v>
      </c>
      <c r="L167" s="98">
        <v>1475.3255937807958</v>
      </c>
      <c r="M167" s="98">
        <v>1272.400563428158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989.03757809886906</v>
      </c>
      <c r="X167" s="98">
        <v>946.50906460791941</v>
      </c>
      <c r="Y167" s="98">
        <v>931.58637529932116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954.17035506997183</v>
      </c>
      <c r="D168" s="98">
        <v>947.49829746435103</v>
      </c>
      <c r="E168" s="98">
        <v>955.44851934075984</v>
      </c>
      <c r="F168" s="98">
        <v>943.78875711412888</v>
      </c>
      <c r="G168" s="98">
        <v>938.46397043966999</v>
      </c>
      <c r="H168" s="98">
        <v>935.90662783643666</v>
      </c>
      <c r="I168" s="98">
        <v>955.71645904799175</v>
      </c>
      <c r="J168" s="98">
        <v>955.48747947122968</v>
      </c>
      <c r="K168" s="98">
        <v>966.09730648048401</v>
      </c>
      <c r="L168" s="98">
        <v>995.10440401751976</v>
      </c>
      <c r="M168" s="98">
        <v>842.181274353101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270.64079926435187</v>
      </c>
      <c r="D169" s="101">
        <v>277.59885818111303</v>
      </c>
      <c r="E169" s="101">
        <v>247.57792336158931</v>
      </c>
      <c r="F169" s="101">
        <v>244.36809195884288</v>
      </c>
      <c r="G169" s="101">
        <v>273.87163503383931</v>
      </c>
      <c r="H169" s="101">
        <v>252.59937284983212</v>
      </c>
      <c r="I169" s="101">
        <v>261.01993381085532</v>
      </c>
      <c r="J169" s="101">
        <v>255.1645969373167</v>
      </c>
      <c r="K169" s="101">
        <v>266.99371841330111</v>
      </c>
      <c r="L169" s="101">
        <v>235.37693554319867</v>
      </c>
      <c r="M169" s="101">
        <v>134.80458485125618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683.52955580561979</v>
      </c>
      <c r="D170" s="104">
        <v>669.89943928323817</v>
      </c>
      <c r="E170" s="104">
        <v>707.87059597917062</v>
      </c>
      <c r="F170" s="104">
        <v>699.42066515528609</v>
      </c>
      <c r="G170" s="104">
        <v>664.59233540583068</v>
      </c>
      <c r="H170" s="104">
        <v>683.30725498660445</v>
      </c>
      <c r="I170" s="104">
        <v>694.69652523713637</v>
      </c>
      <c r="J170" s="104">
        <v>700.322882533913</v>
      </c>
      <c r="K170" s="104">
        <v>699.10358806718284</v>
      </c>
      <c r="L170" s="104">
        <v>759.7274684743212</v>
      </c>
      <c r="M170" s="104">
        <v>707.37668950184479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1285.6744110290474</v>
      </c>
      <c r="D171" s="101">
        <v>1304.8568911208615</v>
      </c>
      <c r="E171" s="101">
        <v>1199.7384570148556</v>
      </c>
      <c r="F171" s="101">
        <v>1192.298334566354</v>
      </c>
      <c r="G171" s="101">
        <v>1279.8175482497304</v>
      </c>
      <c r="H171" s="101">
        <v>1229.2732389632797</v>
      </c>
      <c r="I171" s="101">
        <v>1263.4737148527222</v>
      </c>
      <c r="J171" s="101">
        <v>1258.006653204644</v>
      </c>
      <c r="K171" s="101">
        <v>1271.7589200893653</v>
      </c>
      <c r="L171" s="101">
        <v>1244.0085800787999</v>
      </c>
      <c r="M171" s="101">
        <v>1165.0718436935508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946.32057364414061</v>
      </c>
      <c r="Y171" s="101">
        <v>950.38935013364721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930.04152952689185</v>
      </c>
      <c r="D172" s="104">
        <v>951.28792198196163</v>
      </c>
      <c r="E172" s="104">
        <v>852.19022531177825</v>
      </c>
      <c r="F172" s="104">
        <v>848.97275252854331</v>
      </c>
      <c r="G172" s="104">
        <v>936.92361804195014</v>
      </c>
      <c r="H172" s="104">
        <v>888.27311994301579</v>
      </c>
      <c r="I172" s="104">
        <v>917.20637428658927</v>
      </c>
      <c r="J172" s="104">
        <v>912.75613010263385</v>
      </c>
      <c r="K172" s="104">
        <v>930.47875939270318</v>
      </c>
      <c r="L172" s="104">
        <v>890.16332714272539</v>
      </c>
      <c r="M172" s="104">
        <v>826.34353255158828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756.56714517782132</v>
      </c>
      <c r="X172" s="104">
        <v>766.17656361754382</v>
      </c>
      <c r="Y172" s="104">
        <v>776.89358435231145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243.62727592369666</v>
      </c>
      <c r="D173" s="98">
        <v>266.01492990221828</v>
      </c>
      <c r="E173" s="98">
        <v>175.86825399862019</v>
      </c>
      <c r="F173" s="98">
        <v>177.64282726070681</v>
      </c>
      <c r="G173" s="98">
        <v>261.82150352731804</v>
      </c>
      <c r="H173" s="98">
        <v>214.13845696210322</v>
      </c>
      <c r="I173" s="98">
        <v>228.53461433766989</v>
      </c>
      <c r="J173" s="98">
        <v>219.81937363598169</v>
      </c>
      <c r="K173" s="98">
        <v>239.09717449011779</v>
      </c>
      <c r="L173" s="98">
        <v>163.59255632899919</v>
      </c>
      <c r="M173" s="98">
        <v>115.79162923726697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68.800254827771923</v>
      </c>
      <c r="X173" s="98">
        <v>130.09027409702119</v>
      </c>
      <c r="Y173" s="98">
        <v>127.36106011228151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686.41425360319511</v>
      </c>
      <c r="D174" s="33">
        <v>685.27299207974329</v>
      </c>
      <c r="E174" s="33">
        <v>676.32197131315786</v>
      </c>
      <c r="F174" s="33">
        <v>671.32992526783653</v>
      </c>
      <c r="G174" s="33">
        <v>675.10211451463204</v>
      </c>
      <c r="H174" s="33">
        <v>674.13466298091259</v>
      </c>
      <c r="I174" s="33">
        <v>688.6717599489192</v>
      </c>
      <c r="J174" s="33">
        <v>692.93675646665213</v>
      </c>
      <c r="K174" s="33">
        <v>691.38158490258536</v>
      </c>
      <c r="L174" s="33">
        <v>726.57077081372631</v>
      </c>
      <c r="M174" s="33">
        <v>710.55190331432118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687.76689035004927</v>
      </c>
      <c r="X174" s="33">
        <v>636.08628952052254</v>
      </c>
      <c r="Y174" s="33">
        <v>649.53252424002994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2280.2330816807075</v>
      </c>
      <c r="D175" s="122">
        <v>2357.9856779921984</v>
      </c>
      <c r="E175" s="122">
        <v>2484.6257215731644</v>
      </c>
      <c r="F175" s="122">
        <v>2412.9111767856061</v>
      </c>
      <c r="G175" s="122">
        <v>2311.5729654563447</v>
      </c>
      <c r="H175" s="122">
        <v>2197.8171882559786</v>
      </c>
      <c r="I175" s="122">
        <v>2256.5757265107727</v>
      </c>
      <c r="J175" s="122">
        <v>1926.4803188603055</v>
      </c>
      <c r="K175" s="122">
        <v>1971.5634540068745</v>
      </c>
      <c r="L175" s="122">
        <v>2280.1440174270906</v>
      </c>
      <c r="M175" s="122">
        <v>1984.5813362228703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1603.236782126404</v>
      </c>
      <c r="X175" s="122">
        <v>1449.9425528826364</v>
      </c>
      <c r="Y175" s="122">
        <v>1702.5724443769245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2529.3278192745961</v>
      </c>
      <c r="D176" s="98">
        <v>2520.9627829335009</v>
      </c>
      <c r="E176" s="98">
        <v>2938.7484972000952</v>
      </c>
      <c r="F176" s="98">
        <v>2926.635265178284</v>
      </c>
      <c r="G176" s="98">
        <v>2685.9653778528814</v>
      </c>
      <c r="H176" s="98">
        <v>2632.4695577466855</v>
      </c>
      <c r="I176" s="98">
        <v>2636.0378828999651</v>
      </c>
      <c r="J176" s="98">
        <v>2373.8110100303911</v>
      </c>
      <c r="K176" s="98">
        <v>2356.9123904809503</v>
      </c>
      <c r="L176" s="98">
        <v>2398.8507325496284</v>
      </c>
      <c r="M176" s="98">
        <v>2173.2895822992032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2083.7067050287878</v>
      </c>
      <c r="X176" s="98">
        <v>2104.9353891912315</v>
      </c>
      <c r="Y176" s="98">
        <v>2191.0219692788551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2042.5517543591884</v>
      </c>
      <c r="D177" s="33">
        <v>2196.9666480001297</v>
      </c>
      <c r="E177" s="33">
        <v>1964.7765173387718</v>
      </c>
      <c r="F177" s="33">
        <v>2016.2751997074993</v>
      </c>
      <c r="G177" s="33">
        <v>2138.2353284505066</v>
      </c>
      <c r="H177" s="33">
        <v>2003.7573209365553</v>
      </c>
      <c r="I177" s="33">
        <v>2108.4967965341889</v>
      </c>
      <c r="J177" s="33">
        <v>1747.1659417408748</v>
      </c>
      <c r="K177" s="33">
        <v>1704.8637160318149</v>
      </c>
      <c r="L177" s="33">
        <v>2139.5592569248261</v>
      </c>
      <c r="M177" s="33">
        <v>1708.0879250414073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1515.4374114582913</v>
      </c>
      <c r="X177" s="33">
        <v>1381.886672694443</v>
      </c>
      <c r="Y177" s="33">
        <v>1643.702974474257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3882.6752141697898</v>
      </c>
      <c r="D24" s="117">
        <f t="shared" si="7"/>
        <v>3865.8104877770038</v>
      </c>
      <c r="E24" s="117">
        <f t="shared" si="7"/>
        <v>4864.0498752011808</v>
      </c>
      <c r="F24" s="117">
        <f t="shared" si="7"/>
        <v>4846.0929009506026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4939.5450545199901</v>
      </c>
      <c r="M24" s="117">
        <f t="shared" si="7"/>
        <v>4182.3245511370551</v>
      </c>
      <c r="N24" s="117">
        <f t="shared" si="7"/>
        <v>3943.5429656006413</v>
      </c>
      <c r="O24" s="117">
        <f t="shared" si="7"/>
        <v>3966.3387264022467</v>
      </c>
      <c r="P24" s="117">
        <f t="shared" si="7"/>
        <v>3585.8413535472869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3816.7169512789769</v>
      </c>
      <c r="T24" s="117">
        <f t="shared" si="8"/>
        <v>3873.4768605950985</v>
      </c>
      <c r="U24" s="117">
        <f t="shared" si="8"/>
        <v>3933.9255693003352</v>
      </c>
      <c r="V24" s="117">
        <f t="shared" si="8"/>
        <v>4296.9398925746809</v>
      </c>
      <c r="W24" s="117">
        <f t="shared" ref="W24:Y24" si="9">W25+W28+W30+W39</f>
        <v>0</v>
      </c>
      <c r="X24" s="117">
        <f t="shared" si="9"/>
        <v>3964.359013762567</v>
      </c>
      <c r="Y24" s="117">
        <f t="shared" si="9"/>
        <v>0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1507.8654978163554</v>
      </c>
      <c r="D25" s="122">
        <f t="shared" si="10"/>
        <v>1474.2688100754676</v>
      </c>
      <c r="E25" s="122">
        <f t="shared" si="10"/>
        <v>2360.9883670777913</v>
      </c>
      <c r="F25" s="122">
        <f t="shared" si="10"/>
        <v>2364.2382884227286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2485.1897362790583</v>
      </c>
      <c r="M25" s="122">
        <f t="shared" si="10"/>
        <v>2026.1679020346016</v>
      </c>
      <c r="N25" s="122">
        <f t="shared" si="10"/>
        <v>2024.0092667079862</v>
      </c>
      <c r="O25" s="122">
        <f t="shared" si="10"/>
        <v>2178.0920220285984</v>
      </c>
      <c r="P25" s="122">
        <f t="shared" si="10"/>
        <v>2137.9709171854142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2093.8621184046433</v>
      </c>
      <c r="T25" s="122">
        <f t="shared" si="11"/>
        <v>2009.7313794887589</v>
      </c>
      <c r="U25" s="122">
        <f t="shared" si="11"/>
        <v>2046.3110424147189</v>
      </c>
      <c r="V25" s="122">
        <f t="shared" si="11"/>
        <v>2246.5100579289601</v>
      </c>
      <c r="W25" s="122">
        <f t="shared" ref="W25:Y25" si="12">SUM(W26:W27)</f>
        <v>0</v>
      </c>
      <c r="X25" s="122">
        <f t="shared" si="12"/>
        <v>2025.0161249163918</v>
      </c>
      <c r="Y25" s="122">
        <f t="shared" si="12"/>
        <v>0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1480.6220629512013</v>
      </c>
      <c r="D26" s="98">
        <v>1448.8017162158553</v>
      </c>
      <c r="E26" s="98">
        <v>2327.4406617461541</v>
      </c>
      <c r="F26" s="98">
        <v>2332.3221476437661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2461.4409909426404</v>
      </c>
      <c r="M26" s="98">
        <v>2004.4854721741408</v>
      </c>
      <c r="N26" s="98">
        <v>2003.3713107878264</v>
      </c>
      <c r="O26" s="98">
        <v>2156.1805691028171</v>
      </c>
      <c r="P26" s="98">
        <v>2117.4047238977519</v>
      </c>
      <c r="Q26" s="98">
        <v>0</v>
      </c>
      <c r="R26" s="98">
        <v>0</v>
      </c>
      <c r="S26" s="98">
        <v>2073.8845092094225</v>
      </c>
      <c r="T26" s="98">
        <v>1990.8869523319972</v>
      </c>
      <c r="U26" s="98">
        <v>2027.4300974607258</v>
      </c>
      <c r="V26" s="98">
        <v>2217.2982806545888</v>
      </c>
      <c r="W26" s="98">
        <v>0</v>
      </c>
      <c r="X26" s="98">
        <v>1998.5474355222143</v>
      </c>
      <c r="Y26" s="98">
        <v>0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27.243434865154139</v>
      </c>
      <c r="D27" s="98">
        <v>25.467093859612202</v>
      </c>
      <c r="E27" s="98">
        <v>33.54770533163741</v>
      </c>
      <c r="F27" s="98">
        <v>31.916140778962294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23.748745336417876</v>
      </c>
      <c r="M27" s="98">
        <v>21.682429860460829</v>
      </c>
      <c r="N27" s="98">
        <v>20.637955920159875</v>
      </c>
      <c r="O27" s="98">
        <v>21.91145292578123</v>
      </c>
      <c r="P27" s="98">
        <v>20.566193287662379</v>
      </c>
      <c r="Q27" s="98">
        <v>0</v>
      </c>
      <c r="R27" s="98">
        <v>0</v>
      </c>
      <c r="S27" s="98">
        <v>19.977609195221014</v>
      </c>
      <c r="T27" s="98">
        <v>18.84442715676164</v>
      </c>
      <c r="U27" s="98">
        <v>18.880944953992987</v>
      </c>
      <c r="V27" s="98">
        <v>29.211777274371208</v>
      </c>
      <c r="W27" s="98">
        <v>0</v>
      </c>
      <c r="X27" s="98">
        <v>26.46868939417746</v>
      </c>
      <c r="Y27" s="98">
        <v>0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73.570648576457387</v>
      </c>
      <c r="D28" s="122">
        <f t="shared" si="13"/>
        <v>41.227738319007834</v>
      </c>
      <c r="E28" s="122">
        <f t="shared" si="13"/>
        <v>97.528183221839654</v>
      </c>
      <c r="F28" s="122">
        <f t="shared" si="13"/>
        <v>86.618725586273001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98.490094389485591</v>
      </c>
      <c r="M28" s="122">
        <f t="shared" si="13"/>
        <v>115.54352515206374</v>
      </c>
      <c r="N28" s="122">
        <f t="shared" si="13"/>
        <v>117.36303801041842</v>
      </c>
      <c r="O28" s="122">
        <f t="shared" si="13"/>
        <v>113.25916654703163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51.635136796309162</v>
      </c>
      <c r="T28" s="122">
        <f t="shared" si="13"/>
        <v>41.33296483356056</v>
      </c>
      <c r="U28" s="122">
        <f t="shared" si="13"/>
        <v>37.908479449194459</v>
      </c>
      <c r="V28" s="122">
        <f t="shared" si="13"/>
        <v>26.234118262931958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73.570648576457387</v>
      </c>
      <c r="D29" s="98">
        <f>IF(RES_hhdet_in_tes!D29=0,0,RES_hhdet_in_tes!D29*1000*11630/RES_hhdet_in_new!D26)</f>
        <v>41.227738319007834</v>
      </c>
      <c r="E29" s="98">
        <f>IF(RES_hhdet_in_tes!E29=0,0,RES_hhdet_in_tes!E29*1000*11630/RES_hhdet_in_new!E26)</f>
        <v>97.528183221839654</v>
      </c>
      <c r="F29" s="98">
        <f>IF(RES_hhdet_in_tes!F29=0,0,RES_hhdet_in_tes!F29*1000*11630/RES_hhdet_in_new!F26)</f>
        <v>86.618725586273001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98.490094389485591</v>
      </c>
      <c r="M29" s="98">
        <f>IF(RES_hhdet_in_tes!M29=0,0,RES_hhdet_in_tes!M29*1000*11630/RES_hhdet_in_new!M26)</f>
        <v>115.54352515206374</v>
      </c>
      <c r="N29" s="98">
        <f>IF(RES_hhdet_in_tes!N29=0,0,RES_hhdet_in_tes!N29*1000*11630/RES_hhdet_in_new!N26)</f>
        <v>117.36303801041842</v>
      </c>
      <c r="O29" s="98">
        <f>IF(RES_hhdet_in_tes!O29=0,0,RES_hhdet_in_tes!O29*1000*11630/RES_hhdet_in_new!O26)</f>
        <v>113.25916654703163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51.635136796309162</v>
      </c>
      <c r="T29" s="98">
        <f>IF(RES_hhdet_in_tes!T29=0,0,RES_hhdet_in_tes!T29*1000*11630/RES_hhdet_in_new!T26)</f>
        <v>41.33296483356056</v>
      </c>
      <c r="U29" s="98">
        <f>IF(RES_hhdet_in_tes!U29=0,0,RES_hhdet_in_tes!U29*1000*11630/RES_hhdet_in_new!U26)</f>
        <v>37.908479449194459</v>
      </c>
      <c r="V29" s="98">
        <f>IF(RES_hhdet_in_tes!V29=0,0,RES_hhdet_in_tes!V29*1000*11630/RES_hhdet_in_new!V26)</f>
        <v>26.234118262931958</v>
      </c>
      <c r="W29" s="98">
        <f>IF(RES_hhdet_in_tes!W29=0,0,RES_hhdet_in_tes!W29*1000*11630/RES_hhdet_in_new!W26)</f>
        <v>0</v>
      </c>
      <c r="X29" s="98">
        <f>IF(RES_hhdet_in_tes!X29=0,0,RES_hhdet_in_tes!X29*1000*11630/RES_hhdet_in_new!X26)</f>
        <v>0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843.03418987960436</v>
      </c>
      <c r="D30" s="122">
        <v>835.92201334904007</v>
      </c>
      <c r="E30" s="122">
        <v>851.01182001854511</v>
      </c>
      <c r="F30" s="122">
        <v>839.66602906182766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888.10115918169924</v>
      </c>
      <c r="M30" s="122">
        <v>789.77929811305421</v>
      </c>
      <c r="N30" s="122">
        <v>763.42573434651558</v>
      </c>
      <c r="O30" s="122">
        <v>769.10398602572843</v>
      </c>
      <c r="P30" s="122">
        <v>727.09779366456303</v>
      </c>
      <c r="Q30" s="122">
        <v>0</v>
      </c>
      <c r="R30" s="122">
        <v>0</v>
      </c>
      <c r="S30" s="122">
        <v>733.89826903758524</v>
      </c>
      <c r="T30" s="122">
        <v>731.99021243971924</v>
      </c>
      <c r="U30" s="122">
        <v>733.69666837910904</v>
      </c>
      <c r="V30" s="122">
        <v>788.47442294844882</v>
      </c>
      <c r="W30" s="122">
        <v>0</v>
      </c>
      <c r="X30" s="122">
        <v>737.23423550361917</v>
      </c>
      <c r="Y30" s="122">
        <v>0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842.71412006816047</v>
      </c>
      <c r="D31" s="98">
        <v>833.68206700471319</v>
      </c>
      <c r="E31" s="98">
        <v>854.26793506157787</v>
      </c>
      <c r="F31" s="98">
        <v>844.4446172380342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903.18381804705996</v>
      </c>
      <c r="M31" s="98">
        <v>790.20489510804214</v>
      </c>
      <c r="N31" s="98">
        <v>770.03115103663231</v>
      </c>
      <c r="O31" s="98">
        <v>780.3827696952867</v>
      </c>
      <c r="P31" s="98">
        <v>727.09779366456303</v>
      </c>
      <c r="Q31" s="98">
        <v>0</v>
      </c>
      <c r="R31" s="98">
        <v>0</v>
      </c>
      <c r="S31" s="98">
        <v>743.13279342176202</v>
      </c>
      <c r="T31" s="98">
        <v>739.28522461364491</v>
      </c>
      <c r="U31" s="98">
        <v>739.37770300935688</v>
      </c>
      <c r="V31" s="98">
        <v>863.348931126857</v>
      </c>
      <c r="W31" s="98">
        <v>0</v>
      </c>
      <c r="X31" s="98">
        <v>0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842.67978677245776</v>
      </c>
      <c r="D32" s="98">
        <v>833.62117761119111</v>
      </c>
      <c r="E32" s="98">
        <v>854.37406040394467</v>
      </c>
      <c r="F32" s="98">
        <v>844.5138260879188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903.82355154932884</v>
      </c>
      <c r="M32" s="98">
        <v>791.09501366343602</v>
      </c>
      <c r="N32" s="98">
        <v>770.78451440516426</v>
      </c>
      <c r="O32" s="98">
        <v>780.8005590695517</v>
      </c>
      <c r="P32" s="98">
        <v>0</v>
      </c>
      <c r="Q32" s="98">
        <v>0</v>
      </c>
      <c r="R32" s="98">
        <v>0</v>
      </c>
      <c r="S32" s="98">
        <v>742.92850673665907</v>
      </c>
      <c r="T32" s="98">
        <v>739.40580408881647</v>
      </c>
      <c r="U32" s="98">
        <v>739.52757101025634</v>
      </c>
      <c r="V32" s="98">
        <v>864.03650514434719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159.15023096683794</v>
      </c>
      <c r="D33" s="101">
        <v>163.72173832795286</v>
      </c>
      <c r="E33" s="101">
        <v>146.50346442477402</v>
      </c>
      <c r="F33" s="101">
        <v>145.09316093263263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144.09608307500793</v>
      </c>
      <c r="M33" s="101">
        <v>83.718324161591397</v>
      </c>
      <c r="N33" s="101">
        <v>85.709081296058713</v>
      </c>
      <c r="O33" s="101">
        <v>80.721205171131984</v>
      </c>
      <c r="P33" s="101">
        <v>0</v>
      </c>
      <c r="Q33" s="101">
        <v>0</v>
      </c>
      <c r="R33" s="101">
        <v>0</v>
      </c>
      <c r="S33" s="101">
        <v>86.559949695643624</v>
      </c>
      <c r="T33" s="101">
        <v>61.754532064384811</v>
      </c>
      <c r="U33" s="101">
        <v>63.974988861366995</v>
      </c>
      <c r="V33" s="101">
        <v>102.1191113107498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683.52955580561979</v>
      </c>
      <c r="D34" s="104">
        <v>669.89943928323828</v>
      </c>
      <c r="E34" s="104">
        <v>707.8705959791705</v>
      </c>
      <c r="F34" s="104">
        <v>699.42066515528609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759.72746847432109</v>
      </c>
      <c r="M34" s="104">
        <v>707.37668950184479</v>
      </c>
      <c r="N34" s="104">
        <v>685.07543310910557</v>
      </c>
      <c r="O34" s="104">
        <v>700.07935389841964</v>
      </c>
      <c r="P34" s="104">
        <v>0</v>
      </c>
      <c r="Q34" s="104">
        <v>0</v>
      </c>
      <c r="R34" s="104">
        <v>0</v>
      </c>
      <c r="S34" s="104">
        <v>656.36855704101549</v>
      </c>
      <c r="T34" s="104">
        <v>677.65127202443171</v>
      </c>
      <c r="U34" s="104">
        <v>675.55258214888931</v>
      </c>
      <c r="V34" s="104">
        <v>761.91739383359754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846.59971883063065</v>
      </c>
      <c r="D35" s="101">
        <v>860.55778549497461</v>
      </c>
      <c r="E35" s="101">
        <v>792.5671602919507</v>
      </c>
      <c r="F35" s="101">
        <v>788.99518039221209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834.92543906580806</v>
      </c>
      <c r="M35" s="101">
        <v>786.59834217493335</v>
      </c>
      <c r="N35" s="101">
        <v>742.77227652683052</v>
      </c>
      <c r="O35" s="101">
        <v>731.45968232260952</v>
      </c>
      <c r="P35" s="101">
        <v>0</v>
      </c>
      <c r="Q35" s="101">
        <v>0</v>
      </c>
      <c r="R35" s="101">
        <v>0</v>
      </c>
      <c r="S35" s="101">
        <v>703.54004718844089</v>
      </c>
      <c r="T35" s="101">
        <v>720.13018445197849</v>
      </c>
      <c r="U35" s="101">
        <v>718.73426621164492</v>
      </c>
      <c r="V35" s="101">
        <v>686.76641783725597</v>
      </c>
      <c r="W35" s="101">
        <v>0</v>
      </c>
      <c r="X35" s="101">
        <v>0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846.83961598665326</v>
      </c>
      <c r="D36" s="104">
        <v>860.71078954472978</v>
      </c>
      <c r="E36" s="104">
        <v>792.5034622391122</v>
      </c>
      <c r="F36" s="104">
        <v>788.88383814059171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836.36710912534443</v>
      </c>
      <c r="M36" s="104">
        <v>788.72863043101029</v>
      </c>
      <c r="N36" s="104">
        <v>745.05907669194448</v>
      </c>
      <c r="O36" s="104">
        <v>732.36339022402876</v>
      </c>
      <c r="P36" s="104">
        <v>0</v>
      </c>
      <c r="Q36" s="104">
        <v>0</v>
      </c>
      <c r="R36" s="104">
        <v>0</v>
      </c>
      <c r="S36" s="104">
        <v>704.04288187911732</v>
      </c>
      <c r="T36" s="104">
        <v>718.68995293523824</v>
      </c>
      <c r="U36" s="104">
        <v>718.13294935222086</v>
      </c>
      <c r="V36" s="104">
        <v>681.23336371471885</v>
      </c>
      <c r="W36" s="104">
        <v>0</v>
      </c>
      <c r="X36" s="104">
        <v>737.23423550361917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160.42536238345818</v>
      </c>
      <c r="D37" s="98">
        <v>175.43779746498674</v>
      </c>
      <c r="E37" s="98">
        <v>116.18149092595435</v>
      </c>
      <c r="F37" s="98">
        <v>117.55391287275485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109.79633831161809</v>
      </c>
      <c r="M37" s="98">
        <v>78.176727116689236</v>
      </c>
      <c r="N37" s="98">
        <v>71.383755231944264</v>
      </c>
      <c r="O37" s="98">
        <v>59.32852374867651</v>
      </c>
      <c r="P37" s="98">
        <v>0</v>
      </c>
      <c r="Q37" s="98">
        <v>0</v>
      </c>
      <c r="R37" s="98">
        <v>0</v>
      </c>
      <c r="S37" s="98">
        <v>69.352617948129037</v>
      </c>
      <c r="T37" s="98">
        <v>51.054475051581115</v>
      </c>
      <c r="U37" s="98">
        <v>52.651089917359904</v>
      </c>
      <c r="V37" s="98">
        <v>19.432759234697986</v>
      </c>
      <c r="W37" s="98">
        <v>0</v>
      </c>
      <c r="X37" s="98">
        <v>101.14794598309659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686.41425360319499</v>
      </c>
      <c r="D38" s="98">
        <v>685.27299207974306</v>
      </c>
      <c r="E38" s="98">
        <v>676.32197131315786</v>
      </c>
      <c r="F38" s="98">
        <v>671.32992526783676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726.57077081372631</v>
      </c>
      <c r="M38" s="98">
        <v>710.55190331432107</v>
      </c>
      <c r="N38" s="98">
        <v>673.67532146000019</v>
      </c>
      <c r="O38" s="98">
        <v>673.03486647535215</v>
      </c>
      <c r="P38" s="98">
        <v>0</v>
      </c>
      <c r="Q38" s="98">
        <v>0</v>
      </c>
      <c r="R38" s="98">
        <v>0</v>
      </c>
      <c r="S38" s="98">
        <v>634.69026393098829</v>
      </c>
      <c r="T38" s="98">
        <v>667.63547788365713</v>
      </c>
      <c r="U38" s="98">
        <v>665.48185943486089</v>
      </c>
      <c r="V38" s="98">
        <v>661.80060448002087</v>
      </c>
      <c r="W38" s="98">
        <v>0</v>
      </c>
      <c r="X38" s="98">
        <v>636.08628952052266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1458.2048778973724</v>
      </c>
      <c r="D39" s="122">
        <v>1514.3919260334883</v>
      </c>
      <c r="E39" s="122">
        <v>1554.5215048830048</v>
      </c>
      <c r="F39" s="122">
        <v>1555.5698578797735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1467.7640646697475</v>
      </c>
      <c r="M39" s="122">
        <v>1250.8338258373351</v>
      </c>
      <c r="N39" s="122">
        <v>1038.7449265357213</v>
      </c>
      <c r="O39" s="122">
        <v>905.88355180088831</v>
      </c>
      <c r="P39" s="122">
        <v>720.77264269730949</v>
      </c>
      <c r="Q39" s="122">
        <v>0</v>
      </c>
      <c r="R39" s="122">
        <v>0</v>
      </c>
      <c r="S39" s="122">
        <v>937.3214270404394</v>
      </c>
      <c r="T39" s="122">
        <v>1090.4223038330599</v>
      </c>
      <c r="U39" s="122">
        <v>1116.0093790573126</v>
      </c>
      <c r="V39" s="122">
        <v>1235.7212934343397</v>
      </c>
      <c r="W39" s="122">
        <v>0</v>
      </c>
      <c r="X39" s="122">
        <v>1202.108653342556</v>
      </c>
      <c r="Y39" s="122">
        <v>0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1415.7103963706954</v>
      </c>
      <c r="D40" s="98">
        <v>1412.561673085087</v>
      </c>
      <c r="E40" s="98">
        <v>1648.4455954620851</v>
      </c>
      <c r="F40" s="98">
        <v>1643.4311299176447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1355.8163051025258</v>
      </c>
      <c r="M40" s="98">
        <v>1229.3353392053593</v>
      </c>
      <c r="N40" s="98">
        <v>1053.3327658893559</v>
      </c>
      <c r="O40" s="98">
        <v>980.28914567107029</v>
      </c>
      <c r="P40" s="98">
        <v>0</v>
      </c>
      <c r="Q40" s="98">
        <v>0</v>
      </c>
      <c r="R40" s="98">
        <v>0</v>
      </c>
      <c r="S40" s="98">
        <v>1002.924470409838</v>
      </c>
      <c r="T40" s="98">
        <v>1044.4694401643353</v>
      </c>
      <c r="U40" s="98">
        <v>1100.6580290852148</v>
      </c>
      <c r="V40" s="98">
        <v>1300.2218519581736</v>
      </c>
      <c r="W40" s="98">
        <v>0</v>
      </c>
      <c r="X40" s="98">
        <v>0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1498.7351780280298</v>
      </c>
      <c r="D41" s="33">
        <v>1614.9453762213859</v>
      </c>
      <c r="E41" s="33">
        <v>1446.9897762546254</v>
      </c>
      <c r="F41" s="33">
        <v>1487.7279177597231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1600.1681417482491</v>
      </c>
      <c r="M41" s="33">
        <v>1282.3587440349438</v>
      </c>
      <c r="N41" s="33">
        <v>1009.5309930049721</v>
      </c>
      <c r="O41" s="33">
        <v>806.46365763601943</v>
      </c>
      <c r="P41" s="33">
        <v>720.77264269730949</v>
      </c>
      <c r="Q41" s="33">
        <v>0</v>
      </c>
      <c r="R41" s="33">
        <v>0</v>
      </c>
      <c r="S41" s="33">
        <v>906.53535983713482</v>
      </c>
      <c r="T41" s="33">
        <v>1110.0540652105212</v>
      </c>
      <c r="U41" s="33">
        <v>1123.8463733142546</v>
      </c>
      <c r="V41" s="33">
        <v>1206.5208393742541</v>
      </c>
      <c r="W41" s="33">
        <v>0</v>
      </c>
      <c r="X41" s="33">
        <v>1202.108653342556</v>
      </c>
      <c r="Y41" s="33">
        <v>0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4214.8597406547897</v>
      </c>
      <c r="D43" s="117">
        <f t="shared" si="14"/>
        <v>4420.5093187176408</v>
      </c>
      <c r="E43" s="117">
        <f t="shared" si="14"/>
        <v>4162.813658438301</v>
      </c>
      <c r="F43" s="117">
        <f t="shared" si="14"/>
        <v>4197.3780040736483</v>
      </c>
      <c r="G43" s="117">
        <f t="shared" si="14"/>
        <v>4468.7592955946075</v>
      </c>
      <c r="H43" s="117">
        <f t="shared" si="14"/>
        <v>4295.4952556145727</v>
      </c>
      <c r="I43" s="117">
        <f t="shared" si="14"/>
        <v>4534.252544815181</v>
      </c>
      <c r="J43" s="117">
        <f t="shared" si="14"/>
        <v>4365.6136746586471</v>
      </c>
      <c r="K43" s="117">
        <f t="shared" si="14"/>
        <v>4284.4026546661844</v>
      </c>
      <c r="L43" s="117">
        <f t="shared" si="14"/>
        <v>4451.7552946718261</v>
      </c>
      <c r="M43" s="117">
        <f t="shared" si="14"/>
        <v>4630.6243370552265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4105.5675412670826</v>
      </c>
      <c r="U43" s="117">
        <f t="shared" si="15"/>
        <v>3778.3732272060229</v>
      </c>
      <c r="V43" s="117">
        <f t="shared" si="15"/>
        <v>4186.9945912993589</v>
      </c>
      <c r="W43" s="117">
        <f t="shared" ref="W43:Y43" si="16">W44+W47+W49+W58</f>
        <v>4272.051433541561</v>
      </c>
      <c r="X43" s="117">
        <f t="shared" si="16"/>
        <v>4046.961946225596</v>
      </c>
      <c r="Y43" s="117">
        <f t="shared" si="16"/>
        <v>4124.8896005079187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1827.7553869437202</v>
      </c>
      <c r="D44" s="122">
        <f t="shared" si="17"/>
        <v>1913.9486004790376</v>
      </c>
      <c r="E44" s="122">
        <f t="shared" si="17"/>
        <v>1722.96557362668</v>
      </c>
      <c r="F44" s="122">
        <f t="shared" si="17"/>
        <v>1808.358967601265</v>
      </c>
      <c r="G44" s="122">
        <f t="shared" si="17"/>
        <v>2005.3311238501567</v>
      </c>
      <c r="H44" s="122">
        <f t="shared" si="17"/>
        <v>1917.1054262121875</v>
      </c>
      <c r="I44" s="122">
        <f t="shared" si="17"/>
        <v>2125.7900803060102</v>
      </c>
      <c r="J44" s="122">
        <f t="shared" si="17"/>
        <v>2165.035187649858</v>
      </c>
      <c r="K44" s="122">
        <f t="shared" si="17"/>
        <v>2190.8811364541161</v>
      </c>
      <c r="L44" s="122">
        <f t="shared" si="17"/>
        <v>1905.8257249136859</v>
      </c>
      <c r="M44" s="122">
        <f t="shared" si="17"/>
        <v>2246.6491073456891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2195.7539375417541</v>
      </c>
      <c r="U44" s="122">
        <f t="shared" si="18"/>
        <v>1919.7493735181404</v>
      </c>
      <c r="V44" s="122">
        <f t="shared" si="18"/>
        <v>2117.1025061354471</v>
      </c>
      <c r="W44" s="122">
        <f t="shared" ref="W44:Y44" si="19">SUM(W45:W46)</f>
        <v>2158.5621173549339</v>
      </c>
      <c r="X44" s="122">
        <f t="shared" si="19"/>
        <v>2064.4733432319645</v>
      </c>
      <c r="Y44" s="122">
        <f t="shared" si="19"/>
        <v>1956.1757546112685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1794.732325599226</v>
      </c>
      <c r="D45" s="98">
        <v>1880.8863066030804</v>
      </c>
      <c r="E45" s="98">
        <v>1698.4836481049017</v>
      </c>
      <c r="F45" s="98">
        <v>1783.9469446374692</v>
      </c>
      <c r="G45" s="98">
        <v>1977.9883617877019</v>
      </c>
      <c r="H45" s="98">
        <v>1890.5910428222539</v>
      </c>
      <c r="I45" s="98">
        <v>2095.3976835110698</v>
      </c>
      <c r="J45" s="98">
        <v>2132.4872351728627</v>
      </c>
      <c r="K45" s="98">
        <v>2159.6203116303209</v>
      </c>
      <c r="L45" s="98">
        <v>1887.6134455308104</v>
      </c>
      <c r="M45" s="98">
        <v>2222.607263803417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2175.1652531272707</v>
      </c>
      <c r="U45" s="98">
        <v>1902.0361903824592</v>
      </c>
      <c r="V45" s="98">
        <v>2089.5734387012885</v>
      </c>
      <c r="W45" s="98">
        <v>2130.5257991358853</v>
      </c>
      <c r="X45" s="98">
        <v>2037.4889143120108</v>
      </c>
      <c r="Y45" s="98">
        <v>1929.9607025453754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33.023061344494231</v>
      </c>
      <c r="D46" s="98">
        <v>33.062293875957359</v>
      </c>
      <c r="E46" s="98">
        <v>24.481925521778315</v>
      </c>
      <c r="F46" s="98">
        <v>24.412022963795781</v>
      </c>
      <c r="G46" s="98">
        <v>27.342762062454671</v>
      </c>
      <c r="H46" s="98">
        <v>26.514383389933624</v>
      </c>
      <c r="I46" s="98">
        <v>30.392396794940492</v>
      </c>
      <c r="J46" s="98">
        <v>32.547952476995206</v>
      </c>
      <c r="K46" s="98">
        <v>31.260824823795126</v>
      </c>
      <c r="L46" s="98">
        <v>18.212279382875586</v>
      </c>
      <c r="M46" s="98">
        <v>24.041843542272222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20.588684414483247</v>
      </c>
      <c r="U46" s="98">
        <v>17.713183135681163</v>
      </c>
      <c r="V46" s="98">
        <v>27.529067434158552</v>
      </c>
      <c r="W46" s="98">
        <v>28.036318219048628</v>
      </c>
      <c r="X46" s="98">
        <v>26.984428919953462</v>
      </c>
      <c r="Y46" s="98">
        <v>26.215052065893179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68.004609293595976</v>
      </c>
      <c r="D47" s="122">
        <f t="shared" si="20"/>
        <v>41.113229184335154</v>
      </c>
      <c r="E47" s="122">
        <f t="shared" si="20"/>
        <v>96.040614362228538</v>
      </c>
      <c r="F47" s="122">
        <f t="shared" si="20"/>
        <v>86.18812706654785</v>
      </c>
      <c r="G47" s="122">
        <f t="shared" si="20"/>
        <v>109.11543729983961</v>
      </c>
      <c r="H47" s="122">
        <f t="shared" si="20"/>
        <v>117.45559141765848</v>
      </c>
      <c r="I47" s="122">
        <f t="shared" si="20"/>
        <v>37.599469544530088</v>
      </c>
      <c r="J47" s="122">
        <f t="shared" si="20"/>
        <v>28.246902892289405</v>
      </c>
      <c r="K47" s="122">
        <f t="shared" si="20"/>
        <v>39.303551677193305</v>
      </c>
      <c r="L47" s="122">
        <f t="shared" si="20"/>
        <v>100.07105498420235</v>
      </c>
      <c r="M47" s="122">
        <f t="shared" si="20"/>
        <v>116.18827722218428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41.494085125161156</v>
      </c>
      <c r="U47" s="122">
        <f t="shared" si="20"/>
        <v>37.721396222864733</v>
      </c>
      <c r="V47" s="122">
        <f t="shared" si="20"/>
        <v>25.708723744661</v>
      </c>
      <c r="W47" s="122">
        <f t="shared" si="20"/>
        <v>31.724571851825097</v>
      </c>
      <c r="X47" s="122">
        <f t="shared" si="20"/>
        <v>35.745471594658333</v>
      </c>
      <c r="Y47" s="122">
        <f t="shared" si="20"/>
        <v>45.695388845993747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68.004609293595976</v>
      </c>
      <c r="D48" s="98">
        <f>IF(RES_hhdet_in_tes!D48=0,0,RES_hhdet_in_tes!D48*1000*11630/RES_hhdet_in_new!D45)</f>
        <v>41.113229184335154</v>
      </c>
      <c r="E48" s="98">
        <f>IF(RES_hhdet_in_tes!E48=0,0,RES_hhdet_in_tes!E48*1000*11630/RES_hhdet_in_new!E45)</f>
        <v>96.040614362228538</v>
      </c>
      <c r="F48" s="98">
        <f>IF(RES_hhdet_in_tes!F48=0,0,RES_hhdet_in_tes!F48*1000*11630/RES_hhdet_in_new!F45)</f>
        <v>86.18812706654785</v>
      </c>
      <c r="G48" s="98">
        <f>IF(RES_hhdet_in_tes!G48=0,0,RES_hhdet_in_tes!G48*1000*11630/RES_hhdet_in_new!G45)</f>
        <v>109.11543729983961</v>
      </c>
      <c r="H48" s="98">
        <f>IF(RES_hhdet_in_tes!H48=0,0,RES_hhdet_in_tes!H48*1000*11630/RES_hhdet_in_new!H45)</f>
        <v>117.45559141765848</v>
      </c>
      <c r="I48" s="98">
        <f>IF(RES_hhdet_in_tes!I48=0,0,RES_hhdet_in_tes!I48*1000*11630/RES_hhdet_in_new!I45)</f>
        <v>37.599469544530088</v>
      </c>
      <c r="J48" s="98">
        <f>IF(RES_hhdet_in_tes!J48=0,0,RES_hhdet_in_tes!J48*1000*11630/RES_hhdet_in_new!J45)</f>
        <v>28.246902892289405</v>
      </c>
      <c r="K48" s="98">
        <f>IF(RES_hhdet_in_tes!K48=0,0,RES_hhdet_in_tes!K48*1000*11630/RES_hhdet_in_new!K45)</f>
        <v>39.303551677193305</v>
      </c>
      <c r="L48" s="98">
        <f>IF(RES_hhdet_in_tes!L48=0,0,RES_hhdet_in_tes!L48*1000*11630/RES_hhdet_in_new!L45)</f>
        <v>100.07105498420235</v>
      </c>
      <c r="M48" s="98">
        <f>IF(RES_hhdet_in_tes!M48=0,0,RES_hhdet_in_tes!M48*1000*11630/RES_hhdet_in_new!M45)</f>
        <v>116.18827722218428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41.494085125161156</v>
      </c>
      <c r="U48" s="98">
        <f>IF(RES_hhdet_in_tes!U48=0,0,RES_hhdet_in_tes!U48*1000*11630/RES_hhdet_in_new!U45)</f>
        <v>37.721396222864733</v>
      </c>
      <c r="V48" s="98">
        <f>IF(RES_hhdet_in_tes!V48=0,0,RES_hhdet_in_tes!V48*1000*11630/RES_hhdet_in_new!V45)</f>
        <v>25.708723744661</v>
      </c>
      <c r="W48" s="98">
        <f>IF(RES_hhdet_in_tes!W48=0,0,RES_hhdet_in_tes!W48*1000*11630/RES_hhdet_in_new!W45)</f>
        <v>31.724571851825097</v>
      </c>
      <c r="X48" s="98">
        <f>IF(RES_hhdet_in_tes!X48=0,0,RES_hhdet_in_tes!X48*1000*11630/RES_hhdet_in_new!X45)</f>
        <v>35.745471594658333</v>
      </c>
      <c r="Y48" s="98">
        <f>IF(RES_hhdet_in_tes!Y48=0,0,RES_hhdet_in_tes!Y48*1000*11630/RES_hhdet_in_new!Y45)</f>
        <v>45.695388845993747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861.1612263417544</v>
      </c>
      <c r="D49" s="122">
        <v>950.97190225936254</v>
      </c>
      <c r="E49" s="122">
        <v>791.05338911085096</v>
      </c>
      <c r="F49" s="122">
        <v>747.27772877429061</v>
      </c>
      <c r="G49" s="122">
        <v>795.93133632992021</v>
      </c>
      <c r="H49" s="122">
        <v>777.43680746995074</v>
      </c>
      <c r="I49" s="122">
        <v>828.08964560592983</v>
      </c>
      <c r="J49" s="122">
        <v>861.24340712818002</v>
      </c>
      <c r="K49" s="122">
        <v>758.42082811932528</v>
      </c>
      <c r="L49" s="122">
        <v>978.13033175418184</v>
      </c>
      <c r="M49" s="122">
        <v>1016.9418354587741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777.90893733329233</v>
      </c>
      <c r="U49" s="122">
        <v>704.87718576161194</v>
      </c>
      <c r="V49" s="122">
        <v>808.40837083496524</v>
      </c>
      <c r="W49" s="122">
        <v>783.77086975909288</v>
      </c>
      <c r="X49" s="122">
        <v>738.84939069842449</v>
      </c>
      <c r="Y49" s="122">
        <v>695.63794673711163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954.71086379119151</v>
      </c>
      <c r="E50" s="98">
        <v>763.05611330402019</v>
      </c>
      <c r="F50" s="98">
        <v>738.79713750315489</v>
      </c>
      <c r="G50" s="98">
        <v>792.84346503085465</v>
      </c>
      <c r="H50" s="98">
        <v>775.89451101577652</v>
      </c>
      <c r="I50" s="98">
        <v>827.79447474236122</v>
      </c>
      <c r="J50" s="98">
        <v>861.57571758993936</v>
      </c>
      <c r="K50" s="98">
        <v>756.77357582576644</v>
      </c>
      <c r="L50" s="98">
        <v>980.75176969738209</v>
      </c>
      <c r="M50" s="98">
        <v>1041.1769973125374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795.08006509689392</v>
      </c>
      <c r="U50" s="98">
        <v>697.85778073327288</v>
      </c>
      <c r="V50" s="98">
        <v>822.78631286229506</v>
      </c>
      <c r="W50" s="98">
        <v>786.41195746649021</v>
      </c>
      <c r="X50" s="98">
        <v>738.85074003442674</v>
      </c>
      <c r="Y50" s="98">
        <v>695.61639586501133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958.05720390107933</v>
      </c>
      <c r="D51" s="98">
        <v>954.74620655839135</v>
      </c>
      <c r="E51" s="98">
        <v>0</v>
      </c>
      <c r="F51" s="98">
        <v>0</v>
      </c>
      <c r="G51" s="98">
        <v>792.44640266656268</v>
      </c>
      <c r="H51" s="98">
        <v>775.46812063787661</v>
      </c>
      <c r="I51" s="98">
        <v>827.38594625249607</v>
      </c>
      <c r="J51" s="98">
        <v>861.62735328084386</v>
      </c>
      <c r="K51" s="98">
        <v>756.59077040266209</v>
      </c>
      <c r="L51" s="98">
        <v>981.72617286008972</v>
      </c>
      <c r="M51" s="98">
        <v>1043.6910870812728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797.22011523285869</v>
      </c>
      <c r="U51" s="98">
        <v>0</v>
      </c>
      <c r="V51" s="98">
        <v>823.25415079554864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185.83019581144561</v>
      </c>
      <c r="D52" s="101">
        <v>193.52096062433435</v>
      </c>
      <c r="E52" s="101">
        <v>0</v>
      </c>
      <c r="F52" s="101">
        <v>0</v>
      </c>
      <c r="G52" s="101">
        <v>154.82087261290991</v>
      </c>
      <c r="H52" s="101">
        <v>137.9969514575881</v>
      </c>
      <c r="I52" s="101">
        <v>151.40966422636265</v>
      </c>
      <c r="J52" s="101">
        <v>155.73307005821184</v>
      </c>
      <c r="K52" s="101">
        <v>137.79837679515686</v>
      </c>
      <c r="L52" s="101">
        <v>163.37264678886467</v>
      </c>
      <c r="M52" s="101">
        <v>145.82932234856446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77.734702354908634</v>
      </c>
      <c r="U52" s="101">
        <v>0</v>
      </c>
      <c r="V52" s="101">
        <v>91.35093046107859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772.22700808963384</v>
      </c>
      <c r="D53" s="104">
        <v>761.22524593405706</v>
      </c>
      <c r="E53" s="104">
        <v>0</v>
      </c>
      <c r="F53" s="104">
        <v>0</v>
      </c>
      <c r="G53" s="104">
        <v>637.62553005365271</v>
      </c>
      <c r="H53" s="104">
        <v>637.47116918028848</v>
      </c>
      <c r="I53" s="104">
        <v>675.97628202613362</v>
      </c>
      <c r="J53" s="104">
        <v>705.89428322263211</v>
      </c>
      <c r="K53" s="104">
        <v>618.79239360750523</v>
      </c>
      <c r="L53" s="104">
        <v>818.35352607122513</v>
      </c>
      <c r="M53" s="104">
        <v>897.86176473270871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719.48541287795024</v>
      </c>
      <c r="U53" s="104">
        <v>0</v>
      </c>
      <c r="V53" s="104">
        <v>731.90322033447001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846.59971883063042</v>
      </c>
      <c r="D54" s="101">
        <v>860.55778549497461</v>
      </c>
      <c r="E54" s="101">
        <v>792.56716029195047</v>
      </c>
      <c r="F54" s="101">
        <v>788.99518039221175</v>
      </c>
      <c r="G54" s="101">
        <v>848.46659770844724</v>
      </c>
      <c r="H54" s="101">
        <v>816.55194799334811</v>
      </c>
      <c r="I54" s="101">
        <v>841.03543919812569</v>
      </c>
      <c r="J54" s="101">
        <v>839.38030080525994</v>
      </c>
      <c r="K54" s="101">
        <v>850.8793061381881</v>
      </c>
      <c r="L54" s="101">
        <v>834.92543906580806</v>
      </c>
      <c r="M54" s="101">
        <v>786.59834217493324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720.13018445197849</v>
      </c>
      <c r="U54" s="101">
        <v>718.73426621164492</v>
      </c>
      <c r="V54" s="101">
        <v>686.76641783725586</v>
      </c>
      <c r="W54" s="101">
        <v>0</v>
      </c>
      <c r="X54" s="101">
        <v>0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846.83961598665314</v>
      </c>
      <c r="D55" s="104">
        <v>860.71078954472989</v>
      </c>
      <c r="E55" s="104">
        <v>792.5034622391122</v>
      </c>
      <c r="F55" s="104">
        <v>788.88383814059148</v>
      </c>
      <c r="G55" s="104">
        <v>848.67904398285191</v>
      </c>
      <c r="H55" s="104">
        <v>816.37738708036579</v>
      </c>
      <c r="I55" s="104">
        <v>840.7965785992709</v>
      </c>
      <c r="J55" s="104">
        <v>839.60692827803985</v>
      </c>
      <c r="K55" s="104">
        <v>851.35124166383446</v>
      </c>
      <c r="L55" s="104">
        <v>836.36710912534409</v>
      </c>
      <c r="M55" s="104">
        <v>788.72863043101052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718.68995293523801</v>
      </c>
      <c r="U55" s="104">
        <v>718.13294935222063</v>
      </c>
      <c r="V55" s="104">
        <v>681.23336371471885</v>
      </c>
      <c r="W55" s="104">
        <v>740.45703135777444</v>
      </c>
      <c r="X55" s="104">
        <v>737.23423550361917</v>
      </c>
      <c r="Y55" s="104">
        <v>749.94614442951763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160.42536238345818</v>
      </c>
      <c r="D56" s="98">
        <v>175.43779746498674</v>
      </c>
      <c r="E56" s="98">
        <v>116.18149092595432</v>
      </c>
      <c r="F56" s="98">
        <v>117.55391287275482</v>
      </c>
      <c r="G56" s="98">
        <v>173.57692946822007</v>
      </c>
      <c r="H56" s="98">
        <v>142.24272409945331</v>
      </c>
      <c r="I56" s="98">
        <v>152.12481865035167</v>
      </c>
      <c r="J56" s="98">
        <v>146.6701718113878</v>
      </c>
      <c r="K56" s="98">
        <v>159.96965676124915</v>
      </c>
      <c r="L56" s="98">
        <v>109.79633831161811</v>
      </c>
      <c r="M56" s="98">
        <v>78.17672711668925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51.054475051581115</v>
      </c>
      <c r="U56" s="98">
        <v>52.65108991735989</v>
      </c>
      <c r="V56" s="98">
        <v>19.432759234697986</v>
      </c>
      <c r="W56" s="98">
        <v>52.690141007724996</v>
      </c>
      <c r="X56" s="98">
        <v>101.14794598309659</v>
      </c>
      <c r="Y56" s="98">
        <v>100.4136201894877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686.41425360319499</v>
      </c>
      <c r="D57" s="98">
        <v>685.27299207974329</v>
      </c>
      <c r="E57" s="98">
        <v>676.32197131315775</v>
      </c>
      <c r="F57" s="98">
        <v>671.32992526783653</v>
      </c>
      <c r="G57" s="98">
        <v>675.10211451463192</v>
      </c>
      <c r="H57" s="98">
        <v>674.13466298091248</v>
      </c>
      <c r="I57" s="98">
        <v>688.67175994891909</v>
      </c>
      <c r="J57" s="98">
        <v>692.93675646665201</v>
      </c>
      <c r="K57" s="98">
        <v>691.38158490258525</v>
      </c>
      <c r="L57" s="98">
        <v>726.57077081372597</v>
      </c>
      <c r="M57" s="98">
        <v>710.55190331432118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667.6354778836569</v>
      </c>
      <c r="U57" s="98">
        <v>665.48185943486078</v>
      </c>
      <c r="V57" s="98">
        <v>661.80060448002098</v>
      </c>
      <c r="W57" s="98">
        <v>687.76689035004949</v>
      </c>
      <c r="X57" s="98">
        <v>636.08628952052266</v>
      </c>
      <c r="Y57" s="98">
        <v>649.53252424003006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1457.938518075719</v>
      </c>
      <c r="D58" s="122">
        <v>1514.4755867949052</v>
      </c>
      <c r="E58" s="122">
        <v>1552.7540813385417</v>
      </c>
      <c r="F58" s="122">
        <v>1555.5531806315448</v>
      </c>
      <c r="G58" s="122">
        <v>1558.3813981146911</v>
      </c>
      <c r="H58" s="122">
        <v>1483.4974305147766</v>
      </c>
      <c r="I58" s="122">
        <v>1542.7733493587104</v>
      </c>
      <c r="J58" s="122">
        <v>1311.0881769883204</v>
      </c>
      <c r="K58" s="122">
        <v>1295.7971384155501</v>
      </c>
      <c r="L58" s="122">
        <v>1467.7281830197555</v>
      </c>
      <c r="M58" s="122">
        <v>1250.8451170285787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1090.4105812668754</v>
      </c>
      <c r="U58" s="122">
        <v>1116.0252717034059</v>
      </c>
      <c r="V58" s="122">
        <v>1235.7749905842859</v>
      </c>
      <c r="W58" s="122">
        <v>1297.9938745757088</v>
      </c>
      <c r="X58" s="122">
        <v>1207.8937407005487</v>
      </c>
      <c r="Y58" s="122">
        <v>1427.3805103135442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1415.7103963706954</v>
      </c>
      <c r="D59" s="98">
        <v>1412.561673085087</v>
      </c>
      <c r="E59" s="98">
        <v>1648.4455954620844</v>
      </c>
      <c r="F59" s="98">
        <v>1643.4311299176445</v>
      </c>
      <c r="G59" s="98">
        <v>1509.9186752199375</v>
      </c>
      <c r="H59" s="98">
        <v>1481.4475119262956</v>
      </c>
      <c r="I59" s="98">
        <v>1485.0595156330353</v>
      </c>
      <c r="J59" s="98">
        <v>1338.7738524650738</v>
      </c>
      <c r="K59" s="98">
        <v>1330.6780418697142</v>
      </c>
      <c r="L59" s="98">
        <v>1355.8163051025258</v>
      </c>
      <c r="M59" s="98">
        <v>1229.3353392053591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1044.4694401643353</v>
      </c>
      <c r="U59" s="98">
        <v>1100.6580290852148</v>
      </c>
      <c r="V59" s="98">
        <v>1300.2218519581736</v>
      </c>
      <c r="W59" s="98">
        <v>1249.8724007655769</v>
      </c>
      <c r="X59" s="98">
        <v>1263.4408184299505</v>
      </c>
      <c r="Y59" s="98">
        <v>1315.1992733302566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1498.7351780280301</v>
      </c>
      <c r="D60" s="33">
        <v>1614.9453762213859</v>
      </c>
      <c r="E60" s="33">
        <v>1446.9897762546257</v>
      </c>
      <c r="F60" s="33">
        <v>1487.7279177597227</v>
      </c>
      <c r="G60" s="33">
        <v>1580.8214194285081</v>
      </c>
      <c r="H60" s="33">
        <v>1484.4122867598305</v>
      </c>
      <c r="I60" s="33">
        <v>1565.3081689028606</v>
      </c>
      <c r="J60" s="33">
        <v>1299.9975851024228</v>
      </c>
      <c r="K60" s="33">
        <v>1271.649911349517</v>
      </c>
      <c r="L60" s="33">
        <v>1600.1681417482494</v>
      </c>
      <c r="M60" s="33">
        <v>1282.358744034944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1110.0540652105215</v>
      </c>
      <c r="U60" s="33">
        <v>1123.8463733142548</v>
      </c>
      <c r="V60" s="33">
        <v>1206.5208393742539</v>
      </c>
      <c r="W60" s="33">
        <v>1306.8191542472669</v>
      </c>
      <c r="X60" s="33">
        <v>1202.1086533425555</v>
      </c>
      <c r="Y60" s="33">
        <v>1440.8921170790868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4015.614793745297</v>
      </c>
      <c r="D62" s="117">
        <f t="shared" si="21"/>
        <v>4294.0411641389182</v>
      </c>
      <c r="E62" s="117">
        <f t="shared" si="21"/>
        <v>4275.6150321316436</v>
      </c>
      <c r="F62" s="117">
        <f t="shared" si="21"/>
        <v>4497.548111429247</v>
      </c>
      <c r="G62" s="117">
        <f t="shared" si="21"/>
        <v>4645.5025088619104</v>
      </c>
      <c r="H62" s="117">
        <f t="shared" si="21"/>
        <v>4455.2994299587754</v>
      </c>
      <c r="I62" s="117">
        <f t="shared" si="21"/>
        <v>4496.4211813100319</v>
      </c>
      <c r="J62" s="117">
        <f t="shared" si="21"/>
        <v>4276.9675180797803</v>
      </c>
      <c r="K62" s="117">
        <f t="shared" si="21"/>
        <v>4455.924382804058</v>
      </c>
      <c r="L62" s="117">
        <f t="shared" si="21"/>
        <v>4607.8099891065594</v>
      </c>
      <c r="M62" s="117">
        <f t="shared" si="21"/>
        <v>3938.6864275835028</v>
      </c>
      <c r="N62" s="117">
        <f t="shared" si="21"/>
        <v>3906.3194141725171</v>
      </c>
      <c r="O62" s="117">
        <f t="shared" si="21"/>
        <v>3778.514215438578</v>
      </c>
      <c r="P62" s="117">
        <f t="shared" si="21"/>
        <v>3860.0358810302273</v>
      </c>
      <c r="Q62" s="117">
        <f t="shared" si="21"/>
        <v>3909.6615466601975</v>
      </c>
      <c r="R62" s="117">
        <f t="shared" ref="R62:V62" si="22">R63+R66+R68+R77</f>
        <v>3686.0146055376918</v>
      </c>
      <c r="S62" s="117">
        <f t="shared" si="22"/>
        <v>3729.6814644815449</v>
      </c>
      <c r="T62" s="117">
        <f t="shared" si="22"/>
        <v>3979.404545526626</v>
      </c>
      <c r="U62" s="117">
        <f t="shared" si="22"/>
        <v>4049.1620245157333</v>
      </c>
      <c r="V62" s="117">
        <f t="shared" si="22"/>
        <v>4213.9670692633999</v>
      </c>
      <c r="W62" s="117">
        <f t="shared" ref="W62:Y62" si="23">W63+W66+W68+W77</f>
        <v>4220.7495660197092</v>
      </c>
      <c r="X62" s="117">
        <f t="shared" si="23"/>
        <v>4126.4657047890123</v>
      </c>
      <c r="Y62" s="117">
        <f t="shared" si="23"/>
        <v>4111.8113243707849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1608.5749298504563</v>
      </c>
      <c r="D63" s="122">
        <f t="shared" si="24"/>
        <v>1758.8606470191396</v>
      </c>
      <c r="E63" s="122">
        <f t="shared" si="24"/>
        <v>1853.3456291434425</v>
      </c>
      <c r="F63" s="122">
        <f t="shared" si="24"/>
        <v>2036.7730863292873</v>
      </c>
      <c r="G63" s="122">
        <f t="shared" si="24"/>
        <v>2120.7492643790242</v>
      </c>
      <c r="H63" s="122">
        <f t="shared" si="24"/>
        <v>2039.1992172712837</v>
      </c>
      <c r="I63" s="122">
        <f t="shared" si="24"/>
        <v>2143.8648952610674</v>
      </c>
      <c r="J63" s="122">
        <f t="shared" si="24"/>
        <v>2071.3163080851627</v>
      </c>
      <c r="K63" s="122">
        <f t="shared" si="24"/>
        <v>2302.2893603438806</v>
      </c>
      <c r="L63" s="122">
        <f t="shared" si="24"/>
        <v>1940.3339181977854</v>
      </c>
      <c r="M63" s="122">
        <f t="shared" si="24"/>
        <v>1769.8171408506175</v>
      </c>
      <c r="N63" s="122">
        <f t="shared" si="24"/>
        <v>1960.4782706442982</v>
      </c>
      <c r="O63" s="122">
        <f t="shared" si="24"/>
        <v>2071.0210319554121</v>
      </c>
      <c r="P63" s="122">
        <f t="shared" si="24"/>
        <v>2228.1239738173012</v>
      </c>
      <c r="Q63" s="122">
        <f t="shared" si="24"/>
        <v>2249.8528072352319</v>
      </c>
      <c r="R63" s="122">
        <f t="shared" ref="R63:V63" si="25">SUM(R64:R65)</f>
        <v>2010.1821003045231</v>
      </c>
      <c r="S63" s="122">
        <f t="shared" si="25"/>
        <v>2029.9202438310517</v>
      </c>
      <c r="T63" s="122">
        <f t="shared" si="25"/>
        <v>2091.269945993588</v>
      </c>
      <c r="U63" s="122">
        <f t="shared" si="25"/>
        <v>2107.8873063474111</v>
      </c>
      <c r="V63" s="122">
        <f t="shared" si="25"/>
        <v>2122.3726215647293</v>
      </c>
      <c r="W63" s="122">
        <f t="shared" ref="W63:Y63" si="26">SUM(W64:W65)</f>
        <v>2107.677312381511</v>
      </c>
      <c r="X63" s="122">
        <f t="shared" si="26"/>
        <v>2105.9874948961192</v>
      </c>
      <c r="Y63" s="122">
        <f t="shared" si="26"/>
        <v>1994.8872742274766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1579.5119223139327</v>
      </c>
      <c r="D64" s="98">
        <v>1728.4774028797472</v>
      </c>
      <c r="E64" s="98">
        <v>1827.0111101296375</v>
      </c>
      <c r="F64" s="98">
        <v>2009.2775767284106</v>
      </c>
      <c r="G64" s="98">
        <v>2091.8327718155874</v>
      </c>
      <c r="H64" s="98">
        <v>2010.9962248244829</v>
      </c>
      <c r="I64" s="98">
        <v>2113.2140830406347</v>
      </c>
      <c r="J64" s="98">
        <v>2040.1772738814914</v>
      </c>
      <c r="K64" s="98">
        <v>2269.4388952091626</v>
      </c>
      <c r="L64" s="98">
        <v>1921.7918747400142</v>
      </c>
      <c r="M64" s="98">
        <v>1750.8779719970387</v>
      </c>
      <c r="N64" s="98">
        <v>1940.4881130904269</v>
      </c>
      <c r="O64" s="98">
        <v>2050.1867056776227</v>
      </c>
      <c r="P64" s="98">
        <v>2206.6905539582849</v>
      </c>
      <c r="Q64" s="98">
        <v>2228.6348613602536</v>
      </c>
      <c r="R64" s="98">
        <v>1990.5824785521988</v>
      </c>
      <c r="S64" s="98">
        <v>2010.5527062208757</v>
      </c>
      <c r="T64" s="98">
        <v>2071.6609651294757</v>
      </c>
      <c r="U64" s="98">
        <v>2088.4382082506713</v>
      </c>
      <c r="V64" s="98">
        <v>2094.7750258648784</v>
      </c>
      <c r="W64" s="98">
        <v>2080.3019075423827</v>
      </c>
      <c r="X64" s="98">
        <v>2078.4604405756363</v>
      </c>
      <c r="Y64" s="98">
        <v>1968.1534423434118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29.063007536523706</v>
      </c>
      <c r="D65" s="98">
        <v>30.383244139392549</v>
      </c>
      <c r="E65" s="98">
        <v>26.334519013804936</v>
      </c>
      <c r="F65" s="98">
        <v>27.495509600876545</v>
      </c>
      <c r="G65" s="98">
        <v>28.916492563436815</v>
      </c>
      <c r="H65" s="98">
        <v>28.20299244680092</v>
      </c>
      <c r="I65" s="98">
        <v>30.650812220432623</v>
      </c>
      <c r="J65" s="98">
        <v>31.139034203671393</v>
      </c>
      <c r="K65" s="98">
        <v>32.850465134718043</v>
      </c>
      <c r="L65" s="98">
        <v>18.542043457771129</v>
      </c>
      <c r="M65" s="98">
        <v>18.939168853578806</v>
      </c>
      <c r="N65" s="98">
        <v>19.990157553871363</v>
      </c>
      <c r="O65" s="98">
        <v>20.834326277789401</v>
      </c>
      <c r="P65" s="98">
        <v>21.433419859016233</v>
      </c>
      <c r="Q65" s="98">
        <v>21.217945874978476</v>
      </c>
      <c r="R65" s="98">
        <v>19.5996217523242</v>
      </c>
      <c r="S65" s="98">
        <v>19.367537610175898</v>
      </c>
      <c r="T65" s="98">
        <v>19.608980864112265</v>
      </c>
      <c r="U65" s="98">
        <v>19.449098096739935</v>
      </c>
      <c r="V65" s="98">
        <v>27.597595699850956</v>
      </c>
      <c r="W65" s="98">
        <v>27.375404839128258</v>
      </c>
      <c r="X65" s="98">
        <v>27.52705432048289</v>
      </c>
      <c r="Y65" s="98">
        <v>26.733831884064685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73.547825501955828</v>
      </c>
      <c r="D66" s="122">
        <f t="shared" si="27"/>
        <v>41.202170729352645</v>
      </c>
      <c r="E66" s="122">
        <f t="shared" si="27"/>
        <v>97.590332081985395</v>
      </c>
      <c r="F66" s="122">
        <f t="shared" si="27"/>
        <v>86.727637499378417</v>
      </c>
      <c r="G66" s="122">
        <f t="shared" si="27"/>
        <v>109.00814645198837</v>
      </c>
      <c r="H66" s="122">
        <f t="shared" si="27"/>
        <v>117.78067004102942</v>
      </c>
      <c r="I66" s="122">
        <f t="shared" si="27"/>
        <v>37.50513404101202</v>
      </c>
      <c r="J66" s="122">
        <f t="shared" si="27"/>
        <v>28.24652331532705</v>
      </c>
      <c r="K66" s="122">
        <f t="shared" si="27"/>
        <v>39.332533354359569</v>
      </c>
      <c r="L66" s="122">
        <f t="shared" si="27"/>
        <v>100.13424901358351</v>
      </c>
      <c r="M66" s="122">
        <f t="shared" si="27"/>
        <v>115.65028437288903</v>
      </c>
      <c r="N66" s="122">
        <f t="shared" si="27"/>
        <v>117.26633071372943</v>
      </c>
      <c r="O66" s="122">
        <f t="shared" si="27"/>
        <v>113.25164441971728</v>
      </c>
      <c r="P66" s="122">
        <f t="shared" si="27"/>
        <v>57.08095535875308</v>
      </c>
      <c r="Q66" s="122">
        <f t="shared" si="27"/>
        <v>64.507680890350102</v>
      </c>
      <c r="R66" s="122">
        <f t="shared" si="27"/>
        <v>53.485841157030308</v>
      </c>
      <c r="S66" s="122">
        <f t="shared" si="27"/>
        <v>51.706725130262647</v>
      </c>
      <c r="T66" s="122">
        <f t="shared" si="27"/>
        <v>41.435461961677952</v>
      </c>
      <c r="U66" s="122">
        <f t="shared" si="27"/>
        <v>37.659627588439875</v>
      </c>
      <c r="V66" s="122">
        <f t="shared" si="27"/>
        <v>25.761307068868799</v>
      </c>
      <c r="W66" s="122">
        <f t="shared" si="27"/>
        <v>31.710502556850717</v>
      </c>
      <c r="X66" s="122">
        <f t="shared" si="27"/>
        <v>35.620984075637836</v>
      </c>
      <c r="Y66" s="122">
        <f t="shared" si="27"/>
        <v>46.072706543232037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73.547825501955828</v>
      </c>
      <c r="D67" s="98">
        <f>IF(RES_hhdet_in_tes!D67=0,0,RES_hhdet_in_tes!D67*1000*11630/RES_hhdet_in_new!D64)</f>
        <v>41.202170729352645</v>
      </c>
      <c r="E67" s="98">
        <f>IF(RES_hhdet_in_tes!E67=0,0,RES_hhdet_in_tes!E67*1000*11630/RES_hhdet_in_new!E64)</f>
        <v>97.590332081985395</v>
      </c>
      <c r="F67" s="98">
        <f>IF(RES_hhdet_in_tes!F67=0,0,RES_hhdet_in_tes!F67*1000*11630/RES_hhdet_in_new!F64)</f>
        <v>86.727637499378417</v>
      </c>
      <c r="G67" s="98">
        <f>IF(RES_hhdet_in_tes!G67=0,0,RES_hhdet_in_tes!G67*1000*11630/RES_hhdet_in_new!G64)</f>
        <v>109.00814645198837</v>
      </c>
      <c r="H67" s="98">
        <f>IF(RES_hhdet_in_tes!H67=0,0,RES_hhdet_in_tes!H67*1000*11630/RES_hhdet_in_new!H64)</f>
        <v>117.78067004102942</v>
      </c>
      <c r="I67" s="98">
        <f>IF(RES_hhdet_in_tes!I67=0,0,RES_hhdet_in_tes!I67*1000*11630/RES_hhdet_in_new!I64)</f>
        <v>37.50513404101202</v>
      </c>
      <c r="J67" s="98">
        <f>IF(RES_hhdet_in_tes!J67=0,0,RES_hhdet_in_tes!J67*1000*11630/RES_hhdet_in_new!J64)</f>
        <v>28.24652331532705</v>
      </c>
      <c r="K67" s="98">
        <f>IF(RES_hhdet_in_tes!K67=0,0,RES_hhdet_in_tes!K67*1000*11630/RES_hhdet_in_new!K64)</f>
        <v>39.332533354359569</v>
      </c>
      <c r="L67" s="98">
        <f>IF(RES_hhdet_in_tes!L67=0,0,RES_hhdet_in_tes!L67*1000*11630/RES_hhdet_in_new!L64)</f>
        <v>100.13424901358351</v>
      </c>
      <c r="M67" s="98">
        <f>IF(RES_hhdet_in_tes!M67=0,0,RES_hhdet_in_tes!M67*1000*11630/RES_hhdet_in_new!M64)</f>
        <v>115.65028437288903</v>
      </c>
      <c r="N67" s="98">
        <f>IF(RES_hhdet_in_tes!N67=0,0,RES_hhdet_in_tes!N67*1000*11630/RES_hhdet_in_new!N64)</f>
        <v>117.26633071372943</v>
      </c>
      <c r="O67" s="98">
        <f>IF(RES_hhdet_in_tes!O67=0,0,RES_hhdet_in_tes!O67*1000*11630/RES_hhdet_in_new!O64)</f>
        <v>113.25164441971728</v>
      </c>
      <c r="P67" s="98">
        <f>IF(RES_hhdet_in_tes!P67=0,0,RES_hhdet_in_tes!P67*1000*11630/RES_hhdet_in_new!P64)</f>
        <v>57.08095535875308</v>
      </c>
      <c r="Q67" s="98">
        <f>IF(RES_hhdet_in_tes!Q67=0,0,RES_hhdet_in_tes!Q67*1000*11630/RES_hhdet_in_new!Q64)</f>
        <v>64.507680890350102</v>
      </c>
      <c r="R67" s="98">
        <f>IF(RES_hhdet_in_tes!R67=0,0,RES_hhdet_in_tes!R67*1000*11630/RES_hhdet_in_new!R64)</f>
        <v>53.485841157030308</v>
      </c>
      <c r="S67" s="98">
        <f>IF(RES_hhdet_in_tes!S67=0,0,RES_hhdet_in_tes!S67*1000*11630/RES_hhdet_in_new!S64)</f>
        <v>51.706725130262647</v>
      </c>
      <c r="T67" s="98">
        <f>IF(RES_hhdet_in_tes!T67=0,0,RES_hhdet_in_tes!T67*1000*11630/RES_hhdet_in_new!T64)</f>
        <v>41.435461961677952</v>
      </c>
      <c r="U67" s="98">
        <f>IF(RES_hhdet_in_tes!U67=0,0,RES_hhdet_in_tes!U67*1000*11630/RES_hhdet_in_new!U64)</f>
        <v>37.659627588439875</v>
      </c>
      <c r="V67" s="98">
        <f>IF(RES_hhdet_in_tes!V67=0,0,RES_hhdet_in_tes!V67*1000*11630/RES_hhdet_in_new!V64)</f>
        <v>25.761307068868799</v>
      </c>
      <c r="W67" s="98">
        <f>IF(RES_hhdet_in_tes!W67=0,0,RES_hhdet_in_tes!W67*1000*11630/RES_hhdet_in_new!W64)</f>
        <v>31.710502556850717</v>
      </c>
      <c r="X67" s="98">
        <f>IF(RES_hhdet_in_tes!X67=0,0,RES_hhdet_in_tes!X67*1000*11630/RES_hhdet_in_new!X64)</f>
        <v>35.620984075637836</v>
      </c>
      <c r="Y67" s="98">
        <f>IF(RES_hhdet_in_tes!Y67=0,0,RES_hhdet_in_tes!Y67*1000*11630/RES_hhdet_in_new!Y64)</f>
        <v>46.072706543232037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842.61728202306119</v>
      </c>
      <c r="D68" s="122">
        <v>878.14206247906463</v>
      </c>
      <c r="E68" s="122">
        <v>822.88371285465723</v>
      </c>
      <c r="F68" s="122">
        <v>836.42911114352034</v>
      </c>
      <c r="G68" s="122">
        <v>846.22108542585374</v>
      </c>
      <c r="H68" s="122">
        <v>829.16673059215805</v>
      </c>
      <c r="I68" s="122">
        <v>839.11320630230273</v>
      </c>
      <c r="J68" s="122">
        <v>828.25427369347096</v>
      </c>
      <c r="K68" s="122">
        <v>805.2546908701612</v>
      </c>
      <c r="L68" s="122">
        <v>986.43468046993837</v>
      </c>
      <c r="M68" s="122">
        <v>812.21606190928139</v>
      </c>
      <c r="N68" s="122">
        <v>778.41930133584697</v>
      </c>
      <c r="O68" s="122">
        <v>724.11991864408094</v>
      </c>
      <c r="P68" s="122">
        <v>725.2680957080604</v>
      </c>
      <c r="Q68" s="122">
        <v>728.11931287564823</v>
      </c>
      <c r="R68" s="122">
        <v>679.17600132444079</v>
      </c>
      <c r="S68" s="122">
        <v>710.3483152822489</v>
      </c>
      <c r="T68" s="122">
        <v>749.15331923302449</v>
      </c>
      <c r="U68" s="122">
        <v>757.802448618987</v>
      </c>
      <c r="V68" s="122">
        <v>818.51847696762843</v>
      </c>
      <c r="W68" s="122">
        <v>769.66549978591274</v>
      </c>
      <c r="X68" s="122">
        <v>746.78870688921154</v>
      </c>
      <c r="Y68" s="122">
        <v>714.58702885188166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842.35070665319881</v>
      </c>
      <c r="D69" s="98">
        <v>879.20165793104366</v>
      </c>
      <c r="E69" s="98">
        <v>824.70458551558897</v>
      </c>
      <c r="F69" s="98">
        <v>839.49887353226529</v>
      </c>
      <c r="G69" s="98">
        <v>846.04667831445875</v>
      </c>
      <c r="H69" s="98">
        <v>830.22100592257846</v>
      </c>
      <c r="I69" s="98">
        <v>839.0079075790228</v>
      </c>
      <c r="J69" s="98">
        <v>827.58015643142369</v>
      </c>
      <c r="K69" s="98">
        <v>801.89328691567891</v>
      </c>
      <c r="L69" s="98">
        <v>998.23971292919384</v>
      </c>
      <c r="M69" s="98">
        <v>815.09464972406204</v>
      </c>
      <c r="N69" s="98">
        <v>781.8147248946749</v>
      </c>
      <c r="O69" s="98">
        <v>723.61087507438663</v>
      </c>
      <c r="P69" s="98">
        <v>728.83840469822837</v>
      </c>
      <c r="Q69" s="98">
        <v>732.730348187907</v>
      </c>
      <c r="R69" s="98">
        <v>678.14822213938953</v>
      </c>
      <c r="S69" s="98">
        <v>710.58962372042311</v>
      </c>
      <c r="T69" s="98">
        <v>751.62546309873562</v>
      </c>
      <c r="U69" s="98">
        <v>759.52788511421204</v>
      </c>
      <c r="V69" s="98">
        <v>821.49476498854654</v>
      </c>
      <c r="W69" s="98">
        <v>772.23891201657887</v>
      </c>
      <c r="X69" s="98">
        <v>747.13318890600419</v>
      </c>
      <c r="Y69" s="98">
        <v>713.85368828746255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842.36790350262436</v>
      </c>
      <c r="D70" s="98">
        <v>879.2175159947551</v>
      </c>
      <c r="E70" s="98">
        <v>824.85492681950416</v>
      </c>
      <c r="F70" s="98">
        <v>839.63789204354111</v>
      </c>
      <c r="G70" s="98">
        <v>845.99359383825208</v>
      </c>
      <c r="H70" s="98">
        <v>830.08221005493806</v>
      </c>
      <c r="I70" s="98">
        <v>838.68446231522353</v>
      </c>
      <c r="J70" s="98">
        <v>827.63228051613669</v>
      </c>
      <c r="K70" s="98">
        <v>801.97810028205254</v>
      </c>
      <c r="L70" s="98">
        <v>1000.0732186216816</v>
      </c>
      <c r="M70" s="98">
        <v>817.021128652995</v>
      </c>
      <c r="N70" s="98">
        <v>784.04836916576755</v>
      </c>
      <c r="O70" s="98">
        <v>725.55659045988114</v>
      </c>
      <c r="P70" s="98">
        <v>732.19486564801036</v>
      </c>
      <c r="Q70" s="98">
        <v>736.20186612313137</v>
      </c>
      <c r="R70" s="98">
        <v>0</v>
      </c>
      <c r="S70" s="98">
        <v>711.91927705402406</v>
      </c>
      <c r="T70" s="98">
        <v>752.53302091411911</v>
      </c>
      <c r="U70" s="98">
        <v>759.67893072719107</v>
      </c>
      <c r="V70" s="98">
        <v>821.49815696545659</v>
      </c>
      <c r="W70" s="98">
        <v>0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159.07656831627449</v>
      </c>
      <c r="D71" s="101">
        <v>174.74816604559857</v>
      </c>
      <c r="E71" s="101">
        <v>139.84294558668111</v>
      </c>
      <c r="F71" s="101">
        <v>143.95752048494526</v>
      </c>
      <c r="G71" s="101">
        <v>167.62774390585147</v>
      </c>
      <c r="H71" s="101">
        <v>150.12826956971907</v>
      </c>
      <c r="I71" s="101">
        <v>153.96786172172153</v>
      </c>
      <c r="J71" s="101">
        <v>147.99828259541749</v>
      </c>
      <c r="K71" s="101">
        <v>148.19932659741332</v>
      </c>
      <c r="L71" s="101">
        <v>168.4038700488365</v>
      </c>
      <c r="M71" s="101">
        <v>89.333682169641847</v>
      </c>
      <c r="N71" s="101">
        <v>88.854877452330413</v>
      </c>
      <c r="O71" s="101">
        <v>67.262020468209329</v>
      </c>
      <c r="P71" s="101">
        <v>79.332486490516416</v>
      </c>
      <c r="Q71" s="101">
        <v>86.26295543316283</v>
      </c>
      <c r="R71" s="101">
        <v>0</v>
      </c>
      <c r="S71" s="101">
        <v>78.170257112458529</v>
      </c>
      <c r="T71" s="101">
        <v>65.058580341477267</v>
      </c>
      <c r="U71" s="101">
        <v>69.079536193190663</v>
      </c>
      <c r="V71" s="101">
        <v>89.924733243865035</v>
      </c>
      <c r="W71" s="101">
        <v>0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683.2913351863499</v>
      </c>
      <c r="D72" s="104">
        <v>704.46934994915659</v>
      </c>
      <c r="E72" s="104">
        <v>685.0119812328229</v>
      </c>
      <c r="F72" s="104">
        <v>695.68037155859577</v>
      </c>
      <c r="G72" s="104">
        <v>678.36584993240058</v>
      </c>
      <c r="H72" s="104">
        <v>679.95394048521905</v>
      </c>
      <c r="I72" s="104">
        <v>684.71660059350199</v>
      </c>
      <c r="J72" s="104">
        <v>679.63399792071925</v>
      </c>
      <c r="K72" s="104">
        <v>653.7787736846393</v>
      </c>
      <c r="L72" s="104">
        <v>831.66934857284491</v>
      </c>
      <c r="M72" s="104">
        <v>727.68744648335337</v>
      </c>
      <c r="N72" s="104">
        <v>695.19349171343708</v>
      </c>
      <c r="O72" s="104">
        <v>658.29456999167166</v>
      </c>
      <c r="P72" s="104">
        <v>652.86237915749382</v>
      </c>
      <c r="Q72" s="104">
        <v>649.93891068996857</v>
      </c>
      <c r="R72" s="104">
        <v>0</v>
      </c>
      <c r="S72" s="104">
        <v>633.74901994156551</v>
      </c>
      <c r="T72" s="104">
        <v>687.47444057264192</v>
      </c>
      <c r="U72" s="104">
        <v>690.59939453400045</v>
      </c>
      <c r="V72" s="104">
        <v>731.57342372159155</v>
      </c>
      <c r="W72" s="104">
        <v>0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846.59971883063088</v>
      </c>
      <c r="D73" s="101">
        <v>860.55778549497461</v>
      </c>
      <c r="E73" s="101">
        <v>792.5671602919507</v>
      </c>
      <c r="F73" s="101">
        <v>788.99518039221175</v>
      </c>
      <c r="G73" s="101">
        <v>848.46659770844724</v>
      </c>
      <c r="H73" s="101">
        <v>816.55194799334799</v>
      </c>
      <c r="I73" s="101">
        <v>841.03543919812569</v>
      </c>
      <c r="J73" s="101">
        <v>839.38030080525982</v>
      </c>
      <c r="K73" s="101">
        <v>850.87930613818833</v>
      </c>
      <c r="L73" s="101">
        <v>834.92543906580795</v>
      </c>
      <c r="M73" s="101">
        <v>786.59834217493324</v>
      </c>
      <c r="N73" s="101">
        <v>742.77227652683052</v>
      </c>
      <c r="O73" s="101">
        <v>731.45968232260964</v>
      </c>
      <c r="P73" s="101">
        <v>690.92142260582784</v>
      </c>
      <c r="Q73" s="101">
        <v>674.99170770009687</v>
      </c>
      <c r="R73" s="101">
        <v>691.50240340934408</v>
      </c>
      <c r="S73" s="101">
        <v>703.54004718844089</v>
      </c>
      <c r="T73" s="101">
        <v>720.13018445197838</v>
      </c>
      <c r="U73" s="101">
        <v>718.73426621164504</v>
      </c>
      <c r="V73" s="101">
        <v>686.76641783725586</v>
      </c>
      <c r="W73" s="101">
        <v>0</v>
      </c>
      <c r="X73" s="101">
        <v>735.78430770515411</v>
      </c>
      <c r="Y73" s="101">
        <v>749.30308488576668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846.83961598665326</v>
      </c>
      <c r="D74" s="104">
        <v>860.71078954472989</v>
      </c>
      <c r="E74" s="104">
        <v>792.5034622391122</v>
      </c>
      <c r="F74" s="104">
        <v>788.88383814059148</v>
      </c>
      <c r="G74" s="104">
        <v>848.67904398285179</v>
      </c>
      <c r="H74" s="104">
        <v>816.37738708036568</v>
      </c>
      <c r="I74" s="104">
        <v>840.79657859927102</v>
      </c>
      <c r="J74" s="104">
        <v>839.60692827803985</v>
      </c>
      <c r="K74" s="104">
        <v>851.35124166383434</v>
      </c>
      <c r="L74" s="104">
        <v>836.36710912534431</v>
      </c>
      <c r="M74" s="104">
        <v>788.7286304310104</v>
      </c>
      <c r="N74" s="104">
        <v>745.05907669194471</v>
      </c>
      <c r="O74" s="104">
        <v>732.36339022402888</v>
      </c>
      <c r="P74" s="104">
        <v>691.97726981659639</v>
      </c>
      <c r="Q74" s="104">
        <v>675.32884559718514</v>
      </c>
      <c r="R74" s="104">
        <v>691.73217101768114</v>
      </c>
      <c r="S74" s="104">
        <v>704.04288187911766</v>
      </c>
      <c r="T74" s="104">
        <v>718.6899529352379</v>
      </c>
      <c r="U74" s="104">
        <v>718.13294935222063</v>
      </c>
      <c r="V74" s="104">
        <v>681.23336371471896</v>
      </c>
      <c r="W74" s="104">
        <v>740.45703135777433</v>
      </c>
      <c r="X74" s="104">
        <v>737.2342355036194</v>
      </c>
      <c r="Y74" s="104">
        <v>749.94614442951786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160.42536238345824</v>
      </c>
      <c r="D75" s="98">
        <v>175.43779746498672</v>
      </c>
      <c r="E75" s="98">
        <v>116.18149092595435</v>
      </c>
      <c r="F75" s="98">
        <v>117.55391287275485</v>
      </c>
      <c r="G75" s="98">
        <v>173.57692946822007</v>
      </c>
      <c r="H75" s="98">
        <v>142.24272409945326</v>
      </c>
      <c r="I75" s="98">
        <v>152.1248186503517</v>
      </c>
      <c r="J75" s="98">
        <v>146.67017181138786</v>
      </c>
      <c r="K75" s="98">
        <v>159.96965676124918</v>
      </c>
      <c r="L75" s="98">
        <v>109.7963383116181</v>
      </c>
      <c r="M75" s="98">
        <v>78.17672711668925</v>
      </c>
      <c r="N75" s="98">
        <v>71.383755231944264</v>
      </c>
      <c r="O75" s="98">
        <v>59.328523748676503</v>
      </c>
      <c r="P75" s="98">
        <v>60.578757253165399</v>
      </c>
      <c r="Q75" s="98">
        <v>62.937376451029287</v>
      </c>
      <c r="R75" s="98">
        <v>71.24567078342784</v>
      </c>
      <c r="S75" s="98">
        <v>69.352617948129037</v>
      </c>
      <c r="T75" s="98">
        <v>51.054475051581122</v>
      </c>
      <c r="U75" s="98">
        <v>52.651089917359897</v>
      </c>
      <c r="V75" s="98">
        <v>19.432759234697979</v>
      </c>
      <c r="W75" s="98">
        <v>52.690141007724996</v>
      </c>
      <c r="X75" s="98">
        <v>101.14794598309661</v>
      </c>
      <c r="Y75" s="98">
        <v>100.41362018948772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686.41425360319488</v>
      </c>
      <c r="D76" s="98">
        <v>685.27299207974318</v>
      </c>
      <c r="E76" s="98">
        <v>676.32197131315797</v>
      </c>
      <c r="F76" s="98">
        <v>671.32992526783676</v>
      </c>
      <c r="G76" s="98">
        <v>675.10211451463169</v>
      </c>
      <c r="H76" s="98">
        <v>674.13466298091237</v>
      </c>
      <c r="I76" s="98">
        <v>688.6717599489192</v>
      </c>
      <c r="J76" s="98">
        <v>692.93675646665201</v>
      </c>
      <c r="K76" s="98">
        <v>691.38158490258525</v>
      </c>
      <c r="L76" s="98">
        <v>726.5707708137262</v>
      </c>
      <c r="M76" s="98">
        <v>710.55190331432107</v>
      </c>
      <c r="N76" s="98">
        <v>673.67532146000042</v>
      </c>
      <c r="O76" s="98">
        <v>673.03486647535226</v>
      </c>
      <c r="P76" s="98">
        <v>631.39851256343104</v>
      </c>
      <c r="Q76" s="98">
        <v>612.39146914615594</v>
      </c>
      <c r="R76" s="98">
        <v>620.4865002342533</v>
      </c>
      <c r="S76" s="98">
        <v>634.69026393098864</v>
      </c>
      <c r="T76" s="98">
        <v>667.63547788365702</v>
      </c>
      <c r="U76" s="98">
        <v>665.48185943486089</v>
      </c>
      <c r="V76" s="98">
        <v>661.80060448002098</v>
      </c>
      <c r="W76" s="98">
        <v>687.76689035004927</v>
      </c>
      <c r="X76" s="98">
        <v>636.08628952052277</v>
      </c>
      <c r="Y76" s="98">
        <v>649.53252424003006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1490.8747563698234</v>
      </c>
      <c r="D77" s="122">
        <v>1615.8362839113611</v>
      </c>
      <c r="E77" s="122">
        <v>1501.7953580515591</v>
      </c>
      <c r="F77" s="122">
        <v>1537.6182764570613</v>
      </c>
      <c r="G77" s="122">
        <v>1569.5240126050439</v>
      </c>
      <c r="H77" s="122">
        <v>1469.1528120543048</v>
      </c>
      <c r="I77" s="122">
        <v>1475.9379457056498</v>
      </c>
      <c r="J77" s="122">
        <v>1349.150412985819</v>
      </c>
      <c r="K77" s="122">
        <v>1309.0477982356565</v>
      </c>
      <c r="L77" s="122">
        <v>1580.9071414252517</v>
      </c>
      <c r="M77" s="122">
        <v>1241.002940450715</v>
      </c>
      <c r="N77" s="122">
        <v>1050.1555114786427</v>
      </c>
      <c r="O77" s="122">
        <v>870.12162041936779</v>
      </c>
      <c r="P77" s="122">
        <v>849.56285614611204</v>
      </c>
      <c r="Q77" s="122">
        <v>867.18174565896754</v>
      </c>
      <c r="R77" s="122">
        <v>943.17066275169782</v>
      </c>
      <c r="S77" s="122">
        <v>937.70618023798124</v>
      </c>
      <c r="T77" s="122">
        <v>1097.5458183383359</v>
      </c>
      <c r="U77" s="122">
        <v>1145.8126419608952</v>
      </c>
      <c r="V77" s="122">
        <v>1247.314663662173</v>
      </c>
      <c r="W77" s="122">
        <v>1311.6962512954344</v>
      </c>
      <c r="X77" s="122">
        <v>1238.0685189280443</v>
      </c>
      <c r="Y77" s="122">
        <v>1356.264314748194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1490.0002668413515</v>
      </c>
      <c r="D78" s="98">
        <v>1615.9393315242153</v>
      </c>
      <c r="E78" s="98">
        <v>1508.4216806347958</v>
      </c>
      <c r="F78" s="98">
        <v>1543.7831343316773</v>
      </c>
      <c r="G78" s="98">
        <v>1567.9886961050697</v>
      </c>
      <c r="H78" s="98">
        <v>1466.9494678355393</v>
      </c>
      <c r="I78" s="98">
        <v>1465.6895233171922</v>
      </c>
      <c r="J78" s="98">
        <v>1354.8661778113619</v>
      </c>
      <c r="K78" s="98">
        <v>1314.063669342577</v>
      </c>
      <c r="L78" s="98">
        <v>1578.0776458317441</v>
      </c>
      <c r="M78" s="98">
        <v>1235.729289911068</v>
      </c>
      <c r="N78" s="98">
        <v>1053.5593873434675</v>
      </c>
      <c r="O78" s="98">
        <v>873.1712080150661</v>
      </c>
      <c r="P78" s="98">
        <v>861.30185069815627</v>
      </c>
      <c r="Q78" s="98">
        <v>881.4213487152972</v>
      </c>
      <c r="R78" s="98">
        <v>932.77095664714273</v>
      </c>
      <c r="S78" s="98">
        <v>940.44317873099396</v>
      </c>
      <c r="T78" s="98">
        <v>1096.5868733820678</v>
      </c>
      <c r="U78" s="98">
        <v>1146.6959053042203</v>
      </c>
      <c r="V78" s="98">
        <v>1247.4638117623872</v>
      </c>
      <c r="W78" s="98">
        <v>1311.7065685149378</v>
      </c>
      <c r="X78" s="98">
        <v>1241.1408181236977</v>
      </c>
      <c r="Y78" s="98">
        <v>1347.1245120964579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1498.7351780280301</v>
      </c>
      <c r="D79" s="33">
        <v>1614.9453762213859</v>
      </c>
      <c r="E79" s="33">
        <v>1446.9897762546252</v>
      </c>
      <c r="F79" s="33">
        <v>1487.7279177597227</v>
      </c>
      <c r="G79" s="33">
        <v>1580.8214194285081</v>
      </c>
      <c r="H79" s="33">
        <v>1484.4122867598303</v>
      </c>
      <c r="I79" s="33">
        <v>1565.3081689028604</v>
      </c>
      <c r="J79" s="33">
        <v>1299.997585102423</v>
      </c>
      <c r="K79" s="33">
        <v>1271.6499113495167</v>
      </c>
      <c r="L79" s="33">
        <v>1600.1681417482496</v>
      </c>
      <c r="M79" s="33">
        <v>1282.3587440349438</v>
      </c>
      <c r="N79" s="33">
        <v>1009.5309930049723</v>
      </c>
      <c r="O79" s="33">
        <v>806.46365763601943</v>
      </c>
      <c r="P79" s="33">
        <v>720.77264269730949</v>
      </c>
      <c r="Q79" s="33">
        <v>720.19269627767619</v>
      </c>
      <c r="R79" s="33">
        <v>1029.984430276781</v>
      </c>
      <c r="S79" s="33">
        <v>906.53535983713493</v>
      </c>
      <c r="T79" s="33">
        <v>1110.054065210521</v>
      </c>
      <c r="U79" s="33">
        <v>1123.8463733142546</v>
      </c>
      <c r="V79" s="33">
        <v>1206.5208393742541</v>
      </c>
      <c r="W79" s="33">
        <v>1306.8191542472666</v>
      </c>
      <c r="X79" s="33">
        <v>1202.108653342556</v>
      </c>
      <c r="Y79" s="33">
        <v>1440.8921170790866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4026.7380295930552</v>
      </c>
      <c r="D81" s="117">
        <f t="shared" si="28"/>
        <v>4112.5575939297396</v>
      </c>
      <c r="E81" s="117">
        <f t="shared" si="28"/>
        <v>4337.8197245870333</v>
      </c>
      <c r="F81" s="117">
        <f t="shared" si="28"/>
        <v>4473.4841544782394</v>
      </c>
      <c r="G81" s="117">
        <f t="shared" si="28"/>
        <v>4565.7792258519803</v>
      </c>
      <c r="H81" s="117">
        <f t="shared" si="28"/>
        <v>4524.0502923043468</v>
      </c>
      <c r="I81" s="117">
        <f t="shared" si="28"/>
        <v>4533.244635319701</v>
      </c>
      <c r="J81" s="117">
        <f t="shared" si="28"/>
        <v>4629.2565107701812</v>
      </c>
      <c r="K81" s="117">
        <f t="shared" si="28"/>
        <v>4866.075409414897</v>
      </c>
      <c r="L81" s="117">
        <f t="shared" si="28"/>
        <v>3913.1785788667594</v>
      </c>
      <c r="M81" s="117">
        <f t="shared" si="28"/>
        <v>3824.5442535232019</v>
      </c>
      <c r="N81" s="117">
        <f t="shared" si="28"/>
        <v>3897.7279171828268</v>
      </c>
      <c r="O81" s="117">
        <f t="shared" si="28"/>
        <v>4041.576550430831</v>
      </c>
      <c r="P81" s="117">
        <f t="shared" si="28"/>
        <v>3801.8897920680329</v>
      </c>
      <c r="Q81" s="117">
        <f t="shared" si="28"/>
        <v>3743.4531991559525</v>
      </c>
      <c r="R81" s="117">
        <f t="shared" ref="R81:V81" si="29">R82+R85+R87+R100</f>
        <v>3890.917468667607</v>
      </c>
      <c r="S81" s="117">
        <f t="shared" si="29"/>
        <v>3846.0436318786124</v>
      </c>
      <c r="T81" s="117">
        <f t="shared" si="29"/>
        <v>3905.2741050321392</v>
      </c>
      <c r="U81" s="117">
        <f t="shared" si="29"/>
        <v>3927.6841268265043</v>
      </c>
      <c r="V81" s="117">
        <f t="shared" si="29"/>
        <v>4119.2610489430735</v>
      </c>
      <c r="W81" s="117">
        <f t="shared" ref="W81:Y81" si="30">W82+W85+W87+W100</f>
        <v>4147.1588232790773</v>
      </c>
      <c r="X81" s="117">
        <f t="shared" si="30"/>
        <v>4087.5618704599178</v>
      </c>
      <c r="Y81" s="117">
        <f t="shared" si="30"/>
        <v>4264.1254183051069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1645.1722739614318</v>
      </c>
      <c r="D82" s="122">
        <f t="shared" si="31"/>
        <v>1710.8513453816231</v>
      </c>
      <c r="E82" s="122">
        <f t="shared" si="31"/>
        <v>1835.396197543143</v>
      </c>
      <c r="F82" s="122">
        <f t="shared" si="31"/>
        <v>1998.655538149462</v>
      </c>
      <c r="G82" s="122">
        <f t="shared" si="31"/>
        <v>2075.561894326484</v>
      </c>
      <c r="H82" s="122">
        <f t="shared" si="31"/>
        <v>2095.6218482581421</v>
      </c>
      <c r="I82" s="122">
        <f t="shared" si="31"/>
        <v>2195.4637951496575</v>
      </c>
      <c r="J82" s="122">
        <f t="shared" si="31"/>
        <v>2235.6707064664415</v>
      </c>
      <c r="K82" s="122">
        <f t="shared" si="31"/>
        <v>2471.9333378055039</v>
      </c>
      <c r="L82" s="122">
        <f t="shared" si="31"/>
        <v>1611.8972349693252</v>
      </c>
      <c r="M82" s="122">
        <f t="shared" si="31"/>
        <v>1720.6637226788962</v>
      </c>
      <c r="N82" s="122">
        <f t="shared" si="31"/>
        <v>1961.4136842866067</v>
      </c>
      <c r="O82" s="122">
        <f t="shared" si="31"/>
        <v>2177.4662532396783</v>
      </c>
      <c r="P82" s="122">
        <f t="shared" si="31"/>
        <v>2148.2242341082715</v>
      </c>
      <c r="Q82" s="122">
        <f t="shared" si="31"/>
        <v>2125.4821469130516</v>
      </c>
      <c r="R82" s="122">
        <f t="shared" ref="R82:V82" si="32">SUM(R83:R84)</f>
        <v>2128.3927785096785</v>
      </c>
      <c r="S82" s="122">
        <f t="shared" si="32"/>
        <v>2099.624737337112</v>
      </c>
      <c r="T82" s="122">
        <f t="shared" si="32"/>
        <v>2047.6219813665853</v>
      </c>
      <c r="U82" s="122">
        <f t="shared" si="32"/>
        <v>2037.6225074882473</v>
      </c>
      <c r="V82" s="122">
        <f t="shared" si="32"/>
        <v>2087.8661864222004</v>
      </c>
      <c r="W82" s="122">
        <f t="shared" ref="W82:Y82" si="33">SUM(W83:W84)</f>
        <v>2083.8871995294026</v>
      </c>
      <c r="X82" s="122">
        <f t="shared" si="33"/>
        <v>2075.2490884876033</v>
      </c>
      <c r="Y82" s="122">
        <f t="shared" si="33"/>
        <v>2079.52129907885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1633.1522780890714</v>
      </c>
      <c r="D83" s="98">
        <v>1698.9059708465315</v>
      </c>
      <c r="E83" s="98">
        <v>1824.8747075712649</v>
      </c>
      <c r="F83" s="98">
        <v>1987.7750330092058</v>
      </c>
      <c r="G83" s="98">
        <v>2064.1483756250277</v>
      </c>
      <c r="H83" s="98">
        <v>2083.9315022115397</v>
      </c>
      <c r="I83" s="98">
        <v>2182.7997520972708</v>
      </c>
      <c r="J83" s="98">
        <v>2222.1043981375401</v>
      </c>
      <c r="K83" s="98">
        <v>2457.703090872023</v>
      </c>
      <c r="L83" s="98">
        <v>1605.700317299963</v>
      </c>
      <c r="M83" s="98">
        <v>1713.2508594560486</v>
      </c>
      <c r="N83" s="98">
        <v>1953.3645619877648</v>
      </c>
      <c r="O83" s="98">
        <v>2168.6509815365002</v>
      </c>
      <c r="P83" s="98">
        <v>2139.9103187312853</v>
      </c>
      <c r="Q83" s="98">
        <v>2117.4185072276146</v>
      </c>
      <c r="R83" s="98">
        <v>2120.043053262862</v>
      </c>
      <c r="S83" s="98">
        <v>2091.5655654234092</v>
      </c>
      <c r="T83" s="98">
        <v>2039.8986455161837</v>
      </c>
      <c r="U83" s="98">
        <v>2030.0603316238009</v>
      </c>
      <c r="V83" s="98">
        <v>2076.9212339937117</v>
      </c>
      <c r="W83" s="98">
        <v>2072.9756013421152</v>
      </c>
      <c r="X83" s="98">
        <v>2064.3132129064584</v>
      </c>
      <c r="Y83" s="98">
        <v>2068.2837302302169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12.019995872360338</v>
      </c>
      <c r="D84" s="98">
        <v>11.94537453509146</v>
      </c>
      <c r="E84" s="98">
        <v>10.521489971878113</v>
      </c>
      <c r="F84" s="98">
        <v>10.880505140256163</v>
      </c>
      <c r="G84" s="98">
        <v>11.413518701456365</v>
      </c>
      <c r="H84" s="98">
        <v>11.690346046602286</v>
      </c>
      <c r="I84" s="98">
        <v>12.664043052386535</v>
      </c>
      <c r="J84" s="98">
        <v>13.566308328901187</v>
      </c>
      <c r="K84" s="98">
        <v>14.230246933480718</v>
      </c>
      <c r="L84" s="98">
        <v>6.196917669362211</v>
      </c>
      <c r="M84" s="98">
        <v>7.4128632228476041</v>
      </c>
      <c r="N84" s="98">
        <v>8.0491222988418709</v>
      </c>
      <c r="O84" s="98">
        <v>8.8152717031780998</v>
      </c>
      <c r="P84" s="98">
        <v>8.3139153769860048</v>
      </c>
      <c r="Q84" s="98">
        <v>8.063639685437165</v>
      </c>
      <c r="R84" s="98">
        <v>8.3497252468164884</v>
      </c>
      <c r="S84" s="98">
        <v>8.0591719137029152</v>
      </c>
      <c r="T84" s="98">
        <v>7.7233358504016412</v>
      </c>
      <c r="U84" s="98">
        <v>7.5621758644462895</v>
      </c>
      <c r="V84" s="98">
        <v>10.944952428488847</v>
      </c>
      <c r="W84" s="98">
        <v>10.911598187287545</v>
      </c>
      <c r="X84" s="98">
        <v>10.935875581144838</v>
      </c>
      <c r="Y84" s="98">
        <v>11.237568848633094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73.518197334956483</v>
      </c>
      <c r="D85" s="122">
        <f t="shared" si="34"/>
        <v>41.196642147872879</v>
      </c>
      <c r="E85" s="122">
        <f t="shared" si="34"/>
        <v>97.623762756425847</v>
      </c>
      <c r="F85" s="122">
        <f t="shared" si="34"/>
        <v>86.738647488197316</v>
      </c>
      <c r="G85" s="122">
        <f t="shared" si="34"/>
        <v>109.01883534934633</v>
      </c>
      <c r="H85" s="122">
        <f t="shared" si="34"/>
        <v>117.67173027357823</v>
      </c>
      <c r="I85" s="122">
        <f t="shared" si="34"/>
        <v>37.504614175521269</v>
      </c>
      <c r="J85" s="122">
        <f t="shared" si="34"/>
        <v>28.267362451868426</v>
      </c>
      <c r="K85" s="122">
        <f t="shared" si="34"/>
        <v>39.287868197232605</v>
      </c>
      <c r="L85" s="122">
        <f t="shared" si="34"/>
        <v>100.12740383410924</v>
      </c>
      <c r="M85" s="122">
        <f t="shared" si="34"/>
        <v>115.74629770074198</v>
      </c>
      <c r="N85" s="122">
        <f t="shared" si="34"/>
        <v>117.35057837021907</v>
      </c>
      <c r="O85" s="122">
        <f t="shared" si="34"/>
        <v>113.26037511310693</v>
      </c>
      <c r="P85" s="122">
        <f t="shared" si="34"/>
        <v>57.062752962381936</v>
      </c>
      <c r="Q85" s="122">
        <f t="shared" si="34"/>
        <v>64.56393427685596</v>
      </c>
      <c r="R85" s="122">
        <f t="shared" si="34"/>
        <v>53.504450255422135</v>
      </c>
      <c r="S85" s="122">
        <f t="shared" si="34"/>
        <v>51.756379309798845</v>
      </c>
      <c r="T85" s="122">
        <f t="shared" si="34"/>
        <v>41.459832433195466</v>
      </c>
      <c r="U85" s="122">
        <f t="shared" si="34"/>
        <v>37.649498171553411</v>
      </c>
      <c r="V85" s="122">
        <f t="shared" si="34"/>
        <v>25.775991555799205</v>
      </c>
      <c r="W85" s="122">
        <f t="shared" si="34"/>
        <v>31.763028381449267</v>
      </c>
      <c r="X85" s="122">
        <f t="shared" si="34"/>
        <v>35.568321430569505</v>
      </c>
      <c r="Y85" s="122">
        <f t="shared" si="34"/>
        <v>46.29186059105993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73.518197334956483</v>
      </c>
      <c r="D86" s="98">
        <f>IF(RES_hhdet_in_tes!D86=0,0,RES_hhdet_in_tes!D86*1000*11630/RES_hhdet_in_new!D83)</f>
        <v>41.196642147872879</v>
      </c>
      <c r="E86" s="98">
        <f>IF(RES_hhdet_in_tes!E86=0,0,RES_hhdet_in_tes!E86*1000*11630/RES_hhdet_in_new!E83)</f>
        <v>97.623762756425847</v>
      </c>
      <c r="F86" s="98">
        <f>IF(RES_hhdet_in_tes!F86=0,0,RES_hhdet_in_tes!F86*1000*11630/RES_hhdet_in_new!F83)</f>
        <v>86.738647488197316</v>
      </c>
      <c r="G86" s="98">
        <f>IF(RES_hhdet_in_tes!G86=0,0,RES_hhdet_in_tes!G86*1000*11630/RES_hhdet_in_new!G83)</f>
        <v>109.01883534934633</v>
      </c>
      <c r="H86" s="98">
        <f>IF(RES_hhdet_in_tes!H86=0,0,RES_hhdet_in_tes!H86*1000*11630/RES_hhdet_in_new!H83)</f>
        <v>117.67173027357823</v>
      </c>
      <c r="I86" s="98">
        <f>IF(RES_hhdet_in_tes!I86=0,0,RES_hhdet_in_tes!I86*1000*11630/RES_hhdet_in_new!I83)</f>
        <v>37.504614175521269</v>
      </c>
      <c r="J86" s="98">
        <f>IF(RES_hhdet_in_tes!J86=0,0,RES_hhdet_in_tes!J86*1000*11630/RES_hhdet_in_new!J83)</f>
        <v>28.267362451868426</v>
      </c>
      <c r="K86" s="98">
        <f>IF(RES_hhdet_in_tes!K86=0,0,RES_hhdet_in_tes!K86*1000*11630/RES_hhdet_in_new!K83)</f>
        <v>39.287868197232605</v>
      </c>
      <c r="L86" s="98">
        <f>IF(RES_hhdet_in_tes!L86=0,0,RES_hhdet_in_tes!L86*1000*11630/RES_hhdet_in_new!L83)</f>
        <v>100.12740383410924</v>
      </c>
      <c r="M86" s="98">
        <f>IF(RES_hhdet_in_tes!M86=0,0,RES_hhdet_in_tes!M86*1000*11630/RES_hhdet_in_new!M83)</f>
        <v>115.74629770074198</v>
      </c>
      <c r="N86" s="98">
        <f>IF(RES_hhdet_in_tes!N86=0,0,RES_hhdet_in_tes!N86*1000*11630/RES_hhdet_in_new!N83)</f>
        <v>117.35057837021907</v>
      </c>
      <c r="O86" s="98">
        <f>IF(RES_hhdet_in_tes!O86=0,0,RES_hhdet_in_tes!O86*1000*11630/RES_hhdet_in_new!O83)</f>
        <v>113.26037511310693</v>
      </c>
      <c r="P86" s="98">
        <f>IF(RES_hhdet_in_tes!P86=0,0,RES_hhdet_in_tes!P86*1000*11630/RES_hhdet_in_new!P83)</f>
        <v>57.062752962381936</v>
      </c>
      <c r="Q86" s="98">
        <f>IF(RES_hhdet_in_tes!Q86=0,0,RES_hhdet_in_tes!Q86*1000*11630/RES_hhdet_in_new!Q83)</f>
        <v>64.56393427685596</v>
      </c>
      <c r="R86" s="98">
        <f>IF(RES_hhdet_in_tes!R86=0,0,RES_hhdet_in_tes!R86*1000*11630/RES_hhdet_in_new!R83)</f>
        <v>53.504450255422135</v>
      </c>
      <c r="S86" s="98">
        <f>IF(RES_hhdet_in_tes!S86=0,0,RES_hhdet_in_tes!S86*1000*11630/RES_hhdet_in_new!S83)</f>
        <v>51.756379309798845</v>
      </c>
      <c r="T86" s="98">
        <f>IF(RES_hhdet_in_tes!T86=0,0,RES_hhdet_in_tes!T86*1000*11630/RES_hhdet_in_new!T83)</f>
        <v>41.459832433195466</v>
      </c>
      <c r="U86" s="98">
        <f>IF(RES_hhdet_in_tes!U86=0,0,RES_hhdet_in_tes!U86*1000*11630/RES_hhdet_in_new!U83)</f>
        <v>37.649498171553411</v>
      </c>
      <c r="V86" s="98">
        <f>IF(RES_hhdet_in_tes!V86=0,0,RES_hhdet_in_tes!V86*1000*11630/RES_hhdet_in_new!V83)</f>
        <v>25.775991555799205</v>
      </c>
      <c r="W86" s="98">
        <f>IF(RES_hhdet_in_tes!W86=0,0,RES_hhdet_in_tes!W86*1000*11630/RES_hhdet_in_new!W83)</f>
        <v>31.763028381449267</v>
      </c>
      <c r="X86" s="98">
        <f>IF(RES_hhdet_in_tes!X86=0,0,RES_hhdet_in_tes!X86*1000*11630/RES_hhdet_in_new!X83)</f>
        <v>35.568321430569505</v>
      </c>
      <c r="Y86" s="98">
        <f>IF(RES_hhdet_in_tes!Y86=0,0,RES_hhdet_in_tes!Y86*1000*11630/RES_hhdet_in_new!Y83)</f>
        <v>46.29186059105993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843.14386222346138</v>
      </c>
      <c r="D87" s="122">
        <v>836.24384419362775</v>
      </c>
      <c r="E87" s="122">
        <v>850.573434674635</v>
      </c>
      <c r="F87" s="122">
        <v>839.31341636914624</v>
      </c>
      <c r="G87" s="122">
        <v>829.9186081100421</v>
      </c>
      <c r="H87" s="122">
        <v>833.0795271469126</v>
      </c>
      <c r="I87" s="122">
        <v>850.11604007095536</v>
      </c>
      <c r="J87" s="122">
        <v>858.5880588052861</v>
      </c>
      <c r="K87" s="122">
        <v>858.57334505633128</v>
      </c>
      <c r="L87" s="122">
        <v>873.21280310706777</v>
      </c>
      <c r="M87" s="122">
        <v>788.80795673262776</v>
      </c>
      <c r="N87" s="122">
        <v>770.10243361113533</v>
      </c>
      <c r="O87" s="122">
        <v>770.95894276598597</v>
      </c>
      <c r="P87" s="122">
        <v>718.32144837293936</v>
      </c>
      <c r="Q87" s="122">
        <v>692.98794653508673</v>
      </c>
      <c r="R87" s="122">
        <v>709.74856448702155</v>
      </c>
      <c r="S87" s="122">
        <v>732.5137136630384</v>
      </c>
      <c r="T87" s="122">
        <v>732.77609170389246</v>
      </c>
      <c r="U87" s="122">
        <v>734.87549553356087</v>
      </c>
      <c r="V87" s="122">
        <v>785.28962645162244</v>
      </c>
      <c r="W87" s="122">
        <v>755.2993009870338</v>
      </c>
      <c r="X87" s="122">
        <v>734.9934188746023</v>
      </c>
      <c r="Y87" s="122">
        <v>736.53067973475379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852.0587192504903</v>
      </c>
      <c r="D88" s="98">
        <v>854.97422725544982</v>
      </c>
      <c r="E88" s="98">
        <v>821.8745818713079</v>
      </c>
      <c r="F88" s="98">
        <v>822.40157711314373</v>
      </c>
      <c r="G88" s="98">
        <v>820.73721746687238</v>
      </c>
      <c r="H88" s="98">
        <v>851.8248306230189</v>
      </c>
      <c r="I88" s="98">
        <v>854.76445182519672</v>
      </c>
      <c r="J88" s="98">
        <v>891.13976199215892</v>
      </c>
      <c r="K88" s="98">
        <v>851.49527197808982</v>
      </c>
      <c r="L88" s="98">
        <v>795.30947295364615</v>
      </c>
      <c r="M88" s="98">
        <v>783.84399261661497</v>
      </c>
      <c r="N88" s="98">
        <v>791.68582112323224</v>
      </c>
      <c r="O88" s="98">
        <v>775.22273727668778</v>
      </c>
      <c r="P88" s="98">
        <v>734.2711933666443</v>
      </c>
      <c r="Q88" s="98">
        <v>713.74315814932299</v>
      </c>
      <c r="R88" s="98">
        <v>711.65214597738077</v>
      </c>
      <c r="S88" s="98">
        <v>721.90771297324136</v>
      </c>
      <c r="T88" s="98">
        <v>740.19767723631855</v>
      </c>
      <c r="U88" s="98">
        <v>745.17259756665089</v>
      </c>
      <c r="V88" s="98">
        <v>768.55302668681941</v>
      </c>
      <c r="W88" s="98">
        <v>754.33936412951562</v>
      </c>
      <c r="X88" s="98">
        <v>732.88871673735537</v>
      </c>
      <c r="Y88" s="98">
        <v>738.76889281521937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852.01332429864476</v>
      </c>
      <c r="D89" s="98">
        <v>854.86960437518781</v>
      </c>
      <c r="E89" s="98">
        <v>821.97665551625198</v>
      </c>
      <c r="F89" s="98">
        <v>822.47665874755523</v>
      </c>
      <c r="G89" s="98">
        <v>820.63252632531237</v>
      </c>
      <c r="H89" s="98">
        <v>851.78218937140639</v>
      </c>
      <c r="I89" s="98">
        <v>854.5415053972431</v>
      </c>
      <c r="J89" s="98">
        <v>891.54451321033014</v>
      </c>
      <c r="K89" s="98">
        <v>851.84349597368384</v>
      </c>
      <c r="L89" s="98">
        <v>796.50864002487094</v>
      </c>
      <c r="M89" s="98">
        <v>785.87766008131359</v>
      </c>
      <c r="N89" s="98">
        <v>793.29174330632929</v>
      </c>
      <c r="O89" s="98">
        <v>775.81101361114111</v>
      </c>
      <c r="P89" s="98">
        <v>735.12563017086745</v>
      </c>
      <c r="Q89" s="98">
        <v>714.67187139500891</v>
      </c>
      <c r="R89" s="98">
        <v>712.17431936562491</v>
      </c>
      <c r="S89" s="98">
        <v>722.35305954650164</v>
      </c>
      <c r="T89" s="98">
        <v>740.466275648958</v>
      </c>
      <c r="U89" s="98">
        <v>745.33820899147486</v>
      </c>
      <c r="V89" s="98">
        <v>768.65515937694011</v>
      </c>
      <c r="W89" s="98">
        <v>753.29955720955491</v>
      </c>
      <c r="X89" s="98">
        <v>0</v>
      </c>
      <c r="Y89" s="98">
        <v>736.33460935846472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161.35178397949866</v>
      </c>
      <c r="D90" s="101">
        <v>168.85106824380176</v>
      </c>
      <c r="E90" s="101">
        <v>139.23625577661076</v>
      </c>
      <c r="F90" s="101">
        <v>140.18703110096277</v>
      </c>
      <c r="G90" s="101">
        <v>161.51778154952379</v>
      </c>
      <c r="H90" s="101">
        <v>155.17505208763421</v>
      </c>
      <c r="I90" s="101">
        <v>157.61741069974261</v>
      </c>
      <c r="J90" s="101">
        <v>162.88308493408823</v>
      </c>
      <c r="K90" s="101">
        <v>160.05243299954731</v>
      </c>
      <c r="L90" s="101">
        <v>118.91094616763277</v>
      </c>
      <c r="M90" s="101">
        <v>82.623383239860473</v>
      </c>
      <c r="N90" s="101">
        <v>91.337655853629002</v>
      </c>
      <c r="O90" s="101">
        <v>79.587540177018099</v>
      </c>
      <c r="P90" s="101">
        <v>80.328551575620025</v>
      </c>
      <c r="Q90" s="101">
        <v>80.479725698073167</v>
      </c>
      <c r="R90" s="101">
        <v>83.337898815731791</v>
      </c>
      <c r="S90" s="101">
        <v>81.426637046307917</v>
      </c>
      <c r="T90" s="101">
        <v>62.564854741266672</v>
      </c>
      <c r="U90" s="101">
        <v>66.043474307708692</v>
      </c>
      <c r="V90" s="101">
        <v>76.330961213592204</v>
      </c>
      <c r="W90" s="101">
        <v>82.500953737863824</v>
      </c>
      <c r="X90" s="101">
        <v>0</v>
      </c>
      <c r="Y90" s="101">
        <v>111.63495260062648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690.66154031914596</v>
      </c>
      <c r="D91" s="104">
        <v>686.0185361313861</v>
      </c>
      <c r="E91" s="104">
        <v>682.74039973964125</v>
      </c>
      <c r="F91" s="104">
        <v>682.28962764659252</v>
      </c>
      <c r="G91" s="104">
        <v>659.11474477578849</v>
      </c>
      <c r="H91" s="104">
        <v>696.6071372837722</v>
      </c>
      <c r="I91" s="104">
        <v>696.92409469750055</v>
      </c>
      <c r="J91" s="104">
        <v>728.66142827624185</v>
      </c>
      <c r="K91" s="104">
        <v>691.79106297413648</v>
      </c>
      <c r="L91" s="104">
        <v>677.59769385723826</v>
      </c>
      <c r="M91" s="104">
        <v>703.25427684145325</v>
      </c>
      <c r="N91" s="104">
        <v>701.95408745270015</v>
      </c>
      <c r="O91" s="104">
        <v>696.22347343412298</v>
      </c>
      <c r="P91" s="104">
        <v>654.79707859524751</v>
      </c>
      <c r="Q91" s="104">
        <v>634.19214569693565</v>
      </c>
      <c r="R91" s="104">
        <v>628.83642054989309</v>
      </c>
      <c r="S91" s="104">
        <v>640.92642250019378</v>
      </c>
      <c r="T91" s="104">
        <v>677.90142090769143</v>
      </c>
      <c r="U91" s="104">
        <v>679.29473468376625</v>
      </c>
      <c r="V91" s="104">
        <v>692.32419816334777</v>
      </c>
      <c r="W91" s="104">
        <v>670.79860347169097</v>
      </c>
      <c r="X91" s="104">
        <v>0</v>
      </c>
      <c r="Y91" s="104">
        <v>624.69965675783817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842.71412006816036</v>
      </c>
      <c r="D92" s="101">
        <v>833.6820670047133</v>
      </c>
      <c r="E92" s="101">
        <v>854.26793506157799</v>
      </c>
      <c r="F92" s="101">
        <v>844.44461723803431</v>
      </c>
      <c r="G92" s="101">
        <v>827.8478684603084</v>
      </c>
      <c r="H92" s="101">
        <v>834.48372857054221</v>
      </c>
      <c r="I92" s="101">
        <v>851.70874222323096</v>
      </c>
      <c r="J92" s="101">
        <v>854.3651969771156</v>
      </c>
      <c r="K92" s="101">
        <v>861.24284908035486</v>
      </c>
      <c r="L92" s="101">
        <v>903.18381804706007</v>
      </c>
      <c r="M92" s="101">
        <v>790.20489510804236</v>
      </c>
      <c r="N92" s="101">
        <v>770.03115103663231</v>
      </c>
      <c r="O92" s="101">
        <v>780.38276969528658</v>
      </c>
      <c r="P92" s="101">
        <v>727.09779366456291</v>
      </c>
      <c r="Q92" s="101">
        <v>698.25851735374476</v>
      </c>
      <c r="R92" s="101">
        <v>717.27735987992548</v>
      </c>
      <c r="S92" s="101">
        <v>743.13279342176213</v>
      </c>
      <c r="T92" s="101">
        <v>739.2852246136448</v>
      </c>
      <c r="U92" s="101">
        <v>739.37770300935665</v>
      </c>
      <c r="V92" s="101">
        <v>863.34893112685688</v>
      </c>
      <c r="W92" s="101">
        <v>763.66487340584365</v>
      </c>
      <c r="X92" s="101">
        <v>734.00661050903784</v>
      </c>
      <c r="Y92" s="101">
        <v>724.01875260036809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842.67978677245776</v>
      </c>
      <c r="D93" s="104">
        <v>833.621177611191</v>
      </c>
      <c r="E93" s="104">
        <v>854.37406040394444</v>
      </c>
      <c r="F93" s="104">
        <v>844.51382608791869</v>
      </c>
      <c r="G93" s="104">
        <v>827.81193305555576</v>
      </c>
      <c r="H93" s="104">
        <v>834.46073495928943</v>
      </c>
      <c r="I93" s="104">
        <v>851.58458395205787</v>
      </c>
      <c r="J93" s="104">
        <v>854.48269734833195</v>
      </c>
      <c r="K93" s="104">
        <v>861.397214079376</v>
      </c>
      <c r="L93" s="104">
        <v>903.82355154932895</v>
      </c>
      <c r="M93" s="104">
        <v>791.09501366343613</v>
      </c>
      <c r="N93" s="104">
        <v>770.78451440516449</v>
      </c>
      <c r="O93" s="104">
        <v>780.80055906955181</v>
      </c>
      <c r="P93" s="104">
        <v>727.33607969728064</v>
      </c>
      <c r="Q93" s="104">
        <v>698.06101827519649</v>
      </c>
      <c r="R93" s="104">
        <v>716.76455293986157</v>
      </c>
      <c r="S93" s="104">
        <v>742.92850673665907</v>
      </c>
      <c r="T93" s="104">
        <v>739.40580408881658</v>
      </c>
      <c r="U93" s="104">
        <v>739.52757101025611</v>
      </c>
      <c r="V93" s="104">
        <v>864.0365051443473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159.15023096683791</v>
      </c>
      <c r="D94" s="98">
        <v>163.72173832795286</v>
      </c>
      <c r="E94" s="98">
        <v>146.50346442477402</v>
      </c>
      <c r="F94" s="98">
        <v>145.09316093263263</v>
      </c>
      <c r="G94" s="98">
        <v>163.21959764972524</v>
      </c>
      <c r="H94" s="98">
        <v>151.15347997268495</v>
      </c>
      <c r="I94" s="98">
        <v>156.8880587149213</v>
      </c>
      <c r="J94" s="98">
        <v>154.15981481441884</v>
      </c>
      <c r="K94" s="98">
        <v>162.29362601219302</v>
      </c>
      <c r="L94" s="98">
        <v>144.0960830750079</v>
      </c>
      <c r="M94" s="98">
        <v>83.718324161591369</v>
      </c>
      <c r="N94" s="98">
        <v>85.709081296058741</v>
      </c>
      <c r="O94" s="98">
        <v>80.721205171131999</v>
      </c>
      <c r="P94" s="98">
        <v>78.103702140596113</v>
      </c>
      <c r="Q94" s="98">
        <v>75.829384695326553</v>
      </c>
      <c r="R94" s="98">
        <v>84.230691062484595</v>
      </c>
      <c r="S94" s="98">
        <v>86.559949695643638</v>
      </c>
      <c r="T94" s="98">
        <v>61.754532064384826</v>
      </c>
      <c r="U94" s="98">
        <v>63.974988861366995</v>
      </c>
      <c r="V94" s="98">
        <v>102.1191113107498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683.52955580561991</v>
      </c>
      <c r="D95" s="98">
        <v>669.89943928323817</v>
      </c>
      <c r="E95" s="98">
        <v>707.87059597917039</v>
      </c>
      <c r="F95" s="98">
        <v>699.42066515528609</v>
      </c>
      <c r="G95" s="98">
        <v>664.59233540583045</v>
      </c>
      <c r="H95" s="98">
        <v>683.30725498660456</v>
      </c>
      <c r="I95" s="98">
        <v>694.6965252371366</v>
      </c>
      <c r="J95" s="98">
        <v>700.32288253391312</v>
      </c>
      <c r="K95" s="98">
        <v>699.10358806718295</v>
      </c>
      <c r="L95" s="98">
        <v>759.72746847432109</v>
      </c>
      <c r="M95" s="98">
        <v>707.37668950184479</v>
      </c>
      <c r="N95" s="98">
        <v>685.0754331091058</v>
      </c>
      <c r="O95" s="98">
        <v>700.07935389841975</v>
      </c>
      <c r="P95" s="98">
        <v>649.23237755668447</v>
      </c>
      <c r="Q95" s="98">
        <v>622.23163357986994</v>
      </c>
      <c r="R95" s="98">
        <v>632.53386187737681</v>
      </c>
      <c r="S95" s="98">
        <v>656.36855704101549</v>
      </c>
      <c r="T95" s="98">
        <v>677.65127202443182</v>
      </c>
      <c r="U95" s="98">
        <v>675.55258214888931</v>
      </c>
      <c r="V95" s="98">
        <v>761.91739383359754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846.59971883063065</v>
      </c>
      <c r="D96" s="101">
        <v>860.55778549497461</v>
      </c>
      <c r="E96" s="101">
        <v>792.56716029195047</v>
      </c>
      <c r="F96" s="101">
        <v>788.99518039221186</v>
      </c>
      <c r="G96" s="101">
        <v>848.46659770844747</v>
      </c>
      <c r="H96" s="101">
        <v>816.55194799334822</v>
      </c>
      <c r="I96" s="101">
        <v>841.03543919812569</v>
      </c>
      <c r="J96" s="101">
        <v>839.38030080525994</v>
      </c>
      <c r="K96" s="101">
        <v>850.87930613818821</v>
      </c>
      <c r="L96" s="101">
        <v>834.92543906580795</v>
      </c>
      <c r="M96" s="101">
        <v>786.59834217493312</v>
      </c>
      <c r="N96" s="101">
        <v>742.77227652683041</v>
      </c>
      <c r="O96" s="101">
        <v>731.45968232260952</v>
      </c>
      <c r="P96" s="101">
        <v>690.9214226058275</v>
      </c>
      <c r="Q96" s="101">
        <v>674.99170770009675</v>
      </c>
      <c r="R96" s="101">
        <v>691.50240340934386</v>
      </c>
      <c r="S96" s="101">
        <v>703.54004718844101</v>
      </c>
      <c r="T96" s="101">
        <v>720.13018445197838</v>
      </c>
      <c r="U96" s="101">
        <v>718.73426621164492</v>
      </c>
      <c r="V96" s="101">
        <v>686.76641783725574</v>
      </c>
      <c r="W96" s="101">
        <v>0</v>
      </c>
      <c r="X96" s="101">
        <v>735.78430770515411</v>
      </c>
      <c r="Y96" s="101">
        <v>749.30308488576668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846.83961598665326</v>
      </c>
      <c r="D97" s="104">
        <v>860.71078954472955</v>
      </c>
      <c r="E97" s="104">
        <v>792.50346223911208</v>
      </c>
      <c r="F97" s="104">
        <v>788.88383814059148</v>
      </c>
      <c r="G97" s="104">
        <v>848.67904398285179</v>
      </c>
      <c r="H97" s="104">
        <v>816.37738708036591</v>
      </c>
      <c r="I97" s="104">
        <v>840.79657859927102</v>
      </c>
      <c r="J97" s="104">
        <v>839.60692827804019</v>
      </c>
      <c r="K97" s="104">
        <v>851.35124166383446</v>
      </c>
      <c r="L97" s="104">
        <v>836.36710912534431</v>
      </c>
      <c r="M97" s="104">
        <v>788.72863043101029</v>
      </c>
      <c r="N97" s="104">
        <v>745.05907669194448</v>
      </c>
      <c r="O97" s="104">
        <v>732.36339022402876</v>
      </c>
      <c r="P97" s="104">
        <v>691.9772698165965</v>
      </c>
      <c r="Q97" s="104">
        <v>675.32884559718514</v>
      </c>
      <c r="R97" s="104">
        <v>691.73217101768091</v>
      </c>
      <c r="S97" s="104">
        <v>704.04288187911754</v>
      </c>
      <c r="T97" s="104">
        <v>718.68995293523824</v>
      </c>
      <c r="U97" s="104">
        <v>718.13294935222086</v>
      </c>
      <c r="V97" s="104">
        <v>681.23336371471885</v>
      </c>
      <c r="W97" s="104">
        <v>740.45703135777455</v>
      </c>
      <c r="X97" s="104">
        <v>737.23423550361929</v>
      </c>
      <c r="Y97" s="104">
        <v>749.94614442951797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160.42536238345815</v>
      </c>
      <c r="D98" s="98">
        <v>175.43779746498674</v>
      </c>
      <c r="E98" s="98">
        <v>116.18149092595435</v>
      </c>
      <c r="F98" s="98">
        <v>117.55391287275485</v>
      </c>
      <c r="G98" s="98">
        <v>173.57692946822004</v>
      </c>
      <c r="H98" s="98">
        <v>142.24272409945331</v>
      </c>
      <c r="I98" s="98">
        <v>152.12481865035167</v>
      </c>
      <c r="J98" s="98">
        <v>146.6701718113878</v>
      </c>
      <c r="K98" s="98">
        <v>159.96965676124921</v>
      </c>
      <c r="L98" s="98">
        <v>109.79633831161809</v>
      </c>
      <c r="M98" s="98">
        <v>78.176727116689221</v>
      </c>
      <c r="N98" s="98">
        <v>71.383755231944264</v>
      </c>
      <c r="O98" s="98">
        <v>59.328523748676517</v>
      </c>
      <c r="P98" s="98">
        <v>60.578757253165413</v>
      </c>
      <c r="Q98" s="98">
        <v>62.937376451029301</v>
      </c>
      <c r="R98" s="98">
        <v>71.245670783427812</v>
      </c>
      <c r="S98" s="98">
        <v>69.352617948129037</v>
      </c>
      <c r="T98" s="98">
        <v>51.054475051581136</v>
      </c>
      <c r="U98" s="98">
        <v>52.651089917359904</v>
      </c>
      <c r="V98" s="98">
        <v>19.432759234697983</v>
      </c>
      <c r="W98" s="98">
        <v>52.690141007724989</v>
      </c>
      <c r="X98" s="98">
        <v>101.14794598309659</v>
      </c>
      <c r="Y98" s="98">
        <v>100.41362018948769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686.41425360319499</v>
      </c>
      <c r="D99" s="98">
        <v>685.27299207974295</v>
      </c>
      <c r="E99" s="98">
        <v>676.32197131315775</v>
      </c>
      <c r="F99" s="98">
        <v>671.32992526783664</v>
      </c>
      <c r="G99" s="98">
        <v>675.10211451463169</v>
      </c>
      <c r="H99" s="98">
        <v>674.13466298091259</v>
      </c>
      <c r="I99" s="98">
        <v>688.67175994891932</v>
      </c>
      <c r="J99" s="98">
        <v>692.93675646665235</v>
      </c>
      <c r="K99" s="98">
        <v>691.38158490258525</v>
      </c>
      <c r="L99" s="98">
        <v>726.5707708137262</v>
      </c>
      <c r="M99" s="98">
        <v>710.55190331432107</v>
      </c>
      <c r="N99" s="98">
        <v>673.67532146000042</v>
      </c>
      <c r="O99" s="98">
        <v>673.03486647535226</v>
      </c>
      <c r="P99" s="98">
        <v>631.39851256343104</v>
      </c>
      <c r="Q99" s="98">
        <v>612.39146914615594</v>
      </c>
      <c r="R99" s="98">
        <v>620.48650023425319</v>
      </c>
      <c r="S99" s="98">
        <v>634.69026393098841</v>
      </c>
      <c r="T99" s="98">
        <v>667.63547788365702</v>
      </c>
      <c r="U99" s="98">
        <v>665.48185943486089</v>
      </c>
      <c r="V99" s="98">
        <v>661.80060448002098</v>
      </c>
      <c r="W99" s="98">
        <v>687.76689035004961</v>
      </c>
      <c r="X99" s="98">
        <v>636.08628952052266</v>
      </c>
      <c r="Y99" s="98">
        <v>649.53252424003017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1464.9036960732055</v>
      </c>
      <c r="D100" s="122">
        <v>1524.2657622066154</v>
      </c>
      <c r="E100" s="122">
        <v>1554.2263296128297</v>
      </c>
      <c r="F100" s="122">
        <v>1548.7765524714346</v>
      </c>
      <c r="G100" s="122">
        <v>1551.279888066108</v>
      </c>
      <c r="H100" s="122">
        <v>1477.6771866257143</v>
      </c>
      <c r="I100" s="122">
        <v>1450.1601859235666</v>
      </c>
      <c r="J100" s="122">
        <v>1506.7303830465851</v>
      </c>
      <c r="K100" s="122">
        <v>1496.2808583558294</v>
      </c>
      <c r="L100" s="122">
        <v>1327.941136956257</v>
      </c>
      <c r="M100" s="122">
        <v>1199.3262764109359</v>
      </c>
      <c r="N100" s="122">
        <v>1048.8612209148655</v>
      </c>
      <c r="O100" s="122">
        <v>979.89097931205993</v>
      </c>
      <c r="P100" s="122">
        <v>878.28135662444004</v>
      </c>
      <c r="Q100" s="122">
        <v>860.41917143095793</v>
      </c>
      <c r="R100" s="122">
        <v>999.27167541548511</v>
      </c>
      <c r="S100" s="122">
        <v>962.14880156866309</v>
      </c>
      <c r="T100" s="122">
        <v>1083.4161995284658</v>
      </c>
      <c r="U100" s="122">
        <v>1117.5366256331429</v>
      </c>
      <c r="V100" s="122">
        <v>1220.3292445134516</v>
      </c>
      <c r="W100" s="122">
        <v>1276.2092943811915</v>
      </c>
      <c r="X100" s="122">
        <v>1241.7510416671425</v>
      </c>
      <c r="Y100" s="122">
        <v>1401.7815789004433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1576.1810677989938</v>
      </c>
      <c r="D101" s="98">
        <v>1607.8270612826359</v>
      </c>
      <c r="E101" s="98">
        <v>1551.8667380017757</v>
      </c>
      <c r="F101" s="98">
        <v>1479.3809336234217</v>
      </c>
      <c r="G101" s="98">
        <v>1501.2670626215438</v>
      </c>
      <c r="H101" s="98">
        <v>1452.5858351841016</v>
      </c>
      <c r="I101" s="98">
        <v>1369.1914978001523</v>
      </c>
      <c r="J101" s="98">
        <v>1620.7984571623431</v>
      </c>
      <c r="K101" s="98">
        <v>1658.9977057437059</v>
      </c>
      <c r="L101" s="98">
        <v>1150.0962016506226</v>
      </c>
      <c r="M101" s="98">
        <v>1117.9415648560509</v>
      </c>
      <c r="N101" s="98">
        <v>1053.7389239608999</v>
      </c>
      <c r="O101" s="98">
        <v>993.02723628183367</v>
      </c>
      <c r="P101" s="98">
        <v>956.47152488912673</v>
      </c>
      <c r="Q101" s="98">
        <v>948.62607444058449</v>
      </c>
      <c r="R101" s="98">
        <v>979.30288508125648</v>
      </c>
      <c r="S101" s="98">
        <v>1003.684460058407</v>
      </c>
      <c r="T101" s="98">
        <v>1065.1260772663807</v>
      </c>
      <c r="U101" s="98">
        <v>1120.7022558144834</v>
      </c>
      <c r="V101" s="98">
        <v>1204.4791083232658</v>
      </c>
      <c r="W101" s="98">
        <v>1255.8973250411643</v>
      </c>
      <c r="X101" s="98">
        <v>1275.3402123505716</v>
      </c>
      <c r="Y101" s="98">
        <v>1348.3638183660785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1415.7103963706952</v>
      </c>
      <c r="D102" s="98">
        <v>1412.5616730850868</v>
      </c>
      <c r="E102" s="98">
        <v>1648.4455954620848</v>
      </c>
      <c r="F102" s="98">
        <v>1643.4311299176445</v>
      </c>
      <c r="G102" s="98">
        <v>1509.9186752199378</v>
      </c>
      <c r="H102" s="98">
        <v>1481.4475119262961</v>
      </c>
      <c r="I102" s="98">
        <v>1485.0595156330351</v>
      </c>
      <c r="J102" s="98">
        <v>1338.7738524650738</v>
      </c>
      <c r="K102" s="98">
        <v>1330.6780418697144</v>
      </c>
      <c r="L102" s="98">
        <v>1355.8163051025258</v>
      </c>
      <c r="M102" s="98">
        <v>1229.3353392053593</v>
      </c>
      <c r="N102" s="98">
        <v>1053.3327658893561</v>
      </c>
      <c r="O102" s="98">
        <v>980.28914567107051</v>
      </c>
      <c r="P102" s="98">
        <v>884.30566591806803</v>
      </c>
      <c r="Q102" s="98">
        <v>858.81964461944244</v>
      </c>
      <c r="R102" s="98">
        <v>926.07410000044729</v>
      </c>
      <c r="S102" s="98">
        <v>1002.9244704098379</v>
      </c>
      <c r="T102" s="98">
        <v>1044.4694401643353</v>
      </c>
      <c r="U102" s="98">
        <v>1100.6580290852146</v>
      </c>
      <c r="V102" s="98">
        <v>1300.2218519581738</v>
      </c>
      <c r="W102" s="98">
        <v>1249.8724007655769</v>
      </c>
      <c r="X102" s="98">
        <v>1263.4408184299509</v>
      </c>
      <c r="Y102" s="98">
        <v>1315.1992733302566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1498.7351780280303</v>
      </c>
      <c r="D103" s="33">
        <v>1614.9453762213859</v>
      </c>
      <c r="E103" s="33">
        <v>1446.9897762546257</v>
      </c>
      <c r="F103" s="33">
        <v>1487.7279177597227</v>
      </c>
      <c r="G103" s="33">
        <v>1580.8214194285083</v>
      </c>
      <c r="H103" s="33">
        <v>1484.4122867598303</v>
      </c>
      <c r="I103" s="33">
        <v>1565.3081689028606</v>
      </c>
      <c r="J103" s="33">
        <v>1299.9975851024228</v>
      </c>
      <c r="K103" s="33">
        <v>1271.6499113495167</v>
      </c>
      <c r="L103" s="33">
        <v>1600.1681417482489</v>
      </c>
      <c r="M103" s="33">
        <v>1282.3587440349436</v>
      </c>
      <c r="N103" s="33">
        <v>1009.5309930049721</v>
      </c>
      <c r="O103" s="33">
        <v>806.46365763601955</v>
      </c>
      <c r="P103" s="33">
        <v>720.77264269730961</v>
      </c>
      <c r="Q103" s="33">
        <v>720.19269627767596</v>
      </c>
      <c r="R103" s="33">
        <v>1029.9844302767808</v>
      </c>
      <c r="S103" s="33">
        <v>906.53535983713482</v>
      </c>
      <c r="T103" s="33">
        <v>1110.0540652105212</v>
      </c>
      <c r="U103" s="33">
        <v>1123.8463733142546</v>
      </c>
      <c r="V103" s="33">
        <v>1206.5208393742539</v>
      </c>
      <c r="W103" s="33">
        <v>1306.8191542472662</v>
      </c>
      <c r="X103" s="33">
        <v>1202.1086533425557</v>
      </c>
      <c r="Y103" s="33">
        <v>1440.8921170790866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3509.6776043230948</v>
      </c>
      <c r="D124" s="117">
        <f t="shared" si="42"/>
        <v>4242.5999534112898</v>
      </c>
      <c r="E124" s="117">
        <f t="shared" si="42"/>
        <v>4411.9798282827815</v>
      </c>
      <c r="F124" s="117">
        <f t="shared" si="42"/>
        <v>4741.1644460682601</v>
      </c>
      <c r="G124" s="117">
        <f t="shared" si="42"/>
        <v>0</v>
      </c>
      <c r="H124" s="117">
        <f t="shared" si="42"/>
        <v>0</v>
      </c>
      <c r="I124" s="117">
        <f t="shared" si="42"/>
        <v>4615.5887259592218</v>
      </c>
      <c r="J124" s="117">
        <f t="shared" si="42"/>
        <v>3853.1205794997168</v>
      </c>
      <c r="K124" s="117">
        <f t="shared" si="42"/>
        <v>3782.1523061039006</v>
      </c>
      <c r="L124" s="117">
        <f t="shared" si="42"/>
        <v>4524.626282833412</v>
      </c>
      <c r="M124" s="117">
        <f t="shared" si="42"/>
        <v>4033.7110895378446</v>
      </c>
      <c r="N124" s="117">
        <f t="shared" si="42"/>
        <v>4139.0366575856906</v>
      </c>
      <c r="O124" s="117">
        <f t="shared" si="42"/>
        <v>3869.6728983664925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3810.4511352154686</v>
      </c>
      <c r="S124" s="117">
        <f t="shared" si="43"/>
        <v>3680.4567486603355</v>
      </c>
      <c r="T124" s="117">
        <f t="shared" si="43"/>
        <v>4244.3494541514392</v>
      </c>
      <c r="U124" s="117">
        <f t="shared" si="43"/>
        <v>3831.8440625727289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1128.6919974879861</v>
      </c>
      <c r="D125" s="122">
        <f t="shared" si="45"/>
        <v>1826.0979220207603</v>
      </c>
      <c r="E125" s="122">
        <f t="shared" si="45"/>
        <v>1965.4354067833988</v>
      </c>
      <c r="F125" s="122">
        <f t="shared" si="45"/>
        <v>2311.2283495103043</v>
      </c>
      <c r="G125" s="122">
        <f t="shared" si="45"/>
        <v>0</v>
      </c>
      <c r="H125" s="122">
        <f t="shared" si="45"/>
        <v>0</v>
      </c>
      <c r="I125" s="122">
        <f t="shared" si="45"/>
        <v>2198.2206784655332</v>
      </c>
      <c r="J125" s="122">
        <f t="shared" si="45"/>
        <v>1676.4730758338853</v>
      </c>
      <c r="K125" s="122">
        <f t="shared" si="45"/>
        <v>1598.0810230674406</v>
      </c>
      <c r="L125" s="122">
        <f t="shared" si="45"/>
        <v>2117.5588033076874</v>
      </c>
      <c r="M125" s="122">
        <f t="shared" si="45"/>
        <v>1878.3908287941124</v>
      </c>
      <c r="N125" s="122">
        <f t="shared" si="45"/>
        <v>2238.7744073435915</v>
      </c>
      <c r="O125" s="122">
        <f t="shared" si="45"/>
        <v>2116.4464757666565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2052.7171257222494</v>
      </c>
      <c r="S125" s="122">
        <f t="shared" si="46"/>
        <v>1993.4629955882513</v>
      </c>
      <c r="T125" s="122">
        <f t="shared" si="46"/>
        <v>2391.5574241655322</v>
      </c>
      <c r="U125" s="122">
        <f t="shared" si="46"/>
        <v>1970.6733554754583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1124.5536417713486</v>
      </c>
      <c r="D126" s="98">
        <v>1819.7005683110187</v>
      </c>
      <c r="E126" s="98">
        <v>1959.7857405540628</v>
      </c>
      <c r="F126" s="98">
        <v>2304.9201167471174</v>
      </c>
      <c r="G126" s="98">
        <v>0</v>
      </c>
      <c r="H126" s="98">
        <v>0</v>
      </c>
      <c r="I126" s="98">
        <v>2191.8623674569967</v>
      </c>
      <c r="J126" s="98">
        <v>1671.3710798564807</v>
      </c>
      <c r="K126" s="98">
        <v>1593.4678861947768</v>
      </c>
      <c r="L126" s="98">
        <v>2113.4805003655197</v>
      </c>
      <c r="M126" s="98">
        <v>1874.3359072286944</v>
      </c>
      <c r="N126" s="98">
        <v>2234.1712937390407</v>
      </c>
      <c r="O126" s="98">
        <v>2112.1536668705157</v>
      </c>
      <c r="P126" s="98">
        <v>0</v>
      </c>
      <c r="Q126" s="98">
        <v>0</v>
      </c>
      <c r="R126" s="98">
        <v>2048.6827882183065</v>
      </c>
      <c r="S126" s="98">
        <v>1989.6297978986906</v>
      </c>
      <c r="T126" s="98">
        <v>2387.0385965244254</v>
      </c>
      <c r="U126" s="98">
        <v>1967.009702463431</v>
      </c>
      <c r="V126" s="98">
        <v>0</v>
      </c>
      <c r="W126" s="98">
        <v>0</v>
      </c>
      <c r="X126" s="98">
        <v>0</v>
      </c>
      <c r="Y126" s="98">
        <v>0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4.1383557166376432</v>
      </c>
      <c r="D127" s="98">
        <v>6.3973537097414459</v>
      </c>
      <c r="E127" s="98">
        <v>5.6496662293359243</v>
      </c>
      <c r="F127" s="98">
        <v>6.3082327631868136</v>
      </c>
      <c r="G127" s="98">
        <v>0</v>
      </c>
      <c r="H127" s="98">
        <v>0</v>
      </c>
      <c r="I127" s="98">
        <v>6.3583110085364174</v>
      </c>
      <c r="J127" s="98">
        <v>5.101995977404588</v>
      </c>
      <c r="K127" s="98">
        <v>4.6131368726638371</v>
      </c>
      <c r="L127" s="98">
        <v>4.0783029421675367</v>
      </c>
      <c r="M127" s="98">
        <v>4.0549215654179358</v>
      </c>
      <c r="N127" s="98">
        <v>4.603113604550984</v>
      </c>
      <c r="O127" s="98">
        <v>4.2928088961405191</v>
      </c>
      <c r="P127" s="98">
        <v>0</v>
      </c>
      <c r="Q127" s="98">
        <v>0</v>
      </c>
      <c r="R127" s="98">
        <v>4.034337503943096</v>
      </c>
      <c r="S127" s="98">
        <v>3.8331976895607158</v>
      </c>
      <c r="T127" s="98">
        <v>4.5188276411067525</v>
      </c>
      <c r="U127" s="98">
        <v>3.663653012027122</v>
      </c>
      <c r="V127" s="98">
        <v>0</v>
      </c>
      <c r="W127" s="98">
        <v>0</v>
      </c>
      <c r="X127" s="98">
        <v>0</v>
      </c>
      <c r="Y127" s="98">
        <v>0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76.117439875989888</v>
      </c>
      <c r="D128" s="122">
        <f t="shared" si="48"/>
        <v>42.087737747291214</v>
      </c>
      <c r="E128" s="122">
        <f t="shared" si="48"/>
        <v>99.352359685064016</v>
      </c>
      <c r="F128" s="122">
        <f t="shared" si="48"/>
        <v>85.465126626650687</v>
      </c>
      <c r="G128" s="122">
        <f t="shared" si="48"/>
        <v>0</v>
      </c>
      <c r="H128" s="122">
        <f t="shared" si="48"/>
        <v>0</v>
      </c>
      <c r="I128" s="122">
        <f t="shared" si="48"/>
        <v>34.943365160861006</v>
      </c>
      <c r="J128" s="122">
        <f t="shared" si="48"/>
        <v>26.056136496352764</v>
      </c>
      <c r="K128" s="122">
        <f t="shared" si="48"/>
        <v>37.109909988581698</v>
      </c>
      <c r="L128" s="122">
        <f t="shared" si="48"/>
        <v>102.54667873694525</v>
      </c>
      <c r="M128" s="122">
        <f t="shared" si="48"/>
        <v>116.0668736498332</v>
      </c>
      <c r="N128" s="122">
        <f t="shared" si="48"/>
        <v>116.74419746828308</v>
      </c>
      <c r="O128" s="122">
        <f t="shared" si="48"/>
        <v>114.9330049943472</v>
      </c>
      <c r="P128" s="122">
        <f t="shared" si="48"/>
        <v>0</v>
      </c>
      <c r="Q128" s="122">
        <f t="shared" si="48"/>
        <v>0</v>
      </c>
      <c r="R128" s="122">
        <f t="shared" si="48"/>
        <v>53.566598135327979</v>
      </c>
      <c r="S128" s="122">
        <f t="shared" si="48"/>
        <v>45.889903224780213</v>
      </c>
      <c r="T128" s="122">
        <f t="shared" si="48"/>
        <v>43.257658895271831</v>
      </c>
      <c r="U128" s="122">
        <f t="shared" si="48"/>
        <v>27.009943144485216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76.117439875989888</v>
      </c>
      <c r="D129" s="98">
        <f>IF(RES_hhdet_in_tes!D129=0,0,RES_hhdet_in_tes!D129*1000*11630/RES_hhdet_in_new!D126)</f>
        <v>42.087737747291214</v>
      </c>
      <c r="E129" s="98">
        <f>IF(RES_hhdet_in_tes!E129=0,0,RES_hhdet_in_tes!E129*1000*11630/RES_hhdet_in_new!E126)</f>
        <v>99.352359685064016</v>
      </c>
      <c r="F129" s="98">
        <f>IF(RES_hhdet_in_tes!F129=0,0,RES_hhdet_in_tes!F129*1000*11630/RES_hhdet_in_new!F126)</f>
        <v>85.465126626650687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34.943365160861006</v>
      </c>
      <c r="J129" s="98">
        <f>IF(RES_hhdet_in_tes!J129=0,0,RES_hhdet_in_tes!J129*1000*11630/RES_hhdet_in_new!J126)</f>
        <v>26.056136496352764</v>
      </c>
      <c r="K129" s="98">
        <f>IF(RES_hhdet_in_tes!K129=0,0,RES_hhdet_in_tes!K129*1000*11630/RES_hhdet_in_new!K126)</f>
        <v>37.109909988581698</v>
      </c>
      <c r="L129" s="98">
        <f>IF(RES_hhdet_in_tes!L129=0,0,RES_hhdet_in_tes!L129*1000*11630/RES_hhdet_in_new!L126)</f>
        <v>102.54667873694525</v>
      </c>
      <c r="M129" s="98">
        <f>IF(RES_hhdet_in_tes!M129=0,0,RES_hhdet_in_tes!M129*1000*11630/RES_hhdet_in_new!M126)</f>
        <v>116.0668736498332</v>
      </c>
      <c r="N129" s="98">
        <f>IF(RES_hhdet_in_tes!N129=0,0,RES_hhdet_in_tes!N129*1000*11630/RES_hhdet_in_new!N126)</f>
        <v>116.74419746828308</v>
      </c>
      <c r="O129" s="98">
        <f>IF(RES_hhdet_in_tes!O129=0,0,RES_hhdet_in_tes!O129*1000*11630/RES_hhdet_in_new!O126)</f>
        <v>114.9330049943472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53.566598135327979</v>
      </c>
      <c r="S129" s="98">
        <f>IF(RES_hhdet_in_tes!S129=0,0,RES_hhdet_in_tes!S129*1000*11630/RES_hhdet_in_new!S126)</f>
        <v>45.889903224780213</v>
      </c>
      <c r="T129" s="98">
        <f>IF(RES_hhdet_in_tes!T129=0,0,RES_hhdet_in_tes!T129*1000*11630/RES_hhdet_in_new!T126)</f>
        <v>43.257658895271831</v>
      </c>
      <c r="U129" s="98">
        <f>IF(RES_hhdet_in_tes!U129=0,0,RES_hhdet_in_tes!U129*1000*11630/RES_hhdet_in_new!U126)</f>
        <v>27.009943144485216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X129" s="98">
        <f>IF(RES_hhdet_in_tes!X129=0,0,RES_hhdet_in_tes!X129*1000*11630/RES_hhdet_in_new!X126)</f>
        <v>0</v>
      </c>
      <c r="Y129" s="98">
        <f>IF(RES_hhdet_in_tes!Y129=0,0,RES_hhdet_in_tes!Y129*1000*11630/RES_hhdet_in_new!Y126)</f>
        <v>0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846.7714346896787</v>
      </c>
      <c r="D130" s="122">
        <v>860.66076899000234</v>
      </c>
      <c r="E130" s="122">
        <v>792.52762356949916</v>
      </c>
      <c r="F130" s="122">
        <v>788.92140761199721</v>
      </c>
      <c r="G130" s="122">
        <v>0</v>
      </c>
      <c r="H130" s="122">
        <v>0</v>
      </c>
      <c r="I130" s="122">
        <v>840.8938921765822</v>
      </c>
      <c r="J130" s="122">
        <v>839.56915703257687</v>
      </c>
      <c r="K130" s="122">
        <v>851.24903906592363</v>
      </c>
      <c r="L130" s="122">
        <v>836.35882366523185</v>
      </c>
      <c r="M130" s="122">
        <v>788.51846746404317</v>
      </c>
      <c r="N130" s="122">
        <v>744.86744539319216</v>
      </c>
      <c r="O130" s="122">
        <v>732.19807780303734</v>
      </c>
      <c r="P130" s="122">
        <v>0</v>
      </c>
      <c r="Q130" s="122">
        <v>0</v>
      </c>
      <c r="R130" s="122">
        <v>691.7100247421788</v>
      </c>
      <c r="S130" s="122">
        <v>704.00608909687298</v>
      </c>
      <c r="T130" s="122">
        <v>718.96088757700102</v>
      </c>
      <c r="U130" s="122">
        <v>718.18967735782689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846.59971883063065</v>
      </c>
      <c r="D135" s="101">
        <v>860.55778549497461</v>
      </c>
      <c r="E135" s="101">
        <v>792.56716029195059</v>
      </c>
      <c r="F135" s="101">
        <v>788.99518039221198</v>
      </c>
      <c r="G135" s="101">
        <v>0</v>
      </c>
      <c r="H135" s="101">
        <v>0</v>
      </c>
      <c r="I135" s="101">
        <v>841.03543919812557</v>
      </c>
      <c r="J135" s="101">
        <v>839.38030080526005</v>
      </c>
      <c r="K135" s="101">
        <v>850.87930613818821</v>
      </c>
      <c r="L135" s="101">
        <v>834.92543906580806</v>
      </c>
      <c r="M135" s="101">
        <v>786.59834217493324</v>
      </c>
      <c r="N135" s="101">
        <v>742.77227652683041</v>
      </c>
      <c r="O135" s="101">
        <v>731.45968232260964</v>
      </c>
      <c r="P135" s="101">
        <v>0</v>
      </c>
      <c r="Q135" s="101">
        <v>0</v>
      </c>
      <c r="R135" s="101">
        <v>691.5024034093442</v>
      </c>
      <c r="S135" s="101">
        <v>703.54004718844089</v>
      </c>
      <c r="T135" s="101">
        <v>720.13018445197838</v>
      </c>
      <c r="U135" s="101">
        <v>718.73426621164504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846.8396159866536</v>
      </c>
      <c r="D136" s="104">
        <v>860.71078954473001</v>
      </c>
      <c r="E136" s="104">
        <v>792.50346223911231</v>
      </c>
      <c r="F136" s="104">
        <v>788.88383814059137</v>
      </c>
      <c r="G136" s="104">
        <v>0</v>
      </c>
      <c r="H136" s="104">
        <v>0</v>
      </c>
      <c r="I136" s="104">
        <v>840.79657859927102</v>
      </c>
      <c r="J136" s="104">
        <v>839.60692827804019</v>
      </c>
      <c r="K136" s="104">
        <v>851.35124166383434</v>
      </c>
      <c r="L136" s="104">
        <v>836.36710912534409</v>
      </c>
      <c r="M136" s="104">
        <v>788.72863043101052</v>
      </c>
      <c r="N136" s="104">
        <v>745.05907669194471</v>
      </c>
      <c r="O136" s="104">
        <v>732.36339022402865</v>
      </c>
      <c r="P136" s="104">
        <v>0</v>
      </c>
      <c r="Q136" s="104">
        <v>0</v>
      </c>
      <c r="R136" s="104">
        <v>691.73217101768114</v>
      </c>
      <c r="S136" s="104">
        <v>704.04288187911754</v>
      </c>
      <c r="T136" s="104">
        <v>718.68995293523824</v>
      </c>
      <c r="U136" s="104">
        <v>718.13294935222075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160.42536238345818</v>
      </c>
      <c r="D137" s="98">
        <v>175.43779746498669</v>
      </c>
      <c r="E137" s="98">
        <v>116.18149092595432</v>
      </c>
      <c r="F137" s="98">
        <v>117.55391287275488</v>
      </c>
      <c r="G137" s="98">
        <v>0</v>
      </c>
      <c r="H137" s="98">
        <v>0</v>
      </c>
      <c r="I137" s="98">
        <v>152.12481865035164</v>
      </c>
      <c r="J137" s="98">
        <v>146.67017181138783</v>
      </c>
      <c r="K137" s="98">
        <v>159.96965676124915</v>
      </c>
      <c r="L137" s="98">
        <v>109.79633831161811</v>
      </c>
      <c r="M137" s="98">
        <v>78.17672711668925</v>
      </c>
      <c r="N137" s="98">
        <v>71.383755231944264</v>
      </c>
      <c r="O137" s="98">
        <v>59.328523748676524</v>
      </c>
      <c r="P137" s="98">
        <v>0</v>
      </c>
      <c r="Q137" s="98">
        <v>0</v>
      </c>
      <c r="R137" s="98">
        <v>71.245670783427812</v>
      </c>
      <c r="S137" s="98">
        <v>69.352617948129051</v>
      </c>
      <c r="T137" s="98">
        <v>51.054475051581129</v>
      </c>
      <c r="U137" s="98">
        <v>52.65108991735989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686.41425360319533</v>
      </c>
      <c r="D138" s="98">
        <v>685.2729920797434</v>
      </c>
      <c r="E138" s="98">
        <v>676.32197131315797</v>
      </c>
      <c r="F138" s="98">
        <v>671.32992526783653</v>
      </c>
      <c r="G138" s="98">
        <v>0</v>
      </c>
      <c r="H138" s="98">
        <v>0</v>
      </c>
      <c r="I138" s="98">
        <v>688.67175994891943</v>
      </c>
      <c r="J138" s="98">
        <v>692.93675646665235</v>
      </c>
      <c r="K138" s="98">
        <v>691.38158490258525</v>
      </c>
      <c r="L138" s="98">
        <v>726.5707708137262</v>
      </c>
      <c r="M138" s="98">
        <v>710.55190331432118</v>
      </c>
      <c r="N138" s="98">
        <v>673.67532146000042</v>
      </c>
      <c r="O138" s="98">
        <v>673.03486647535215</v>
      </c>
      <c r="P138" s="98">
        <v>0</v>
      </c>
      <c r="Q138" s="98">
        <v>0</v>
      </c>
      <c r="R138" s="98">
        <v>620.4865002342533</v>
      </c>
      <c r="S138" s="98">
        <v>634.69026393098852</v>
      </c>
      <c r="T138" s="98">
        <v>667.63547788365702</v>
      </c>
      <c r="U138" s="98">
        <v>665.48185943486078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1458.0967322694401</v>
      </c>
      <c r="D139" s="122">
        <v>1513.7535246532364</v>
      </c>
      <c r="E139" s="122">
        <v>1554.6644382448198</v>
      </c>
      <c r="F139" s="122">
        <v>1555.5495623193081</v>
      </c>
      <c r="G139" s="122">
        <v>0</v>
      </c>
      <c r="H139" s="122">
        <v>0</v>
      </c>
      <c r="I139" s="122">
        <v>1541.5307901562455</v>
      </c>
      <c r="J139" s="122">
        <v>1311.022210136902</v>
      </c>
      <c r="K139" s="122">
        <v>1295.7123339819543</v>
      </c>
      <c r="L139" s="122">
        <v>1468.161977123548</v>
      </c>
      <c r="M139" s="122">
        <v>1250.7349196298553</v>
      </c>
      <c r="N139" s="122">
        <v>1038.650607380624</v>
      </c>
      <c r="O139" s="122">
        <v>906.09533980245101</v>
      </c>
      <c r="P139" s="122">
        <v>0</v>
      </c>
      <c r="Q139" s="122">
        <v>0</v>
      </c>
      <c r="R139" s="122">
        <v>1012.4573866157123</v>
      </c>
      <c r="S139" s="122">
        <v>937.09776075043101</v>
      </c>
      <c r="T139" s="122">
        <v>1090.5734835136343</v>
      </c>
      <c r="U139" s="122">
        <v>1115.9710865949583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1415.7103963706952</v>
      </c>
      <c r="D140" s="98">
        <v>1412.561673085087</v>
      </c>
      <c r="E140" s="98">
        <v>1648.4455954620848</v>
      </c>
      <c r="F140" s="98">
        <v>1643.4311299176447</v>
      </c>
      <c r="G140" s="98">
        <v>0</v>
      </c>
      <c r="H140" s="98">
        <v>0</v>
      </c>
      <c r="I140" s="98">
        <v>1485.0595156330355</v>
      </c>
      <c r="J140" s="98">
        <v>1338.7738524650736</v>
      </c>
      <c r="K140" s="98">
        <v>1330.6780418697142</v>
      </c>
      <c r="L140" s="98">
        <v>1355.816305102526</v>
      </c>
      <c r="M140" s="98">
        <v>1229.3353392053593</v>
      </c>
      <c r="N140" s="98">
        <v>1053.3327658893561</v>
      </c>
      <c r="O140" s="98">
        <v>980.2891456710704</v>
      </c>
      <c r="P140" s="98">
        <v>0</v>
      </c>
      <c r="Q140" s="98">
        <v>0</v>
      </c>
      <c r="R140" s="98">
        <v>926.07410000044729</v>
      </c>
      <c r="S140" s="98">
        <v>1002.9244704098379</v>
      </c>
      <c r="T140" s="98">
        <v>1044.4694401643351</v>
      </c>
      <c r="U140" s="98">
        <v>1100.6580290852148</v>
      </c>
      <c r="V140" s="98">
        <v>0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1498.7351780280303</v>
      </c>
      <c r="D141" s="33">
        <v>1614.9453762213857</v>
      </c>
      <c r="E141" s="33">
        <v>1446.9897762546259</v>
      </c>
      <c r="F141" s="33">
        <v>1487.7279177597227</v>
      </c>
      <c r="G141" s="33">
        <v>0</v>
      </c>
      <c r="H141" s="33">
        <v>0</v>
      </c>
      <c r="I141" s="33">
        <v>1565.3081689028604</v>
      </c>
      <c r="J141" s="33">
        <v>1299.997585102423</v>
      </c>
      <c r="K141" s="33">
        <v>1271.6499113495172</v>
      </c>
      <c r="L141" s="33">
        <v>1600.1681417482491</v>
      </c>
      <c r="M141" s="33">
        <v>1282.3587440349438</v>
      </c>
      <c r="N141" s="33">
        <v>1009.5309930049722</v>
      </c>
      <c r="O141" s="33">
        <v>806.46365763601955</v>
      </c>
      <c r="P141" s="33">
        <v>0</v>
      </c>
      <c r="Q141" s="33">
        <v>0</v>
      </c>
      <c r="R141" s="33">
        <v>1029.9844302767808</v>
      </c>
      <c r="S141" s="33">
        <v>906.53535983713471</v>
      </c>
      <c r="T141" s="33">
        <v>1110.0540652105212</v>
      </c>
      <c r="U141" s="33">
        <v>1123.8463733142546</v>
      </c>
      <c r="V141" s="33">
        <v>0</v>
      </c>
      <c r="W141" s="33">
        <v>0</v>
      </c>
      <c r="X141" s="33">
        <v>0</v>
      </c>
      <c r="Y141" s="33">
        <v>0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3925.914342246675</v>
      </c>
      <c r="D143" s="117">
        <f t="shared" si="49"/>
        <v>4113.6391685456283</v>
      </c>
      <c r="E143" s="117">
        <f t="shared" si="49"/>
        <v>5017.1811936140848</v>
      </c>
      <c r="F143" s="117">
        <f t="shared" si="49"/>
        <v>4936.3989924587377</v>
      </c>
      <c r="G143" s="117">
        <f t="shared" si="49"/>
        <v>5156.4583995777457</v>
      </c>
      <c r="H143" s="117">
        <f t="shared" si="49"/>
        <v>5069.562135234999</v>
      </c>
      <c r="I143" s="117">
        <f t="shared" si="49"/>
        <v>4889.8370809689022</v>
      </c>
      <c r="J143" s="117">
        <f t="shared" si="49"/>
        <v>4424.115899594256</v>
      </c>
      <c r="K143" s="117">
        <f t="shared" si="49"/>
        <v>5172.0772023667296</v>
      </c>
      <c r="L143" s="117">
        <f t="shared" si="49"/>
        <v>5182.2618725708589</v>
      </c>
      <c r="M143" s="117">
        <f t="shared" si="49"/>
        <v>4856.6886316419386</v>
      </c>
      <c r="N143" s="117">
        <f t="shared" si="49"/>
        <v>4839.5946748842089</v>
      </c>
      <c r="O143" s="117">
        <f t="shared" si="49"/>
        <v>5024.0438429411633</v>
      </c>
      <c r="P143" s="117">
        <f t="shared" si="49"/>
        <v>4378.3485408920833</v>
      </c>
      <c r="Q143" s="117">
        <f t="shared" si="49"/>
        <v>4270.2380841117883</v>
      </c>
      <c r="R143" s="117">
        <f t="shared" ref="R143:V143" si="50">R144+R146+R148+R157</f>
        <v>4348.3168298649653</v>
      </c>
      <c r="S143" s="117">
        <f t="shared" si="50"/>
        <v>4252.1622731391499</v>
      </c>
      <c r="T143" s="117">
        <f t="shared" si="50"/>
        <v>4289.8865812832728</v>
      </c>
      <c r="U143" s="117">
        <f t="shared" si="50"/>
        <v>4278.7932377496281</v>
      </c>
      <c r="V143" s="117">
        <f t="shared" si="50"/>
        <v>4336.4779742351502</v>
      </c>
      <c r="W143" s="117">
        <f t="shared" ref="W143:Y143" si="51">W144+W146+W148+W157</f>
        <v>4400.011550470248</v>
      </c>
      <c r="X143" s="117">
        <f t="shared" si="51"/>
        <v>4428.034250824192</v>
      </c>
      <c r="Y143" s="117">
        <f t="shared" si="51"/>
        <v>4678.5344239014366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1386.5389884447236</v>
      </c>
      <c r="D144" s="122">
        <f t="shared" si="52"/>
        <v>1549.7672118331084</v>
      </c>
      <c r="E144" s="122">
        <f t="shared" si="52"/>
        <v>2059.3324375363222</v>
      </c>
      <c r="F144" s="122">
        <f t="shared" si="52"/>
        <v>2075.9692526815261</v>
      </c>
      <c r="G144" s="122">
        <f t="shared" si="52"/>
        <v>2131.7254824106562</v>
      </c>
      <c r="H144" s="122">
        <f t="shared" si="52"/>
        <v>1918.6905970338846</v>
      </c>
      <c r="I144" s="122">
        <f t="shared" si="52"/>
        <v>2122.3832364137152</v>
      </c>
      <c r="J144" s="122">
        <f t="shared" si="52"/>
        <v>1979.4706580616719</v>
      </c>
      <c r="K144" s="122">
        <f t="shared" si="52"/>
        <v>2627.3637554970642</v>
      </c>
      <c r="L144" s="122">
        <f t="shared" si="52"/>
        <v>1827.8668885890716</v>
      </c>
      <c r="M144" s="122">
        <f t="shared" si="52"/>
        <v>1663.8213019215843</v>
      </c>
      <c r="N144" s="122">
        <f t="shared" si="52"/>
        <v>1882.633195441535</v>
      </c>
      <c r="O144" s="122">
        <f t="shared" si="52"/>
        <v>2219.6640906735483</v>
      </c>
      <c r="P144" s="122">
        <f t="shared" si="52"/>
        <v>2316.764268185249</v>
      </c>
      <c r="Q144" s="122">
        <f t="shared" si="52"/>
        <v>2185.627948885332</v>
      </c>
      <c r="R144" s="122">
        <f t="shared" si="52"/>
        <v>2099.0979204606838</v>
      </c>
      <c r="S144" s="122">
        <f t="shared" si="52"/>
        <v>2075.1309516622232</v>
      </c>
      <c r="T144" s="122">
        <f t="shared" si="52"/>
        <v>2061.1431033645199</v>
      </c>
      <c r="U144" s="122">
        <f t="shared" si="52"/>
        <v>2060.591851819082</v>
      </c>
      <c r="V144" s="122">
        <f t="shared" si="52"/>
        <v>2059.7378768258582</v>
      </c>
      <c r="W144" s="122">
        <f t="shared" si="52"/>
        <v>2037.4290966864821</v>
      </c>
      <c r="X144" s="122">
        <f t="shared" si="52"/>
        <v>2138.5806098474905</v>
      </c>
      <c r="Y144" s="122">
        <f t="shared" si="52"/>
        <v>2065.6253661607207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1386.5389884447236</v>
      </c>
      <c r="D145" s="98">
        <v>1549.7672118331084</v>
      </c>
      <c r="E145" s="98">
        <v>2059.3324375363222</v>
      </c>
      <c r="F145" s="98">
        <v>2075.9692526815261</v>
      </c>
      <c r="G145" s="98">
        <v>2131.7254824106562</v>
      </c>
      <c r="H145" s="98">
        <v>1918.6905970338846</v>
      </c>
      <c r="I145" s="98">
        <v>2122.3832364137152</v>
      </c>
      <c r="J145" s="98">
        <v>1979.4706580616719</v>
      </c>
      <c r="K145" s="98">
        <v>2627.3637554970642</v>
      </c>
      <c r="L145" s="98">
        <v>1827.8668885890716</v>
      </c>
      <c r="M145" s="98">
        <v>1663.8213019215843</v>
      </c>
      <c r="N145" s="98">
        <v>1882.633195441535</v>
      </c>
      <c r="O145" s="98">
        <v>2219.6640906735483</v>
      </c>
      <c r="P145" s="98">
        <v>2316.764268185249</v>
      </c>
      <c r="Q145" s="98">
        <v>2185.627948885332</v>
      </c>
      <c r="R145" s="98">
        <v>2099.0979204606838</v>
      </c>
      <c r="S145" s="98">
        <v>2075.1309516622232</v>
      </c>
      <c r="T145" s="98">
        <v>2061.1431033645199</v>
      </c>
      <c r="U145" s="98">
        <v>2060.591851819082</v>
      </c>
      <c r="V145" s="98">
        <v>2059.7378768258582</v>
      </c>
      <c r="W145" s="98">
        <v>2037.4290966864821</v>
      </c>
      <c r="X145" s="98">
        <v>2138.5806098474905</v>
      </c>
      <c r="Y145" s="98">
        <v>2065.6253661607207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238.13756158569581</v>
      </c>
      <c r="D146" s="122">
        <f t="shared" si="53"/>
        <v>213.56419808913921</v>
      </c>
      <c r="E146" s="122">
        <f t="shared" si="53"/>
        <v>552.31416166530971</v>
      </c>
      <c r="F146" s="122">
        <f t="shared" si="53"/>
        <v>465.18160568706941</v>
      </c>
      <c r="G146" s="122">
        <f t="shared" si="53"/>
        <v>636.19704680429493</v>
      </c>
      <c r="H146" s="122">
        <f t="shared" si="53"/>
        <v>834.84447415705858</v>
      </c>
      <c r="I146" s="122">
        <f t="shared" si="53"/>
        <v>374.73372263788718</v>
      </c>
      <c r="J146" s="122">
        <f t="shared" si="53"/>
        <v>281.86456828210345</v>
      </c>
      <c r="K146" s="122">
        <f t="shared" si="53"/>
        <v>389.55438569536466</v>
      </c>
      <c r="L146" s="122">
        <f t="shared" si="53"/>
        <v>998.5687397451959</v>
      </c>
      <c r="M146" s="122">
        <f t="shared" si="53"/>
        <v>1152.2507512774016</v>
      </c>
      <c r="N146" s="122">
        <f t="shared" si="53"/>
        <v>1154.7910787203894</v>
      </c>
      <c r="O146" s="122">
        <f t="shared" si="53"/>
        <v>1129.3858201260653</v>
      </c>
      <c r="P146" s="122">
        <f t="shared" si="53"/>
        <v>564.98914191498773</v>
      </c>
      <c r="Q146" s="122">
        <f t="shared" si="53"/>
        <v>642.6897874634501</v>
      </c>
      <c r="R146" s="122">
        <f t="shared" si="53"/>
        <v>527.7889576206486</v>
      </c>
      <c r="S146" s="122">
        <f t="shared" si="53"/>
        <v>505.83863890971321</v>
      </c>
      <c r="T146" s="122">
        <f t="shared" si="53"/>
        <v>406.31752882619128</v>
      </c>
      <c r="U146" s="122">
        <f t="shared" si="53"/>
        <v>368.49652855367452</v>
      </c>
      <c r="V146" s="122">
        <f t="shared" si="53"/>
        <v>252.4022530135363</v>
      </c>
      <c r="W146" s="122">
        <f t="shared" si="53"/>
        <v>308.9566751511465</v>
      </c>
      <c r="X146" s="122">
        <f t="shared" si="53"/>
        <v>345.75146000828551</v>
      </c>
      <c r="Y146" s="122">
        <f t="shared" si="53"/>
        <v>449.50584017278749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238.13756158569581</v>
      </c>
      <c r="D147" s="98">
        <f>IF(RES_hhdet_in_tes!D147=0,0,RES_hhdet_in_tes!D147*1000*11630/RES_hhdet_in_new!D145)</f>
        <v>213.56419808913921</v>
      </c>
      <c r="E147" s="98">
        <f>IF(RES_hhdet_in_tes!E147=0,0,RES_hhdet_in_tes!E147*1000*11630/RES_hhdet_in_new!E145)</f>
        <v>552.31416166530971</v>
      </c>
      <c r="F147" s="98">
        <f>IF(RES_hhdet_in_tes!F147=0,0,RES_hhdet_in_tes!F147*1000*11630/RES_hhdet_in_new!F145)</f>
        <v>465.18160568706941</v>
      </c>
      <c r="G147" s="98">
        <f>IF(RES_hhdet_in_tes!G147=0,0,RES_hhdet_in_tes!G147*1000*11630/RES_hhdet_in_new!G145)</f>
        <v>636.19704680429493</v>
      </c>
      <c r="H147" s="98">
        <f>IF(RES_hhdet_in_tes!H147=0,0,RES_hhdet_in_tes!H147*1000*11630/RES_hhdet_in_new!H145)</f>
        <v>834.84447415705858</v>
      </c>
      <c r="I147" s="98">
        <f>IF(RES_hhdet_in_tes!I147=0,0,RES_hhdet_in_tes!I147*1000*11630/RES_hhdet_in_new!I145)</f>
        <v>374.73372263788718</v>
      </c>
      <c r="J147" s="98">
        <f>IF(RES_hhdet_in_tes!J147=0,0,RES_hhdet_in_tes!J147*1000*11630/RES_hhdet_in_new!J145)</f>
        <v>281.86456828210345</v>
      </c>
      <c r="K147" s="98">
        <f>IF(RES_hhdet_in_tes!K147=0,0,RES_hhdet_in_tes!K147*1000*11630/RES_hhdet_in_new!K145)</f>
        <v>389.55438569536466</v>
      </c>
      <c r="L147" s="98">
        <f>IF(RES_hhdet_in_tes!L147=0,0,RES_hhdet_in_tes!L147*1000*11630/RES_hhdet_in_new!L145)</f>
        <v>998.5687397451959</v>
      </c>
      <c r="M147" s="98">
        <f>IF(RES_hhdet_in_tes!M147=0,0,RES_hhdet_in_tes!M147*1000*11630/RES_hhdet_in_new!M145)</f>
        <v>1152.2507512774016</v>
      </c>
      <c r="N147" s="98">
        <f>IF(RES_hhdet_in_tes!N147=0,0,RES_hhdet_in_tes!N147*1000*11630/RES_hhdet_in_new!N145)</f>
        <v>1154.7910787203894</v>
      </c>
      <c r="O147" s="98">
        <f>IF(RES_hhdet_in_tes!O147=0,0,RES_hhdet_in_tes!O147*1000*11630/RES_hhdet_in_new!O145)</f>
        <v>1129.3858201260653</v>
      </c>
      <c r="P147" s="98">
        <f>IF(RES_hhdet_in_tes!P147=0,0,RES_hhdet_in_tes!P147*1000*11630/RES_hhdet_in_new!P145)</f>
        <v>564.98914191498773</v>
      </c>
      <c r="Q147" s="98">
        <f>IF(RES_hhdet_in_tes!Q147=0,0,RES_hhdet_in_tes!Q147*1000*11630/RES_hhdet_in_new!Q145)</f>
        <v>642.6897874634501</v>
      </c>
      <c r="R147" s="98">
        <f>IF(RES_hhdet_in_tes!R147=0,0,RES_hhdet_in_tes!R147*1000*11630/RES_hhdet_in_new!R145)</f>
        <v>527.7889576206486</v>
      </c>
      <c r="S147" s="98">
        <f>IF(RES_hhdet_in_tes!S147=0,0,RES_hhdet_in_tes!S147*1000*11630/RES_hhdet_in_new!S145)</f>
        <v>505.83863890971321</v>
      </c>
      <c r="T147" s="98">
        <f>IF(RES_hhdet_in_tes!T147=0,0,RES_hhdet_in_tes!T147*1000*11630/RES_hhdet_in_new!T145)</f>
        <v>406.31752882619128</v>
      </c>
      <c r="U147" s="98">
        <f>IF(RES_hhdet_in_tes!U147=0,0,RES_hhdet_in_tes!U147*1000*11630/RES_hhdet_in_new!U145)</f>
        <v>368.49652855367452</v>
      </c>
      <c r="V147" s="98">
        <f>IF(RES_hhdet_in_tes!V147=0,0,RES_hhdet_in_tes!V147*1000*11630/RES_hhdet_in_new!V145)</f>
        <v>252.4022530135363</v>
      </c>
      <c r="W147" s="98">
        <f>IF(RES_hhdet_in_tes!W147=0,0,RES_hhdet_in_tes!W147*1000*11630/RES_hhdet_in_new!W145)</f>
        <v>308.9566751511465</v>
      </c>
      <c r="X147" s="98">
        <f>IF(RES_hhdet_in_tes!X147=0,0,RES_hhdet_in_tes!X147*1000*11630/RES_hhdet_in_new!X145)</f>
        <v>345.75146000828551</v>
      </c>
      <c r="Y147" s="98">
        <f>IF(RES_hhdet_in_tes!Y147=0,0,RES_hhdet_in_tes!Y147*1000*11630/RES_hhdet_in_new!Y145)</f>
        <v>449.50584017278749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843.03417848784341</v>
      </c>
      <c r="D148" s="122">
        <v>835.92201885902728</v>
      </c>
      <c r="E148" s="122">
        <v>851.01234283188171</v>
      </c>
      <c r="F148" s="122">
        <v>839.66755467471705</v>
      </c>
      <c r="G148" s="122">
        <v>830.15523995616377</v>
      </c>
      <c r="H148" s="122">
        <v>832.52967718981006</v>
      </c>
      <c r="I148" s="122">
        <v>849.94318785201688</v>
      </c>
      <c r="J148" s="122">
        <v>851.69117559902838</v>
      </c>
      <c r="K148" s="122">
        <v>859.36387898841269</v>
      </c>
      <c r="L148" s="122">
        <v>888.10706287996175</v>
      </c>
      <c r="M148" s="122">
        <v>789.77918595895858</v>
      </c>
      <c r="N148" s="122">
        <v>763.42405128905841</v>
      </c>
      <c r="O148" s="122">
        <v>769.09890762351995</v>
      </c>
      <c r="P148" s="122">
        <v>716.30925255686327</v>
      </c>
      <c r="Q148" s="122">
        <v>690.87009638238158</v>
      </c>
      <c r="R148" s="122">
        <v>709.56758961346964</v>
      </c>
      <c r="S148" s="122">
        <v>733.8943280781391</v>
      </c>
      <c r="T148" s="122">
        <v>731.99346633805794</v>
      </c>
      <c r="U148" s="122">
        <v>733.69261732648374</v>
      </c>
      <c r="V148" s="122">
        <v>788.57896456686046</v>
      </c>
      <c r="W148" s="122">
        <v>755.62211051754673</v>
      </c>
      <c r="X148" s="122">
        <v>735.81176777408973</v>
      </c>
      <c r="Y148" s="122">
        <v>736.02306296527297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842.71412006816036</v>
      </c>
      <c r="D149" s="98">
        <v>833.68206700471364</v>
      </c>
      <c r="E149" s="98">
        <v>854.2679350615781</v>
      </c>
      <c r="F149" s="98">
        <v>844.44461723803443</v>
      </c>
      <c r="G149" s="98">
        <v>827.84786846030863</v>
      </c>
      <c r="H149" s="98">
        <v>834.4837285705421</v>
      </c>
      <c r="I149" s="98">
        <v>851.70874222323096</v>
      </c>
      <c r="J149" s="98">
        <v>854.36519697711583</v>
      </c>
      <c r="K149" s="98">
        <v>861.24284908035486</v>
      </c>
      <c r="L149" s="98">
        <v>903.18381804705984</v>
      </c>
      <c r="M149" s="98">
        <v>790.20489510804236</v>
      </c>
      <c r="N149" s="98">
        <v>770.03115103663231</v>
      </c>
      <c r="O149" s="98">
        <v>780.3827696952867</v>
      </c>
      <c r="P149" s="98">
        <v>727.09779366456303</v>
      </c>
      <c r="Q149" s="98">
        <v>698.25851735374488</v>
      </c>
      <c r="R149" s="98">
        <v>717.27735987992537</v>
      </c>
      <c r="S149" s="98">
        <v>743.13279342176202</v>
      </c>
      <c r="T149" s="98">
        <v>739.2852246136448</v>
      </c>
      <c r="U149" s="98">
        <v>739.37770300935688</v>
      </c>
      <c r="V149" s="98">
        <v>863.348931126857</v>
      </c>
      <c r="W149" s="98">
        <v>763.66487340584365</v>
      </c>
      <c r="X149" s="98">
        <v>734.00661050903784</v>
      </c>
      <c r="Y149" s="98">
        <v>724.01875260036809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842.67978677245776</v>
      </c>
      <c r="D150" s="98">
        <v>833.621177611191</v>
      </c>
      <c r="E150" s="98">
        <v>854.37406040394433</v>
      </c>
      <c r="F150" s="98">
        <v>844.5138260879188</v>
      </c>
      <c r="G150" s="98">
        <v>827.81193305555587</v>
      </c>
      <c r="H150" s="98">
        <v>834.46073495928954</v>
      </c>
      <c r="I150" s="98">
        <v>851.58458395205764</v>
      </c>
      <c r="J150" s="98">
        <v>854.48269734833195</v>
      </c>
      <c r="K150" s="98">
        <v>861.39721407937589</v>
      </c>
      <c r="L150" s="98">
        <v>903.82355154932918</v>
      </c>
      <c r="M150" s="98">
        <v>791.09501366343625</v>
      </c>
      <c r="N150" s="98">
        <v>770.78451440516449</v>
      </c>
      <c r="O150" s="98">
        <v>780.80055906955192</v>
      </c>
      <c r="P150" s="98">
        <v>727.33607969728052</v>
      </c>
      <c r="Q150" s="98">
        <v>698.06101827519672</v>
      </c>
      <c r="R150" s="98">
        <v>716.76455293986146</v>
      </c>
      <c r="S150" s="98">
        <v>742.92850673665919</v>
      </c>
      <c r="T150" s="98">
        <v>739.40580408881647</v>
      </c>
      <c r="U150" s="98">
        <v>739.52757101025611</v>
      </c>
      <c r="V150" s="98">
        <v>864.0365051443473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159.15023096683794</v>
      </c>
      <c r="D151" s="101">
        <v>163.72173832795286</v>
      </c>
      <c r="E151" s="101">
        <v>146.50346442477402</v>
      </c>
      <c r="F151" s="101">
        <v>145.09316093263266</v>
      </c>
      <c r="G151" s="101">
        <v>163.21959764972522</v>
      </c>
      <c r="H151" s="101">
        <v>151.15347997268498</v>
      </c>
      <c r="I151" s="101">
        <v>156.88805871492133</v>
      </c>
      <c r="J151" s="101">
        <v>154.15981481441884</v>
      </c>
      <c r="K151" s="101">
        <v>162.29362601219302</v>
      </c>
      <c r="L151" s="101">
        <v>144.0960830750079</v>
      </c>
      <c r="M151" s="101">
        <v>83.718324161591397</v>
      </c>
      <c r="N151" s="101">
        <v>85.709081296058741</v>
      </c>
      <c r="O151" s="101">
        <v>80.72120517113197</v>
      </c>
      <c r="P151" s="101">
        <v>78.103702140596127</v>
      </c>
      <c r="Q151" s="101">
        <v>75.829384695326539</v>
      </c>
      <c r="R151" s="101">
        <v>84.230691062484595</v>
      </c>
      <c r="S151" s="101">
        <v>86.559949695643652</v>
      </c>
      <c r="T151" s="101">
        <v>61.754532064384804</v>
      </c>
      <c r="U151" s="101">
        <v>63.974988861366995</v>
      </c>
      <c r="V151" s="101">
        <v>102.11911131074982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683.52955580561979</v>
      </c>
      <c r="D152" s="104">
        <v>669.89943928323828</v>
      </c>
      <c r="E152" s="104">
        <v>707.87059597917028</v>
      </c>
      <c r="F152" s="104">
        <v>699.4206651552862</v>
      </c>
      <c r="G152" s="104">
        <v>664.59233540583068</v>
      </c>
      <c r="H152" s="104">
        <v>683.30725498660456</v>
      </c>
      <c r="I152" s="104">
        <v>694.69652523713648</v>
      </c>
      <c r="J152" s="104">
        <v>700.32288253391312</v>
      </c>
      <c r="K152" s="104">
        <v>699.10358806718273</v>
      </c>
      <c r="L152" s="104">
        <v>759.72746847432131</v>
      </c>
      <c r="M152" s="104">
        <v>707.37668950184479</v>
      </c>
      <c r="N152" s="104">
        <v>685.0754331091058</v>
      </c>
      <c r="O152" s="104">
        <v>700.07935389841987</v>
      </c>
      <c r="P152" s="104">
        <v>649.23237755668424</v>
      </c>
      <c r="Q152" s="104">
        <v>622.23163357987016</v>
      </c>
      <c r="R152" s="104">
        <v>632.53386187737692</v>
      </c>
      <c r="S152" s="104">
        <v>656.36855704101549</v>
      </c>
      <c r="T152" s="104">
        <v>677.65127202443171</v>
      </c>
      <c r="U152" s="104">
        <v>675.5525821488892</v>
      </c>
      <c r="V152" s="104">
        <v>761.91739383359754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846.59971883063076</v>
      </c>
      <c r="D153" s="101">
        <v>860.55778549497461</v>
      </c>
      <c r="E153" s="101">
        <v>792.56716029195059</v>
      </c>
      <c r="F153" s="101">
        <v>788.99518039221186</v>
      </c>
      <c r="G153" s="101">
        <v>848.46659770844735</v>
      </c>
      <c r="H153" s="101">
        <v>816.55194799334799</v>
      </c>
      <c r="I153" s="101">
        <v>841.03543919812557</v>
      </c>
      <c r="J153" s="101">
        <v>839.38030080525994</v>
      </c>
      <c r="K153" s="101">
        <v>850.8793061381881</v>
      </c>
      <c r="L153" s="101">
        <v>834.92543906580806</v>
      </c>
      <c r="M153" s="101">
        <v>786.59834217493324</v>
      </c>
      <c r="N153" s="101">
        <v>742.77227652683041</v>
      </c>
      <c r="O153" s="101">
        <v>731.45968232260941</v>
      </c>
      <c r="P153" s="101">
        <v>690.92142260582773</v>
      </c>
      <c r="Q153" s="101">
        <v>674.99170770009687</v>
      </c>
      <c r="R153" s="101">
        <v>691.50240340934408</v>
      </c>
      <c r="S153" s="101">
        <v>703.54004718844101</v>
      </c>
      <c r="T153" s="101">
        <v>720.13018445197838</v>
      </c>
      <c r="U153" s="101">
        <v>718.73426621164492</v>
      </c>
      <c r="V153" s="101">
        <v>686.76641783725586</v>
      </c>
      <c r="W153" s="101">
        <v>0</v>
      </c>
      <c r="X153" s="101">
        <v>735.78430770515411</v>
      </c>
      <c r="Y153" s="101">
        <v>749.30308488576679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846.83961598665326</v>
      </c>
      <c r="D154" s="104">
        <v>860.71078954473001</v>
      </c>
      <c r="E154" s="104">
        <v>792.5034622391122</v>
      </c>
      <c r="F154" s="104">
        <v>788.88383814059148</v>
      </c>
      <c r="G154" s="104">
        <v>848.67904398285214</v>
      </c>
      <c r="H154" s="104">
        <v>816.37738708036579</v>
      </c>
      <c r="I154" s="104">
        <v>840.7965785992709</v>
      </c>
      <c r="J154" s="104">
        <v>839.60692827803996</v>
      </c>
      <c r="K154" s="104">
        <v>851.35124166383423</v>
      </c>
      <c r="L154" s="104">
        <v>836.3671091253442</v>
      </c>
      <c r="M154" s="104">
        <v>788.72863043101017</v>
      </c>
      <c r="N154" s="104">
        <v>745.05907669194482</v>
      </c>
      <c r="O154" s="104">
        <v>732.36339022402865</v>
      </c>
      <c r="P154" s="104">
        <v>691.9772698165965</v>
      </c>
      <c r="Q154" s="104">
        <v>675.32884559718536</v>
      </c>
      <c r="R154" s="104">
        <v>691.73217101768125</v>
      </c>
      <c r="S154" s="104">
        <v>704.04288187911766</v>
      </c>
      <c r="T154" s="104">
        <v>718.68995293523824</v>
      </c>
      <c r="U154" s="104">
        <v>718.13294935222075</v>
      </c>
      <c r="V154" s="104">
        <v>681.23336371471885</v>
      </c>
      <c r="W154" s="104">
        <v>740.45703135777444</v>
      </c>
      <c r="X154" s="104">
        <v>737.23423550361917</v>
      </c>
      <c r="Y154" s="104">
        <v>749.94614442951774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160.42536238345821</v>
      </c>
      <c r="D155" s="98">
        <v>175.43779746498672</v>
      </c>
      <c r="E155" s="98">
        <v>116.18149092595434</v>
      </c>
      <c r="F155" s="98">
        <v>117.55391287275488</v>
      </c>
      <c r="G155" s="98">
        <v>173.57692946822007</v>
      </c>
      <c r="H155" s="98">
        <v>142.24272409945328</v>
      </c>
      <c r="I155" s="98">
        <v>152.12481865035173</v>
      </c>
      <c r="J155" s="98">
        <v>146.6701718113878</v>
      </c>
      <c r="K155" s="98">
        <v>159.96965676124924</v>
      </c>
      <c r="L155" s="98">
        <v>109.7963383116181</v>
      </c>
      <c r="M155" s="98">
        <v>78.17672711668925</v>
      </c>
      <c r="N155" s="98">
        <v>71.383755231944264</v>
      </c>
      <c r="O155" s="98">
        <v>59.328523748676531</v>
      </c>
      <c r="P155" s="98">
        <v>60.578757253165406</v>
      </c>
      <c r="Q155" s="98">
        <v>62.937376451029301</v>
      </c>
      <c r="R155" s="98">
        <v>71.24567078342784</v>
      </c>
      <c r="S155" s="98">
        <v>69.352617948129037</v>
      </c>
      <c r="T155" s="98">
        <v>51.054475051581107</v>
      </c>
      <c r="U155" s="98">
        <v>52.651089917359904</v>
      </c>
      <c r="V155" s="98">
        <v>19.432759234697983</v>
      </c>
      <c r="W155" s="98">
        <v>52.690141007724996</v>
      </c>
      <c r="X155" s="98">
        <v>101.14794598309659</v>
      </c>
      <c r="Y155" s="98">
        <v>100.41362018948769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686.41425360319511</v>
      </c>
      <c r="D156" s="98">
        <v>685.27299207974318</v>
      </c>
      <c r="E156" s="98">
        <v>676.32197131315775</v>
      </c>
      <c r="F156" s="98">
        <v>671.32992526783653</v>
      </c>
      <c r="G156" s="98">
        <v>675.10211451463192</v>
      </c>
      <c r="H156" s="98">
        <v>674.13466298091237</v>
      </c>
      <c r="I156" s="98">
        <v>688.6717599489192</v>
      </c>
      <c r="J156" s="98">
        <v>692.93675646665224</v>
      </c>
      <c r="K156" s="98">
        <v>691.38158490258513</v>
      </c>
      <c r="L156" s="98">
        <v>726.57077081372609</v>
      </c>
      <c r="M156" s="98">
        <v>710.55190331432095</v>
      </c>
      <c r="N156" s="98">
        <v>673.67532146000042</v>
      </c>
      <c r="O156" s="98">
        <v>673.03486647535226</v>
      </c>
      <c r="P156" s="98">
        <v>631.39851256343104</v>
      </c>
      <c r="Q156" s="98">
        <v>612.39146914615594</v>
      </c>
      <c r="R156" s="98">
        <v>620.48650023425341</v>
      </c>
      <c r="S156" s="98">
        <v>634.69026393098875</v>
      </c>
      <c r="T156" s="98">
        <v>667.63547788365702</v>
      </c>
      <c r="U156" s="98">
        <v>665.48185943486078</v>
      </c>
      <c r="V156" s="98">
        <v>661.80060448002087</v>
      </c>
      <c r="W156" s="98">
        <v>687.76689035004949</v>
      </c>
      <c r="X156" s="98">
        <v>636.08628952052277</v>
      </c>
      <c r="Y156" s="98">
        <v>649.53252424003006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1458.2036137284122</v>
      </c>
      <c r="D157" s="122">
        <v>1514.385739764353</v>
      </c>
      <c r="E157" s="122">
        <v>1554.5222515805713</v>
      </c>
      <c r="F157" s="122">
        <v>1555.5805794154255</v>
      </c>
      <c r="G157" s="122">
        <v>1558.3806304066309</v>
      </c>
      <c r="H157" s="122">
        <v>1483.4973868542456</v>
      </c>
      <c r="I157" s="122">
        <v>1542.7769340652835</v>
      </c>
      <c r="J157" s="122">
        <v>1311.0894976514517</v>
      </c>
      <c r="K157" s="122">
        <v>1295.7951821858883</v>
      </c>
      <c r="L157" s="122">
        <v>1467.7191813566296</v>
      </c>
      <c r="M157" s="122">
        <v>1250.8373924839946</v>
      </c>
      <c r="N157" s="122">
        <v>1038.746349433226</v>
      </c>
      <c r="O157" s="122">
        <v>905.8950245180298</v>
      </c>
      <c r="P157" s="122">
        <v>780.28587823498344</v>
      </c>
      <c r="Q157" s="122">
        <v>751.0502513806249</v>
      </c>
      <c r="R157" s="122">
        <v>1011.862362170164</v>
      </c>
      <c r="S157" s="122">
        <v>937.29835448907465</v>
      </c>
      <c r="T157" s="122">
        <v>1090.4324827545036</v>
      </c>
      <c r="U157" s="122">
        <v>1116.0122400503876</v>
      </c>
      <c r="V157" s="122">
        <v>1235.758879828895</v>
      </c>
      <c r="W157" s="122">
        <v>1298.0036681150727</v>
      </c>
      <c r="X157" s="122">
        <v>1207.8904131943259</v>
      </c>
      <c r="Y157" s="122">
        <v>1427.3801546026559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1415.7103963706952</v>
      </c>
      <c r="D158" s="98">
        <v>1412.5616730850868</v>
      </c>
      <c r="E158" s="98">
        <v>1648.4455954620853</v>
      </c>
      <c r="F158" s="98">
        <v>1643.431129917645</v>
      </c>
      <c r="G158" s="98">
        <v>1509.918675219938</v>
      </c>
      <c r="H158" s="98">
        <v>1481.4475119262956</v>
      </c>
      <c r="I158" s="98">
        <v>1485.0595156330353</v>
      </c>
      <c r="J158" s="98">
        <v>1338.7738524650738</v>
      </c>
      <c r="K158" s="98">
        <v>1330.6780418697142</v>
      </c>
      <c r="L158" s="98">
        <v>1355.8163051025258</v>
      </c>
      <c r="M158" s="98">
        <v>1229.3353392053596</v>
      </c>
      <c r="N158" s="98">
        <v>1053.3327658893563</v>
      </c>
      <c r="O158" s="98">
        <v>980.28914567107051</v>
      </c>
      <c r="P158" s="98">
        <v>884.30566591806803</v>
      </c>
      <c r="Q158" s="98">
        <v>858.81964461944244</v>
      </c>
      <c r="R158" s="98">
        <v>926.07410000044729</v>
      </c>
      <c r="S158" s="98">
        <v>1002.924470409838</v>
      </c>
      <c r="T158" s="98">
        <v>1044.4694401643353</v>
      </c>
      <c r="U158" s="98">
        <v>1100.6580290852148</v>
      </c>
      <c r="V158" s="98">
        <v>1300.2218519581736</v>
      </c>
      <c r="W158" s="98">
        <v>1249.8724007655767</v>
      </c>
      <c r="X158" s="98">
        <v>1263.4408184299507</v>
      </c>
      <c r="Y158" s="98">
        <v>1315.1992733302566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1498.7351780280303</v>
      </c>
      <c r="D159" s="33">
        <v>1614.9453762213857</v>
      </c>
      <c r="E159" s="33">
        <v>1446.9897762546257</v>
      </c>
      <c r="F159" s="33">
        <v>1487.7279177597227</v>
      </c>
      <c r="G159" s="33">
        <v>1580.8214194285081</v>
      </c>
      <c r="H159" s="33">
        <v>1484.4122867598303</v>
      </c>
      <c r="I159" s="33">
        <v>1565.3081689028606</v>
      </c>
      <c r="J159" s="33">
        <v>1299.9975851024228</v>
      </c>
      <c r="K159" s="33">
        <v>1271.6499113495167</v>
      </c>
      <c r="L159" s="33">
        <v>1600.1681417482489</v>
      </c>
      <c r="M159" s="33">
        <v>1282.3587440349438</v>
      </c>
      <c r="N159" s="33">
        <v>1009.5309930049723</v>
      </c>
      <c r="O159" s="33">
        <v>806.46365763601943</v>
      </c>
      <c r="P159" s="33">
        <v>720.77264269730961</v>
      </c>
      <c r="Q159" s="33">
        <v>720.19269627767596</v>
      </c>
      <c r="R159" s="33">
        <v>1029.984430276781</v>
      </c>
      <c r="S159" s="33">
        <v>906.53535983713482</v>
      </c>
      <c r="T159" s="33">
        <v>1110.0540652105212</v>
      </c>
      <c r="U159" s="33">
        <v>1123.8463733142544</v>
      </c>
      <c r="V159" s="33">
        <v>1206.5208393742544</v>
      </c>
      <c r="W159" s="33">
        <v>1306.8191542472666</v>
      </c>
      <c r="X159" s="33">
        <v>1202.1086533425557</v>
      </c>
      <c r="Y159" s="33">
        <v>1440.892117079087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4025.5647773495293</v>
      </c>
      <c r="D161" s="117">
        <f t="shared" si="54"/>
        <v>4309.9334782160167</v>
      </c>
      <c r="E161" s="117">
        <f t="shared" si="54"/>
        <v>4829.9227183796211</v>
      </c>
      <c r="F161" s="117">
        <f t="shared" si="54"/>
        <v>4878.3712774479482</v>
      </c>
      <c r="G161" s="117">
        <f t="shared" si="54"/>
        <v>5055.1902275543998</v>
      </c>
      <c r="H161" s="117">
        <f t="shared" si="54"/>
        <v>4887.1026447470067</v>
      </c>
      <c r="I161" s="117">
        <f t="shared" si="54"/>
        <v>4848.7497495652397</v>
      </c>
      <c r="J161" s="117">
        <f t="shared" si="54"/>
        <v>4426.87086506383</v>
      </c>
      <c r="K161" s="117">
        <f t="shared" si="54"/>
        <v>4766.452948115485</v>
      </c>
      <c r="L161" s="117">
        <f t="shared" si="54"/>
        <v>4595.3477234636102</v>
      </c>
      <c r="M161" s="117">
        <f t="shared" si="54"/>
        <v>4539.5108582759422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3197.8164662308254</v>
      </c>
      <c r="X161" s="117">
        <f t="shared" si="56"/>
        <v>2660.378973102599</v>
      </c>
      <c r="Y161" s="117">
        <f t="shared" si="56"/>
        <v>5495.7885532588889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1486.2988386697637</v>
      </c>
      <c r="D162" s="122">
        <f t="shared" si="57"/>
        <v>1753.690622949458</v>
      </c>
      <c r="E162" s="122">
        <f t="shared" si="57"/>
        <v>1938.1018080692609</v>
      </c>
      <c r="F162" s="122">
        <f t="shared" si="57"/>
        <v>2049.7567939309188</v>
      </c>
      <c r="G162" s="122">
        <f t="shared" si="57"/>
        <v>2122.0478739838113</v>
      </c>
      <c r="H162" s="122">
        <f t="shared" si="57"/>
        <v>1984.0855122914061</v>
      </c>
      <c r="I162" s="122">
        <f t="shared" si="57"/>
        <v>2268.8011575816136</v>
      </c>
      <c r="J162" s="122">
        <f t="shared" si="57"/>
        <v>2122.863117911907</v>
      </c>
      <c r="K162" s="122">
        <f t="shared" si="57"/>
        <v>2415.4298326401054</v>
      </c>
      <c r="L162" s="122">
        <f t="shared" si="57"/>
        <v>1738.9027528862082</v>
      </c>
      <c r="M162" s="122">
        <f t="shared" si="57"/>
        <v>1921.2693624097026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986.98012079384466</v>
      </c>
      <c r="X162" s="122">
        <f t="shared" si="57"/>
        <v>541.05745776252411</v>
      </c>
      <c r="Y162" s="122">
        <f t="shared" si="57"/>
        <v>3103.8184920256926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1486.2988386697637</v>
      </c>
      <c r="D163" s="33">
        <v>1753.690622949458</v>
      </c>
      <c r="E163" s="33">
        <v>1938.1018080692609</v>
      </c>
      <c r="F163" s="33">
        <v>2049.7567939309188</v>
      </c>
      <c r="G163" s="33">
        <v>2122.0478739838113</v>
      </c>
      <c r="H163" s="33">
        <v>1984.0855122914061</v>
      </c>
      <c r="I163" s="33">
        <v>2268.8011575816136</v>
      </c>
      <c r="J163" s="33">
        <v>2122.863117911907</v>
      </c>
      <c r="K163" s="33">
        <v>2415.4298326401054</v>
      </c>
      <c r="L163" s="33">
        <v>1738.9027528862082</v>
      </c>
      <c r="M163" s="33">
        <v>1921.2693624097026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986.98012079384466</v>
      </c>
      <c r="X163" s="33">
        <v>541.05745776252411</v>
      </c>
      <c r="Y163" s="33">
        <v>3103.8184920256926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238.03531036438616</v>
      </c>
      <c r="D164" s="122">
        <f t="shared" si="58"/>
        <v>205.95714649906176</v>
      </c>
      <c r="E164" s="122">
        <f t="shared" si="58"/>
        <v>486.29222313712575</v>
      </c>
      <c r="F164" s="122">
        <f t="shared" si="58"/>
        <v>433.37826790480307</v>
      </c>
      <c r="G164" s="122">
        <f t="shared" si="58"/>
        <v>544.60531022147813</v>
      </c>
      <c r="H164" s="122">
        <f t="shared" si="58"/>
        <v>586.98732636800582</v>
      </c>
      <c r="I164" s="122">
        <f t="shared" si="58"/>
        <v>187.22132633620129</v>
      </c>
      <c r="J164" s="122">
        <f t="shared" si="58"/>
        <v>141.22062829295029</v>
      </c>
      <c r="K164" s="122">
        <f t="shared" si="58"/>
        <v>195.86665939010749</v>
      </c>
      <c r="L164" s="122">
        <f t="shared" si="58"/>
        <v>500.64472586430298</v>
      </c>
      <c r="M164" s="122">
        <f t="shared" si="58"/>
        <v>577.61808020186572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157.18702391453476</v>
      </c>
      <c r="X164" s="122">
        <f t="shared" si="58"/>
        <v>175.62779751160338</v>
      </c>
      <c r="Y164" s="122">
        <f t="shared" si="58"/>
        <v>228.57581825323945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238.03531036438616</v>
      </c>
      <c r="D165" s="98">
        <f>IF(RES_hhdet_in_tes!D165=0,0,RES_hhdet_in_tes!D165*1000*11630/RES_hhdet_in_new!D163)</f>
        <v>205.95714649906176</v>
      </c>
      <c r="E165" s="98">
        <f>IF(RES_hhdet_in_tes!E165=0,0,RES_hhdet_in_tes!E165*1000*11630/RES_hhdet_in_new!E163)</f>
        <v>486.29222313712575</v>
      </c>
      <c r="F165" s="98">
        <f>IF(RES_hhdet_in_tes!F165=0,0,RES_hhdet_in_tes!F165*1000*11630/RES_hhdet_in_new!F163)</f>
        <v>433.37826790480307</v>
      </c>
      <c r="G165" s="98">
        <f>IF(RES_hhdet_in_tes!G165=0,0,RES_hhdet_in_tes!G165*1000*11630/RES_hhdet_in_new!G163)</f>
        <v>544.60531022147813</v>
      </c>
      <c r="H165" s="98">
        <f>IF(RES_hhdet_in_tes!H165=0,0,RES_hhdet_in_tes!H165*1000*11630/RES_hhdet_in_new!H163)</f>
        <v>586.98732636800582</v>
      </c>
      <c r="I165" s="98">
        <f>IF(RES_hhdet_in_tes!I165=0,0,RES_hhdet_in_tes!I165*1000*11630/RES_hhdet_in_new!I163)</f>
        <v>187.22132633620129</v>
      </c>
      <c r="J165" s="98">
        <f>IF(RES_hhdet_in_tes!J165=0,0,RES_hhdet_in_tes!J165*1000*11630/RES_hhdet_in_new!J163)</f>
        <v>141.22062829295029</v>
      </c>
      <c r="K165" s="98">
        <f>IF(RES_hhdet_in_tes!K165=0,0,RES_hhdet_in_tes!K165*1000*11630/RES_hhdet_in_new!K163)</f>
        <v>195.86665939010749</v>
      </c>
      <c r="L165" s="98">
        <f>IF(RES_hhdet_in_tes!L165=0,0,RES_hhdet_in_tes!L165*1000*11630/RES_hhdet_in_new!L163)</f>
        <v>500.64472586430298</v>
      </c>
      <c r="M165" s="98">
        <f>IF(RES_hhdet_in_tes!M165=0,0,RES_hhdet_in_tes!M165*1000*11630/RES_hhdet_in_new!M163)</f>
        <v>577.61808020186572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0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157.18702391453476</v>
      </c>
      <c r="X165" s="98">
        <f>IF(RES_hhdet_in_tes!X165=0,0,RES_hhdet_in_tes!X165*1000*11630/RES_hhdet_in_new!X163)</f>
        <v>175.62779751160338</v>
      </c>
      <c r="Y165" s="98">
        <f>IF(RES_hhdet_in_tes!Y165=0,0,RES_hhdet_in_tes!Y165*1000*11630/RES_hhdet_in_new!Y163)</f>
        <v>228.57581825323945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843.03450248648289</v>
      </c>
      <c r="D166" s="122">
        <v>835.92062981388949</v>
      </c>
      <c r="E166" s="122">
        <v>851.01359246099139</v>
      </c>
      <c r="F166" s="122">
        <v>839.66976007951757</v>
      </c>
      <c r="G166" s="122">
        <v>830.15389283017316</v>
      </c>
      <c r="H166" s="122">
        <v>832.53263402912091</v>
      </c>
      <c r="I166" s="122">
        <v>849.94461184732211</v>
      </c>
      <c r="J166" s="122">
        <v>851.6937116061747</v>
      </c>
      <c r="K166" s="122">
        <v>859.36296840505565</v>
      </c>
      <c r="L166" s="122">
        <v>888.11676853417021</v>
      </c>
      <c r="M166" s="122">
        <v>789.77922417897764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755.62861754137236</v>
      </c>
      <c r="X166" s="122">
        <v>735.81226607878568</v>
      </c>
      <c r="Y166" s="122">
        <v>736.02161115954232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842.71412006816036</v>
      </c>
      <c r="D167" s="98">
        <v>833.68206700471342</v>
      </c>
      <c r="E167" s="98">
        <v>854.26793506157776</v>
      </c>
      <c r="F167" s="98">
        <v>844.44461723803431</v>
      </c>
      <c r="G167" s="98">
        <v>827.84786846030875</v>
      </c>
      <c r="H167" s="98">
        <v>834.4837285705421</v>
      </c>
      <c r="I167" s="98">
        <v>851.70874222323073</v>
      </c>
      <c r="J167" s="98">
        <v>854.36519697711572</v>
      </c>
      <c r="K167" s="98">
        <v>861.24284908035474</v>
      </c>
      <c r="L167" s="98">
        <v>903.18381804705996</v>
      </c>
      <c r="M167" s="98">
        <v>790.20489510804214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763.66487340584365</v>
      </c>
      <c r="X167" s="98">
        <v>734.00661050903784</v>
      </c>
      <c r="Y167" s="98">
        <v>724.01875260036809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842.67978677245776</v>
      </c>
      <c r="D168" s="98">
        <v>833.621177611191</v>
      </c>
      <c r="E168" s="98">
        <v>854.37406040394467</v>
      </c>
      <c r="F168" s="98">
        <v>844.51382608791869</v>
      </c>
      <c r="G168" s="98">
        <v>827.81193305555598</v>
      </c>
      <c r="H168" s="98">
        <v>834.46073495928943</v>
      </c>
      <c r="I168" s="98">
        <v>851.58458395205764</v>
      </c>
      <c r="J168" s="98">
        <v>854.48269734833184</v>
      </c>
      <c r="K168" s="98">
        <v>861.39721407937577</v>
      </c>
      <c r="L168" s="98">
        <v>903.82355154932907</v>
      </c>
      <c r="M168" s="98">
        <v>791.09501366343613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159.15023096683794</v>
      </c>
      <c r="D169" s="101">
        <v>163.72173832795283</v>
      </c>
      <c r="E169" s="101">
        <v>146.50346442477402</v>
      </c>
      <c r="F169" s="101">
        <v>145.09316093263263</v>
      </c>
      <c r="G169" s="101">
        <v>163.2195976497253</v>
      </c>
      <c r="H169" s="101">
        <v>151.15347997268495</v>
      </c>
      <c r="I169" s="101">
        <v>156.88805871492133</v>
      </c>
      <c r="J169" s="101">
        <v>154.15981481441881</v>
      </c>
      <c r="K169" s="101">
        <v>162.29362601219299</v>
      </c>
      <c r="L169" s="101">
        <v>144.0960830750079</v>
      </c>
      <c r="M169" s="101">
        <v>83.718324161591397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683.52955580561979</v>
      </c>
      <c r="D170" s="104">
        <v>669.89943928323817</v>
      </c>
      <c r="E170" s="104">
        <v>707.87059597917062</v>
      </c>
      <c r="F170" s="104">
        <v>699.42066515528609</v>
      </c>
      <c r="G170" s="104">
        <v>664.59233540583068</v>
      </c>
      <c r="H170" s="104">
        <v>683.30725498660445</v>
      </c>
      <c r="I170" s="104">
        <v>694.69652523713637</v>
      </c>
      <c r="J170" s="104">
        <v>700.322882533913</v>
      </c>
      <c r="K170" s="104">
        <v>699.10358806718284</v>
      </c>
      <c r="L170" s="104">
        <v>759.7274684743212</v>
      </c>
      <c r="M170" s="104">
        <v>707.37668950184479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846.59971883063065</v>
      </c>
      <c r="D171" s="101">
        <v>860.55778549497461</v>
      </c>
      <c r="E171" s="101">
        <v>792.5671602919507</v>
      </c>
      <c r="F171" s="101">
        <v>788.99518039221198</v>
      </c>
      <c r="G171" s="101">
        <v>848.46659770844735</v>
      </c>
      <c r="H171" s="101">
        <v>816.55194799334811</v>
      </c>
      <c r="I171" s="101">
        <v>841.03543919812569</v>
      </c>
      <c r="J171" s="101">
        <v>839.38030080525994</v>
      </c>
      <c r="K171" s="101">
        <v>850.8793061381881</v>
      </c>
      <c r="L171" s="101">
        <v>834.92543906580806</v>
      </c>
      <c r="M171" s="101">
        <v>786.59834217493335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735.78430770515422</v>
      </c>
      <c r="Y171" s="101">
        <v>749.30308488576668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846.83961598665337</v>
      </c>
      <c r="D172" s="104">
        <v>860.71078954473001</v>
      </c>
      <c r="E172" s="104">
        <v>792.50346223911231</v>
      </c>
      <c r="F172" s="104">
        <v>788.88383814059148</v>
      </c>
      <c r="G172" s="104">
        <v>848.67904398285214</v>
      </c>
      <c r="H172" s="104">
        <v>816.37738708036591</v>
      </c>
      <c r="I172" s="104">
        <v>840.7965785992709</v>
      </c>
      <c r="J172" s="104">
        <v>839.60692827803996</v>
      </c>
      <c r="K172" s="104">
        <v>851.35124166383457</v>
      </c>
      <c r="L172" s="104">
        <v>836.36710912534431</v>
      </c>
      <c r="M172" s="104">
        <v>788.72863043101063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740.45703135777433</v>
      </c>
      <c r="X172" s="104">
        <v>737.23423550361929</v>
      </c>
      <c r="Y172" s="104">
        <v>749.94614442951774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160.42536238345818</v>
      </c>
      <c r="D173" s="98">
        <v>175.43779746498669</v>
      </c>
      <c r="E173" s="98">
        <v>116.18149092595434</v>
      </c>
      <c r="F173" s="98">
        <v>117.55391287275486</v>
      </c>
      <c r="G173" s="98">
        <v>173.57692946822007</v>
      </c>
      <c r="H173" s="98">
        <v>142.24272409945331</v>
      </c>
      <c r="I173" s="98">
        <v>152.12481865035167</v>
      </c>
      <c r="J173" s="98">
        <v>146.67017181138783</v>
      </c>
      <c r="K173" s="98">
        <v>159.96965676124918</v>
      </c>
      <c r="L173" s="98">
        <v>109.7963383116181</v>
      </c>
      <c r="M173" s="98">
        <v>78.17672711668925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52.690141007724996</v>
      </c>
      <c r="X173" s="98">
        <v>101.14794598309658</v>
      </c>
      <c r="Y173" s="98">
        <v>100.41362018948769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686.41425360319511</v>
      </c>
      <c r="D174" s="33">
        <v>685.27299207974329</v>
      </c>
      <c r="E174" s="33">
        <v>676.32197131315786</v>
      </c>
      <c r="F174" s="33">
        <v>671.32992526783653</v>
      </c>
      <c r="G174" s="33">
        <v>675.10211451463204</v>
      </c>
      <c r="H174" s="33">
        <v>674.13466298091259</v>
      </c>
      <c r="I174" s="33">
        <v>688.6717599489192</v>
      </c>
      <c r="J174" s="33">
        <v>692.93675646665213</v>
      </c>
      <c r="K174" s="33">
        <v>691.38158490258536</v>
      </c>
      <c r="L174" s="33">
        <v>726.57077081372631</v>
      </c>
      <c r="M174" s="33">
        <v>710.55190331432118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687.76689035004927</v>
      </c>
      <c r="X174" s="33">
        <v>636.08628952052254</v>
      </c>
      <c r="Y174" s="33">
        <v>649.53252424002994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1458.1961258288966</v>
      </c>
      <c r="D175" s="122">
        <v>1514.3650789536077</v>
      </c>
      <c r="E175" s="122">
        <v>1554.5150947122434</v>
      </c>
      <c r="F175" s="122">
        <v>1555.5664555327082</v>
      </c>
      <c r="G175" s="122">
        <v>1558.3831505189376</v>
      </c>
      <c r="H175" s="122">
        <v>1483.4971720584738</v>
      </c>
      <c r="I175" s="122">
        <v>1542.7826538001027</v>
      </c>
      <c r="J175" s="122">
        <v>1311.093407252798</v>
      </c>
      <c r="K175" s="122">
        <v>1295.7934876802167</v>
      </c>
      <c r="L175" s="122">
        <v>1467.6834761789289</v>
      </c>
      <c r="M175" s="122">
        <v>1250.8441914853963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1298.0207039810737</v>
      </c>
      <c r="X175" s="122">
        <v>1207.881451749686</v>
      </c>
      <c r="Y175" s="122">
        <v>1427.3726318204142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1415.710396370695</v>
      </c>
      <c r="D176" s="98">
        <v>1412.5616730850868</v>
      </c>
      <c r="E176" s="98">
        <v>1648.4455954620848</v>
      </c>
      <c r="F176" s="98">
        <v>1643.4311299176447</v>
      </c>
      <c r="G176" s="98">
        <v>1509.918675219938</v>
      </c>
      <c r="H176" s="98">
        <v>1481.4475119262956</v>
      </c>
      <c r="I176" s="98">
        <v>1485.0595156330357</v>
      </c>
      <c r="J176" s="98">
        <v>1338.7738524650733</v>
      </c>
      <c r="K176" s="98">
        <v>1330.6780418697142</v>
      </c>
      <c r="L176" s="98">
        <v>1355.816305102526</v>
      </c>
      <c r="M176" s="98">
        <v>1229.3353392053593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1249.8724007655767</v>
      </c>
      <c r="X176" s="98">
        <v>1263.4408184299509</v>
      </c>
      <c r="Y176" s="98">
        <v>1315.1992733302568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1498.7351780280303</v>
      </c>
      <c r="D177" s="33">
        <v>1614.9453762213859</v>
      </c>
      <c r="E177" s="33">
        <v>1446.9897762546254</v>
      </c>
      <c r="F177" s="33">
        <v>1487.7279177597229</v>
      </c>
      <c r="G177" s="33">
        <v>1580.8214194285083</v>
      </c>
      <c r="H177" s="33">
        <v>1484.4122867598303</v>
      </c>
      <c r="I177" s="33">
        <v>1565.3081689028606</v>
      </c>
      <c r="J177" s="33">
        <v>1299.9975851024228</v>
      </c>
      <c r="K177" s="33">
        <v>1271.649911349517</v>
      </c>
      <c r="L177" s="33">
        <v>1600.1681417482491</v>
      </c>
      <c r="M177" s="33">
        <v>1282.3587440349438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1306.8191542472662</v>
      </c>
      <c r="X177" s="33">
        <v>1202.1086533425555</v>
      </c>
      <c r="Y177" s="33">
        <v>1440.892117079087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1224.8029081679779</v>
      </c>
      <c r="D24" s="117">
        <f t="shared" si="7"/>
        <v>1203.9163755200673</v>
      </c>
      <c r="E24" s="117">
        <f t="shared" si="7"/>
        <v>1658.0148408025741</v>
      </c>
      <c r="F24" s="117">
        <f t="shared" si="7"/>
        <v>1574.124722568823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1520.5215715213019</v>
      </c>
      <c r="M24" s="117">
        <f t="shared" si="7"/>
        <v>1277.8568448798462</v>
      </c>
      <c r="N24" s="117">
        <f t="shared" si="7"/>
        <v>1231.7478850748928</v>
      </c>
      <c r="O24" s="117">
        <f t="shared" si="7"/>
        <v>1201.0946753532962</v>
      </c>
      <c r="P24" s="117">
        <f t="shared" si="7"/>
        <v>967.87736021288106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961.36884749257467</v>
      </c>
      <c r="T24" s="117">
        <f t="shared" si="8"/>
        <v>900.45186626576651</v>
      </c>
      <c r="U24" s="117">
        <f t="shared" si="8"/>
        <v>950.86314015865173</v>
      </c>
      <c r="V24" s="117">
        <f t="shared" si="8"/>
        <v>1003.9109206732683</v>
      </c>
      <c r="W24" s="117">
        <f t="shared" ref="W24:Y24" si="9">W25+W28+W30+W39</f>
        <v>0</v>
      </c>
      <c r="X24" s="117">
        <f t="shared" si="9"/>
        <v>638.49807198011206</v>
      </c>
      <c r="Y24" s="117">
        <f t="shared" si="9"/>
        <v>0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646.94274864151589</v>
      </c>
      <c r="D25" s="122">
        <f t="shared" si="10"/>
        <v>627.62534294436171</v>
      </c>
      <c r="E25" s="122">
        <f t="shared" si="10"/>
        <v>999.25374990710964</v>
      </c>
      <c r="F25" s="122">
        <f t="shared" si="10"/>
        <v>992.53758310961484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983.58065891691285</v>
      </c>
      <c r="M25" s="122">
        <f t="shared" si="10"/>
        <v>783.17565972158866</v>
      </c>
      <c r="N25" s="122">
        <f t="shared" si="10"/>
        <v>756.42267446044559</v>
      </c>
      <c r="O25" s="122">
        <f t="shared" si="10"/>
        <v>777.53913235855032</v>
      </c>
      <c r="P25" s="122">
        <f t="shared" si="10"/>
        <v>725.96381754487686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670.14782627199781</v>
      </c>
      <c r="T25" s="122">
        <f t="shared" si="11"/>
        <v>642.01654849343061</v>
      </c>
      <c r="U25" s="122">
        <f t="shared" si="11"/>
        <v>653.35337428133892</v>
      </c>
      <c r="V25" s="122">
        <f t="shared" si="11"/>
        <v>712.92037315652021</v>
      </c>
      <c r="W25" s="122">
        <f t="shared" ref="W25:Y25" si="12">SUM(W26:W27)</f>
        <v>0</v>
      </c>
      <c r="X25" s="122">
        <f t="shared" si="12"/>
        <v>638.49807198011206</v>
      </c>
      <c r="Y25" s="122">
        <f t="shared" si="12"/>
        <v>0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646.94274864151589</v>
      </c>
      <c r="D26" s="98">
        <v>627.62534294436171</v>
      </c>
      <c r="E26" s="98">
        <v>999.25374990710964</v>
      </c>
      <c r="F26" s="98">
        <v>992.53758310961484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983.58065891691285</v>
      </c>
      <c r="M26" s="98">
        <v>783.17565972158866</v>
      </c>
      <c r="N26" s="98">
        <v>756.42267446044559</v>
      </c>
      <c r="O26" s="98">
        <v>777.53913235855032</v>
      </c>
      <c r="P26" s="98">
        <v>725.96381754487686</v>
      </c>
      <c r="Q26" s="98">
        <v>0</v>
      </c>
      <c r="R26" s="98">
        <v>0</v>
      </c>
      <c r="S26" s="98">
        <v>670.14782627199781</v>
      </c>
      <c r="T26" s="98">
        <v>642.01654849343061</v>
      </c>
      <c r="U26" s="98">
        <v>653.35337428133892</v>
      </c>
      <c r="V26" s="98">
        <v>712.92037315652021</v>
      </c>
      <c r="W26" s="98">
        <v>0</v>
      </c>
      <c r="X26" s="98">
        <v>638.49807198011206</v>
      </c>
      <c r="Y26" s="98">
        <v>0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297.37553562455201</v>
      </c>
      <c r="D30" s="122">
        <v>291.76649070739239</v>
      </c>
      <c r="E30" s="122">
        <v>302.43215526848041</v>
      </c>
      <c r="F30" s="122">
        <v>291.91872077292476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241.66988483335084</v>
      </c>
      <c r="M30" s="122">
        <v>201.16245857489614</v>
      </c>
      <c r="N30" s="122">
        <v>193.32810343593397</v>
      </c>
      <c r="O30" s="122">
        <v>198.55880542604217</v>
      </c>
      <c r="P30" s="122">
        <v>241.9135426680042</v>
      </c>
      <c r="Q30" s="122">
        <v>0</v>
      </c>
      <c r="R30" s="122">
        <v>0</v>
      </c>
      <c r="S30" s="122">
        <v>165.62512176645205</v>
      </c>
      <c r="T30" s="122">
        <v>137.34195994693863</v>
      </c>
      <c r="U30" s="122">
        <v>155.01128310426066</v>
      </c>
      <c r="V30" s="122">
        <v>136.971549223479</v>
      </c>
      <c r="W30" s="122">
        <v>0</v>
      </c>
      <c r="X30" s="122">
        <v>0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325.53532696396223</v>
      </c>
      <c r="D31" s="98">
        <v>321.10247125112193</v>
      </c>
      <c r="E31" s="98">
        <v>327.93667315431645</v>
      </c>
      <c r="F31" s="98">
        <v>323.07294267000725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335.13496188324558</v>
      </c>
      <c r="M31" s="98">
        <v>289.03851198834042</v>
      </c>
      <c r="N31" s="98">
        <v>275.20087884166463</v>
      </c>
      <c r="O31" s="98">
        <v>269.85416566968496</v>
      </c>
      <c r="P31" s="98">
        <v>241.9135426680042</v>
      </c>
      <c r="Q31" s="98">
        <v>0</v>
      </c>
      <c r="R31" s="98">
        <v>0</v>
      </c>
      <c r="S31" s="98">
        <v>229.62267545861414</v>
      </c>
      <c r="T31" s="98">
        <v>224.58513052558578</v>
      </c>
      <c r="U31" s="98">
        <v>221.43582196934832</v>
      </c>
      <c r="V31" s="98">
        <v>255.71619894556576</v>
      </c>
      <c r="W31" s="98">
        <v>0</v>
      </c>
      <c r="X31" s="98">
        <v>0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61.478763960890184</v>
      </c>
      <c r="D32" s="98">
        <v>63.059356624421653</v>
      </c>
      <c r="E32" s="98">
        <v>56.239801070818622</v>
      </c>
      <c r="F32" s="98">
        <v>55.51065576937075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53.468224677993028</v>
      </c>
      <c r="M32" s="98">
        <v>30.622209494811361</v>
      </c>
      <c r="N32" s="98">
        <v>30.63150687557696</v>
      </c>
      <c r="O32" s="98">
        <v>27.913165589000375</v>
      </c>
      <c r="P32" s="98">
        <v>0</v>
      </c>
      <c r="Q32" s="98">
        <v>0</v>
      </c>
      <c r="R32" s="98">
        <v>0</v>
      </c>
      <c r="S32" s="98">
        <v>26.746400391183016</v>
      </c>
      <c r="T32" s="98">
        <v>18.760214843296026</v>
      </c>
      <c r="U32" s="98">
        <v>19.159834258374207</v>
      </c>
      <c r="V32" s="98">
        <v>30.246763553642552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61.478763960890184</v>
      </c>
      <c r="D33" s="101">
        <v>63.059356624421653</v>
      </c>
      <c r="E33" s="101">
        <v>56.239801070818622</v>
      </c>
      <c r="F33" s="101">
        <v>55.51065576937075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53.468224677993028</v>
      </c>
      <c r="M33" s="101">
        <v>30.622209494811361</v>
      </c>
      <c r="N33" s="101">
        <v>30.63150687557696</v>
      </c>
      <c r="O33" s="101">
        <v>27.913165589000375</v>
      </c>
      <c r="P33" s="101">
        <v>0</v>
      </c>
      <c r="Q33" s="101">
        <v>0</v>
      </c>
      <c r="R33" s="101">
        <v>0</v>
      </c>
      <c r="S33" s="101">
        <v>26.746400391183016</v>
      </c>
      <c r="T33" s="101">
        <v>18.760214843296026</v>
      </c>
      <c r="U33" s="101">
        <v>19.159834258374207</v>
      </c>
      <c r="V33" s="101">
        <v>30.246763553642552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280.48462390190991</v>
      </c>
      <c r="D39" s="122">
        <v>284.52454186831324</v>
      </c>
      <c r="E39" s="122">
        <v>356.32893562698405</v>
      </c>
      <c r="F39" s="122">
        <v>289.66841868628347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295.27102777103818</v>
      </c>
      <c r="M39" s="122">
        <v>293.5187265833614</v>
      </c>
      <c r="N39" s="122">
        <v>281.9971071785132</v>
      </c>
      <c r="O39" s="122">
        <v>224.99673756870388</v>
      </c>
      <c r="P39" s="122">
        <v>0</v>
      </c>
      <c r="Q39" s="122">
        <v>0</v>
      </c>
      <c r="R39" s="122">
        <v>0</v>
      </c>
      <c r="S39" s="122">
        <v>125.59589945412485</v>
      </c>
      <c r="T39" s="122">
        <v>121.09335782539728</v>
      </c>
      <c r="U39" s="122">
        <v>142.49848277305219</v>
      </c>
      <c r="V39" s="122">
        <v>154.01899829326905</v>
      </c>
      <c r="W39" s="122">
        <v>0</v>
      </c>
      <c r="X39" s="122">
        <v>0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574.56210742641736</v>
      </c>
      <c r="D40" s="98">
        <v>572.66190577117425</v>
      </c>
      <c r="E40" s="98">
        <v>667.56610862397372</v>
      </c>
      <c r="F40" s="98">
        <v>664.81446683789898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544.92293240597371</v>
      </c>
      <c r="M40" s="98">
        <v>493.68446151508704</v>
      </c>
      <c r="N40" s="98">
        <v>422.81102713146782</v>
      </c>
      <c r="O40" s="98">
        <v>393.38371905041015</v>
      </c>
      <c r="P40" s="98">
        <v>0</v>
      </c>
      <c r="Q40" s="98">
        <v>0</v>
      </c>
      <c r="R40" s="98">
        <v>0</v>
      </c>
      <c r="S40" s="98">
        <v>393.23233331545146</v>
      </c>
      <c r="T40" s="98">
        <v>404.54151392040126</v>
      </c>
      <c r="U40" s="98">
        <v>421.62897691681314</v>
      </c>
      <c r="V40" s="98">
        <v>494.22985230106781</v>
      </c>
      <c r="W40" s="98">
        <v>0</v>
      </c>
      <c r="X40" s="98">
        <v>0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1262.5123610158528</v>
      </c>
      <c r="D43" s="117">
        <f t="shared" si="14"/>
        <v>1748.0260769744871</v>
      </c>
      <c r="E43" s="117">
        <f t="shared" si="14"/>
        <v>1268.3842947315638</v>
      </c>
      <c r="F43" s="117">
        <f t="shared" si="14"/>
        <v>1529.6365257353009</v>
      </c>
      <c r="G43" s="117">
        <f t="shared" si="14"/>
        <v>1589.1371045805899</v>
      </c>
      <c r="H43" s="117">
        <f t="shared" si="14"/>
        <v>1519.2071119631721</v>
      </c>
      <c r="I43" s="117">
        <f t="shared" si="14"/>
        <v>1624.8695606833044</v>
      </c>
      <c r="J43" s="117">
        <f t="shared" si="14"/>
        <v>1629.9367204391951</v>
      </c>
      <c r="K43" s="117">
        <f t="shared" si="14"/>
        <v>1645.9301985949803</v>
      </c>
      <c r="L43" s="117">
        <f t="shared" si="14"/>
        <v>1650.5333282014285</v>
      </c>
      <c r="M43" s="117">
        <f t="shared" si="14"/>
        <v>1695.3742596142718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1160.6246333498786</v>
      </c>
      <c r="U43" s="117">
        <f t="shared" si="15"/>
        <v>1049.3896285326605</v>
      </c>
      <c r="V43" s="117">
        <f t="shared" si="15"/>
        <v>1225.0059913650191</v>
      </c>
      <c r="W43" s="117">
        <f t="shared" ref="W43:Y43" si="16">W44+W47+W49+W58</f>
        <v>1164.1425713764909</v>
      </c>
      <c r="X43" s="117">
        <f t="shared" si="16"/>
        <v>1096.4104300844426</v>
      </c>
      <c r="Y43" s="117">
        <f t="shared" si="16"/>
        <v>1046.6101932945578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968.09837672911647</v>
      </c>
      <c r="D44" s="122">
        <f t="shared" si="17"/>
        <v>1005.1460083320546</v>
      </c>
      <c r="E44" s="122">
        <f t="shared" si="17"/>
        <v>898.87544349833877</v>
      </c>
      <c r="F44" s="122">
        <f t="shared" si="17"/>
        <v>935.09376610767265</v>
      </c>
      <c r="G44" s="122">
        <f t="shared" si="17"/>
        <v>1026.5686858478045</v>
      </c>
      <c r="H44" s="122">
        <f t="shared" si="17"/>
        <v>971.27275318410022</v>
      </c>
      <c r="I44" s="122">
        <f t="shared" si="17"/>
        <v>1065.2081952661347</v>
      </c>
      <c r="J44" s="122">
        <f t="shared" si="17"/>
        <v>1071.2607778958914</v>
      </c>
      <c r="K44" s="122">
        <f t="shared" si="17"/>
        <v>1071.5382163682077</v>
      </c>
      <c r="L44" s="122">
        <f t="shared" si="17"/>
        <v>923.93618545635366</v>
      </c>
      <c r="M44" s="122">
        <f t="shared" si="17"/>
        <v>1061.9063595376554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846.17480195225073</v>
      </c>
      <c r="U44" s="122">
        <f t="shared" si="18"/>
        <v>739.41792183147697</v>
      </c>
      <c r="V44" s="122">
        <f t="shared" si="18"/>
        <v>810.75952646392057</v>
      </c>
      <c r="W44" s="122">
        <f t="shared" ref="W44:Y44" si="19">SUM(W45:W46)</f>
        <v>824.41392240976802</v>
      </c>
      <c r="X44" s="122">
        <f t="shared" si="19"/>
        <v>787.15326914817717</v>
      </c>
      <c r="Y44" s="122">
        <f t="shared" si="19"/>
        <v>744.84469481253632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968.09837672911647</v>
      </c>
      <c r="D45" s="98">
        <v>1005.1460083320546</v>
      </c>
      <c r="E45" s="98">
        <v>898.87544349833877</v>
      </c>
      <c r="F45" s="98">
        <v>935.09376610767265</v>
      </c>
      <c r="G45" s="98">
        <v>1026.5686858478045</v>
      </c>
      <c r="H45" s="98">
        <v>971.27275318410022</v>
      </c>
      <c r="I45" s="98">
        <v>1065.2081952661347</v>
      </c>
      <c r="J45" s="98">
        <v>1071.2607778958914</v>
      </c>
      <c r="K45" s="98">
        <v>1071.5382163682077</v>
      </c>
      <c r="L45" s="98">
        <v>923.93618545635366</v>
      </c>
      <c r="M45" s="98">
        <v>1061.9063595376554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846.17480195225073</v>
      </c>
      <c r="U45" s="98">
        <v>739.41792183147697</v>
      </c>
      <c r="V45" s="98">
        <v>810.75952646392057</v>
      </c>
      <c r="W45" s="98">
        <v>824.41392240976802</v>
      </c>
      <c r="X45" s="98">
        <v>787.15326914817717</v>
      </c>
      <c r="Y45" s="98">
        <v>744.84469481253632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12.086052189272682</v>
      </c>
      <c r="D49" s="122">
        <v>458.59225201596774</v>
      </c>
      <c r="E49" s="122">
        <v>19.036644205638886</v>
      </c>
      <c r="F49" s="122">
        <v>304.94554869445278</v>
      </c>
      <c r="G49" s="122">
        <v>369.46387579366854</v>
      </c>
      <c r="H49" s="122">
        <v>363.40887219895984</v>
      </c>
      <c r="I49" s="122">
        <v>391.51021647114879</v>
      </c>
      <c r="J49" s="122">
        <v>404.44670095994547</v>
      </c>
      <c r="K49" s="122">
        <v>355.37210225735754</v>
      </c>
      <c r="L49" s="122">
        <v>431.24609620191819</v>
      </c>
      <c r="M49" s="122">
        <v>340.05430226963279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193.28416600520762</v>
      </c>
      <c r="U49" s="122">
        <v>167.76219670025569</v>
      </c>
      <c r="V49" s="122">
        <v>259.94423877757458</v>
      </c>
      <c r="W49" s="122">
        <v>266.3739471396492</v>
      </c>
      <c r="X49" s="122">
        <v>264.15552913327645</v>
      </c>
      <c r="Y49" s="122">
        <v>248.26287999859613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478.38836118637602</v>
      </c>
      <c r="E50" s="98">
        <v>380.73288411277775</v>
      </c>
      <c r="F50" s="98">
        <v>367.0469218328368</v>
      </c>
      <c r="G50" s="98">
        <v>392.02991776242766</v>
      </c>
      <c r="H50" s="98">
        <v>381.67773991936338</v>
      </c>
      <c r="I50" s="98">
        <v>404.91718763821564</v>
      </c>
      <c r="J50" s="98">
        <v>418.47207432836854</v>
      </c>
      <c r="K50" s="98">
        <v>364.77328725763005</v>
      </c>
      <c r="L50" s="98">
        <v>468.53462850641137</v>
      </c>
      <c r="M50" s="98">
        <v>488.51769030781338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296.9399318821566</v>
      </c>
      <c r="U50" s="98">
        <v>256.20021588630595</v>
      </c>
      <c r="V50" s="98">
        <v>298.08690545669549</v>
      </c>
      <c r="W50" s="98">
        <v>282.61626098962785</v>
      </c>
      <c r="X50" s="98">
        <v>264.37621044416471</v>
      </c>
      <c r="Y50" s="98">
        <v>248.36139701446859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93.465470263708738</v>
      </c>
      <c r="D51" s="98">
        <v>96.96985623548602</v>
      </c>
      <c r="E51" s="98">
        <v>0</v>
      </c>
      <c r="F51" s="98">
        <v>0</v>
      </c>
      <c r="G51" s="98">
        <v>76.552833737469655</v>
      </c>
      <c r="H51" s="98">
        <v>67.883409149447331</v>
      </c>
      <c r="I51" s="98">
        <v>74.062315333605753</v>
      </c>
      <c r="J51" s="98">
        <v>75.640410399544479</v>
      </c>
      <c r="K51" s="98">
        <v>66.420351460457923</v>
      </c>
      <c r="L51" s="98">
        <v>78.048028804422728</v>
      </c>
      <c r="M51" s="98">
        <v>68.422759931076001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29.0317142077173</v>
      </c>
      <c r="U51" s="98">
        <v>0</v>
      </c>
      <c r="V51" s="98">
        <v>33.095489978441229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93.465470263708738</v>
      </c>
      <c r="D52" s="101">
        <v>96.96985623548602</v>
      </c>
      <c r="E52" s="101">
        <v>0</v>
      </c>
      <c r="F52" s="101">
        <v>0</v>
      </c>
      <c r="G52" s="101">
        <v>76.552833737469655</v>
      </c>
      <c r="H52" s="101">
        <v>67.883409149447331</v>
      </c>
      <c r="I52" s="101">
        <v>74.062315333605753</v>
      </c>
      <c r="J52" s="101">
        <v>75.640410399544479</v>
      </c>
      <c r="K52" s="101">
        <v>66.420351460457923</v>
      </c>
      <c r="L52" s="101">
        <v>78.048028804422728</v>
      </c>
      <c r="M52" s="101">
        <v>68.422759931076001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29.0317142077173</v>
      </c>
      <c r="U52" s="101">
        <v>0</v>
      </c>
      <c r="V52" s="101">
        <v>33.095489978441229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282.3279320974637</v>
      </c>
      <c r="D58" s="122">
        <v>284.28781662646475</v>
      </c>
      <c r="E58" s="122">
        <v>350.47220702758614</v>
      </c>
      <c r="F58" s="122">
        <v>289.59721093317569</v>
      </c>
      <c r="G58" s="122">
        <v>193.1045429391169</v>
      </c>
      <c r="H58" s="122">
        <v>184.52548658011202</v>
      </c>
      <c r="I58" s="122">
        <v>168.1511489460209</v>
      </c>
      <c r="J58" s="122">
        <v>154.22924158335826</v>
      </c>
      <c r="K58" s="122">
        <v>219.01987996941503</v>
      </c>
      <c r="L58" s="122">
        <v>295.35104654315654</v>
      </c>
      <c r="M58" s="122">
        <v>293.41359780698372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121.16566539242037</v>
      </c>
      <c r="U58" s="122">
        <v>142.20951000092776</v>
      </c>
      <c r="V58" s="122">
        <v>154.30222612352392</v>
      </c>
      <c r="W58" s="122">
        <v>73.35470182707364</v>
      </c>
      <c r="X58" s="122">
        <v>45.101631802989026</v>
      </c>
      <c r="Y58" s="122">
        <v>53.50261848342533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574.56210742641736</v>
      </c>
      <c r="D59" s="98">
        <v>572.66190577117436</v>
      </c>
      <c r="E59" s="98">
        <v>667.56610862397361</v>
      </c>
      <c r="F59" s="98">
        <v>664.81446683789898</v>
      </c>
      <c r="G59" s="98">
        <v>610.14389523306056</v>
      </c>
      <c r="H59" s="98">
        <v>597.99178473773725</v>
      </c>
      <c r="I59" s="98">
        <v>598.8023654795561</v>
      </c>
      <c r="J59" s="98">
        <v>539.23490903850382</v>
      </c>
      <c r="K59" s="98">
        <v>535.39621862165279</v>
      </c>
      <c r="L59" s="98">
        <v>544.92293240597371</v>
      </c>
      <c r="M59" s="98">
        <v>493.68446151508704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404.5415139204012</v>
      </c>
      <c r="U59" s="98">
        <v>421.6289769168132</v>
      </c>
      <c r="V59" s="98">
        <v>494.22985230106792</v>
      </c>
      <c r="W59" s="98">
        <v>473.33481511433962</v>
      </c>
      <c r="X59" s="98">
        <v>478.15712300868006</v>
      </c>
      <c r="Y59" s="98">
        <v>497.7125505413847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1339.4041342082835</v>
      </c>
      <c r="D62" s="117">
        <f t="shared" si="21"/>
        <v>1446.0048235778124</v>
      </c>
      <c r="E62" s="117">
        <f t="shared" si="21"/>
        <v>1417.1285798308193</v>
      </c>
      <c r="F62" s="117">
        <f t="shared" si="21"/>
        <v>1489.9670930761881</v>
      </c>
      <c r="G62" s="117">
        <f t="shared" si="21"/>
        <v>1514.8466330727299</v>
      </c>
      <c r="H62" s="117">
        <f t="shared" si="21"/>
        <v>1431.8656750167388</v>
      </c>
      <c r="I62" s="117">
        <f t="shared" si="21"/>
        <v>1479.1187771974021</v>
      </c>
      <c r="J62" s="117">
        <f t="shared" si="21"/>
        <v>1398.1627780242943</v>
      </c>
      <c r="K62" s="117">
        <f t="shared" si="21"/>
        <v>1437.1669061146733</v>
      </c>
      <c r="L62" s="117">
        <f t="shared" si="21"/>
        <v>1418.8493973050247</v>
      </c>
      <c r="M62" s="117">
        <f t="shared" si="21"/>
        <v>1186.509431583182</v>
      </c>
      <c r="N62" s="117">
        <f t="shared" si="21"/>
        <v>1161.1412505882345</v>
      </c>
      <c r="O62" s="117">
        <f t="shared" si="21"/>
        <v>1117.4928900276209</v>
      </c>
      <c r="P62" s="117">
        <f t="shared" si="21"/>
        <v>1078.679479522063</v>
      </c>
      <c r="Q62" s="117">
        <f t="shared" si="21"/>
        <v>1071.3153636525358</v>
      </c>
      <c r="R62" s="117">
        <f t="shared" ref="R62:V62" si="22">R63+R66+R68+R77</f>
        <v>997.82084613607503</v>
      </c>
      <c r="S62" s="117">
        <f t="shared" si="22"/>
        <v>1009.6943362494039</v>
      </c>
      <c r="T62" s="117">
        <f t="shared" si="22"/>
        <v>1064.7299098028723</v>
      </c>
      <c r="U62" s="117">
        <f t="shared" si="22"/>
        <v>1095.0862920239456</v>
      </c>
      <c r="V62" s="117">
        <f t="shared" si="22"/>
        <v>1147.5432500712907</v>
      </c>
      <c r="W62" s="117">
        <f t="shared" ref="W62:Y62" si="23">W63+W66+W68+W77</f>
        <v>1147.5606824526049</v>
      </c>
      <c r="X62" s="117">
        <f t="shared" si="23"/>
        <v>1090.8657970582913</v>
      </c>
      <c r="Y62" s="117">
        <f t="shared" si="23"/>
        <v>1079.6728036112399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588.0993881096532</v>
      </c>
      <c r="D63" s="122">
        <f t="shared" si="24"/>
        <v>641.7502507049287</v>
      </c>
      <c r="E63" s="122">
        <f t="shared" si="24"/>
        <v>672.3370095751385</v>
      </c>
      <c r="F63" s="122">
        <f t="shared" si="24"/>
        <v>732.95455150728299</v>
      </c>
      <c r="G63" s="122">
        <f t="shared" si="24"/>
        <v>756.1153347356269</v>
      </c>
      <c r="H63" s="122">
        <f t="shared" si="24"/>
        <v>720.04719796093207</v>
      </c>
      <c r="I63" s="122">
        <f t="shared" si="24"/>
        <v>749.20398020615551</v>
      </c>
      <c r="J63" s="122">
        <f t="shared" si="24"/>
        <v>715.56285516237631</v>
      </c>
      <c r="K63" s="122">
        <f t="shared" si="24"/>
        <v>786.46275266327018</v>
      </c>
      <c r="L63" s="122">
        <f t="shared" si="24"/>
        <v>657.17295314176056</v>
      </c>
      <c r="M63" s="122">
        <f t="shared" si="24"/>
        <v>584.41540991782517</v>
      </c>
      <c r="N63" s="122">
        <f t="shared" si="24"/>
        <v>624.07119374056174</v>
      </c>
      <c r="O63" s="122">
        <f t="shared" si="24"/>
        <v>626.84347014572302</v>
      </c>
      <c r="P63" s="122">
        <f t="shared" si="24"/>
        <v>637.6588210252304</v>
      </c>
      <c r="Q63" s="122">
        <f t="shared" si="24"/>
        <v>615.49737562931614</v>
      </c>
      <c r="R63" s="122">
        <f t="shared" ref="R63:V63" si="25">SUM(R64:R65)</f>
        <v>537.65521622511892</v>
      </c>
      <c r="S63" s="122">
        <f t="shared" si="25"/>
        <v>534.04463844963345</v>
      </c>
      <c r="T63" s="122">
        <f t="shared" si="25"/>
        <v>542.94804220138633</v>
      </c>
      <c r="U63" s="122">
        <f t="shared" si="25"/>
        <v>541.05685858689299</v>
      </c>
      <c r="V63" s="122">
        <f t="shared" si="25"/>
        <v>537.07292627506411</v>
      </c>
      <c r="W63" s="122">
        <f t="shared" ref="W63:Y63" si="26">SUM(W64:W65)</f>
        <v>529.22461610027517</v>
      </c>
      <c r="X63" s="122">
        <f t="shared" si="26"/>
        <v>526.13732717726282</v>
      </c>
      <c r="Y63" s="122">
        <f t="shared" si="26"/>
        <v>496.47812542796311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588.0993881096532</v>
      </c>
      <c r="D64" s="98">
        <v>641.7502507049287</v>
      </c>
      <c r="E64" s="98">
        <v>672.3370095751385</v>
      </c>
      <c r="F64" s="98">
        <v>732.95455150728299</v>
      </c>
      <c r="G64" s="98">
        <v>756.1153347356269</v>
      </c>
      <c r="H64" s="98">
        <v>720.04719796093207</v>
      </c>
      <c r="I64" s="98">
        <v>749.20398020615551</v>
      </c>
      <c r="J64" s="98">
        <v>715.56285516237631</v>
      </c>
      <c r="K64" s="98">
        <v>786.46275266327018</v>
      </c>
      <c r="L64" s="98">
        <v>657.17295314176056</v>
      </c>
      <c r="M64" s="98">
        <v>584.41540991782517</v>
      </c>
      <c r="N64" s="98">
        <v>624.07119374056174</v>
      </c>
      <c r="O64" s="98">
        <v>626.84347014572302</v>
      </c>
      <c r="P64" s="98">
        <v>637.6588210252304</v>
      </c>
      <c r="Q64" s="98">
        <v>615.49737562931614</v>
      </c>
      <c r="R64" s="98">
        <v>537.65521622511892</v>
      </c>
      <c r="S64" s="98">
        <v>534.04463844963345</v>
      </c>
      <c r="T64" s="98">
        <v>542.94804220138633</v>
      </c>
      <c r="U64" s="98">
        <v>541.05685858689299</v>
      </c>
      <c r="V64" s="98">
        <v>537.07292627506411</v>
      </c>
      <c r="W64" s="98">
        <v>529.22461610027517</v>
      </c>
      <c r="X64" s="98">
        <v>526.13732717726282</v>
      </c>
      <c r="Y64" s="98">
        <v>496.47812542796311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269.47073695518588</v>
      </c>
      <c r="D68" s="122">
        <v>281.42302530309354</v>
      </c>
      <c r="E68" s="122">
        <v>259.57200533041873</v>
      </c>
      <c r="F68" s="122">
        <v>262.14839578146854</v>
      </c>
      <c r="G68" s="122">
        <v>262.11970514656986</v>
      </c>
      <c r="H68" s="122">
        <v>251.16986746564649</v>
      </c>
      <c r="I68" s="122">
        <v>257.91756071190218</v>
      </c>
      <c r="J68" s="122">
        <v>247.40612631154937</v>
      </c>
      <c r="K68" s="122">
        <v>235.71657256960401</v>
      </c>
      <c r="L68" s="122">
        <v>269.41330240818638</v>
      </c>
      <c r="M68" s="122">
        <v>210.32621240252399</v>
      </c>
      <c r="N68" s="122">
        <v>189.74264308525764</v>
      </c>
      <c r="O68" s="122">
        <v>193.0174577110761</v>
      </c>
      <c r="P68" s="122">
        <v>159.29063003357996</v>
      </c>
      <c r="Q68" s="122">
        <v>169.92537445115943</v>
      </c>
      <c r="R68" s="122">
        <v>166.26742948196755</v>
      </c>
      <c r="S68" s="122">
        <v>174.14824213598638</v>
      </c>
      <c r="T68" s="122">
        <v>171.03368970871045</v>
      </c>
      <c r="U68" s="122">
        <v>178.68777818296201</v>
      </c>
      <c r="V68" s="122">
        <v>190.63821648414893</v>
      </c>
      <c r="W68" s="122">
        <v>177.88753569119353</v>
      </c>
      <c r="X68" s="122">
        <v>180.22022038998145</v>
      </c>
      <c r="Y68" s="122">
        <v>174.37813082545816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290.55613497655997</v>
      </c>
      <c r="D69" s="98">
        <v>302.15884985603839</v>
      </c>
      <c r="E69" s="98">
        <v>280.72324489169688</v>
      </c>
      <c r="F69" s="98">
        <v>283.03567758943416</v>
      </c>
      <c r="G69" s="98">
        <v>282.44563510870751</v>
      </c>
      <c r="H69" s="98">
        <v>274.38041944394018</v>
      </c>
      <c r="I69" s="98">
        <v>274.42088496782316</v>
      </c>
      <c r="J69" s="98">
        <v>267.73531838133181</v>
      </c>
      <c r="K69" s="98">
        <v>256.39830437117246</v>
      </c>
      <c r="L69" s="98">
        <v>315.19784907950361</v>
      </c>
      <c r="M69" s="98">
        <v>252.51065737292524</v>
      </c>
      <c r="N69" s="98">
        <v>235.76841088505387</v>
      </c>
      <c r="O69" s="98">
        <v>210.64045940285604</v>
      </c>
      <c r="P69" s="98">
        <v>203.93033761943508</v>
      </c>
      <c r="Q69" s="98">
        <v>198.28359248793359</v>
      </c>
      <c r="R69" s="98">
        <v>179.90026275917674</v>
      </c>
      <c r="S69" s="98">
        <v>185.39797443641675</v>
      </c>
      <c r="T69" s="98">
        <v>193.42076074274902</v>
      </c>
      <c r="U69" s="98">
        <v>193.26085570196472</v>
      </c>
      <c r="V69" s="98">
        <v>207.13830337579461</v>
      </c>
      <c r="W69" s="98">
        <v>193.56031775291149</v>
      </c>
      <c r="X69" s="98">
        <v>186.66006415722535</v>
      </c>
      <c r="Y69" s="98">
        <v>178.00707089899902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54.871056069928322</v>
      </c>
      <c r="D70" s="98">
        <v>60.056420947890622</v>
      </c>
      <c r="E70" s="98">
        <v>47.60148803557739</v>
      </c>
      <c r="F70" s="98">
        <v>48.535043511270828</v>
      </c>
      <c r="G70" s="98">
        <v>55.961125789953776</v>
      </c>
      <c r="H70" s="98">
        <v>49.616014628728607</v>
      </c>
      <c r="I70" s="98">
        <v>50.359473955611925</v>
      </c>
      <c r="J70" s="98">
        <v>47.879793881763817</v>
      </c>
      <c r="K70" s="98">
        <v>47.38542729878467</v>
      </c>
      <c r="L70" s="98">
        <v>53.174139366084866</v>
      </c>
      <c r="M70" s="98">
        <v>27.674953844730553</v>
      </c>
      <c r="N70" s="98">
        <v>26.795572645609088</v>
      </c>
      <c r="O70" s="98">
        <v>19.579726313996389</v>
      </c>
      <c r="P70" s="98">
        <v>22.197376880680185</v>
      </c>
      <c r="Q70" s="98">
        <v>23.343551613789057</v>
      </c>
      <c r="R70" s="98">
        <v>0</v>
      </c>
      <c r="S70" s="98">
        <v>20.395185696555764</v>
      </c>
      <c r="T70" s="98">
        <v>16.741955562033372</v>
      </c>
      <c r="U70" s="98">
        <v>17.577195699909481</v>
      </c>
      <c r="V70" s="98">
        <v>22.674346166910532</v>
      </c>
      <c r="W70" s="98">
        <v>0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54.871056069928322</v>
      </c>
      <c r="D71" s="101">
        <v>60.056420947890622</v>
      </c>
      <c r="E71" s="101">
        <v>47.60148803557739</v>
      </c>
      <c r="F71" s="101">
        <v>48.535043511270828</v>
      </c>
      <c r="G71" s="101">
        <v>55.961125789953776</v>
      </c>
      <c r="H71" s="101">
        <v>49.616014628728607</v>
      </c>
      <c r="I71" s="101">
        <v>50.359473955611925</v>
      </c>
      <c r="J71" s="101">
        <v>47.879793881763817</v>
      </c>
      <c r="K71" s="101">
        <v>47.38542729878467</v>
      </c>
      <c r="L71" s="101">
        <v>53.174139366084866</v>
      </c>
      <c r="M71" s="101">
        <v>27.674953844730553</v>
      </c>
      <c r="N71" s="101">
        <v>26.795572645609088</v>
      </c>
      <c r="O71" s="101">
        <v>19.579726313996389</v>
      </c>
      <c r="P71" s="101">
        <v>22.197376880680185</v>
      </c>
      <c r="Q71" s="101">
        <v>23.343551613789057</v>
      </c>
      <c r="R71" s="101">
        <v>0</v>
      </c>
      <c r="S71" s="101">
        <v>20.395185696555764</v>
      </c>
      <c r="T71" s="101">
        <v>16.741955562033372</v>
      </c>
      <c r="U71" s="101">
        <v>17.577195699909481</v>
      </c>
      <c r="V71" s="101">
        <v>22.674346166910532</v>
      </c>
      <c r="W71" s="101">
        <v>0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481.8340091434444</v>
      </c>
      <c r="D77" s="122">
        <v>522.83154756979025</v>
      </c>
      <c r="E77" s="122">
        <v>485.21956492526203</v>
      </c>
      <c r="F77" s="122">
        <v>494.86414578743666</v>
      </c>
      <c r="G77" s="122">
        <v>496.61159319053309</v>
      </c>
      <c r="H77" s="122">
        <v>460.64860959016016</v>
      </c>
      <c r="I77" s="122">
        <v>471.99723627934441</v>
      </c>
      <c r="J77" s="122">
        <v>435.1937965503688</v>
      </c>
      <c r="K77" s="122">
        <v>414.98758088179926</v>
      </c>
      <c r="L77" s="122">
        <v>492.26314175507781</v>
      </c>
      <c r="M77" s="122">
        <v>391.76780926283294</v>
      </c>
      <c r="N77" s="122">
        <v>347.32741376241512</v>
      </c>
      <c r="O77" s="122">
        <v>297.63196217082168</v>
      </c>
      <c r="P77" s="122">
        <v>281.73002846325267</v>
      </c>
      <c r="Q77" s="122">
        <v>285.89261357206027</v>
      </c>
      <c r="R77" s="122">
        <v>293.89820042898845</v>
      </c>
      <c r="S77" s="122">
        <v>301.5014556637841</v>
      </c>
      <c r="T77" s="122">
        <v>350.74817789277552</v>
      </c>
      <c r="U77" s="122">
        <v>375.34165525409048</v>
      </c>
      <c r="V77" s="122">
        <v>419.8321073120776</v>
      </c>
      <c r="W77" s="122">
        <v>440.44853066113615</v>
      </c>
      <c r="X77" s="122">
        <v>384.50824949104691</v>
      </c>
      <c r="Y77" s="122">
        <v>408.81654735781854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535.43912268308793</v>
      </c>
      <c r="D78" s="98">
        <v>583.30531326746313</v>
      </c>
      <c r="E78" s="98">
        <v>543.88551199623225</v>
      </c>
      <c r="F78" s="98">
        <v>556.01357837681769</v>
      </c>
      <c r="G78" s="98">
        <v>564.10106090805311</v>
      </c>
      <c r="H78" s="98">
        <v>527.16252769084861</v>
      </c>
      <c r="I78" s="98">
        <v>526.1229491904694</v>
      </c>
      <c r="J78" s="98">
        <v>485.80055717293106</v>
      </c>
      <c r="K78" s="98">
        <v>470.64645334732802</v>
      </c>
      <c r="L78" s="98">
        <v>564.57799389591696</v>
      </c>
      <c r="M78" s="98">
        <v>441.72564684970229</v>
      </c>
      <c r="N78" s="98">
        <v>376.42952857675226</v>
      </c>
      <c r="O78" s="98">
        <v>311.89026859838634</v>
      </c>
      <c r="P78" s="98">
        <v>307.40920998423132</v>
      </c>
      <c r="Q78" s="98">
        <v>313.58853616723655</v>
      </c>
      <c r="R78" s="98">
        <v>329.1052303305076</v>
      </c>
      <c r="S78" s="98">
        <v>327.97522244890723</v>
      </c>
      <c r="T78" s="98">
        <v>377.63829283434342</v>
      </c>
      <c r="U78" s="98">
        <v>390.43413776179432</v>
      </c>
      <c r="V78" s="98">
        <v>421.36707399656086</v>
      </c>
      <c r="W78" s="98">
        <v>441.3802743041183</v>
      </c>
      <c r="X78" s="98">
        <v>417.35943973882564</v>
      </c>
      <c r="Y78" s="98">
        <v>452.96873447246293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558.3365210771301</v>
      </c>
      <c r="D81" s="117">
        <f t="shared" si="28"/>
        <v>541.28544007272922</v>
      </c>
      <c r="E81" s="117">
        <f t="shared" si="28"/>
        <v>614.92769410706558</v>
      </c>
      <c r="F81" s="117">
        <f t="shared" si="28"/>
        <v>549.79173199502588</v>
      </c>
      <c r="G81" s="117">
        <f t="shared" si="28"/>
        <v>441.31853813365984</v>
      </c>
      <c r="H81" s="117">
        <f t="shared" si="28"/>
        <v>420.74930824728966</v>
      </c>
      <c r="I81" s="117">
        <f t="shared" si="28"/>
        <v>336.59317306499395</v>
      </c>
      <c r="J81" s="117">
        <f t="shared" si="28"/>
        <v>268.49319135690325</v>
      </c>
      <c r="K81" s="117">
        <f t="shared" si="28"/>
        <v>329.29451707692607</v>
      </c>
      <c r="L81" s="117">
        <f t="shared" si="28"/>
        <v>368.27455132888912</v>
      </c>
      <c r="M81" s="117">
        <f t="shared" si="28"/>
        <v>347.32582774876482</v>
      </c>
      <c r="N81" s="117">
        <f t="shared" si="28"/>
        <v>239.51212177253097</v>
      </c>
      <c r="O81" s="117">
        <f t="shared" si="28"/>
        <v>172.34953937124615</v>
      </c>
      <c r="P81" s="117">
        <f t="shared" si="28"/>
        <v>200.01143262230295</v>
      </c>
      <c r="Q81" s="117">
        <f t="shared" si="28"/>
        <v>167.98281399441009</v>
      </c>
      <c r="R81" s="117">
        <f t="shared" ref="R81:V81" si="29">R82+R85+R87+R100</f>
        <v>179.04893778161943</v>
      </c>
      <c r="S81" s="117">
        <f t="shared" si="29"/>
        <v>224.99813444559283</v>
      </c>
      <c r="T81" s="117">
        <f t="shared" si="29"/>
        <v>211.74689779407569</v>
      </c>
      <c r="U81" s="117">
        <f t="shared" si="29"/>
        <v>235.15753050139767</v>
      </c>
      <c r="V81" s="117">
        <f t="shared" si="29"/>
        <v>192.82383412326354</v>
      </c>
      <c r="W81" s="117">
        <f t="shared" ref="W81:Y81" si="30">W82+W85+W87+W100</f>
        <v>145.55528981139219</v>
      </c>
      <c r="X81" s="117">
        <f t="shared" si="30"/>
        <v>88.396256844706286</v>
      </c>
      <c r="Y81" s="117">
        <f t="shared" si="30"/>
        <v>128.13193497550878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293.76970202129382</v>
      </c>
      <c r="D87" s="122">
        <v>286.82928585457927</v>
      </c>
      <c r="E87" s="122">
        <v>297.86832634136528</v>
      </c>
      <c r="F87" s="122">
        <v>285.94745391487436</v>
      </c>
      <c r="G87" s="122">
        <v>272.21180393953858</v>
      </c>
      <c r="H87" s="122">
        <v>270.95478496098195</v>
      </c>
      <c r="I87" s="122">
        <v>258.16303719402305</v>
      </c>
      <c r="J87" s="122">
        <v>211.68520214622404</v>
      </c>
      <c r="K87" s="122">
        <v>231.18293804260992</v>
      </c>
      <c r="L87" s="122">
        <v>202.9020258455522</v>
      </c>
      <c r="M87" s="122">
        <v>167.59877832441384</v>
      </c>
      <c r="N87" s="122">
        <v>147.7636523729648</v>
      </c>
      <c r="O87" s="122">
        <v>138.43453545465547</v>
      </c>
      <c r="P87" s="122">
        <v>142.7403750849727</v>
      </c>
      <c r="Q87" s="122">
        <v>133.86824049422853</v>
      </c>
      <c r="R87" s="122">
        <v>139.76892307654498</v>
      </c>
      <c r="S87" s="122">
        <v>146.48073404871508</v>
      </c>
      <c r="T87" s="122">
        <v>124.27295148769862</v>
      </c>
      <c r="U87" s="122">
        <v>139.00695081547656</v>
      </c>
      <c r="V87" s="122">
        <v>114.67903262860807</v>
      </c>
      <c r="W87" s="122">
        <v>110.20504184625634</v>
      </c>
      <c r="X87" s="122">
        <v>65.943450431218423</v>
      </c>
      <c r="Y87" s="122">
        <v>91.955986851472943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325.53532696396223</v>
      </c>
      <c r="D92" s="101">
        <v>321.10247125112198</v>
      </c>
      <c r="E92" s="101">
        <v>327.93667315431645</v>
      </c>
      <c r="F92" s="101">
        <v>323.07294267000731</v>
      </c>
      <c r="G92" s="101">
        <v>315.54198012585334</v>
      </c>
      <c r="H92" s="101">
        <v>316.78444659422638</v>
      </c>
      <c r="I92" s="101">
        <v>321.88945607777248</v>
      </c>
      <c r="J92" s="101">
        <v>321.23632325926786</v>
      </c>
      <c r="K92" s="101">
        <v>321.85263518202009</v>
      </c>
      <c r="L92" s="101">
        <v>335.13496188324564</v>
      </c>
      <c r="M92" s="101">
        <v>289.03851198834047</v>
      </c>
      <c r="N92" s="101">
        <v>275.20087884166458</v>
      </c>
      <c r="O92" s="101">
        <v>269.8541656696849</v>
      </c>
      <c r="P92" s="101">
        <v>241.9135426680042</v>
      </c>
      <c r="Q92" s="101">
        <v>224.66355161712156</v>
      </c>
      <c r="R92" s="101">
        <v>225.95262247860148</v>
      </c>
      <c r="S92" s="101">
        <v>229.62267545861411</v>
      </c>
      <c r="T92" s="101">
        <v>224.58513052558581</v>
      </c>
      <c r="U92" s="101">
        <v>221.4358219693483</v>
      </c>
      <c r="V92" s="101">
        <v>255.71619894556576</v>
      </c>
      <c r="W92" s="101">
        <v>224.66977624093917</v>
      </c>
      <c r="X92" s="101">
        <v>215.00899911633499</v>
      </c>
      <c r="Y92" s="101">
        <v>211.61916101299383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61.478763960890184</v>
      </c>
      <c r="D93" s="104">
        <v>63.059356624421646</v>
      </c>
      <c r="E93" s="104">
        <v>56.239801070818629</v>
      </c>
      <c r="F93" s="104">
        <v>55.510655769370757</v>
      </c>
      <c r="G93" s="104">
        <v>62.212680614286938</v>
      </c>
      <c r="H93" s="104">
        <v>57.380473536567877</v>
      </c>
      <c r="I93" s="104">
        <v>59.2932881644739</v>
      </c>
      <c r="J93" s="104">
        <v>57.963189840280883</v>
      </c>
      <c r="K93" s="104">
        <v>60.6502930747655</v>
      </c>
      <c r="L93" s="104">
        <v>53.468224677993014</v>
      </c>
      <c r="M93" s="104">
        <v>30.622209494811354</v>
      </c>
      <c r="N93" s="104">
        <v>30.631506875576964</v>
      </c>
      <c r="O93" s="104">
        <v>27.913165589000371</v>
      </c>
      <c r="P93" s="104">
        <v>25.985972512845841</v>
      </c>
      <c r="Q93" s="104">
        <v>24.397982207444244</v>
      </c>
      <c r="R93" s="104">
        <v>26.533871837163993</v>
      </c>
      <c r="S93" s="104">
        <v>26.746400391183009</v>
      </c>
      <c r="T93" s="104">
        <v>18.760214843296026</v>
      </c>
      <c r="U93" s="104">
        <v>19.159834258374204</v>
      </c>
      <c r="V93" s="104">
        <v>30.246763553642555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61.478763960890184</v>
      </c>
      <c r="D94" s="98">
        <v>63.059356624421646</v>
      </c>
      <c r="E94" s="98">
        <v>56.239801070818629</v>
      </c>
      <c r="F94" s="98">
        <v>55.510655769370757</v>
      </c>
      <c r="G94" s="98">
        <v>62.212680614286938</v>
      </c>
      <c r="H94" s="98">
        <v>57.380473536567877</v>
      </c>
      <c r="I94" s="98">
        <v>59.2932881644739</v>
      </c>
      <c r="J94" s="98">
        <v>57.963189840280883</v>
      </c>
      <c r="K94" s="98">
        <v>60.6502930747655</v>
      </c>
      <c r="L94" s="98">
        <v>53.468224677993014</v>
      </c>
      <c r="M94" s="98">
        <v>30.622209494811354</v>
      </c>
      <c r="N94" s="98">
        <v>30.631506875576964</v>
      </c>
      <c r="O94" s="98">
        <v>27.913165589000371</v>
      </c>
      <c r="P94" s="98">
        <v>25.985972512845841</v>
      </c>
      <c r="Q94" s="98">
        <v>24.397982207444244</v>
      </c>
      <c r="R94" s="98">
        <v>26.533871837163993</v>
      </c>
      <c r="S94" s="98">
        <v>26.746400391183009</v>
      </c>
      <c r="T94" s="98">
        <v>18.760214843296026</v>
      </c>
      <c r="U94" s="98">
        <v>19.159834258374204</v>
      </c>
      <c r="V94" s="98">
        <v>30.246763553642555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264.56681905583633</v>
      </c>
      <c r="D100" s="122">
        <v>254.45615421814989</v>
      </c>
      <c r="E100" s="122">
        <v>317.0593677657003</v>
      </c>
      <c r="F100" s="122">
        <v>263.84427808015153</v>
      </c>
      <c r="G100" s="122">
        <v>169.10673419412126</v>
      </c>
      <c r="H100" s="122">
        <v>149.79452328630771</v>
      </c>
      <c r="I100" s="122">
        <v>78.430135870970901</v>
      </c>
      <c r="J100" s="122">
        <v>56.807989210679224</v>
      </c>
      <c r="K100" s="122">
        <v>98.111579034316151</v>
      </c>
      <c r="L100" s="122">
        <v>165.37252548333691</v>
      </c>
      <c r="M100" s="122">
        <v>179.72704942435101</v>
      </c>
      <c r="N100" s="122">
        <v>91.74846939956619</v>
      </c>
      <c r="O100" s="122">
        <v>33.915003916590678</v>
      </c>
      <c r="P100" s="122">
        <v>57.27105753733025</v>
      </c>
      <c r="Q100" s="122">
        <v>34.114573500181564</v>
      </c>
      <c r="R100" s="122">
        <v>39.280014705074464</v>
      </c>
      <c r="S100" s="122">
        <v>78.517400396877733</v>
      </c>
      <c r="T100" s="122">
        <v>87.473946306377073</v>
      </c>
      <c r="U100" s="122">
        <v>96.15057968592113</v>
      </c>
      <c r="V100" s="122">
        <v>78.144801494655468</v>
      </c>
      <c r="W100" s="122">
        <v>35.350247965135843</v>
      </c>
      <c r="X100" s="122">
        <v>22.45280641348786</v>
      </c>
      <c r="Y100" s="122">
        <v>36.175948124035841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574.56210742641736</v>
      </c>
      <c r="D102" s="98">
        <v>572.66190577117436</v>
      </c>
      <c r="E102" s="98">
        <v>667.56610862397372</v>
      </c>
      <c r="F102" s="98">
        <v>664.81446683789909</v>
      </c>
      <c r="G102" s="98">
        <v>610.14389523306056</v>
      </c>
      <c r="H102" s="98">
        <v>597.99178473773736</v>
      </c>
      <c r="I102" s="98">
        <v>598.80236547955599</v>
      </c>
      <c r="J102" s="98">
        <v>539.23490903850382</v>
      </c>
      <c r="K102" s="98">
        <v>535.39621862165291</v>
      </c>
      <c r="L102" s="98">
        <v>544.92293240597371</v>
      </c>
      <c r="M102" s="98">
        <v>493.68446151508704</v>
      </c>
      <c r="N102" s="98">
        <v>422.81102713146788</v>
      </c>
      <c r="O102" s="98">
        <v>393.38371905041021</v>
      </c>
      <c r="P102" s="98">
        <v>354.59617465277358</v>
      </c>
      <c r="Q102" s="98">
        <v>343.31342396450214</v>
      </c>
      <c r="R102" s="98">
        <v>367.22052029044306</v>
      </c>
      <c r="S102" s="98">
        <v>393.23233331545146</v>
      </c>
      <c r="T102" s="98">
        <v>404.5415139204012</v>
      </c>
      <c r="U102" s="98">
        <v>421.62897691681309</v>
      </c>
      <c r="V102" s="98">
        <v>494.22985230106792</v>
      </c>
      <c r="W102" s="98">
        <v>473.33481511433951</v>
      </c>
      <c r="X102" s="98">
        <v>478.15712300868023</v>
      </c>
      <c r="Y102" s="98">
        <v>497.71255054138464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281.23303152977275</v>
      </c>
      <c r="D124" s="117">
        <f t="shared" si="42"/>
        <v>286.33095288558718</v>
      </c>
      <c r="E124" s="117">
        <f t="shared" si="42"/>
        <v>356.80257529902042</v>
      </c>
      <c r="F124" s="117">
        <f t="shared" si="42"/>
        <v>289.58176162877805</v>
      </c>
      <c r="G124" s="117">
        <f t="shared" si="42"/>
        <v>0</v>
      </c>
      <c r="H124" s="117">
        <f t="shared" si="42"/>
        <v>0</v>
      </c>
      <c r="I124" s="117">
        <f t="shared" si="42"/>
        <v>177.42292310505368</v>
      </c>
      <c r="J124" s="117">
        <f t="shared" si="42"/>
        <v>153.31188590310401</v>
      </c>
      <c r="K124" s="117">
        <f t="shared" si="42"/>
        <v>218.25068784576928</v>
      </c>
      <c r="L124" s="117">
        <f t="shared" si="42"/>
        <v>294.38365313885942</v>
      </c>
      <c r="M124" s="117">
        <f t="shared" si="42"/>
        <v>294.43961157626268</v>
      </c>
      <c r="N124" s="117">
        <f t="shared" si="42"/>
        <v>281.08666049522168</v>
      </c>
      <c r="O124" s="117">
        <f t="shared" si="42"/>
        <v>225.47603408986927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61.940810651400035</v>
      </c>
      <c r="S124" s="117">
        <f t="shared" si="43"/>
        <v>124.68342275855777</v>
      </c>
      <c r="T124" s="117">
        <f t="shared" si="43"/>
        <v>120.16084571893104</v>
      </c>
      <c r="U124" s="117">
        <f t="shared" si="43"/>
        <v>143.19474687740825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281.23303152977275</v>
      </c>
      <c r="D139" s="122">
        <v>286.33095288558718</v>
      </c>
      <c r="E139" s="122">
        <v>356.80257529902042</v>
      </c>
      <c r="F139" s="122">
        <v>289.58176162877805</v>
      </c>
      <c r="G139" s="122">
        <v>0</v>
      </c>
      <c r="H139" s="122">
        <v>0</v>
      </c>
      <c r="I139" s="122">
        <v>177.42292310505368</v>
      </c>
      <c r="J139" s="122">
        <v>153.31188590310401</v>
      </c>
      <c r="K139" s="122">
        <v>218.25068784576928</v>
      </c>
      <c r="L139" s="122">
        <v>294.38365313885942</v>
      </c>
      <c r="M139" s="122">
        <v>294.43961157626268</v>
      </c>
      <c r="N139" s="122">
        <v>281.08666049522168</v>
      </c>
      <c r="O139" s="122">
        <v>225.47603408986927</v>
      </c>
      <c r="P139" s="122">
        <v>0</v>
      </c>
      <c r="Q139" s="122">
        <v>0</v>
      </c>
      <c r="R139" s="122">
        <v>61.940810651400035</v>
      </c>
      <c r="S139" s="122">
        <v>124.68342275855777</v>
      </c>
      <c r="T139" s="122">
        <v>120.16084571893104</v>
      </c>
      <c r="U139" s="122">
        <v>143.19474687740825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574.56210742641736</v>
      </c>
      <c r="D140" s="98">
        <v>572.66190577117436</v>
      </c>
      <c r="E140" s="98">
        <v>667.56610862397372</v>
      </c>
      <c r="F140" s="98">
        <v>664.81446683789898</v>
      </c>
      <c r="G140" s="98">
        <v>0</v>
      </c>
      <c r="H140" s="98">
        <v>0</v>
      </c>
      <c r="I140" s="98">
        <v>598.80236547955622</v>
      </c>
      <c r="J140" s="98">
        <v>539.2349090385037</v>
      </c>
      <c r="K140" s="98">
        <v>535.39621862165279</v>
      </c>
      <c r="L140" s="98">
        <v>544.92293240597382</v>
      </c>
      <c r="M140" s="98">
        <v>493.68446151508709</v>
      </c>
      <c r="N140" s="98">
        <v>422.81102713146788</v>
      </c>
      <c r="O140" s="98">
        <v>393.38371905041021</v>
      </c>
      <c r="P140" s="98">
        <v>0</v>
      </c>
      <c r="Q140" s="98">
        <v>0</v>
      </c>
      <c r="R140" s="98">
        <v>367.22052029044306</v>
      </c>
      <c r="S140" s="98">
        <v>393.2323333154514</v>
      </c>
      <c r="T140" s="98">
        <v>404.5415139204012</v>
      </c>
      <c r="U140" s="98">
        <v>421.62897691681314</v>
      </c>
      <c r="V140" s="98">
        <v>0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577.87269220508256</v>
      </c>
      <c r="D143" s="117">
        <f t="shared" si="49"/>
        <v>576.29915086428764</v>
      </c>
      <c r="E143" s="117">
        <f t="shared" si="49"/>
        <v>658.75849960551761</v>
      </c>
      <c r="F143" s="117">
        <f t="shared" si="49"/>
        <v>581.65979699694594</v>
      </c>
      <c r="G143" s="117">
        <f t="shared" si="49"/>
        <v>472.34981934514485</v>
      </c>
      <c r="H143" s="117">
        <f t="shared" si="49"/>
        <v>463.42856998536092</v>
      </c>
      <c r="I143" s="117">
        <f t="shared" si="49"/>
        <v>435.87968238756775</v>
      </c>
      <c r="J143" s="117">
        <f t="shared" si="49"/>
        <v>410.76238524120345</v>
      </c>
      <c r="K143" s="117">
        <f t="shared" si="49"/>
        <v>476.02796078816868</v>
      </c>
      <c r="L143" s="117">
        <f t="shared" si="49"/>
        <v>537.11030484366768</v>
      </c>
      <c r="M143" s="117">
        <f t="shared" si="49"/>
        <v>494.62689600052835</v>
      </c>
      <c r="N143" s="117">
        <f t="shared" si="49"/>
        <v>475.32682863451066</v>
      </c>
      <c r="O143" s="117">
        <f t="shared" si="49"/>
        <v>423.56695297215873</v>
      </c>
      <c r="P143" s="117">
        <f t="shared" si="49"/>
        <v>289.69501939443978</v>
      </c>
      <c r="Q143" s="117">
        <f t="shared" si="49"/>
        <v>223.9045048837001</v>
      </c>
      <c r="R143" s="117">
        <f t="shared" ref="R143:V143" si="50">R144+R146+R148+R157</f>
        <v>217.04923343895922</v>
      </c>
      <c r="S143" s="117">
        <f t="shared" si="50"/>
        <v>291.08985341282829</v>
      </c>
      <c r="T143" s="117">
        <f t="shared" si="50"/>
        <v>258.39301286166335</v>
      </c>
      <c r="U143" s="117">
        <f t="shared" si="50"/>
        <v>297.4119440166628</v>
      </c>
      <c r="V143" s="117">
        <f t="shared" si="50"/>
        <v>291.44249381264279</v>
      </c>
      <c r="W143" s="117">
        <f t="shared" ref="W143:Y143" si="51">W144+W146+W148+W157</f>
        <v>220.08293928903916</v>
      </c>
      <c r="X143" s="117">
        <f t="shared" si="51"/>
        <v>136.6591657067622</v>
      </c>
      <c r="Y143" s="117">
        <f t="shared" si="51"/>
        <v>166.6927215497295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297.37931978775708</v>
      </c>
      <c r="D148" s="122">
        <v>291.75710442116053</v>
      </c>
      <c r="E148" s="122">
        <v>302.42708963954112</v>
      </c>
      <c r="F148" s="122">
        <v>291.94559998721365</v>
      </c>
      <c r="G148" s="122">
        <v>279.23866999901509</v>
      </c>
      <c r="H148" s="122">
        <v>278.89427712483479</v>
      </c>
      <c r="I148" s="122">
        <v>267.75528193747596</v>
      </c>
      <c r="J148" s="122">
        <v>256.51477810304084</v>
      </c>
      <c r="K148" s="122">
        <v>257.02582418881087</v>
      </c>
      <c r="L148" s="122">
        <v>241.73918391623587</v>
      </c>
      <c r="M148" s="122">
        <v>201.14137735696778</v>
      </c>
      <c r="N148" s="122">
        <v>193.31598646958469</v>
      </c>
      <c r="O148" s="122">
        <v>198.54425154632602</v>
      </c>
      <c r="P148" s="122">
        <v>160.64973393927636</v>
      </c>
      <c r="Q148" s="122">
        <v>147.48492684142067</v>
      </c>
      <c r="R148" s="122">
        <v>153.00559830515385</v>
      </c>
      <c r="S148" s="122">
        <v>165.58808153343423</v>
      </c>
      <c r="T148" s="122">
        <v>137.36244103661394</v>
      </c>
      <c r="U148" s="122">
        <v>154.96548210251396</v>
      </c>
      <c r="V148" s="122">
        <v>137.22524453235491</v>
      </c>
      <c r="W148" s="122">
        <v>146.8096402261414</v>
      </c>
      <c r="X148" s="122">
        <v>91.58347576967742</v>
      </c>
      <c r="Y148" s="122">
        <v>113.18869453922895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325.53532696396223</v>
      </c>
      <c r="D149" s="98">
        <v>321.10247125112204</v>
      </c>
      <c r="E149" s="98">
        <v>327.93667315431657</v>
      </c>
      <c r="F149" s="98">
        <v>323.07294267000736</v>
      </c>
      <c r="G149" s="98">
        <v>315.54198012585346</v>
      </c>
      <c r="H149" s="98">
        <v>316.78444659422638</v>
      </c>
      <c r="I149" s="98">
        <v>321.88945607777254</v>
      </c>
      <c r="J149" s="98">
        <v>321.23632325926786</v>
      </c>
      <c r="K149" s="98">
        <v>321.85263518202004</v>
      </c>
      <c r="L149" s="98">
        <v>335.13496188324558</v>
      </c>
      <c r="M149" s="98">
        <v>289.03851198834047</v>
      </c>
      <c r="N149" s="98">
        <v>275.20087884166463</v>
      </c>
      <c r="O149" s="98">
        <v>269.85416566968496</v>
      </c>
      <c r="P149" s="98">
        <v>241.9135426680042</v>
      </c>
      <c r="Q149" s="98">
        <v>224.66355161712156</v>
      </c>
      <c r="R149" s="98">
        <v>225.95262247860148</v>
      </c>
      <c r="S149" s="98">
        <v>229.62267545861411</v>
      </c>
      <c r="T149" s="98">
        <v>224.58513052558575</v>
      </c>
      <c r="U149" s="98">
        <v>221.43582196934832</v>
      </c>
      <c r="V149" s="98">
        <v>255.71619894556582</v>
      </c>
      <c r="W149" s="98">
        <v>224.6697762409392</v>
      </c>
      <c r="X149" s="98">
        <v>215.00899911633499</v>
      </c>
      <c r="Y149" s="98">
        <v>211.6191610129938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61.478763960890177</v>
      </c>
      <c r="D150" s="98">
        <v>63.059356624421639</v>
      </c>
      <c r="E150" s="98">
        <v>56.239801070818622</v>
      </c>
      <c r="F150" s="98">
        <v>55.510655769370764</v>
      </c>
      <c r="G150" s="98">
        <v>62.212680614286938</v>
      </c>
      <c r="H150" s="98">
        <v>57.380473536567877</v>
      </c>
      <c r="I150" s="98">
        <v>59.293288164473907</v>
      </c>
      <c r="J150" s="98">
        <v>57.963189840280876</v>
      </c>
      <c r="K150" s="98">
        <v>60.650293074765507</v>
      </c>
      <c r="L150" s="98">
        <v>53.468224677993021</v>
      </c>
      <c r="M150" s="98">
        <v>30.622209494811358</v>
      </c>
      <c r="N150" s="98">
        <v>30.63150687557696</v>
      </c>
      <c r="O150" s="98">
        <v>27.913165589000368</v>
      </c>
      <c r="P150" s="98">
        <v>25.985972512845841</v>
      </c>
      <c r="Q150" s="98">
        <v>24.397982207444247</v>
      </c>
      <c r="R150" s="98">
        <v>26.533871837163993</v>
      </c>
      <c r="S150" s="98">
        <v>26.746400391183013</v>
      </c>
      <c r="T150" s="98">
        <v>18.760214843296023</v>
      </c>
      <c r="U150" s="98">
        <v>19.159834258374207</v>
      </c>
      <c r="V150" s="98">
        <v>30.246763553642555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61.478763960890177</v>
      </c>
      <c r="D151" s="101">
        <v>63.059356624421639</v>
      </c>
      <c r="E151" s="101">
        <v>56.239801070818622</v>
      </c>
      <c r="F151" s="101">
        <v>55.510655769370764</v>
      </c>
      <c r="G151" s="101">
        <v>62.212680614286938</v>
      </c>
      <c r="H151" s="101">
        <v>57.380473536567877</v>
      </c>
      <c r="I151" s="101">
        <v>59.293288164473907</v>
      </c>
      <c r="J151" s="101">
        <v>57.963189840280876</v>
      </c>
      <c r="K151" s="101">
        <v>60.650293074765507</v>
      </c>
      <c r="L151" s="101">
        <v>53.468224677993021</v>
      </c>
      <c r="M151" s="101">
        <v>30.622209494811358</v>
      </c>
      <c r="N151" s="101">
        <v>30.63150687557696</v>
      </c>
      <c r="O151" s="101">
        <v>27.913165589000368</v>
      </c>
      <c r="P151" s="101">
        <v>25.985972512845841</v>
      </c>
      <c r="Q151" s="101">
        <v>24.397982207444247</v>
      </c>
      <c r="R151" s="101">
        <v>26.533871837163993</v>
      </c>
      <c r="S151" s="101">
        <v>26.746400391183013</v>
      </c>
      <c r="T151" s="101">
        <v>18.760214843296023</v>
      </c>
      <c r="U151" s="101">
        <v>19.159834258374207</v>
      </c>
      <c r="V151" s="101">
        <v>30.246763553642555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280.49337241732547</v>
      </c>
      <c r="D157" s="122">
        <v>284.54204644312711</v>
      </c>
      <c r="E157" s="122">
        <v>356.33140996597649</v>
      </c>
      <c r="F157" s="122">
        <v>289.71419700973223</v>
      </c>
      <c r="G157" s="122">
        <v>193.11114934612976</v>
      </c>
      <c r="H157" s="122">
        <v>184.53429286052616</v>
      </c>
      <c r="I157" s="122">
        <v>168.12440045009183</v>
      </c>
      <c r="J157" s="122">
        <v>154.24760713816261</v>
      </c>
      <c r="K157" s="122">
        <v>219.00213659935781</v>
      </c>
      <c r="L157" s="122">
        <v>295.37112092743183</v>
      </c>
      <c r="M157" s="122">
        <v>293.48551864356057</v>
      </c>
      <c r="N157" s="122">
        <v>282.01084216492598</v>
      </c>
      <c r="O157" s="122">
        <v>225.02270142583271</v>
      </c>
      <c r="P157" s="122">
        <v>129.04528545516339</v>
      </c>
      <c r="Q157" s="122">
        <v>76.419578042279412</v>
      </c>
      <c r="R157" s="122">
        <v>64.043635133805381</v>
      </c>
      <c r="S157" s="122">
        <v>125.50177187939404</v>
      </c>
      <c r="T157" s="122">
        <v>121.03057182504941</v>
      </c>
      <c r="U157" s="122">
        <v>142.44646191414881</v>
      </c>
      <c r="V157" s="122">
        <v>154.21724928028789</v>
      </c>
      <c r="W157" s="122">
        <v>73.273299062897763</v>
      </c>
      <c r="X157" s="122">
        <v>45.075689937084782</v>
      </c>
      <c r="Y157" s="122">
        <v>53.504027010500543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574.56210742641736</v>
      </c>
      <c r="D158" s="98">
        <v>572.66190577117425</v>
      </c>
      <c r="E158" s="98">
        <v>667.56610862397372</v>
      </c>
      <c r="F158" s="98">
        <v>664.81446683789909</v>
      </c>
      <c r="G158" s="98">
        <v>610.14389523306068</v>
      </c>
      <c r="H158" s="98">
        <v>597.99178473773736</v>
      </c>
      <c r="I158" s="98">
        <v>598.80236547955599</v>
      </c>
      <c r="J158" s="98">
        <v>539.23490903850393</v>
      </c>
      <c r="K158" s="98">
        <v>535.39621862165279</v>
      </c>
      <c r="L158" s="98">
        <v>544.92293240597382</v>
      </c>
      <c r="M158" s="98">
        <v>493.68446151508709</v>
      </c>
      <c r="N158" s="98">
        <v>422.81102713146782</v>
      </c>
      <c r="O158" s="98">
        <v>393.38371905041021</v>
      </c>
      <c r="P158" s="98">
        <v>354.59617465277353</v>
      </c>
      <c r="Q158" s="98">
        <v>343.31342396450214</v>
      </c>
      <c r="R158" s="98">
        <v>367.22052029044301</v>
      </c>
      <c r="S158" s="98">
        <v>393.2323333154514</v>
      </c>
      <c r="T158" s="98">
        <v>404.54151392040126</v>
      </c>
      <c r="U158" s="98">
        <v>421.62897691681314</v>
      </c>
      <c r="V158" s="98">
        <v>494.22985230106787</v>
      </c>
      <c r="W158" s="98">
        <v>473.33481511433956</v>
      </c>
      <c r="X158" s="98">
        <v>478.15712300868006</v>
      </c>
      <c r="Y158" s="98">
        <v>497.71255054138464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577.92383450324928</v>
      </c>
      <c r="D161" s="117">
        <f t="shared" si="54"/>
        <v>576.40112244694444</v>
      </c>
      <c r="E161" s="117">
        <f t="shared" si="54"/>
        <v>658.74453812703837</v>
      </c>
      <c r="F161" s="117">
        <f t="shared" si="54"/>
        <v>581.60463134644669</v>
      </c>
      <c r="G161" s="117">
        <f t="shared" si="54"/>
        <v>472.37986525866677</v>
      </c>
      <c r="H161" s="117">
        <f t="shared" si="54"/>
        <v>463.55678888463922</v>
      </c>
      <c r="I161" s="117">
        <f t="shared" si="54"/>
        <v>435.84313891985448</v>
      </c>
      <c r="J161" s="117">
        <f t="shared" si="54"/>
        <v>410.82448499594011</v>
      </c>
      <c r="K161" s="117">
        <f t="shared" si="54"/>
        <v>475.96178668680795</v>
      </c>
      <c r="L161" s="117">
        <f t="shared" si="54"/>
        <v>537.19292526628601</v>
      </c>
      <c r="M161" s="117">
        <f t="shared" si="54"/>
        <v>494.53195970963145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220.00433214489465</v>
      </c>
      <c r="X161" s="117">
        <f t="shared" si="56"/>
        <v>136.55597136110904</v>
      </c>
      <c r="Y161" s="117">
        <f t="shared" si="56"/>
        <v>166.73429671969797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297.37864305984516</v>
      </c>
      <c r="D166" s="122">
        <v>291.80061448210017</v>
      </c>
      <c r="E166" s="122">
        <v>302.43684394528765</v>
      </c>
      <c r="F166" s="122">
        <v>291.95073984633319</v>
      </c>
      <c r="G166" s="122">
        <v>279.29040239528871</v>
      </c>
      <c r="H166" s="122">
        <v>278.97917195596494</v>
      </c>
      <c r="I166" s="122">
        <v>267.7614181983339</v>
      </c>
      <c r="J166" s="122">
        <v>256.5225097179362</v>
      </c>
      <c r="K166" s="122">
        <v>256.97501957181493</v>
      </c>
      <c r="L166" s="122">
        <v>241.74217911318846</v>
      </c>
      <c r="M166" s="122">
        <v>201.10974445740385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146.87263322583132</v>
      </c>
      <c r="X166" s="122">
        <v>91.550146536088846</v>
      </c>
      <c r="Y166" s="122">
        <v>113.20048135351205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325.53532696396229</v>
      </c>
      <c r="D167" s="98">
        <v>321.10247125112198</v>
      </c>
      <c r="E167" s="98">
        <v>327.9366731543164</v>
      </c>
      <c r="F167" s="98">
        <v>323.07294267000736</v>
      </c>
      <c r="G167" s="98">
        <v>315.54198012585346</v>
      </c>
      <c r="H167" s="98">
        <v>316.78444659422638</v>
      </c>
      <c r="I167" s="98">
        <v>321.88945607777242</v>
      </c>
      <c r="J167" s="98">
        <v>321.23632325926786</v>
      </c>
      <c r="K167" s="98">
        <v>321.85263518202004</v>
      </c>
      <c r="L167" s="98">
        <v>335.13496188324564</v>
      </c>
      <c r="M167" s="98">
        <v>289.03851198834042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224.66977624093911</v>
      </c>
      <c r="X167" s="98">
        <v>215.00899911633496</v>
      </c>
      <c r="Y167" s="98">
        <v>211.61916101299383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61.478763960890184</v>
      </c>
      <c r="D168" s="98">
        <v>63.059356624421639</v>
      </c>
      <c r="E168" s="98">
        <v>56.239801070818629</v>
      </c>
      <c r="F168" s="98">
        <v>55.51065576937075</v>
      </c>
      <c r="G168" s="98">
        <v>62.212680614286946</v>
      </c>
      <c r="H168" s="98">
        <v>57.38047353656787</v>
      </c>
      <c r="I168" s="98">
        <v>59.293288164473907</v>
      </c>
      <c r="J168" s="98">
        <v>57.963189840280869</v>
      </c>
      <c r="K168" s="98">
        <v>60.650293074765486</v>
      </c>
      <c r="L168" s="98">
        <v>53.468224677993014</v>
      </c>
      <c r="M168" s="98">
        <v>30.622209494811361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61.478763960890184</v>
      </c>
      <c r="D169" s="101">
        <v>63.059356624421639</v>
      </c>
      <c r="E169" s="101">
        <v>56.239801070818629</v>
      </c>
      <c r="F169" s="101">
        <v>55.51065576937075</v>
      </c>
      <c r="G169" s="101">
        <v>62.212680614286946</v>
      </c>
      <c r="H169" s="101">
        <v>57.38047353656787</v>
      </c>
      <c r="I169" s="101">
        <v>59.293288164473907</v>
      </c>
      <c r="J169" s="101">
        <v>57.963189840280869</v>
      </c>
      <c r="K169" s="101">
        <v>60.650293074765486</v>
      </c>
      <c r="L169" s="101">
        <v>53.468224677993014</v>
      </c>
      <c r="M169" s="101">
        <v>30.622209494811361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280.54519144340412</v>
      </c>
      <c r="D175" s="122">
        <v>284.60050796484427</v>
      </c>
      <c r="E175" s="122">
        <v>356.30769418175066</v>
      </c>
      <c r="F175" s="122">
        <v>289.65389150011356</v>
      </c>
      <c r="G175" s="122">
        <v>193.08946286337806</v>
      </c>
      <c r="H175" s="122">
        <v>184.57761692867427</v>
      </c>
      <c r="I175" s="122">
        <v>168.08172072152058</v>
      </c>
      <c r="J175" s="122">
        <v>154.30197527800391</v>
      </c>
      <c r="K175" s="122">
        <v>218.986767114993</v>
      </c>
      <c r="L175" s="122">
        <v>295.45074615309761</v>
      </c>
      <c r="M175" s="122">
        <v>293.4222152522276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73.131698919063339</v>
      </c>
      <c r="X175" s="122">
        <v>45.005824825020191</v>
      </c>
      <c r="Y175" s="122">
        <v>53.533815366185934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574.56210742641724</v>
      </c>
      <c r="D176" s="98">
        <v>572.66190577117425</v>
      </c>
      <c r="E176" s="98">
        <v>667.56610862397361</v>
      </c>
      <c r="F176" s="98">
        <v>664.81446683789909</v>
      </c>
      <c r="G176" s="98">
        <v>610.14389523306068</v>
      </c>
      <c r="H176" s="98">
        <v>597.99178473773725</v>
      </c>
      <c r="I176" s="98">
        <v>598.80236547955622</v>
      </c>
      <c r="J176" s="98">
        <v>539.2349090385037</v>
      </c>
      <c r="K176" s="98">
        <v>535.39621862165279</v>
      </c>
      <c r="L176" s="98">
        <v>544.92293240597382</v>
      </c>
      <c r="M176" s="98">
        <v>493.68446151508704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473.33481511433956</v>
      </c>
      <c r="X176" s="98">
        <v>478.15712300868012</v>
      </c>
      <c r="Y176" s="98">
        <v>497.71255054138476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60.379166278756912</v>
      </c>
      <c r="D24" s="118">
        <f t="shared" si="7"/>
        <v>59.939795455060654</v>
      </c>
      <c r="E24" s="118">
        <f t="shared" si="7"/>
        <v>76.281182687715869</v>
      </c>
      <c r="F24" s="118">
        <f t="shared" si="7"/>
        <v>73.894722216076374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68.103373685428991</v>
      </c>
      <c r="M24" s="118">
        <f t="shared" si="7"/>
        <v>55.278750394853851</v>
      </c>
      <c r="N24" s="118">
        <f t="shared" si="7"/>
        <v>50.520296452913286</v>
      </c>
      <c r="O24" s="118">
        <f t="shared" si="7"/>
        <v>48.69242253313508</v>
      </c>
      <c r="P24" s="118">
        <f t="shared" si="7"/>
        <v>42.017905420124279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41.237229134090953</v>
      </c>
      <c r="T24" s="118">
        <f t="shared" si="8"/>
        <v>40.950481042869967</v>
      </c>
      <c r="U24" s="118">
        <f t="shared" si="8"/>
        <v>41.299358185408366</v>
      </c>
      <c r="V24" s="118">
        <f t="shared" si="8"/>
        <v>44.654817224050674</v>
      </c>
      <c r="W24" s="118">
        <f t="shared" ref="W24:Y24" si="9">W25+W28+W30+W39</f>
        <v>0</v>
      </c>
      <c r="X24" s="118">
        <f t="shared" si="9"/>
        <v>37.701971779479507</v>
      </c>
      <c r="Y24" s="118">
        <f t="shared" si="9"/>
        <v>0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26.365047095282431</v>
      </c>
      <c r="D25" s="123">
        <f t="shared" si="10"/>
        <v>25.541867873136564</v>
      </c>
      <c r="E25" s="123">
        <f t="shared" si="10"/>
        <v>40.437970841828729</v>
      </c>
      <c r="F25" s="123">
        <f t="shared" si="10"/>
        <v>39.542526614770615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37.16537938230541</v>
      </c>
      <c r="M25" s="123">
        <f t="shared" si="10"/>
        <v>28.910297718700555</v>
      </c>
      <c r="N25" s="123">
        <f t="shared" si="10"/>
        <v>27.475401926887074</v>
      </c>
      <c r="O25" s="123">
        <f t="shared" si="10"/>
        <v>27.913519617500238</v>
      </c>
      <c r="P25" s="123">
        <f t="shared" si="10"/>
        <v>25.886677181036667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23.376519122826693</v>
      </c>
      <c r="T25" s="123">
        <f t="shared" si="11"/>
        <v>22.228535782026903</v>
      </c>
      <c r="U25" s="123">
        <f t="shared" si="11"/>
        <v>22.439560662929971</v>
      </c>
      <c r="V25" s="123">
        <f t="shared" si="11"/>
        <v>24.440131462412825</v>
      </c>
      <c r="W25" s="123">
        <f t="shared" ref="W25:Y25" si="12">SUM(W26:W27)</f>
        <v>0</v>
      </c>
      <c r="X25" s="123">
        <f t="shared" si="12"/>
        <v>21.457024889003023</v>
      </c>
      <c r="Y25" s="123">
        <f t="shared" si="12"/>
        <v>0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26.115230242658424</v>
      </c>
      <c r="D26" s="99">
        <v>25.308587242759849</v>
      </c>
      <c r="E26" s="99">
        <v>40.131909332651958</v>
      </c>
      <c r="F26" s="99">
        <v>39.255779617830967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36.962645843424731</v>
      </c>
      <c r="M26" s="99">
        <v>28.72961755582881</v>
      </c>
      <c r="N26" s="99">
        <v>27.306165162106783</v>
      </c>
      <c r="O26" s="99">
        <v>27.735968213263618</v>
      </c>
      <c r="P26" s="99">
        <v>25.721153082421306</v>
      </c>
      <c r="Q26" s="99">
        <v>0</v>
      </c>
      <c r="R26" s="99">
        <v>0</v>
      </c>
      <c r="S26" s="99">
        <v>23.219282554646316</v>
      </c>
      <c r="T26" s="99">
        <v>22.081306786461283</v>
      </c>
      <c r="U26" s="99">
        <v>22.293214900945706</v>
      </c>
      <c r="V26" s="99">
        <v>24.214744543486372</v>
      </c>
      <c r="W26" s="99">
        <v>0</v>
      </c>
      <c r="X26" s="99">
        <v>21.256852731032865</v>
      </c>
      <c r="Y26" s="99">
        <v>0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0.24981685262400816</v>
      </c>
      <c r="D27" s="99">
        <v>0.23328063037671423</v>
      </c>
      <c r="E27" s="99">
        <v>0.30606150917677344</v>
      </c>
      <c r="F27" s="99">
        <v>0.28674699693964584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0.20273353888068218</v>
      </c>
      <c r="M27" s="99">
        <v>0.18068016287174543</v>
      </c>
      <c r="N27" s="99">
        <v>0.16923676478028926</v>
      </c>
      <c r="O27" s="99">
        <v>0.17755140423662041</v>
      </c>
      <c r="P27" s="99">
        <v>0.16552409861535927</v>
      </c>
      <c r="Q27" s="99">
        <v>0</v>
      </c>
      <c r="R27" s="99">
        <v>0</v>
      </c>
      <c r="S27" s="99">
        <v>0.15723656818037693</v>
      </c>
      <c r="T27" s="99">
        <v>0.14722899556562</v>
      </c>
      <c r="U27" s="99">
        <v>0.14634576198426477</v>
      </c>
      <c r="V27" s="99">
        <v>0.2253869189264523</v>
      </c>
      <c r="W27" s="99">
        <v>0</v>
      </c>
      <c r="X27" s="99">
        <v>0.20017215797015764</v>
      </c>
      <c r="Y27" s="99">
        <v>0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0.29614663290739512</v>
      </c>
      <c r="D28" s="123">
        <f t="shared" si="13"/>
        <v>0.15912085834680628</v>
      </c>
      <c r="E28" s="123">
        <f t="shared" si="13"/>
        <v>0.36021366770652241</v>
      </c>
      <c r="F28" s="123">
        <f t="shared" si="13"/>
        <v>0.30308590220737563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0.26394558405803281</v>
      </c>
      <c r="M28" s="123">
        <f t="shared" si="13"/>
        <v>0.29094781553021004</v>
      </c>
      <c r="N28" s="123">
        <f t="shared" si="13"/>
        <v>0.27872369508980888</v>
      </c>
      <c r="O28" s="123">
        <f t="shared" si="13"/>
        <v>0.25380059651860049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0.10310607568245972</v>
      </c>
      <c r="T28" s="123">
        <f t="shared" si="13"/>
        <v>8.1857561438752099E-2</v>
      </c>
      <c r="U28" s="123">
        <f t="shared" si="13"/>
        <v>7.4409102471704125E-2</v>
      </c>
      <c r="V28" s="123">
        <f t="shared" si="13"/>
        <v>5.1118329067670415E-2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0.29614663290739512</v>
      </c>
      <c r="D29" s="99">
        <f>RES_hhdet_in_fech!D29/RES_summary!D$21</f>
        <v>0.15912085834680628</v>
      </c>
      <c r="E29" s="99">
        <f>RES_hhdet_in_fech!E29/RES_summary!E$21</f>
        <v>0.36021366770652241</v>
      </c>
      <c r="F29" s="99">
        <f>RES_hhdet_in_fech!F29/RES_summary!F$21</f>
        <v>0.30308590220737563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0.26394558405803281</v>
      </c>
      <c r="M29" s="99">
        <f>RES_hhdet_in_fech!M29/RES_summary!M$21</f>
        <v>0.29094781553021004</v>
      </c>
      <c r="N29" s="99">
        <f>RES_hhdet_in_fech!N29/RES_summary!N$21</f>
        <v>0.27872369508980888</v>
      </c>
      <c r="O29" s="99">
        <f>RES_hhdet_in_fech!O29/RES_summary!O$21</f>
        <v>0.25380059651860049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0.10310607568245972</v>
      </c>
      <c r="T29" s="99">
        <f>RES_hhdet_in_fech!T29/RES_summary!T$21</f>
        <v>8.1857561438752099E-2</v>
      </c>
      <c r="U29" s="99">
        <f>RES_hhdet_in_fech!U29/RES_summary!U$21</f>
        <v>7.4409102471704125E-2</v>
      </c>
      <c r="V29" s="99">
        <f>RES_hhdet_in_fech!V29/RES_summary!V$21</f>
        <v>5.1118329067670415E-2</v>
      </c>
      <c r="W29" s="99">
        <f>RES_hhdet_in_fech!W29/RES_summary!W$21</f>
        <v>0</v>
      </c>
      <c r="X29" s="99">
        <f>RES_hhdet_in_fech!X29/RES_summary!X$21</f>
        <v>0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12.80916147219126</v>
      </c>
      <c r="D30" s="123">
        <v>12.639861742695247</v>
      </c>
      <c r="E30" s="123">
        <v>12.815045907433483</v>
      </c>
      <c r="F30" s="123">
        <v>12.370400396622754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11.210101366474532</v>
      </c>
      <c r="M30" s="123">
        <v>9.5391872921608503</v>
      </c>
      <c r="N30" s="123">
        <v>8.9330195895642248</v>
      </c>
      <c r="O30" s="123">
        <v>8.8191318337487878</v>
      </c>
      <c r="P30" s="123">
        <v>8.5710817995277715</v>
      </c>
      <c r="Q30" s="123">
        <v>0</v>
      </c>
      <c r="R30" s="123">
        <v>0</v>
      </c>
      <c r="S30" s="123">
        <v>7.3747884525640224</v>
      </c>
      <c r="T30" s="123">
        <v>7.0849596306494664</v>
      </c>
      <c r="U30" s="123">
        <v>7.0461370428389927</v>
      </c>
      <c r="V30" s="123">
        <v>7.4124796849695516</v>
      </c>
      <c r="W30" s="123">
        <v>0</v>
      </c>
      <c r="X30" s="123">
        <v>5.7942882566456424</v>
      </c>
      <c r="Y30" s="123">
        <v>0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13.140930992170036</v>
      </c>
      <c r="D31" s="99">
        <v>12.948250096786206</v>
      </c>
      <c r="E31" s="99">
        <v>13.170553360549274</v>
      </c>
      <c r="F31" s="99">
        <v>12.777833760414191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12.594264429193576</v>
      </c>
      <c r="M31" s="99">
        <v>10.602941760578771</v>
      </c>
      <c r="N31" s="99">
        <v>9.9344994592707501</v>
      </c>
      <c r="O31" s="99">
        <v>9.6260962950218651</v>
      </c>
      <c r="P31" s="99">
        <v>8.5710817995277715</v>
      </c>
      <c r="Q31" s="99">
        <v>0</v>
      </c>
      <c r="R31" s="99">
        <v>0</v>
      </c>
      <c r="S31" s="99">
        <v>7.9559666888532243</v>
      </c>
      <c r="T31" s="99">
        <v>7.7243073849889301</v>
      </c>
      <c r="U31" s="99">
        <v>7.5556606275435501</v>
      </c>
      <c r="V31" s="99">
        <v>8.6855456320908786</v>
      </c>
      <c r="W31" s="99">
        <v>0</v>
      </c>
      <c r="X31" s="99">
        <v>0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8.7495514479195986</v>
      </c>
      <c r="D32" s="99">
        <v>8.6791606977928293</v>
      </c>
      <c r="E32" s="99">
        <v>8.7167218407147526</v>
      </c>
      <c r="F32" s="99">
        <v>8.479364523491002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8.4948082319473528</v>
      </c>
      <c r="M32" s="99">
        <v>7.0179150029275519</v>
      </c>
      <c r="N32" s="99">
        <v>6.7235713138486934</v>
      </c>
      <c r="O32" s="99">
        <v>6.6685395045596829</v>
      </c>
      <c r="P32" s="99">
        <v>0</v>
      </c>
      <c r="Q32" s="99">
        <v>0</v>
      </c>
      <c r="R32" s="99">
        <v>0</v>
      </c>
      <c r="S32" s="99">
        <v>6.0927498663065762</v>
      </c>
      <c r="T32" s="99">
        <v>5.9396316727419816</v>
      </c>
      <c r="U32" s="99">
        <v>5.8899491767995276</v>
      </c>
      <c r="V32" s="99">
        <v>6.9060121398904997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2.4817220368325916</v>
      </c>
      <c r="D33" s="102">
        <v>2.5428278933327912</v>
      </c>
      <c r="E33" s="102">
        <v>2.2586961496719797</v>
      </c>
      <c r="F33" s="102">
        <v>2.1954977891079377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2.0093187424258483</v>
      </c>
      <c r="M33" s="102">
        <v>1.1233295577816449</v>
      </c>
      <c r="N33" s="102">
        <v>1.1057693193892377</v>
      </c>
      <c r="O33" s="102">
        <v>0.99570380613469678</v>
      </c>
      <c r="P33" s="102">
        <v>0</v>
      </c>
      <c r="Q33" s="102">
        <v>0</v>
      </c>
      <c r="R33" s="102">
        <v>0</v>
      </c>
      <c r="S33" s="102">
        <v>0.92670930749317726</v>
      </c>
      <c r="T33" s="102">
        <v>0.6452326817849664</v>
      </c>
      <c r="U33" s="102">
        <v>0.65375693981571226</v>
      </c>
      <c r="V33" s="102">
        <v>1.0273484673692832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6.2678294110870061</v>
      </c>
      <c r="D34" s="105">
        <v>6.1363328044600411</v>
      </c>
      <c r="E34" s="105">
        <v>6.4580256910427716</v>
      </c>
      <c r="F34" s="105">
        <v>6.2838667343830625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6.4854894895215063</v>
      </c>
      <c r="M34" s="105">
        <v>5.8945854451459079</v>
      </c>
      <c r="N34" s="105">
        <v>5.6178019944594562</v>
      </c>
      <c r="O34" s="105">
        <v>5.6728356984249846</v>
      </c>
      <c r="P34" s="105">
        <v>0</v>
      </c>
      <c r="Q34" s="105">
        <v>0</v>
      </c>
      <c r="R34" s="105">
        <v>0</v>
      </c>
      <c r="S34" s="105">
        <v>5.166040558813398</v>
      </c>
      <c r="T34" s="105">
        <v>5.2943989909570162</v>
      </c>
      <c r="U34" s="105">
        <v>5.2361922369838156</v>
      </c>
      <c r="V34" s="105">
        <v>5.8786636725212169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11.789377384028509</v>
      </c>
      <c r="D35" s="102">
        <v>11.952594190372587</v>
      </c>
      <c r="E35" s="102">
        <v>10.945421129149345</v>
      </c>
      <c r="F35" s="102">
        <v>10.71207102578018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10.619603615461916</v>
      </c>
      <c r="M35" s="102">
        <v>9.7085691885347352</v>
      </c>
      <c r="N35" s="102">
        <v>8.934472001903373</v>
      </c>
      <c r="O35" s="102">
        <v>8.5680035979457454</v>
      </c>
      <c r="P35" s="102">
        <v>0</v>
      </c>
      <c r="Q35" s="102">
        <v>0</v>
      </c>
      <c r="R35" s="102">
        <v>0</v>
      </c>
      <c r="S35" s="102">
        <v>7.5431147059428643</v>
      </c>
      <c r="T35" s="102">
        <v>7.5799394054151108</v>
      </c>
      <c r="U35" s="102">
        <v>7.4234131685617637</v>
      </c>
      <c r="V35" s="102">
        <v>6.9859826387106887</v>
      </c>
      <c r="W35" s="102">
        <v>0</v>
      </c>
      <c r="X35" s="102">
        <v>0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8.5282949402684309</v>
      </c>
      <c r="D36" s="105">
        <v>8.7138739635165319</v>
      </c>
      <c r="E36" s="105">
        <v>7.7746785923580495</v>
      </c>
      <c r="F36" s="105">
        <v>7.6275007356657012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7.5989682375644856</v>
      </c>
      <c r="M36" s="105">
        <v>6.8859387536495031</v>
      </c>
      <c r="N36" s="105">
        <v>6.3829609545340737</v>
      </c>
      <c r="O36" s="105">
        <v>6.1486394038381702</v>
      </c>
      <c r="P36" s="105">
        <v>0</v>
      </c>
      <c r="Q36" s="105">
        <v>0</v>
      </c>
      <c r="R36" s="105">
        <v>0</v>
      </c>
      <c r="S36" s="105">
        <v>5.7389934655787531</v>
      </c>
      <c r="T36" s="105">
        <v>5.7535356324396671</v>
      </c>
      <c r="U36" s="105">
        <v>5.7019386146779967</v>
      </c>
      <c r="V36" s="105">
        <v>5.3038762898573246</v>
      </c>
      <c r="W36" s="105">
        <v>0</v>
      </c>
      <c r="X36" s="105">
        <v>5.7942882566456424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2.2340134269362935</v>
      </c>
      <c r="D37" s="99">
        <v>2.43671817755463</v>
      </c>
      <c r="E37" s="99">
        <v>1.6044764523533699</v>
      </c>
      <c r="F37" s="99">
        <v>1.5960121117917978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1.3965242125131088</v>
      </c>
      <c r="M37" s="99">
        <v>0.96489418226714885</v>
      </c>
      <c r="N37" s="99">
        <v>0.85864292821043597</v>
      </c>
      <c r="O37" s="99">
        <v>0.6949487678191304</v>
      </c>
      <c r="P37" s="99">
        <v>0</v>
      </c>
      <c r="Q37" s="99">
        <v>0</v>
      </c>
      <c r="R37" s="99">
        <v>0</v>
      </c>
      <c r="S37" s="99">
        <v>0.74357494563497006</v>
      </c>
      <c r="T37" s="99">
        <v>0.53738870501694491</v>
      </c>
      <c r="U37" s="99">
        <v>0.543804313507665</v>
      </c>
      <c r="V37" s="99">
        <v>0.19767553437363253</v>
      </c>
      <c r="W37" s="99">
        <v>0</v>
      </c>
      <c r="X37" s="99">
        <v>0.98382094062648884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6.2942815133321384</v>
      </c>
      <c r="D38" s="99">
        <v>6.2771557859619023</v>
      </c>
      <c r="E38" s="99">
        <v>6.1702021400046796</v>
      </c>
      <c r="F38" s="99">
        <v>6.0314886238739041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6.2024440250513768</v>
      </c>
      <c r="M38" s="99">
        <v>5.9210445713823541</v>
      </c>
      <c r="N38" s="99">
        <v>5.5243180263236358</v>
      </c>
      <c r="O38" s="99">
        <v>5.45369063601904</v>
      </c>
      <c r="P38" s="99">
        <v>0</v>
      </c>
      <c r="Q38" s="99">
        <v>0</v>
      </c>
      <c r="R38" s="99">
        <v>0</v>
      </c>
      <c r="S38" s="99">
        <v>4.9954185199437831</v>
      </c>
      <c r="T38" s="99">
        <v>5.2161469274227228</v>
      </c>
      <c r="U38" s="99">
        <v>5.1581343011703309</v>
      </c>
      <c r="V38" s="99">
        <v>5.106200755483691</v>
      </c>
      <c r="W38" s="99">
        <v>0</v>
      </c>
      <c r="X38" s="99">
        <v>4.8104673160191531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20.908811078375823</v>
      </c>
      <c r="D39" s="123">
        <v>21.598944980882038</v>
      </c>
      <c r="E39" s="123">
        <v>22.667952270747136</v>
      </c>
      <c r="F39" s="123">
        <v>21.678709302475621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19.463947352591017</v>
      </c>
      <c r="M39" s="123">
        <v>16.53831756846224</v>
      </c>
      <c r="N39" s="123">
        <v>13.833151241372176</v>
      </c>
      <c r="O39" s="123">
        <v>11.70597048536745</v>
      </c>
      <c r="P39" s="123">
        <v>7.5601464395598459</v>
      </c>
      <c r="Q39" s="123">
        <v>0</v>
      </c>
      <c r="R39" s="123">
        <v>0</v>
      </c>
      <c r="S39" s="123">
        <v>10.382815483017776</v>
      </c>
      <c r="T39" s="123">
        <v>11.555128068754847</v>
      </c>
      <c r="U39" s="123">
        <v>11.739251377167696</v>
      </c>
      <c r="V39" s="123">
        <v>12.751087747600625</v>
      </c>
      <c r="W39" s="123">
        <v>0</v>
      </c>
      <c r="X39" s="123">
        <v>10.450658633830843</v>
      </c>
      <c r="Y39" s="123">
        <v>0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23.193430571183985</v>
      </c>
      <c r="D40" s="99">
        <v>23.092222080808643</v>
      </c>
      <c r="E40" s="99">
        <v>26.810710039706198</v>
      </c>
      <c r="F40" s="99">
        <v>26.294027189549901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20.478029107101364</v>
      </c>
      <c r="M40" s="99">
        <v>18.110069684272094</v>
      </c>
      <c r="N40" s="99">
        <v>15.26309050352984</v>
      </c>
      <c r="O40" s="99">
        <v>14.032577748339252</v>
      </c>
      <c r="P40" s="99">
        <v>0</v>
      </c>
      <c r="Q40" s="99">
        <v>0</v>
      </c>
      <c r="R40" s="99">
        <v>0</v>
      </c>
      <c r="S40" s="99">
        <v>13.624714277844175</v>
      </c>
      <c r="T40" s="99">
        <v>13.913668265557616</v>
      </c>
      <c r="U40" s="99">
        <v>14.386495518158769</v>
      </c>
      <c r="V40" s="99">
        <v>16.786797053151243</v>
      </c>
      <c r="W40" s="99">
        <v>0</v>
      </c>
      <c r="X40" s="99">
        <v>0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18.729791346843509</v>
      </c>
      <c r="D41" s="110">
        <v>20.12439139649409</v>
      </c>
      <c r="E41" s="110">
        <v>17.924995469800102</v>
      </c>
      <c r="F41" s="110">
        <v>18.114999007057524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18.264561502376971</v>
      </c>
      <c r="M41" s="110">
        <v>14.233534086441356</v>
      </c>
      <c r="N41" s="110">
        <v>10.969522876334409</v>
      </c>
      <c r="O41" s="110">
        <v>8.5971847635378875</v>
      </c>
      <c r="P41" s="110">
        <v>7.5601464395598459</v>
      </c>
      <c r="Q41" s="110">
        <v>0</v>
      </c>
      <c r="R41" s="110">
        <v>0</v>
      </c>
      <c r="S41" s="110">
        <v>8.861463590821975</v>
      </c>
      <c r="T41" s="110">
        <v>10.547523870753661</v>
      </c>
      <c r="U41" s="110">
        <v>10.387810808919374</v>
      </c>
      <c r="V41" s="110">
        <v>10.924056371848332</v>
      </c>
      <c r="W41" s="110">
        <v>0</v>
      </c>
      <c r="X41" s="110">
        <v>10.450658633830843</v>
      </c>
      <c r="Y41" s="110">
        <v>0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64.349689262006819</v>
      </c>
      <c r="D43" s="118">
        <f t="shared" si="14"/>
        <v>72.725067571472565</v>
      </c>
      <c r="E43" s="118">
        <f t="shared" si="14"/>
        <v>63.05629940090094</v>
      </c>
      <c r="F43" s="118">
        <f t="shared" si="14"/>
        <v>65.428622731167977</v>
      </c>
      <c r="G43" s="118">
        <f t="shared" si="14"/>
        <v>68.745343603101034</v>
      </c>
      <c r="H43" s="118">
        <f t="shared" si="14"/>
        <v>65.066606096932688</v>
      </c>
      <c r="I43" s="118">
        <f t="shared" si="14"/>
        <v>68.759029743720973</v>
      </c>
      <c r="J43" s="118">
        <f t="shared" si="14"/>
        <v>65.877585824286584</v>
      </c>
      <c r="K43" s="118">
        <f t="shared" si="14"/>
        <v>63.986335098353436</v>
      </c>
      <c r="L43" s="118">
        <f t="shared" si="14"/>
        <v>63.925108933639095</v>
      </c>
      <c r="M43" s="118">
        <f t="shared" si="14"/>
        <v>63.332868911173875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44.389943333685117</v>
      </c>
      <c r="U43" s="118">
        <f t="shared" si="15"/>
        <v>40.335770760985213</v>
      </c>
      <c r="V43" s="118">
        <f t="shared" si="15"/>
        <v>44.747974543346238</v>
      </c>
      <c r="W43" s="118">
        <f t="shared" ref="W43:Y43" si="16">W44+W47+W49+W58</f>
        <v>44.108100221542216</v>
      </c>
      <c r="X43" s="118">
        <f t="shared" si="16"/>
        <v>41.047072596210903</v>
      </c>
      <c r="Y43" s="118">
        <f t="shared" si="16"/>
        <v>41.033954253899253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33.58092486916167</v>
      </c>
      <c r="D44" s="123">
        <f t="shared" si="17"/>
        <v>34.817841919928739</v>
      </c>
      <c r="E44" s="123">
        <f t="shared" si="17"/>
        <v>30.96482794331606</v>
      </c>
      <c r="F44" s="123">
        <f t="shared" si="17"/>
        <v>31.71297437328278</v>
      </c>
      <c r="G44" s="123">
        <f t="shared" si="17"/>
        <v>34.731783609265179</v>
      </c>
      <c r="H44" s="123">
        <f t="shared" si="17"/>
        <v>32.612761178582538</v>
      </c>
      <c r="I44" s="123">
        <f t="shared" si="17"/>
        <v>35.497922855729691</v>
      </c>
      <c r="J44" s="123">
        <f t="shared" si="17"/>
        <v>35.418470802984693</v>
      </c>
      <c r="K44" s="123">
        <f t="shared" si="17"/>
        <v>35.062134226011686</v>
      </c>
      <c r="L44" s="123">
        <f t="shared" si="17"/>
        <v>29.734091090500158</v>
      </c>
      <c r="M44" s="123">
        <f t="shared" si="17"/>
        <v>33.383584191010222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24.945249801872347</v>
      </c>
      <c r="U44" s="123">
        <f t="shared" si="18"/>
        <v>21.623182635368234</v>
      </c>
      <c r="V44" s="123">
        <f t="shared" si="18"/>
        <v>23.662963711077786</v>
      </c>
      <c r="W44" s="123">
        <f t="shared" ref="W44:Y44" si="19">SUM(W45:W46)</f>
        <v>23.831008019215474</v>
      </c>
      <c r="X44" s="123">
        <f t="shared" si="19"/>
        <v>22.520011461424641</v>
      </c>
      <c r="Y44" s="123">
        <f t="shared" si="19"/>
        <v>21.169473406982757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33.278109996884204</v>
      </c>
      <c r="D45" s="99">
        <v>34.514988645833142</v>
      </c>
      <c r="E45" s="99">
        <v>30.74147510893658</v>
      </c>
      <c r="F45" s="99">
        <v>31.49364728350179</v>
      </c>
      <c r="G45" s="99">
        <v>34.486749052572378</v>
      </c>
      <c r="H45" s="99">
        <v>32.376986339696494</v>
      </c>
      <c r="I45" s="99">
        <v>35.22978314886624</v>
      </c>
      <c r="J45" s="99">
        <v>35.13386909603765</v>
      </c>
      <c r="K45" s="99">
        <v>34.79149719356483</v>
      </c>
      <c r="L45" s="99">
        <v>29.578620146748356</v>
      </c>
      <c r="M45" s="99">
        <v>33.183242982256857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24.784393157032696</v>
      </c>
      <c r="U45" s="99">
        <v>21.485888167878677</v>
      </c>
      <c r="V45" s="99">
        <v>23.450559938735349</v>
      </c>
      <c r="W45" s="99">
        <v>23.616764526210602</v>
      </c>
      <c r="X45" s="99">
        <v>22.315938970790192</v>
      </c>
      <c r="Y45" s="99">
        <v>20.972570491278891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0.30281487227746534</v>
      </c>
      <c r="D46" s="99">
        <v>0.3028532740956002</v>
      </c>
      <c r="E46" s="99">
        <v>0.22335283437948086</v>
      </c>
      <c r="F46" s="99">
        <v>0.21932708978098794</v>
      </c>
      <c r="G46" s="99">
        <v>0.24503455669279947</v>
      </c>
      <c r="H46" s="99">
        <v>0.23577483888604314</v>
      </c>
      <c r="I46" s="99">
        <v>0.26813970686344774</v>
      </c>
      <c r="J46" s="99">
        <v>0.28460170694704229</v>
      </c>
      <c r="K46" s="99">
        <v>0.27063703244685466</v>
      </c>
      <c r="L46" s="99">
        <v>0.15547094375180032</v>
      </c>
      <c r="M46" s="99">
        <v>0.20034120875336447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0.16085664483965217</v>
      </c>
      <c r="U46" s="99">
        <v>0.13729446748955609</v>
      </c>
      <c r="V46" s="99">
        <v>0.21240377234243751</v>
      </c>
      <c r="W46" s="99">
        <v>0.21424349300487275</v>
      </c>
      <c r="X46" s="99">
        <v>0.20407249063444882</v>
      </c>
      <c r="Y46" s="99">
        <v>0.19690291570386553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0.2737414506214641</v>
      </c>
      <c r="D47" s="123">
        <f t="shared" si="20"/>
        <v>0.15867890366918899</v>
      </c>
      <c r="E47" s="123">
        <f t="shared" si="20"/>
        <v>0.35471943396623334</v>
      </c>
      <c r="F47" s="123">
        <f t="shared" si="20"/>
        <v>0.30157920328105542</v>
      </c>
      <c r="G47" s="123">
        <f t="shared" si="20"/>
        <v>0.36671302826695534</v>
      </c>
      <c r="H47" s="123">
        <f t="shared" si="20"/>
        <v>0.37751597498423273</v>
      </c>
      <c r="I47" s="123">
        <f t="shared" si="20"/>
        <v>0.11565798037153796</v>
      </c>
      <c r="J47" s="123">
        <f t="shared" si="20"/>
        <v>8.3119028165289238E-2</v>
      </c>
      <c r="K47" s="123">
        <f t="shared" si="20"/>
        <v>0.11057340677129972</v>
      </c>
      <c r="L47" s="123">
        <f t="shared" si="20"/>
        <v>0.26818243214038973</v>
      </c>
      <c r="M47" s="123">
        <f t="shared" si="20"/>
        <v>0.29257135268742657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8.2176650916650315E-2</v>
      </c>
      <c r="U47" s="123">
        <f t="shared" si="20"/>
        <v>7.4041883971754457E-2</v>
      </c>
      <c r="V47" s="123">
        <f t="shared" si="20"/>
        <v>5.0094574824964523E-2</v>
      </c>
      <c r="W47" s="123">
        <f t="shared" si="20"/>
        <v>6.0677323589245796E-2</v>
      </c>
      <c r="X47" s="123">
        <f t="shared" si="20"/>
        <v>6.6933206449023938E-2</v>
      </c>
      <c r="Y47" s="123">
        <f t="shared" si="20"/>
        <v>8.396371152635633E-2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0.2737414506214641</v>
      </c>
      <c r="D48" s="99">
        <f>RES_hhdet_in_fech!D48/RES_summary!D$21</f>
        <v>0.15867890366918899</v>
      </c>
      <c r="E48" s="99">
        <f>RES_hhdet_in_fech!E48/RES_summary!E$21</f>
        <v>0.35471943396623334</v>
      </c>
      <c r="F48" s="99">
        <f>RES_hhdet_in_fech!F48/RES_summary!F$21</f>
        <v>0.30157920328105542</v>
      </c>
      <c r="G48" s="99">
        <f>RES_hhdet_in_fech!G48/RES_summary!G$21</f>
        <v>0.36671302826695534</v>
      </c>
      <c r="H48" s="99">
        <f>RES_hhdet_in_fech!H48/RES_summary!H$21</f>
        <v>0.37751597498423273</v>
      </c>
      <c r="I48" s="99">
        <f>RES_hhdet_in_fech!I48/RES_summary!I$21</f>
        <v>0.11565798037153796</v>
      </c>
      <c r="J48" s="99">
        <f>RES_hhdet_in_fech!J48/RES_summary!J$21</f>
        <v>8.3119028165289238E-2</v>
      </c>
      <c r="K48" s="99">
        <f>RES_hhdet_in_fech!K48/RES_summary!K$21</f>
        <v>0.11057340677129972</v>
      </c>
      <c r="L48" s="99">
        <f>RES_hhdet_in_fech!L48/RES_summary!L$21</f>
        <v>0.26818243214038973</v>
      </c>
      <c r="M48" s="99">
        <f>RES_hhdet_in_fech!M48/RES_summary!M$21</f>
        <v>0.29257135268742657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8.2176650916650315E-2</v>
      </c>
      <c r="U48" s="99">
        <f>RES_hhdet_in_fech!U48/RES_summary!U$21</f>
        <v>7.4041883971754457E-2</v>
      </c>
      <c r="V48" s="99">
        <f>RES_hhdet_in_fech!V48/RES_summary!V$21</f>
        <v>5.0094574824964523E-2</v>
      </c>
      <c r="W48" s="99">
        <f>RES_hhdet_in_fech!W48/RES_summary!W$21</f>
        <v>6.0677323589245796E-2</v>
      </c>
      <c r="X48" s="99">
        <f>RES_hhdet_in_fech!X48/RES_summary!X$21</f>
        <v>6.6933206449023938E-2</v>
      </c>
      <c r="Y48" s="99">
        <f>RES_hhdet_in_fech!Y48/RES_summary!Y$21</f>
        <v>8.396371152635633E-2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9.5718916316956335</v>
      </c>
      <c r="D49" s="123">
        <v>16.150828599840093</v>
      </c>
      <c r="E49" s="123">
        <v>9.1467564046178396</v>
      </c>
      <c r="F49" s="123">
        <v>11.736235901385166</v>
      </c>
      <c r="G49" s="123">
        <v>12.931362088429319</v>
      </c>
      <c r="H49" s="123">
        <v>12.533084682550095</v>
      </c>
      <c r="I49" s="123">
        <v>13.236063053950799</v>
      </c>
      <c r="J49" s="123">
        <v>13.531448493480863</v>
      </c>
      <c r="K49" s="123">
        <v>11.744692157670851</v>
      </c>
      <c r="L49" s="123">
        <v>14.458563023527697</v>
      </c>
      <c r="M49" s="123">
        <v>13.119221296828387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7.8067871490163236</v>
      </c>
      <c r="U49" s="123">
        <v>6.9020354517439113</v>
      </c>
      <c r="V49" s="123">
        <v>8.2804687546302205</v>
      </c>
      <c r="W49" s="123">
        <v>7.9630082459164786</v>
      </c>
      <c r="X49" s="123">
        <v>7.4936941392102625</v>
      </c>
      <c r="Y49" s="123">
        <v>6.9926453946269636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16.427035194663798</v>
      </c>
      <c r="E50" s="99">
        <v>13.021037080014771</v>
      </c>
      <c r="F50" s="99">
        <v>12.362018346903794</v>
      </c>
      <c r="G50" s="99">
        <v>13.169929670909356</v>
      </c>
      <c r="H50" s="99">
        <v>12.723073854407955</v>
      </c>
      <c r="I50" s="99">
        <v>13.391884119121967</v>
      </c>
      <c r="J50" s="99">
        <v>13.724522901583427</v>
      </c>
      <c r="K50" s="99">
        <v>11.843729515243252</v>
      </c>
      <c r="L50" s="99">
        <v>14.999529210281883</v>
      </c>
      <c r="M50" s="99">
        <v>15.265565624517992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8.6973471661061943</v>
      </c>
      <c r="U50" s="99">
        <v>7.4446250551851429</v>
      </c>
      <c r="V50" s="99">
        <v>8.6219213159938732</v>
      </c>
      <c r="W50" s="99">
        <v>8.0960322304608336</v>
      </c>
      <c r="X50" s="99">
        <v>7.4951138600812435</v>
      </c>
      <c r="Y50" s="99">
        <v>6.9931046599041666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10.294016629369315</v>
      </c>
      <c r="D51" s="99">
        <v>10.302662966444895</v>
      </c>
      <c r="E51" s="99">
        <v>0</v>
      </c>
      <c r="F51" s="99">
        <v>0</v>
      </c>
      <c r="G51" s="99">
        <v>8.2858678830851371</v>
      </c>
      <c r="H51" s="99">
        <v>7.9314747432520409</v>
      </c>
      <c r="I51" s="99">
        <v>8.4133362750552028</v>
      </c>
      <c r="J51" s="99">
        <v>8.6531513212981004</v>
      </c>
      <c r="K51" s="99">
        <v>7.5137099215438621</v>
      </c>
      <c r="L51" s="99">
        <v>9.4845632332485899</v>
      </c>
      <c r="M51" s="99">
        <v>9.6200272508935303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6.4715801704003226</v>
      </c>
      <c r="U51" s="99">
        <v>0</v>
      </c>
      <c r="V51" s="99">
        <v>6.6043459028654112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3.2128493086157888</v>
      </c>
      <c r="D52" s="102">
        <v>3.3297784194654074</v>
      </c>
      <c r="E52" s="102">
        <v>0</v>
      </c>
      <c r="F52" s="102">
        <v>0</v>
      </c>
      <c r="G52" s="102">
        <v>2.5717308571389816</v>
      </c>
      <c r="H52" s="102">
        <v>2.2628661243903854</v>
      </c>
      <c r="I52" s="102">
        <v>2.4494735585976151</v>
      </c>
      <c r="J52" s="102">
        <v>2.4807594305542926</v>
      </c>
      <c r="K52" s="102">
        <v>2.1565852119249476</v>
      </c>
      <c r="L52" s="102">
        <v>2.4986065418232823</v>
      </c>
      <c r="M52" s="102">
        <v>2.1381255022317354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0.8503366175482977</v>
      </c>
      <c r="U52" s="102">
        <v>0</v>
      </c>
      <c r="V52" s="102">
        <v>0.95726013214571648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7.0811673207535293</v>
      </c>
      <c r="D53" s="105">
        <v>6.9728845469794889</v>
      </c>
      <c r="E53" s="105">
        <v>0</v>
      </c>
      <c r="F53" s="105">
        <v>0</v>
      </c>
      <c r="G53" s="105">
        <v>5.7141370259461546</v>
      </c>
      <c r="H53" s="105">
        <v>5.668608618861656</v>
      </c>
      <c r="I53" s="105">
        <v>5.963862716457589</v>
      </c>
      <c r="J53" s="105">
        <v>6.1723918907438069</v>
      </c>
      <c r="K53" s="105">
        <v>5.3571247096189154</v>
      </c>
      <c r="L53" s="105">
        <v>6.9859566914253097</v>
      </c>
      <c r="M53" s="105">
        <v>7.4819017486617954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5.621243552852027</v>
      </c>
      <c r="U53" s="105">
        <v>0</v>
      </c>
      <c r="V53" s="105">
        <v>5.6470857707196931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11.78937738402851</v>
      </c>
      <c r="D54" s="102">
        <v>11.952594190372587</v>
      </c>
      <c r="E54" s="102">
        <v>10.945421129149345</v>
      </c>
      <c r="F54" s="102">
        <v>10.712071025780174</v>
      </c>
      <c r="G54" s="102">
        <v>11.469197035278782</v>
      </c>
      <c r="H54" s="102">
        <v>10.93111220431128</v>
      </c>
      <c r="I54" s="102">
        <v>11.147112674795006</v>
      </c>
      <c r="J54" s="102">
        <v>11.000103343085335</v>
      </c>
      <c r="K54" s="102">
        <v>11.010108084506316</v>
      </c>
      <c r="L54" s="102">
        <v>10.619603615461916</v>
      </c>
      <c r="M54" s="102">
        <v>9.7085691885347334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7.5799394054151099</v>
      </c>
      <c r="U54" s="102">
        <v>7.4234131685617619</v>
      </c>
      <c r="V54" s="102">
        <v>6.9859826387106896</v>
      </c>
      <c r="W54" s="102">
        <v>0</v>
      </c>
      <c r="X54" s="102">
        <v>0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8.5282949402684327</v>
      </c>
      <c r="D55" s="105">
        <v>8.7138739635165336</v>
      </c>
      <c r="E55" s="105">
        <v>7.7746785923580504</v>
      </c>
      <c r="F55" s="105">
        <v>7.6275007356657003</v>
      </c>
      <c r="G55" s="105">
        <v>8.3963230516921943</v>
      </c>
      <c r="H55" s="105">
        <v>7.8988241461756932</v>
      </c>
      <c r="I55" s="105">
        <v>8.0921373195362438</v>
      </c>
      <c r="J55" s="105">
        <v>7.9812071999672565</v>
      </c>
      <c r="K55" s="105">
        <v>8.0555139416919701</v>
      </c>
      <c r="L55" s="105">
        <v>7.5989682375644838</v>
      </c>
      <c r="M55" s="105">
        <v>6.8859387536495049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5.7535356324396663</v>
      </c>
      <c r="U55" s="105">
        <v>5.701938614677994</v>
      </c>
      <c r="V55" s="105">
        <v>5.3038762898573246</v>
      </c>
      <c r="W55" s="105">
        <v>5.7814148993890742</v>
      </c>
      <c r="X55" s="105">
        <v>5.7942882566456424</v>
      </c>
      <c r="Y55" s="105">
        <v>5.8352968960767599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2.2340134269362939</v>
      </c>
      <c r="D56" s="99">
        <v>2.4367181775546296</v>
      </c>
      <c r="E56" s="99">
        <v>1.6044764523533697</v>
      </c>
      <c r="F56" s="99">
        <v>1.5960121117917974</v>
      </c>
      <c r="G56" s="99">
        <v>2.3463363321861541</v>
      </c>
      <c r="H56" s="99">
        <v>1.9041913759425415</v>
      </c>
      <c r="I56" s="99">
        <v>2.0162675852815664</v>
      </c>
      <c r="J56" s="99">
        <v>1.9221168828069277</v>
      </c>
      <c r="K56" s="99">
        <v>2.0699565713691088</v>
      </c>
      <c r="L56" s="99">
        <v>1.3965242125131088</v>
      </c>
      <c r="M56" s="99">
        <v>0.96489418226714863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0.5373887050169448</v>
      </c>
      <c r="U56" s="99">
        <v>0.54380431350766489</v>
      </c>
      <c r="V56" s="99">
        <v>0.19767553437363247</v>
      </c>
      <c r="W56" s="99">
        <v>0.5257468829809635</v>
      </c>
      <c r="X56" s="99">
        <v>0.98382094062648884</v>
      </c>
      <c r="Y56" s="99">
        <v>0.95661698554742436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6.2942815133321384</v>
      </c>
      <c r="D57" s="99">
        <v>6.277155785961904</v>
      </c>
      <c r="E57" s="99">
        <v>6.1702021400046787</v>
      </c>
      <c r="F57" s="99">
        <v>6.0314886238739014</v>
      </c>
      <c r="G57" s="99">
        <v>6.0499867195060419</v>
      </c>
      <c r="H57" s="99">
        <v>5.9946327702331503</v>
      </c>
      <c r="I57" s="99">
        <v>6.0758697342546775</v>
      </c>
      <c r="J57" s="99">
        <v>6.0590903171603259</v>
      </c>
      <c r="K57" s="99">
        <v>5.9855573703228613</v>
      </c>
      <c r="L57" s="99">
        <v>6.2024440250513733</v>
      </c>
      <c r="M57" s="99">
        <v>5.921044571382355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5.216146927422721</v>
      </c>
      <c r="U57" s="99">
        <v>5.15813430117033</v>
      </c>
      <c r="V57" s="99">
        <v>5.1062007554836919</v>
      </c>
      <c r="W57" s="99">
        <v>5.2556680164081113</v>
      </c>
      <c r="X57" s="99">
        <v>4.8104673160191531</v>
      </c>
      <c r="Y57" s="99">
        <v>4.8786799105293364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20.923131310528056</v>
      </c>
      <c r="D58" s="123">
        <v>21.597718148034541</v>
      </c>
      <c r="E58" s="123">
        <v>22.589995619000799</v>
      </c>
      <c r="F58" s="123">
        <v>21.677833253218978</v>
      </c>
      <c r="G58" s="123">
        <v>20.715484877139581</v>
      </c>
      <c r="H58" s="123">
        <v>19.543244260815815</v>
      </c>
      <c r="I58" s="123">
        <v>19.90938585366894</v>
      </c>
      <c r="J58" s="123">
        <v>16.844547499655729</v>
      </c>
      <c r="K58" s="123">
        <v>17.068935307899594</v>
      </c>
      <c r="L58" s="123">
        <v>19.464272387470853</v>
      </c>
      <c r="M58" s="123">
        <v>16.53749207064784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11.555729731879795</v>
      </c>
      <c r="U58" s="123">
        <v>11.736510789901306</v>
      </c>
      <c r="V58" s="123">
        <v>12.754447502813267</v>
      </c>
      <c r="W58" s="123">
        <v>12.253406632821017</v>
      </c>
      <c r="X58" s="123">
        <v>10.966433789126972</v>
      </c>
      <c r="Y58" s="123">
        <v>12.787871740763181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23.193430571183988</v>
      </c>
      <c r="D59" s="99">
        <v>23.092222080808639</v>
      </c>
      <c r="E59" s="99">
        <v>26.810710039706187</v>
      </c>
      <c r="F59" s="99">
        <v>26.294027189549901</v>
      </c>
      <c r="G59" s="99">
        <v>24.07051394994669</v>
      </c>
      <c r="H59" s="99">
        <v>23.408807088675498</v>
      </c>
      <c r="I59" s="99">
        <v>23.256685873468435</v>
      </c>
      <c r="J59" s="99">
        <v>20.756779275189047</v>
      </c>
      <c r="K59" s="99">
        <v>20.404700729823816</v>
      </c>
      <c r="L59" s="99">
        <v>20.47802910710136</v>
      </c>
      <c r="M59" s="99">
        <v>18.110069684272091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13.913668265557614</v>
      </c>
      <c r="U59" s="99">
        <v>14.386495518158771</v>
      </c>
      <c r="V59" s="99">
        <v>16.786797053151247</v>
      </c>
      <c r="W59" s="99">
        <v>15.922939645467837</v>
      </c>
      <c r="X59" s="99">
        <v>15.918788156350882</v>
      </c>
      <c r="Y59" s="99">
        <v>16.45690472167799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18.729791346843513</v>
      </c>
      <c r="D60" s="110">
        <v>20.124391396494083</v>
      </c>
      <c r="E60" s="110">
        <v>17.924995469800113</v>
      </c>
      <c r="F60" s="110">
        <v>18.114999007057524</v>
      </c>
      <c r="G60" s="110">
        <v>19.161983146216059</v>
      </c>
      <c r="H60" s="110">
        <v>17.818085850335461</v>
      </c>
      <c r="I60" s="110">
        <v>18.602406278116078</v>
      </c>
      <c r="J60" s="110">
        <v>15.277348388985201</v>
      </c>
      <c r="K60" s="110">
        <v>14.759663554429293</v>
      </c>
      <c r="L60" s="110">
        <v>18.264561502376974</v>
      </c>
      <c r="M60" s="110">
        <v>14.233534086441356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10.547523870753659</v>
      </c>
      <c r="U60" s="110">
        <v>10.387810808919374</v>
      </c>
      <c r="V60" s="110">
        <v>10.924056371848334</v>
      </c>
      <c r="W60" s="110">
        <v>11.580429424591697</v>
      </c>
      <c r="X60" s="110">
        <v>10.450658633830843</v>
      </c>
      <c r="Y60" s="110">
        <v>12.345957101728553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64.258690757175231</v>
      </c>
      <c r="D62" s="118">
        <f t="shared" si="21"/>
        <v>68.759026387908506</v>
      </c>
      <c r="E62" s="118">
        <f t="shared" si="21"/>
        <v>67.199712573983064</v>
      </c>
      <c r="F62" s="118">
        <f t="shared" si="21"/>
        <v>69.450314030268203</v>
      </c>
      <c r="G62" s="118">
        <f t="shared" si="21"/>
        <v>70.784794260749848</v>
      </c>
      <c r="H62" s="118">
        <f t="shared" si="21"/>
        <v>66.688410438040819</v>
      </c>
      <c r="I62" s="118">
        <f t="shared" si="21"/>
        <v>67.467795024382511</v>
      </c>
      <c r="J62" s="118">
        <f t="shared" si="21"/>
        <v>63.101842067497138</v>
      </c>
      <c r="K62" s="118">
        <f t="shared" si="21"/>
        <v>64.426440488488112</v>
      </c>
      <c r="L62" s="118">
        <f t="shared" si="21"/>
        <v>63.910888657775615</v>
      </c>
      <c r="M62" s="118">
        <f t="shared" si="21"/>
        <v>52.192966620329983</v>
      </c>
      <c r="N62" s="118">
        <f t="shared" si="21"/>
        <v>49.709011858848157</v>
      </c>
      <c r="O62" s="118">
        <f t="shared" si="21"/>
        <v>46.181312212432388</v>
      </c>
      <c r="P62" s="118">
        <f t="shared" si="21"/>
        <v>45.208601477922286</v>
      </c>
      <c r="Q62" s="118">
        <f t="shared" si="21"/>
        <v>44.1613941709412</v>
      </c>
      <c r="R62" s="118">
        <f t="shared" ref="R62:V62" si="22">R63+R66+R68+R77</f>
        <v>40.970122620787606</v>
      </c>
      <c r="S62" s="118">
        <f t="shared" si="22"/>
        <v>40.671251341327469</v>
      </c>
      <c r="T62" s="118">
        <f t="shared" si="22"/>
        <v>42.873337257413127</v>
      </c>
      <c r="U62" s="118">
        <f t="shared" si="22"/>
        <v>43.097612934820916</v>
      </c>
      <c r="V62" s="118">
        <f t="shared" si="22"/>
        <v>44.637926557383452</v>
      </c>
      <c r="W62" s="118">
        <f t="shared" ref="W62:Y62" si="23">W63+W66+W68+W77</f>
        <v>44.183130416438829</v>
      </c>
      <c r="X62" s="118">
        <f t="shared" si="23"/>
        <v>42.148760694309971</v>
      </c>
      <c r="Y62" s="118">
        <f t="shared" si="23"/>
        <v>41.766740749547829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27.118649159431033</v>
      </c>
      <c r="D63" s="123">
        <f t="shared" si="24"/>
        <v>29.385482553285929</v>
      </c>
      <c r="E63" s="123">
        <f t="shared" si="24"/>
        <v>30.611845996226716</v>
      </c>
      <c r="F63" s="123">
        <f t="shared" si="24"/>
        <v>32.853230496329452</v>
      </c>
      <c r="G63" s="123">
        <f t="shared" si="24"/>
        <v>33.810305174129546</v>
      </c>
      <c r="H63" s="123">
        <f t="shared" si="24"/>
        <v>31.954605705987177</v>
      </c>
      <c r="I63" s="123">
        <f t="shared" si="24"/>
        <v>32.999280744436938</v>
      </c>
      <c r="J63" s="123">
        <f t="shared" si="24"/>
        <v>31.253340645876825</v>
      </c>
      <c r="K63" s="123">
        <f t="shared" si="24"/>
        <v>33.997568884132434</v>
      </c>
      <c r="L63" s="123">
        <f t="shared" si="24"/>
        <v>27.936175769797579</v>
      </c>
      <c r="M63" s="123">
        <f t="shared" si="24"/>
        <v>24.27124103528552</v>
      </c>
      <c r="N63" s="123">
        <f t="shared" si="24"/>
        <v>25.503352731980637</v>
      </c>
      <c r="O63" s="123">
        <f t="shared" si="24"/>
        <v>25.319326550592503</v>
      </c>
      <c r="P63" s="123">
        <f t="shared" si="24"/>
        <v>25.58400541393215</v>
      </c>
      <c r="Q63" s="123">
        <f t="shared" si="24"/>
        <v>24.513695807028814</v>
      </c>
      <c r="R63" s="123">
        <f t="shared" ref="R63:V63" si="25">SUM(R64:R65)</f>
        <v>21.253848827615997</v>
      </c>
      <c r="S63" s="123">
        <f t="shared" si="25"/>
        <v>20.964838576305809</v>
      </c>
      <c r="T63" s="123">
        <f t="shared" si="25"/>
        <v>21.157265658781949</v>
      </c>
      <c r="U63" s="123">
        <f t="shared" si="25"/>
        <v>20.915846724426814</v>
      </c>
      <c r="V63" s="123">
        <f t="shared" si="25"/>
        <v>20.731102532759671</v>
      </c>
      <c r="W63" s="123">
        <f t="shared" ref="W63:Y63" si="26">SUM(W64:W65)</f>
        <v>20.233677050952135</v>
      </c>
      <c r="X63" s="123">
        <f t="shared" si="26"/>
        <v>19.909934398882275</v>
      </c>
      <c r="Y63" s="123">
        <f t="shared" si="26"/>
        <v>18.665241132795803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26.852147189084825</v>
      </c>
      <c r="D64" s="99">
        <v>29.107169590495637</v>
      </c>
      <c r="E64" s="99">
        <v>30.371591631490521</v>
      </c>
      <c r="F64" s="99">
        <v>32.60620016575222</v>
      </c>
      <c r="G64" s="99">
        <v>33.551167493736905</v>
      </c>
      <c r="H64" s="99">
        <v>31.70381518589636</v>
      </c>
      <c r="I64" s="99">
        <v>32.728861143792557</v>
      </c>
      <c r="J64" s="99">
        <v>30.981058624655645</v>
      </c>
      <c r="K64" s="99">
        <v>33.713169721644832</v>
      </c>
      <c r="L64" s="99">
        <v>27.777889762051775</v>
      </c>
      <c r="M64" s="99">
        <v>24.11342052646145</v>
      </c>
      <c r="N64" s="99">
        <v>25.33942808726518</v>
      </c>
      <c r="O64" s="99">
        <v>25.150503246201176</v>
      </c>
      <c r="P64" s="99">
        <v>25.411501564883114</v>
      </c>
      <c r="Q64" s="99">
        <v>24.344208122741179</v>
      </c>
      <c r="R64" s="99">
        <v>21.098516763353715</v>
      </c>
      <c r="S64" s="99">
        <v>20.812403661888876</v>
      </c>
      <c r="T64" s="99">
        <v>21.004063307090785</v>
      </c>
      <c r="U64" s="99">
        <v>20.765097220744153</v>
      </c>
      <c r="V64" s="99">
        <v>20.518170022486682</v>
      </c>
      <c r="W64" s="99">
        <v>20.024484021063763</v>
      </c>
      <c r="X64" s="99">
        <v>19.701758248418816</v>
      </c>
      <c r="Y64" s="99">
        <v>18.464441629034454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0.26650197034620887</v>
      </c>
      <c r="D65" s="99">
        <v>0.27831296279029111</v>
      </c>
      <c r="E65" s="99">
        <v>0.24025436473619396</v>
      </c>
      <c r="F65" s="99">
        <v>0.24703033057723262</v>
      </c>
      <c r="G65" s="99">
        <v>0.25913768039263974</v>
      </c>
      <c r="H65" s="99">
        <v>0.2507905200908172</v>
      </c>
      <c r="I65" s="99">
        <v>0.27041960064438136</v>
      </c>
      <c r="J65" s="99">
        <v>0.27228202122118139</v>
      </c>
      <c r="K65" s="99">
        <v>0.28439916248760144</v>
      </c>
      <c r="L65" s="99">
        <v>0.15828600774580295</v>
      </c>
      <c r="M65" s="99">
        <v>0.15782050882406862</v>
      </c>
      <c r="N65" s="99">
        <v>0.16392464471545604</v>
      </c>
      <c r="O65" s="99">
        <v>0.16882330439132845</v>
      </c>
      <c r="P65" s="99">
        <v>0.17250384904903573</v>
      </c>
      <c r="Q65" s="99">
        <v>0.1694876842876345</v>
      </c>
      <c r="R65" s="99">
        <v>0.15533206426228074</v>
      </c>
      <c r="S65" s="99">
        <v>0.15243491441693238</v>
      </c>
      <c r="T65" s="99">
        <v>0.15320235169116367</v>
      </c>
      <c r="U65" s="99">
        <v>0.15074950368266279</v>
      </c>
      <c r="V65" s="99">
        <v>0.21293251027298907</v>
      </c>
      <c r="W65" s="99">
        <v>0.20919302988837152</v>
      </c>
      <c r="X65" s="99">
        <v>0.20817615046345758</v>
      </c>
      <c r="Y65" s="99">
        <v>0.20079950376134992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0.2960547623476405</v>
      </c>
      <c r="D66" s="123">
        <f t="shared" si="27"/>
        <v>0.15902217874473071</v>
      </c>
      <c r="E66" s="123">
        <f t="shared" si="27"/>
        <v>0.36044321026660425</v>
      </c>
      <c r="F66" s="123">
        <f t="shared" si="27"/>
        <v>0.30346699376952063</v>
      </c>
      <c r="G66" s="123">
        <f t="shared" si="27"/>
        <v>0.36635244728323318</v>
      </c>
      <c r="H66" s="123">
        <f t="shared" si="27"/>
        <v>0.37856081560839705</v>
      </c>
      <c r="I66" s="123">
        <f t="shared" si="27"/>
        <v>0.11536779931456025</v>
      </c>
      <c r="J66" s="123">
        <f t="shared" si="27"/>
        <v>8.3117911226262484E-2</v>
      </c>
      <c r="K66" s="123">
        <f t="shared" si="27"/>
        <v>0.11065494145815293</v>
      </c>
      <c r="L66" s="123">
        <f t="shared" si="27"/>
        <v>0.26835178709021884</v>
      </c>
      <c r="M66" s="123">
        <f t="shared" si="27"/>
        <v>0.29121664376654732</v>
      </c>
      <c r="N66" s="123">
        <f t="shared" si="27"/>
        <v>0.27849402640082255</v>
      </c>
      <c r="O66" s="123">
        <f t="shared" si="27"/>
        <v>0.25378374030768464</v>
      </c>
      <c r="P66" s="123">
        <f t="shared" si="27"/>
        <v>0.12144668380621054</v>
      </c>
      <c r="Q66" s="123">
        <f t="shared" si="27"/>
        <v>0.13175993064475217</v>
      </c>
      <c r="R66" s="123">
        <f t="shared" si="27"/>
        <v>0.10762688202806726</v>
      </c>
      <c r="S66" s="123">
        <f t="shared" si="27"/>
        <v>0.10324902470199475</v>
      </c>
      <c r="T66" s="123">
        <f t="shared" si="27"/>
        <v>8.2060551110457264E-2</v>
      </c>
      <c r="U66" s="123">
        <f t="shared" si="27"/>
        <v>7.3920640684889904E-2</v>
      </c>
      <c r="V66" s="123">
        <f t="shared" si="27"/>
        <v>5.019703573649148E-2</v>
      </c>
      <c r="W66" s="123">
        <f t="shared" si="27"/>
        <v>6.0650414253232678E-2</v>
      </c>
      <c r="X66" s="123">
        <f t="shared" si="27"/>
        <v>6.6700104228261212E-2</v>
      </c>
      <c r="Y66" s="123">
        <f t="shared" si="27"/>
        <v>8.4657019868506087E-2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0.2960547623476405</v>
      </c>
      <c r="D67" s="99">
        <f>RES_hhdet_in_fech!D67/RES_summary!D$21</f>
        <v>0.15902217874473071</v>
      </c>
      <c r="E67" s="99">
        <f>RES_hhdet_in_fech!E67/RES_summary!E$21</f>
        <v>0.36044321026660425</v>
      </c>
      <c r="F67" s="99">
        <f>RES_hhdet_in_fech!F67/RES_summary!F$21</f>
        <v>0.30346699376952063</v>
      </c>
      <c r="G67" s="99">
        <f>RES_hhdet_in_fech!G67/RES_summary!G$21</f>
        <v>0.36635244728323318</v>
      </c>
      <c r="H67" s="99">
        <f>RES_hhdet_in_fech!H67/RES_summary!H$21</f>
        <v>0.37856081560839705</v>
      </c>
      <c r="I67" s="99">
        <f>RES_hhdet_in_fech!I67/RES_summary!I$21</f>
        <v>0.11536779931456025</v>
      </c>
      <c r="J67" s="99">
        <f>RES_hhdet_in_fech!J67/RES_summary!J$21</f>
        <v>8.3117911226262484E-2</v>
      </c>
      <c r="K67" s="99">
        <f>RES_hhdet_in_fech!K67/RES_summary!K$21</f>
        <v>0.11065494145815293</v>
      </c>
      <c r="L67" s="99">
        <f>RES_hhdet_in_fech!L67/RES_summary!L$21</f>
        <v>0.26835178709021884</v>
      </c>
      <c r="M67" s="99">
        <f>RES_hhdet_in_fech!M67/RES_summary!M$21</f>
        <v>0.29121664376654732</v>
      </c>
      <c r="N67" s="99">
        <f>RES_hhdet_in_fech!N67/RES_summary!N$21</f>
        <v>0.27849402640082255</v>
      </c>
      <c r="O67" s="99">
        <f>RES_hhdet_in_fech!O67/RES_summary!O$21</f>
        <v>0.25378374030768464</v>
      </c>
      <c r="P67" s="99">
        <f>RES_hhdet_in_fech!P67/RES_summary!P$21</f>
        <v>0.12144668380621054</v>
      </c>
      <c r="Q67" s="99">
        <f>RES_hhdet_in_fech!Q67/RES_summary!Q$21</f>
        <v>0.13175993064475217</v>
      </c>
      <c r="R67" s="99">
        <f>RES_hhdet_in_fech!R67/RES_summary!R$21</f>
        <v>0.10762688202806726</v>
      </c>
      <c r="S67" s="99">
        <f>RES_hhdet_in_fech!S67/RES_summary!S$21</f>
        <v>0.10324902470199475</v>
      </c>
      <c r="T67" s="99">
        <f>RES_hhdet_in_fech!T67/RES_summary!T$21</f>
        <v>8.2060551110457264E-2</v>
      </c>
      <c r="U67" s="99">
        <f>RES_hhdet_in_fech!U67/RES_summary!U$21</f>
        <v>7.3920640684889904E-2</v>
      </c>
      <c r="V67" s="99">
        <f>RES_hhdet_in_fech!V67/RES_summary!V$21</f>
        <v>5.019703573649148E-2</v>
      </c>
      <c r="W67" s="99">
        <f>RES_hhdet_in_fech!W67/RES_summary!W$21</f>
        <v>6.0650414253232678E-2</v>
      </c>
      <c r="X67" s="99">
        <f>RES_hhdet_in_fech!X67/RES_summary!X$21</f>
        <v>6.6700104228261212E-2</v>
      </c>
      <c r="Y67" s="99">
        <f>RES_hhdet_in_fech!Y67/RES_summary!Y$21</f>
        <v>8.4657019868506087E-2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12.968711796574972</v>
      </c>
      <c r="D68" s="123">
        <v>13.41463657258457</v>
      </c>
      <c r="E68" s="123">
        <v>12.375048259222325</v>
      </c>
      <c r="F68" s="123">
        <v>12.286844021103185</v>
      </c>
      <c r="G68" s="123">
        <v>12.279396039051182</v>
      </c>
      <c r="H68" s="123">
        <v>11.824628477864232</v>
      </c>
      <c r="I68" s="123">
        <v>11.820268149394668</v>
      </c>
      <c r="J68" s="123">
        <v>11.331732737241863</v>
      </c>
      <c r="K68" s="123">
        <v>10.78352735092265</v>
      </c>
      <c r="L68" s="123">
        <v>12.559560741425161</v>
      </c>
      <c r="M68" s="123">
        <v>9.8561039450596528</v>
      </c>
      <c r="N68" s="123">
        <v>8.9764184530349205</v>
      </c>
      <c r="O68" s="123">
        <v>8.2734478658999944</v>
      </c>
      <c r="P68" s="123">
        <v>7.6443246117969625</v>
      </c>
      <c r="Q68" s="123">
        <v>7.5540692877641531</v>
      </c>
      <c r="R68" s="123">
        <v>6.9692298335014842</v>
      </c>
      <c r="S68" s="123">
        <v>7.1379790771157516</v>
      </c>
      <c r="T68" s="123">
        <v>7.3141943075654794</v>
      </c>
      <c r="U68" s="123">
        <v>7.3011466701321313</v>
      </c>
      <c r="V68" s="123">
        <v>7.7776949718393045</v>
      </c>
      <c r="W68" s="123">
        <v>7.1989292534765479</v>
      </c>
      <c r="X68" s="123">
        <v>6.9512236484442349</v>
      </c>
      <c r="Y68" s="123">
        <v>6.6092126992432023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13.266560484207584</v>
      </c>
      <c r="D69" s="99">
        <v>13.704691001472908</v>
      </c>
      <c r="E69" s="99">
        <v>12.681157862639841</v>
      </c>
      <c r="F69" s="99">
        <v>12.591118969862483</v>
      </c>
      <c r="G69" s="99">
        <v>12.532983231613104</v>
      </c>
      <c r="H69" s="99">
        <v>12.08102209593125</v>
      </c>
      <c r="I69" s="99">
        <v>11.988034335585288</v>
      </c>
      <c r="J69" s="99">
        <v>11.591886771121793</v>
      </c>
      <c r="K69" s="99">
        <v>10.990984026052503</v>
      </c>
      <c r="L69" s="99">
        <v>13.32302411885415</v>
      </c>
      <c r="M69" s="99">
        <v>10.418780143909501</v>
      </c>
      <c r="N69" s="99">
        <v>9.5730050558209481</v>
      </c>
      <c r="O69" s="99">
        <v>8.4514138063227691</v>
      </c>
      <c r="P69" s="99">
        <v>8.1268790184874931</v>
      </c>
      <c r="Q69" s="99">
        <v>7.8425306654079945</v>
      </c>
      <c r="R69" s="99">
        <v>7.0595961780216063</v>
      </c>
      <c r="S69" s="99">
        <v>7.2251965552335902</v>
      </c>
      <c r="T69" s="99">
        <v>7.4825242707836903</v>
      </c>
      <c r="U69" s="99">
        <v>7.4171141053394667</v>
      </c>
      <c r="V69" s="99">
        <v>7.9134484702311632</v>
      </c>
      <c r="W69" s="99">
        <v>7.3238193614576748</v>
      </c>
      <c r="X69" s="99">
        <v>6.9896798206468809</v>
      </c>
      <c r="Y69" s="99">
        <v>6.6202336051296307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8.7710134623086642</v>
      </c>
      <c r="D70" s="99">
        <v>9.1769098717789124</v>
      </c>
      <c r="E70" s="99">
        <v>8.399792542611916</v>
      </c>
      <c r="F70" s="99">
        <v>8.4093913702378131</v>
      </c>
      <c r="G70" s="99">
        <v>8.5624025748125074</v>
      </c>
      <c r="H70" s="99">
        <v>8.2309823167316161</v>
      </c>
      <c r="I70" s="99">
        <v>8.2409208860706116</v>
      </c>
      <c r="J70" s="99">
        <v>8.0157768623979635</v>
      </c>
      <c r="K70" s="99">
        <v>7.6912786463509208</v>
      </c>
      <c r="L70" s="99">
        <v>9.3472337943155388</v>
      </c>
      <c r="M70" s="99">
        <v>7.2057248934588056</v>
      </c>
      <c r="N70" s="99">
        <v>6.7887648162040719</v>
      </c>
      <c r="O70" s="99">
        <v>6.1198348849112341</v>
      </c>
      <c r="P70" s="99">
        <v>6.1390637757868509</v>
      </c>
      <c r="Q70" s="99">
        <v>6.1149594716567215</v>
      </c>
      <c r="R70" s="99">
        <v>0</v>
      </c>
      <c r="S70" s="99">
        <v>5.7828368398964729</v>
      </c>
      <c r="T70" s="99">
        <v>6.0188122949948486</v>
      </c>
      <c r="U70" s="99">
        <v>6.0274108941241504</v>
      </c>
      <c r="V70" s="99">
        <v>6.510784980900338</v>
      </c>
      <c r="W70" s="99">
        <v>0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2.5053684866876949</v>
      </c>
      <c r="D71" s="102">
        <v>2.7239139020332006</v>
      </c>
      <c r="E71" s="102">
        <v>2.1503099414108142</v>
      </c>
      <c r="F71" s="102">
        <v>2.1591288853143373</v>
      </c>
      <c r="G71" s="102">
        <v>2.4831676045471314</v>
      </c>
      <c r="H71" s="102">
        <v>2.1846025684212016</v>
      </c>
      <c r="I71" s="102">
        <v>2.1999459078075492</v>
      </c>
      <c r="J71" s="102">
        <v>2.0730068511601916</v>
      </c>
      <c r="K71" s="102">
        <v>2.0312633337647412</v>
      </c>
      <c r="L71" s="102">
        <v>2.2476052528358714</v>
      </c>
      <c r="M71" s="102">
        <v>1.1418894655810554</v>
      </c>
      <c r="N71" s="102">
        <v>1.087992031871877</v>
      </c>
      <c r="O71" s="102">
        <v>0.78558682298376459</v>
      </c>
      <c r="P71" s="102">
        <v>0.88459323189914163</v>
      </c>
      <c r="Q71" s="102">
        <v>0.92328627433868837</v>
      </c>
      <c r="R71" s="102">
        <v>0</v>
      </c>
      <c r="S71" s="102">
        <v>0.79482651245815927</v>
      </c>
      <c r="T71" s="102">
        <v>0.64766619856236363</v>
      </c>
      <c r="U71" s="102">
        <v>0.67459116686910869</v>
      </c>
      <c r="V71" s="102">
        <v>0.86624379491271708</v>
      </c>
      <c r="W71" s="102">
        <v>0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6.265644975620968</v>
      </c>
      <c r="D72" s="105">
        <v>6.4529959697457135</v>
      </c>
      <c r="E72" s="105">
        <v>6.2494826012011</v>
      </c>
      <c r="F72" s="105">
        <v>6.2502624849234758</v>
      </c>
      <c r="G72" s="105">
        <v>6.0792349702653778</v>
      </c>
      <c r="H72" s="105">
        <v>6.0463797483104145</v>
      </c>
      <c r="I72" s="105">
        <v>6.0409749782630637</v>
      </c>
      <c r="J72" s="105">
        <v>5.9427700112377728</v>
      </c>
      <c r="K72" s="105">
        <v>5.6600153125861796</v>
      </c>
      <c r="L72" s="105">
        <v>7.0996285414796665</v>
      </c>
      <c r="M72" s="105">
        <v>6.063835427877752</v>
      </c>
      <c r="N72" s="105">
        <v>5.7007727843321945</v>
      </c>
      <c r="O72" s="105">
        <v>5.334248061927469</v>
      </c>
      <c r="P72" s="105">
        <v>5.2544705438877086</v>
      </c>
      <c r="Q72" s="105">
        <v>5.1916731973180328</v>
      </c>
      <c r="R72" s="105">
        <v>0</v>
      </c>
      <c r="S72" s="105">
        <v>4.988010327438313</v>
      </c>
      <c r="T72" s="105">
        <v>5.3711460964324846</v>
      </c>
      <c r="U72" s="105">
        <v>5.3528197272550413</v>
      </c>
      <c r="V72" s="105">
        <v>5.6445411859876211</v>
      </c>
      <c r="W72" s="105">
        <v>0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11.78937738402851</v>
      </c>
      <c r="D73" s="102">
        <v>11.952594190372583</v>
      </c>
      <c r="E73" s="102">
        <v>10.945421129149347</v>
      </c>
      <c r="F73" s="102">
        <v>10.712071025780174</v>
      </c>
      <c r="G73" s="102">
        <v>11.46919703527878</v>
      </c>
      <c r="H73" s="102">
        <v>10.93111220431128</v>
      </c>
      <c r="I73" s="102">
        <v>11.147112674795004</v>
      </c>
      <c r="J73" s="102">
        <v>11.000103343085334</v>
      </c>
      <c r="K73" s="102">
        <v>11.010108084506319</v>
      </c>
      <c r="L73" s="102">
        <v>10.619603615461916</v>
      </c>
      <c r="M73" s="102">
        <v>9.7085691885347334</v>
      </c>
      <c r="N73" s="102">
        <v>8.934472001903373</v>
      </c>
      <c r="O73" s="102">
        <v>8.5680035979457454</v>
      </c>
      <c r="P73" s="102">
        <v>7.8899628114680107</v>
      </c>
      <c r="Q73" s="102">
        <v>7.516238626626139</v>
      </c>
      <c r="R73" s="102">
        <v>7.5502016270122274</v>
      </c>
      <c r="S73" s="102">
        <v>7.5431147059428643</v>
      </c>
      <c r="T73" s="102">
        <v>7.5799394054151081</v>
      </c>
      <c r="U73" s="102">
        <v>7.4234131685617646</v>
      </c>
      <c r="V73" s="102">
        <v>6.9859826387106887</v>
      </c>
      <c r="W73" s="102">
        <v>0</v>
      </c>
      <c r="X73" s="102">
        <v>7.1566456705474417</v>
      </c>
      <c r="Y73" s="102">
        <v>7.1384345766257855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8.5282949402684309</v>
      </c>
      <c r="D74" s="105">
        <v>8.7138739635165336</v>
      </c>
      <c r="E74" s="105">
        <v>7.7746785923580495</v>
      </c>
      <c r="F74" s="105">
        <v>7.6275007356657021</v>
      </c>
      <c r="G74" s="105">
        <v>8.3963230516921943</v>
      </c>
      <c r="H74" s="105">
        <v>7.8988241461756896</v>
      </c>
      <c r="I74" s="105">
        <v>8.0921373195362456</v>
      </c>
      <c r="J74" s="105">
        <v>7.9812071999672556</v>
      </c>
      <c r="K74" s="105">
        <v>8.0555139416919701</v>
      </c>
      <c r="L74" s="105">
        <v>7.5989682375644847</v>
      </c>
      <c r="M74" s="105">
        <v>6.8859387536495023</v>
      </c>
      <c r="N74" s="105">
        <v>6.3829609545340746</v>
      </c>
      <c r="O74" s="105">
        <v>6.148639403838172</v>
      </c>
      <c r="P74" s="105">
        <v>5.7734995067644954</v>
      </c>
      <c r="Q74" s="105">
        <v>5.5925733679717258</v>
      </c>
      <c r="R74" s="105">
        <v>5.6954149825124958</v>
      </c>
      <c r="S74" s="105">
        <v>5.7389934655787558</v>
      </c>
      <c r="T74" s="105">
        <v>5.7535356324396671</v>
      </c>
      <c r="U74" s="105">
        <v>5.7019386146779949</v>
      </c>
      <c r="V74" s="105">
        <v>5.3038762898573246</v>
      </c>
      <c r="W74" s="105">
        <v>5.7814148993890742</v>
      </c>
      <c r="X74" s="105">
        <v>5.7942882566456433</v>
      </c>
      <c r="Y74" s="105">
        <v>5.8352968960767617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2.2340134269362943</v>
      </c>
      <c r="D75" s="99">
        <v>2.4367181775546296</v>
      </c>
      <c r="E75" s="99">
        <v>1.6044764523533699</v>
      </c>
      <c r="F75" s="99">
        <v>1.5960121117917978</v>
      </c>
      <c r="G75" s="99">
        <v>2.3463363321861541</v>
      </c>
      <c r="H75" s="99">
        <v>1.9041913759425411</v>
      </c>
      <c r="I75" s="99">
        <v>2.0162675852815672</v>
      </c>
      <c r="J75" s="99">
        <v>1.9221168828069279</v>
      </c>
      <c r="K75" s="99">
        <v>2.0699565713691084</v>
      </c>
      <c r="L75" s="99">
        <v>1.3965242125131092</v>
      </c>
      <c r="M75" s="99">
        <v>0.96489418226714885</v>
      </c>
      <c r="N75" s="99">
        <v>0.85864292821043608</v>
      </c>
      <c r="O75" s="99">
        <v>0.69494876781913029</v>
      </c>
      <c r="P75" s="99">
        <v>0.69177785816767556</v>
      </c>
      <c r="Q75" s="99">
        <v>0.70082689097258788</v>
      </c>
      <c r="R75" s="99">
        <v>0.77789921888121893</v>
      </c>
      <c r="S75" s="99">
        <v>0.74357494563497006</v>
      </c>
      <c r="T75" s="99">
        <v>0.53738870501694491</v>
      </c>
      <c r="U75" s="99">
        <v>0.54380431350766489</v>
      </c>
      <c r="V75" s="99">
        <v>0.19767553437363244</v>
      </c>
      <c r="W75" s="99">
        <v>0.52574688298096373</v>
      </c>
      <c r="X75" s="99">
        <v>0.98382094062648906</v>
      </c>
      <c r="Y75" s="99">
        <v>0.95661698554742458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6.2942815133321375</v>
      </c>
      <c r="D76" s="99">
        <v>6.2771557859619032</v>
      </c>
      <c r="E76" s="99">
        <v>6.1702021400046814</v>
      </c>
      <c r="F76" s="99">
        <v>6.0314886238739041</v>
      </c>
      <c r="G76" s="99">
        <v>6.0499867195060393</v>
      </c>
      <c r="H76" s="99">
        <v>5.9946327702331494</v>
      </c>
      <c r="I76" s="99">
        <v>6.0758697342546784</v>
      </c>
      <c r="J76" s="99">
        <v>6.0590903171603259</v>
      </c>
      <c r="K76" s="99">
        <v>5.9855573703228613</v>
      </c>
      <c r="L76" s="99">
        <v>6.2024440250513759</v>
      </c>
      <c r="M76" s="99">
        <v>5.9210445713823541</v>
      </c>
      <c r="N76" s="99">
        <v>5.5243180263236376</v>
      </c>
      <c r="O76" s="99">
        <v>5.4536906360190409</v>
      </c>
      <c r="P76" s="99">
        <v>5.0817216485968206</v>
      </c>
      <c r="Q76" s="99">
        <v>4.8917464769991374</v>
      </c>
      <c r="R76" s="99">
        <v>4.9175157636312754</v>
      </c>
      <c r="S76" s="99">
        <v>4.9954185199437857</v>
      </c>
      <c r="T76" s="99">
        <v>5.2161469274227219</v>
      </c>
      <c r="U76" s="99">
        <v>5.1581343011703309</v>
      </c>
      <c r="V76" s="99">
        <v>5.1062007554836919</v>
      </c>
      <c r="W76" s="99">
        <v>5.2556680164081104</v>
      </c>
      <c r="X76" s="99">
        <v>4.810467316019154</v>
      </c>
      <c r="Y76" s="99">
        <v>4.8786799105293364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23.875275038821581</v>
      </c>
      <c r="D77" s="123">
        <v>25.79988508329328</v>
      </c>
      <c r="E77" s="123">
        <v>23.852375108267417</v>
      </c>
      <c r="F77" s="123">
        <v>24.00677251906605</v>
      </c>
      <c r="G77" s="123">
        <v>24.328740600285879</v>
      </c>
      <c r="H77" s="123">
        <v>22.530615438581016</v>
      </c>
      <c r="I77" s="123">
        <v>22.532878331236347</v>
      </c>
      <c r="J77" s="123">
        <v>20.433650773152188</v>
      </c>
      <c r="K77" s="123">
        <v>19.534689311974866</v>
      </c>
      <c r="L77" s="123">
        <v>23.146800359462659</v>
      </c>
      <c r="M77" s="123">
        <v>17.774404996218262</v>
      </c>
      <c r="N77" s="123">
        <v>14.95074664743178</v>
      </c>
      <c r="O77" s="123">
        <v>12.334754055632205</v>
      </c>
      <c r="P77" s="123">
        <v>11.858824768386958</v>
      </c>
      <c r="Q77" s="123">
        <v>11.961869145503483</v>
      </c>
      <c r="R77" s="123">
        <v>12.639417077642056</v>
      </c>
      <c r="S77" s="123">
        <v>12.465184663203914</v>
      </c>
      <c r="T77" s="123">
        <v>14.319816739955236</v>
      </c>
      <c r="U77" s="123">
        <v>14.806698899577082</v>
      </c>
      <c r="V77" s="123">
        <v>16.078932017047983</v>
      </c>
      <c r="W77" s="123">
        <v>16.689873697756919</v>
      </c>
      <c r="X77" s="123">
        <v>15.220902542755205</v>
      </c>
      <c r="Y77" s="123">
        <v>16.407629897640319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24.447721633065107</v>
      </c>
      <c r="D78" s="99">
        <v>26.456345997003353</v>
      </c>
      <c r="E78" s="99">
        <v>24.56903075300308</v>
      </c>
      <c r="F78" s="99">
        <v>24.734807900637659</v>
      </c>
      <c r="G78" s="99">
        <v>25.030902441012206</v>
      </c>
      <c r="H78" s="99">
        <v>23.211066438657873</v>
      </c>
      <c r="I78" s="99">
        <v>22.983600466029692</v>
      </c>
      <c r="J78" s="99">
        <v>21.03325435785743</v>
      </c>
      <c r="K78" s="99">
        <v>20.175124259676448</v>
      </c>
      <c r="L78" s="99">
        <v>23.864015099139575</v>
      </c>
      <c r="M78" s="99">
        <v>18.225933298555191</v>
      </c>
      <c r="N78" s="99">
        <v>15.284328238452691</v>
      </c>
      <c r="O78" s="99">
        <v>12.513805417832179</v>
      </c>
      <c r="P78" s="99">
        <v>12.250641507654588</v>
      </c>
      <c r="Q78" s="99">
        <v>12.403082273999129</v>
      </c>
      <c r="R78" s="99">
        <v>12.914656102077632</v>
      </c>
      <c r="S78" s="99">
        <v>12.781614549152001</v>
      </c>
      <c r="T78" s="99">
        <v>14.609019636048675</v>
      </c>
      <c r="U78" s="99">
        <v>14.98438232553897</v>
      </c>
      <c r="V78" s="99">
        <v>16.097778985253189</v>
      </c>
      <c r="W78" s="99">
        <v>16.700682434508856</v>
      </c>
      <c r="X78" s="99">
        <v>15.628457362158453</v>
      </c>
      <c r="Y78" s="99">
        <v>16.846290559598788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18.729791346843509</v>
      </c>
      <c r="D79" s="110">
        <v>20.124391396494079</v>
      </c>
      <c r="E79" s="110">
        <v>17.924995469800105</v>
      </c>
      <c r="F79" s="110">
        <v>18.114999007057524</v>
      </c>
      <c r="G79" s="110">
        <v>19.161983146216063</v>
      </c>
      <c r="H79" s="110">
        <v>17.818085850335461</v>
      </c>
      <c r="I79" s="110">
        <v>18.602406278116081</v>
      </c>
      <c r="J79" s="110">
        <v>15.277348388985201</v>
      </c>
      <c r="K79" s="110">
        <v>14.759663554429295</v>
      </c>
      <c r="L79" s="110">
        <v>18.264561502376974</v>
      </c>
      <c r="M79" s="110">
        <v>14.233534086441356</v>
      </c>
      <c r="N79" s="110">
        <v>10.969522876334413</v>
      </c>
      <c r="O79" s="110">
        <v>8.5971847635378911</v>
      </c>
      <c r="P79" s="110">
        <v>7.5601464395598441</v>
      </c>
      <c r="Q79" s="110">
        <v>7.4074234860584722</v>
      </c>
      <c r="R79" s="110">
        <v>10.341800544929189</v>
      </c>
      <c r="S79" s="110">
        <v>8.8614635908219768</v>
      </c>
      <c r="T79" s="110">
        <v>10.547523870753659</v>
      </c>
      <c r="U79" s="110">
        <v>10.387810808919372</v>
      </c>
      <c r="V79" s="110">
        <v>10.924056371848334</v>
      </c>
      <c r="W79" s="110">
        <v>11.580429424591694</v>
      </c>
      <c r="X79" s="110">
        <v>10.450658633830843</v>
      </c>
      <c r="Y79" s="110">
        <v>12.345957101728551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61.051274494784522</v>
      </c>
      <c r="D81" s="118">
        <f t="shared" si="28"/>
        <v>62.14573947340164</v>
      </c>
      <c r="E81" s="118">
        <f t="shared" si="28"/>
        <v>64.681708317639689</v>
      </c>
      <c r="F81" s="118">
        <f t="shared" si="28"/>
        <v>64.573732782908962</v>
      </c>
      <c r="G81" s="118">
        <f t="shared" si="28"/>
        <v>64.065619798646139</v>
      </c>
      <c r="H81" s="118">
        <f t="shared" si="28"/>
        <v>62.574859260480125</v>
      </c>
      <c r="I81" s="118">
        <f t="shared" si="28"/>
        <v>63.392531149421544</v>
      </c>
      <c r="J81" s="118">
        <f t="shared" si="28"/>
        <v>64.020477996583963</v>
      </c>
      <c r="K81" s="118">
        <f t="shared" si="28"/>
        <v>65.871159012398664</v>
      </c>
      <c r="L81" s="118">
        <f t="shared" si="28"/>
        <v>50.375676658558575</v>
      </c>
      <c r="M81" s="118">
        <f t="shared" si="28"/>
        <v>47.41173923247807</v>
      </c>
      <c r="N81" s="118">
        <f t="shared" si="28"/>
        <v>47.406493875573148</v>
      </c>
      <c r="O81" s="118">
        <f t="shared" si="28"/>
        <v>48.213558607922828</v>
      </c>
      <c r="P81" s="118">
        <f t="shared" si="28"/>
        <v>44.229036599993499</v>
      </c>
      <c r="Q81" s="118">
        <f t="shared" si="28"/>
        <v>42.472622059932753</v>
      </c>
      <c r="R81" s="118">
        <f t="shared" ref="R81:V81" si="29">R82+R85+R87+R100</f>
        <v>42.664121302718549</v>
      </c>
      <c r="S81" s="118">
        <f t="shared" si="29"/>
        <v>41.671439679696327</v>
      </c>
      <c r="T81" s="118">
        <f t="shared" si="29"/>
        <v>40.985569957495564</v>
      </c>
      <c r="U81" s="118">
        <f t="shared" si="29"/>
        <v>40.75860773965978</v>
      </c>
      <c r="V81" s="118">
        <f t="shared" si="29"/>
        <v>42.732970900377133</v>
      </c>
      <c r="W81" s="118">
        <f t="shared" ref="W81:Y81" si="30">W82+W85+W87+W100</f>
        <v>41.936377995199827</v>
      </c>
      <c r="X81" s="118">
        <f t="shared" si="30"/>
        <v>40.319529835291483</v>
      </c>
      <c r="Y81" s="118">
        <f t="shared" si="30"/>
        <v>40.668370450781595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26.760698728114441</v>
      </c>
      <c r="D82" s="123">
        <f t="shared" si="31"/>
        <v>27.260332606531325</v>
      </c>
      <c r="E82" s="123">
        <f t="shared" si="31"/>
        <v>28.578590802539217</v>
      </c>
      <c r="F82" s="123">
        <f t="shared" si="31"/>
        <v>30.064198033895934</v>
      </c>
      <c r="G82" s="123">
        <f t="shared" si="31"/>
        <v>30.552036135718129</v>
      </c>
      <c r="H82" s="123">
        <f t="shared" si="31"/>
        <v>30.036395260251091</v>
      </c>
      <c r="I82" s="123">
        <f t="shared" si="31"/>
        <v>30.643584001046079</v>
      </c>
      <c r="J82" s="123">
        <f t="shared" si="31"/>
        <v>30.364021332209656</v>
      </c>
      <c r="K82" s="123">
        <f t="shared" si="31"/>
        <v>32.65447691523935</v>
      </c>
      <c r="L82" s="123">
        <f t="shared" si="31"/>
        <v>20.646257191066489</v>
      </c>
      <c r="M82" s="123">
        <f t="shared" si="31"/>
        <v>21.173745222101598</v>
      </c>
      <c r="N82" s="123">
        <f t="shared" si="31"/>
        <v>23.435301824913203</v>
      </c>
      <c r="O82" s="123">
        <f t="shared" si="31"/>
        <v>25.430841332209699</v>
      </c>
      <c r="P82" s="123">
        <f t="shared" si="31"/>
        <v>24.690673979554564</v>
      </c>
      <c r="Q82" s="123">
        <f t="shared" si="31"/>
        <v>23.981883978251677</v>
      </c>
      <c r="R82" s="123">
        <f t="shared" ref="R82:V82" si="32">SUM(R83:R84)</f>
        <v>23.442290066995838</v>
      </c>
      <c r="S82" s="123">
        <f t="shared" si="32"/>
        <v>22.558393469627344</v>
      </c>
      <c r="T82" s="123">
        <f t="shared" si="32"/>
        <v>21.453958561494598</v>
      </c>
      <c r="U82" s="123">
        <f t="shared" si="32"/>
        <v>20.841345285811499</v>
      </c>
      <c r="V82" s="123">
        <f t="shared" si="32"/>
        <v>20.96871437403933</v>
      </c>
      <c r="W82" s="123">
        <f t="shared" ref="W82:Y82" si="33">SUM(W83:W84)</f>
        <v>20.510102889018039</v>
      </c>
      <c r="X82" s="123">
        <f t="shared" si="33"/>
        <v>20.021926376564924</v>
      </c>
      <c r="Y82" s="123">
        <f t="shared" si="33"/>
        <v>19.749318268967905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26.65047776837682</v>
      </c>
      <c r="D83" s="99">
        <v>27.150912013942573</v>
      </c>
      <c r="E83" s="99">
        <v>28.482601432543635</v>
      </c>
      <c r="F83" s="99">
        <v>29.966443352471188</v>
      </c>
      <c r="G83" s="99">
        <v>30.449752888366298</v>
      </c>
      <c r="H83" s="99">
        <v>29.932440760720613</v>
      </c>
      <c r="I83" s="99">
        <v>30.531854320274793</v>
      </c>
      <c r="J83" s="99">
        <v>30.245396527466436</v>
      </c>
      <c r="K83" s="99">
        <v>32.531280172262441</v>
      </c>
      <c r="L83" s="99">
        <v>20.593356583835863</v>
      </c>
      <c r="M83" s="99">
        <v>21.11197367052414</v>
      </c>
      <c r="N83" s="99">
        <v>23.369296866745508</v>
      </c>
      <c r="O83" s="99">
        <v>25.359410018415577</v>
      </c>
      <c r="P83" s="99">
        <v>24.623760607230793</v>
      </c>
      <c r="Q83" s="99">
        <v>23.917472106090841</v>
      </c>
      <c r="R83" s="99">
        <v>23.376116337982058</v>
      </c>
      <c r="S83" s="99">
        <v>22.494962629545164</v>
      </c>
      <c r="T83" s="99">
        <v>21.393617168773485</v>
      </c>
      <c r="U83" s="99">
        <v>20.782731037857381</v>
      </c>
      <c r="V83" s="99">
        <v>20.884267300433233</v>
      </c>
      <c r="W83" s="99">
        <v>20.426720367402851</v>
      </c>
      <c r="X83" s="99">
        <v>19.939222704245868</v>
      </c>
      <c r="Y83" s="99">
        <v>19.664912177911628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0.11022095973762007</v>
      </c>
      <c r="D84" s="99">
        <v>0.10942059258875009</v>
      </c>
      <c r="E84" s="99">
        <v>9.5989369995582011E-2</v>
      </c>
      <c r="F84" s="99">
        <v>9.7754681424746984E-2</v>
      </c>
      <c r="G84" s="99">
        <v>0.1022832473518319</v>
      </c>
      <c r="H84" s="99">
        <v>0.10395449953047713</v>
      </c>
      <c r="I84" s="99">
        <v>0.11172968077128766</v>
      </c>
      <c r="J84" s="99">
        <v>0.11862480474321983</v>
      </c>
      <c r="K84" s="99">
        <v>0.12319674297690614</v>
      </c>
      <c r="L84" s="99">
        <v>5.2900607230627145E-2</v>
      </c>
      <c r="M84" s="99">
        <v>6.1771551577458249E-2</v>
      </c>
      <c r="N84" s="99">
        <v>6.6004958167694847E-2</v>
      </c>
      <c r="O84" s="99">
        <v>7.1431313794122209E-2</v>
      </c>
      <c r="P84" s="99">
        <v>6.6913372323770551E-2</v>
      </c>
      <c r="Q84" s="99">
        <v>6.4411872160834271E-2</v>
      </c>
      <c r="R84" s="99">
        <v>6.6173729013779853E-2</v>
      </c>
      <c r="S84" s="99">
        <v>6.3430840082178711E-2</v>
      </c>
      <c r="T84" s="99">
        <v>6.0341392721113864E-2</v>
      </c>
      <c r="U84" s="99">
        <v>5.8614247954118549E-2</v>
      </c>
      <c r="V84" s="99">
        <v>8.4447073606095491E-2</v>
      </c>
      <c r="W84" s="99">
        <v>8.338252161518836E-2</v>
      </c>
      <c r="X84" s="99">
        <v>8.2703672319055566E-2</v>
      </c>
      <c r="Y84" s="99">
        <v>8.4406091056275667E-2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0.29593549899920124</v>
      </c>
      <c r="D85" s="123">
        <f t="shared" si="34"/>
        <v>0.15900084086236396</v>
      </c>
      <c r="E85" s="123">
        <f t="shared" si="34"/>
        <v>0.36056668417390247</v>
      </c>
      <c r="F85" s="123">
        <f t="shared" si="34"/>
        <v>0.30350551860779174</v>
      </c>
      <c r="G85" s="123">
        <f t="shared" si="34"/>
        <v>0.36638837032048588</v>
      </c>
      <c r="H85" s="123">
        <f t="shared" si="34"/>
        <v>0.3782106704852275</v>
      </c>
      <c r="I85" s="123">
        <f t="shared" si="34"/>
        <v>0.11536620018049124</v>
      </c>
      <c r="J85" s="123">
        <f t="shared" si="34"/>
        <v>8.3179232242011639E-2</v>
      </c>
      <c r="K85" s="123">
        <f t="shared" si="34"/>
        <v>0.11052928414789082</v>
      </c>
      <c r="L85" s="123">
        <f t="shared" si="34"/>
        <v>0.26833344255612618</v>
      </c>
      <c r="M85" s="123">
        <f t="shared" si="34"/>
        <v>0.29145841298696734</v>
      </c>
      <c r="N85" s="123">
        <f t="shared" si="34"/>
        <v>0.27869410487968199</v>
      </c>
      <c r="O85" s="123">
        <f t="shared" si="34"/>
        <v>0.25380330477436636</v>
      </c>
      <c r="P85" s="123">
        <f t="shared" si="34"/>
        <v>0.1214079559912553</v>
      </c>
      <c r="Q85" s="123">
        <f t="shared" si="34"/>
        <v>0.13187483079621076</v>
      </c>
      <c r="R85" s="123">
        <f t="shared" si="34"/>
        <v>0.10766432818566597</v>
      </c>
      <c r="S85" s="123">
        <f t="shared" si="34"/>
        <v>0.1033481751625311</v>
      </c>
      <c r="T85" s="123">
        <f t="shared" si="34"/>
        <v>8.2108815428721629E-2</v>
      </c>
      <c r="U85" s="123">
        <f t="shared" si="34"/>
        <v>7.3900758040425313E-2</v>
      </c>
      <c r="V85" s="123">
        <f t="shared" si="34"/>
        <v>5.0225649102779428E-2</v>
      </c>
      <c r="W85" s="123">
        <f t="shared" si="34"/>
        <v>6.0750876647834691E-2</v>
      </c>
      <c r="X85" s="123">
        <f t="shared" si="34"/>
        <v>6.6601493703983328E-2</v>
      </c>
      <c r="Y85" s="123">
        <f t="shared" si="34"/>
        <v>8.5059707923392139E-2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0.29593549899920124</v>
      </c>
      <c r="D86" s="99">
        <f>RES_hhdet_in_fech!D86/RES_summary!D$21</f>
        <v>0.15900084086236396</v>
      </c>
      <c r="E86" s="99">
        <f>RES_hhdet_in_fech!E86/RES_summary!E$21</f>
        <v>0.36056668417390247</v>
      </c>
      <c r="F86" s="99">
        <f>RES_hhdet_in_fech!F86/RES_summary!F$21</f>
        <v>0.30350551860779174</v>
      </c>
      <c r="G86" s="99">
        <f>RES_hhdet_in_fech!G86/RES_summary!G$21</f>
        <v>0.36638837032048588</v>
      </c>
      <c r="H86" s="99">
        <f>RES_hhdet_in_fech!H86/RES_summary!H$21</f>
        <v>0.3782106704852275</v>
      </c>
      <c r="I86" s="99">
        <f>RES_hhdet_in_fech!I86/RES_summary!I$21</f>
        <v>0.11536620018049124</v>
      </c>
      <c r="J86" s="99">
        <f>RES_hhdet_in_fech!J86/RES_summary!J$21</f>
        <v>8.3179232242011639E-2</v>
      </c>
      <c r="K86" s="99">
        <f>RES_hhdet_in_fech!K86/RES_summary!K$21</f>
        <v>0.11052928414789082</v>
      </c>
      <c r="L86" s="99">
        <f>RES_hhdet_in_fech!L86/RES_summary!L$21</f>
        <v>0.26833344255612618</v>
      </c>
      <c r="M86" s="99">
        <f>RES_hhdet_in_fech!M86/RES_summary!M$21</f>
        <v>0.29145841298696734</v>
      </c>
      <c r="N86" s="99">
        <f>RES_hhdet_in_fech!N86/RES_summary!N$21</f>
        <v>0.27869410487968199</v>
      </c>
      <c r="O86" s="99">
        <f>RES_hhdet_in_fech!O86/RES_summary!O$21</f>
        <v>0.25380330477436636</v>
      </c>
      <c r="P86" s="99">
        <f>RES_hhdet_in_fech!P86/RES_summary!P$21</f>
        <v>0.1214079559912553</v>
      </c>
      <c r="Q86" s="99">
        <f>RES_hhdet_in_fech!Q86/RES_summary!Q$21</f>
        <v>0.13187483079621076</v>
      </c>
      <c r="R86" s="99">
        <f>RES_hhdet_in_fech!R86/RES_summary!R$21</f>
        <v>0.10766432818566597</v>
      </c>
      <c r="S86" s="99">
        <f>RES_hhdet_in_fech!S86/RES_summary!S$21</f>
        <v>0.1033481751625311</v>
      </c>
      <c r="T86" s="99">
        <f>RES_hhdet_in_fech!T86/RES_summary!T$21</f>
        <v>8.2108815428721629E-2</v>
      </c>
      <c r="U86" s="99">
        <f>RES_hhdet_in_fech!U86/RES_summary!U$21</f>
        <v>7.3900758040425313E-2</v>
      </c>
      <c r="V86" s="99">
        <f>RES_hhdet_in_fech!V86/RES_summary!V$21</f>
        <v>5.0225649102779428E-2</v>
      </c>
      <c r="W86" s="99">
        <f>RES_hhdet_in_fech!W86/RES_summary!W$21</f>
        <v>6.0750876647834691E-2</v>
      </c>
      <c r="X86" s="99">
        <f>RES_hhdet_in_fech!X86/RES_summary!X$21</f>
        <v>6.6601493703983328E-2</v>
      </c>
      <c r="Y86" s="99">
        <f>RES_hhdet_in_fech!Y86/RES_summary!Y$21</f>
        <v>8.5059707923392139E-2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12.814851325757719</v>
      </c>
      <c r="D87" s="123">
        <v>12.645970438506392</v>
      </c>
      <c r="E87" s="123">
        <v>12.803714059511009</v>
      </c>
      <c r="F87" s="123">
        <v>12.357391207726632</v>
      </c>
      <c r="G87" s="123">
        <v>12.041553964687511</v>
      </c>
      <c r="H87" s="123">
        <v>11.986816658189845</v>
      </c>
      <c r="I87" s="123">
        <v>11.931411369834606</v>
      </c>
      <c r="J87" s="123">
        <v>11.520882479339875</v>
      </c>
      <c r="K87" s="123">
        <v>11.431763254947699</v>
      </c>
      <c r="L87" s="123">
        <v>10.9218077503901</v>
      </c>
      <c r="M87" s="123">
        <v>9.435602296226433</v>
      </c>
      <c r="N87" s="123">
        <v>8.8887367199259781</v>
      </c>
      <c r="O87" s="123">
        <v>8.6882774249138688</v>
      </c>
      <c r="P87" s="123">
        <v>7.6901263614844106</v>
      </c>
      <c r="Q87" s="123">
        <v>7.18941717947357</v>
      </c>
      <c r="R87" s="123">
        <v>7.2338320701097683</v>
      </c>
      <c r="S87" s="123">
        <v>7.3463683873279031</v>
      </c>
      <c r="T87" s="123">
        <v>7.0900912722819012</v>
      </c>
      <c r="U87" s="123">
        <v>7.041404034745069</v>
      </c>
      <c r="V87" s="123">
        <v>7.3601309193330477</v>
      </c>
      <c r="W87" s="123">
        <v>6.9188624819632025</v>
      </c>
      <c r="X87" s="123">
        <v>6.4553724712984266</v>
      </c>
      <c r="Y87" s="123">
        <v>6.5550658842920422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13.317713440017458</v>
      </c>
      <c r="D88" s="99">
        <v>13.051901695381449</v>
      </c>
      <c r="E88" s="99">
        <v>12.221357225263333</v>
      </c>
      <c r="F88" s="99">
        <v>11.781970186489925</v>
      </c>
      <c r="G88" s="99">
        <v>11.477523802763303</v>
      </c>
      <c r="H88" s="99">
        <v>11.57127789552918</v>
      </c>
      <c r="I88" s="99">
        <v>11.28144812461105</v>
      </c>
      <c r="J88" s="99">
        <v>11.419929950356003</v>
      </c>
      <c r="K88" s="99">
        <v>10.58910409080478</v>
      </c>
      <c r="L88" s="99">
        <v>9.5637069700639668</v>
      </c>
      <c r="M88" s="99">
        <v>9.0403778722230594</v>
      </c>
      <c r="N88" s="99">
        <v>8.8513613729509739</v>
      </c>
      <c r="O88" s="99">
        <v>8.4615521833859493</v>
      </c>
      <c r="P88" s="99">
        <v>7.8786107989707244</v>
      </c>
      <c r="Q88" s="99">
        <v>7.5088139730565588</v>
      </c>
      <c r="R88" s="99">
        <v>7.2957311127000022</v>
      </c>
      <c r="S88" s="99">
        <v>7.2053883293441903</v>
      </c>
      <c r="T88" s="99">
        <v>7.1911277062394268</v>
      </c>
      <c r="U88" s="99">
        <v>7.0553992137135486</v>
      </c>
      <c r="V88" s="99">
        <v>7.1379374466719447</v>
      </c>
      <c r="W88" s="99">
        <v>6.8584081347736783</v>
      </c>
      <c r="X88" s="99">
        <v>6.5464356545363076</v>
      </c>
      <c r="Y88" s="99">
        <v>6.5093153222683808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8.8551634196932074</v>
      </c>
      <c r="D89" s="99">
        <v>8.8616388038813838</v>
      </c>
      <c r="E89" s="99">
        <v>8.2992156188887911</v>
      </c>
      <c r="F89" s="99">
        <v>8.138316047277657</v>
      </c>
      <c r="G89" s="99">
        <v>8.1654450015514168</v>
      </c>
      <c r="H89" s="99">
        <v>8.3023797831062964</v>
      </c>
      <c r="I89" s="99">
        <v>8.2289605145485663</v>
      </c>
      <c r="J89" s="99">
        <v>8.4588114561520396</v>
      </c>
      <c r="K89" s="99">
        <v>7.9794973110020413</v>
      </c>
      <c r="L89" s="99">
        <v>7.2143011152051741</v>
      </c>
      <c r="M89" s="99">
        <v>6.8131609296016489</v>
      </c>
      <c r="N89" s="99">
        <v>6.7774026862791583</v>
      </c>
      <c r="O89" s="99">
        <v>6.5102885794790319</v>
      </c>
      <c r="P89" s="99">
        <v>6.131954027088252</v>
      </c>
      <c r="Q89" s="99">
        <v>5.912562298462321</v>
      </c>
      <c r="R89" s="99">
        <v>5.8380563415152684</v>
      </c>
      <c r="S89" s="99">
        <v>5.8572234385583357</v>
      </c>
      <c r="T89" s="99">
        <v>5.9041800017290429</v>
      </c>
      <c r="U89" s="99">
        <v>5.8905064996518401</v>
      </c>
      <c r="V89" s="99">
        <v>6.050633071480938</v>
      </c>
      <c r="W89" s="99">
        <v>5.876096161101044</v>
      </c>
      <c r="X89" s="99">
        <v>0</v>
      </c>
      <c r="Y89" s="99">
        <v>5.6757776543347207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2.5219351360722859</v>
      </c>
      <c r="D90" s="102">
        <v>2.5776537743748658</v>
      </c>
      <c r="E90" s="102">
        <v>2.0704570479350179</v>
      </c>
      <c r="F90" s="102">
        <v>2.0083612032480884</v>
      </c>
      <c r="G90" s="102">
        <v>2.2587304960116645</v>
      </c>
      <c r="H90" s="102">
        <v>2.1079141926937734</v>
      </c>
      <c r="I90" s="102">
        <v>2.0802838004642492</v>
      </c>
      <c r="J90" s="102">
        <v>2.0873419629339156</v>
      </c>
      <c r="K90" s="102">
        <v>1.9903949308862094</v>
      </c>
      <c r="L90" s="102">
        <v>1.4299206577495065</v>
      </c>
      <c r="M90" s="102">
        <v>0.95292763943548964</v>
      </c>
      <c r="N90" s="102">
        <v>1.0211912065971656</v>
      </c>
      <c r="O90" s="102">
        <v>0.86869759099287924</v>
      </c>
      <c r="P90" s="102">
        <v>0.86191232834234521</v>
      </c>
      <c r="Q90" s="102">
        <v>0.8466733193441317</v>
      </c>
      <c r="R90" s="102">
        <v>0.85436530289940882</v>
      </c>
      <c r="S90" s="102">
        <v>0.81272236011275278</v>
      </c>
      <c r="T90" s="102">
        <v>0.60782663091649658</v>
      </c>
      <c r="U90" s="102">
        <v>0.62530892604359567</v>
      </c>
      <c r="V90" s="102">
        <v>0.70892392257663273</v>
      </c>
      <c r="W90" s="102">
        <v>0.75009371000451097</v>
      </c>
      <c r="X90" s="102">
        <v>0</v>
      </c>
      <c r="Y90" s="102">
        <v>0.98361898359696642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6.3332282836209233</v>
      </c>
      <c r="D91" s="105">
        <v>6.2839850295065185</v>
      </c>
      <c r="E91" s="105">
        <v>6.2287585709537749</v>
      </c>
      <c r="F91" s="105">
        <v>6.1299548440295686</v>
      </c>
      <c r="G91" s="105">
        <v>5.9067145055397514</v>
      </c>
      <c r="H91" s="105">
        <v>6.1944655904125216</v>
      </c>
      <c r="I91" s="105">
        <v>6.1486767140843188</v>
      </c>
      <c r="J91" s="105">
        <v>6.3714694932181253</v>
      </c>
      <c r="K91" s="105">
        <v>5.9891023801158312</v>
      </c>
      <c r="L91" s="105">
        <v>5.7843804574556676</v>
      </c>
      <c r="M91" s="105">
        <v>5.8602332901661587</v>
      </c>
      <c r="N91" s="105">
        <v>5.7562114796819923</v>
      </c>
      <c r="O91" s="105">
        <v>5.6415909884861524</v>
      </c>
      <c r="P91" s="105">
        <v>5.2700416987459064</v>
      </c>
      <c r="Q91" s="105">
        <v>5.0658889791181902</v>
      </c>
      <c r="R91" s="105">
        <v>4.9836910386158593</v>
      </c>
      <c r="S91" s="105">
        <v>5.0445010784455819</v>
      </c>
      <c r="T91" s="105">
        <v>5.2963533708125468</v>
      </c>
      <c r="U91" s="105">
        <v>5.2651975736082468</v>
      </c>
      <c r="V91" s="105">
        <v>5.3417091489043056</v>
      </c>
      <c r="W91" s="105">
        <v>5.1260024510965323</v>
      </c>
      <c r="X91" s="105">
        <v>0</v>
      </c>
      <c r="Y91" s="105">
        <v>4.6921586707377534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13.140930992170036</v>
      </c>
      <c r="D92" s="102">
        <v>12.948250096786206</v>
      </c>
      <c r="E92" s="102">
        <v>13.170553360549274</v>
      </c>
      <c r="F92" s="102">
        <v>12.777833760414193</v>
      </c>
      <c r="G92" s="102">
        <v>12.44830554522216</v>
      </c>
      <c r="H92" s="102">
        <v>12.400748953882912</v>
      </c>
      <c r="I92" s="102">
        <v>12.501757503892081</v>
      </c>
      <c r="J92" s="102">
        <v>12.365355701757403</v>
      </c>
      <c r="K92" s="102">
        <v>12.266255292018013</v>
      </c>
      <c r="L92" s="102">
        <v>12.594264429193576</v>
      </c>
      <c r="M92" s="102">
        <v>10.602941760578773</v>
      </c>
      <c r="N92" s="102">
        <v>9.9344994592707501</v>
      </c>
      <c r="O92" s="102">
        <v>9.6260962950218634</v>
      </c>
      <c r="P92" s="102">
        <v>8.5710817995277733</v>
      </c>
      <c r="Q92" s="102">
        <v>7.9001542129673021</v>
      </c>
      <c r="R92" s="102">
        <v>7.883134744464491</v>
      </c>
      <c r="S92" s="102">
        <v>7.9559666888532243</v>
      </c>
      <c r="T92" s="102">
        <v>7.724307384988931</v>
      </c>
      <c r="U92" s="102">
        <v>7.5556606275435465</v>
      </c>
      <c r="V92" s="102">
        <v>8.6855456320908786</v>
      </c>
      <c r="W92" s="102">
        <v>7.5578706087382868</v>
      </c>
      <c r="X92" s="102">
        <v>7.1580711526487848</v>
      </c>
      <c r="Y92" s="102">
        <v>6.9972042422560845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8.7495514479195968</v>
      </c>
      <c r="D93" s="105">
        <v>8.6791606977928311</v>
      </c>
      <c r="E93" s="105">
        <v>8.7167218407147526</v>
      </c>
      <c r="F93" s="105">
        <v>8.4793645234910002</v>
      </c>
      <c r="G93" s="105">
        <v>8.4101270545966518</v>
      </c>
      <c r="H93" s="105">
        <v>8.3223973624177194</v>
      </c>
      <c r="I93" s="105">
        <v>8.4318960726507086</v>
      </c>
      <c r="J93" s="105">
        <v>8.3548532835127105</v>
      </c>
      <c r="K93" s="105">
        <v>8.3638774585934197</v>
      </c>
      <c r="L93" s="105">
        <v>8.4948082319473546</v>
      </c>
      <c r="M93" s="105">
        <v>7.017915002927551</v>
      </c>
      <c r="N93" s="105">
        <v>6.7235713138486952</v>
      </c>
      <c r="O93" s="105">
        <v>6.6685395045596829</v>
      </c>
      <c r="P93" s="105">
        <v>6.1459471241349073</v>
      </c>
      <c r="Q93" s="105">
        <v>5.828289009009052</v>
      </c>
      <c r="R93" s="105">
        <v>5.938719638887008</v>
      </c>
      <c r="S93" s="105">
        <v>6.0927498663065753</v>
      </c>
      <c r="T93" s="105">
        <v>5.9396316727419824</v>
      </c>
      <c r="U93" s="105">
        <v>5.8899491767995276</v>
      </c>
      <c r="V93" s="105">
        <v>6.9060121398905006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2.4817220368325916</v>
      </c>
      <c r="D94" s="99">
        <v>2.5428278933327908</v>
      </c>
      <c r="E94" s="99">
        <v>2.2586961496719797</v>
      </c>
      <c r="F94" s="99">
        <v>2.1954977891079377</v>
      </c>
      <c r="G94" s="99">
        <v>2.4543246409402588</v>
      </c>
      <c r="H94" s="99">
        <v>2.246198810680085</v>
      </c>
      <c r="I94" s="99">
        <v>2.3028722943368076</v>
      </c>
      <c r="J94" s="99">
        <v>2.2311781330067437</v>
      </c>
      <c r="K94" s="99">
        <v>2.3114677248799045</v>
      </c>
      <c r="L94" s="99">
        <v>2.0093187424258478</v>
      </c>
      <c r="M94" s="99">
        <v>1.1233295577816447</v>
      </c>
      <c r="N94" s="99">
        <v>1.1057693193892382</v>
      </c>
      <c r="O94" s="99">
        <v>0.99570380613469656</v>
      </c>
      <c r="P94" s="99">
        <v>0.92069213484896895</v>
      </c>
      <c r="Q94" s="99">
        <v>0.8579398862728238</v>
      </c>
      <c r="R94" s="99">
        <v>0.92572542283515402</v>
      </c>
      <c r="S94" s="99">
        <v>0.92670930749317715</v>
      </c>
      <c r="T94" s="99">
        <v>0.64523268178496662</v>
      </c>
      <c r="U94" s="99">
        <v>0.65375693981571226</v>
      </c>
      <c r="V94" s="99">
        <v>1.0273484673692832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6.267829411087007</v>
      </c>
      <c r="D95" s="99">
        <v>6.1363328044600403</v>
      </c>
      <c r="E95" s="99">
        <v>6.4580256910427707</v>
      </c>
      <c r="F95" s="99">
        <v>6.2838667343830625</v>
      </c>
      <c r="G95" s="99">
        <v>5.9558024136563921</v>
      </c>
      <c r="H95" s="99">
        <v>6.0761985517376349</v>
      </c>
      <c r="I95" s="99">
        <v>6.1290237783139023</v>
      </c>
      <c r="J95" s="99">
        <v>6.1236751505059663</v>
      </c>
      <c r="K95" s="99">
        <v>6.0524097337135156</v>
      </c>
      <c r="L95" s="99">
        <v>6.4854894895215063</v>
      </c>
      <c r="M95" s="99">
        <v>5.8945854451459079</v>
      </c>
      <c r="N95" s="99">
        <v>5.6178019944594579</v>
      </c>
      <c r="O95" s="99">
        <v>5.6728356984249855</v>
      </c>
      <c r="P95" s="99">
        <v>5.2252549892859381</v>
      </c>
      <c r="Q95" s="99">
        <v>4.9703491227362298</v>
      </c>
      <c r="R95" s="99">
        <v>5.0129942160518528</v>
      </c>
      <c r="S95" s="99">
        <v>5.166040558813398</v>
      </c>
      <c r="T95" s="99">
        <v>5.294398990957017</v>
      </c>
      <c r="U95" s="99">
        <v>5.2361922369838156</v>
      </c>
      <c r="V95" s="99">
        <v>5.8786636725212169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11.78937738402851</v>
      </c>
      <c r="D96" s="102">
        <v>11.952594190372587</v>
      </c>
      <c r="E96" s="102">
        <v>10.945421129149342</v>
      </c>
      <c r="F96" s="102">
        <v>10.712071025780174</v>
      </c>
      <c r="G96" s="102">
        <v>11.469197035278784</v>
      </c>
      <c r="H96" s="102">
        <v>10.931112204311281</v>
      </c>
      <c r="I96" s="102">
        <v>11.147112674795006</v>
      </c>
      <c r="J96" s="102">
        <v>11.000103343085334</v>
      </c>
      <c r="K96" s="102">
        <v>11.010108084506317</v>
      </c>
      <c r="L96" s="102">
        <v>10.619603615461916</v>
      </c>
      <c r="M96" s="102">
        <v>9.7085691885347334</v>
      </c>
      <c r="N96" s="102">
        <v>8.934472001903373</v>
      </c>
      <c r="O96" s="102">
        <v>8.5680035979457454</v>
      </c>
      <c r="P96" s="102">
        <v>7.889962811468008</v>
      </c>
      <c r="Q96" s="102">
        <v>7.5162386266261398</v>
      </c>
      <c r="R96" s="102">
        <v>7.5502016270122256</v>
      </c>
      <c r="S96" s="102">
        <v>7.543114705942866</v>
      </c>
      <c r="T96" s="102">
        <v>7.5799394054151081</v>
      </c>
      <c r="U96" s="102">
        <v>7.4234131685617628</v>
      </c>
      <c r="V96" s="102">
        <v>6.9859826387106887</v>
      </c>
      <c r="W96" s="102">
        <v>0</v>
      </c>
      <c r="X96" s="102">
        <v>7.1566456705474426</v>
      </c>
      <c r="Y96" s="102">
        <v>7.1384345766257846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8.5282949402684309</v>
      </c>
      <c r="D97" s="105">
        <v>8.7138739635165319</v>
      </c>
      <c r="E97" s="105">
        <v>7.7746785923580495</v>
      </c>
      <c r="F97" s="105">
        <v>7.6275007356657003</v>
      </c>
      <c r="G97" s="105">
        <v>8.3963230516921925</v>
      </c>
      <c r="H97" s="105">
        <v>7.8988241461756941</v>
      </c>
      <c r="I97" s="105">
        <v>8.0921373195362456</v>
      </c>
      <c r="J97" s="105">
        <v>7.9812071999672565</v>
      </c>
      <c r="K97" s="105">
        <v>8.0555139416919701</v>
      </c>
      <c r="L97" s="105">
        <v>7.5989682375644838</v>
      </c>
      <c r="M97" s="105">
        <v>6.885938753649504</v>
      </c>
      <c r="N97" s="105">
        <v>6.3829609545340737</v>
      </c>
      <c r="O97" s="105">
        <v>6.148639403838172</v>
      </c>
      <c r="P97" s="105">
        <v>5.7734995067644954</v>
      </c>
      <c r="Q97" s="105">
        <v>5.592573367971724</v>
      </c>
      <c r="R97" s="105">
        <v>5.695414982512494</v>
      </c>
      <c r="S97" s="105">
        <v>5.738993465578754</v>
      </c>
      <c r="T97" s="105">
        <v>5.7535356324396671</v>
      </c>
      <c r="U97" s="105">
        <v>5.7019386146779958</v>
      </c>
      <c r="V97" s="105">
        <v>5.3038762898573246</v>
      </c>
      <c r="W97" s="105">
        <v>5.7814148993890759</v>
      </c>
      <c r="X97" s="105">
        <v>5.7942882566456424</v>
      </c>
      <c r="Y97" s="105">
        <v>5.8352968960767617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2.2340134269362935</v>
      </c>
      <c r="D98" s="99">
        <v>2.4367181775546296</v>
      </c>
      <c r="E98" s="99">
        <v>1.6044764523533701</v>
      </c>
      <c r="F98" s="99">
        <v>1.5960121117917978</v>
      </c>
      <c r="G98" s="99">
        <v>2.3463363321861537</v>
      </c>
      <c r="H98" s="99">
        <v>1.9041913759425413</v>
      </c>
      <c r="I98" s="99">
        <v>2.0162675852815664</v>
      </c>
      <c r="J98" s="99">
        <v>1.9221168828069275</v>
      </c>
      <c r="K98" s="99">
        <v>2.0699565713691088</v>
      </c>
      <c r="L98" s="99">
        <v>1.3965242125131094</v>
      </c>
      <c r="M98" s="99">
        <v>0.96489418226714851</v>
      </c>
      <c r="N98" s="99">
        <v>0.85864292821043608</v>
      </c>
      <c r="O98" s="99">
        <v>0.69494876781913029</v>
      </c>
      <c r="P98" s="99">
        <v>0.69177785816767579</v>
      </c>
      <c r="Q98" s="99">
        <v>0.70082689097258788</v>
      </c>
      <c r="R98" s="99">
        <v>0.77789921888121871</v>
      </c>
      <c r="S98" s="99">
        <v>0.74357494563497006</v>
      </c>
      <c r="T98" s="99">
        <v>0.53738870501694502</v>
      </c>
      <c r="U98" s="99">
        <v>0.543804313507665</v>
      </c>
      <c r="V98" s="99">
        <v>0.19767553437363247</v>
      </c>
      <c r="W98" s="99">
        <v>0.5257468829809635</v>
      </c>
      <c r="X98" s="99">
        <v>0.98382094062648906</v>
      </c>
      <c r="Y98" s="99">
        <v>0.95661698554742447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6.2942815133321384</v>
      </c>
      <c r="D99" s="99">
        <v>6.2771557859619014</v>
      </c>
      <c r="E99" s="99">
        <v>6.1702021400046787</v>
      </c>
      <c r="F99" s="99">
        <v>6.0314886238739023</v>
      </c>
      <c r="G99" s="99">
        <v>6.0499867195060393</v>
      </c>
      <c r="H99" s="99">
        <v>5.9946327702331521</v>
      </c>
      <c r="I99" s="99">
        <v>6.0758697342546792</v>
      </c>
      <c r="J99" s="99">
        <v>6.0590903171603294</v>
      </c>
      <c r="K99" s="99">
        <v>5.9855573703228613</v>
      </c>
      <c r="L99" s="99">
        <v>6.2024440250513759</v>
      </c>
      <c r="M99" s="99">
        <v>5.9210445713823541</v>
      </c>
      <c r="N99" s="99">
        <v>5.5243180263236376</v>
      </c>
      <c r="O99" s="99">
        <v>5.4536906360190409</v>
      </c>
      <c r="P99" s="99">
        <v>5.0817216485968206</v>
      </c>
      <c r="Q99" s="99">
        <v>4.8917464769991374</v>
      </c>
      <c r="R99" s="99">
        <v>4.9175157636312745</v>
      </c>
      <c r="S99" s="99">
        <v>4.9954185199437839</v>
      </c>
      <c r="T99" s="99">
        <v>5.2161469274227219</v>
      </c>
      <c r="U99" s="99">
        <v>5.1581343011703309</v>
      </c>
      <c r="V99" s="99">
        <v>5.1062007554836919</v>
      </c>
      <c r="W99" s="99">
        <v>5.2556680164081122</v>
      </c>
      <c r="X99" s="99">
        <v>4.8104673160191531</v>
      </c>
      <c r="Y99" s="99">
        <v>4.8786799105293372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21.179788941913163</v>
      </c>
      <c r="D100" s="123">
        <v>22.080435587501562</v>
      </c>
      <c r="E100" s="123">
        <v>22.938836771415559</v>
      </c>
      <c r="F100" s="123">
        <v>21.848638022678596</v>
      </c>
      <c r="G100" s="123">
        <v>21.105641327920015</v>
      </c>
      <c r="H100" s="123">
        <v>20.173436671553954</v>
      </c>
      <c r="I100" s="123">
        <v>20.702169578360373</v>
      </c>
      <c r="J100" s="123">
        <v>22.052394952792426</v>
      </c>
      <c r="K100" s="123">
        <v>21.674389558063723</v>
      </c>
      <c r="L100" s="123">
        <v>18.539278274545854</v>
      </c>
      <c r="M100" s="123">
        <v>16.510933301163071</v>
      </c>
      <c r="N100" s="123">
        <v>14.803761225854281</v>
      </c>
      <c r="O100" s="123">
        <v>13.840636546024898</v>
      </c>
      <c r="P100" s="123">
        <v>11.726828302963272</v>
      </c>
      <c r="Q100" s="123">
        <v>11.169446071411295</v>
      </c>
      <c r="R100" s="123">
        <v>11.880334837427275</v>
      </c>
      <c r="S100" s="123">
        <v>11.66332964757855</v>
      </c>
      <c r="T100" s="123">
        <v>12.359411308290342</v>
      </c>
      <c r="U100" s="123">
        <v>12.801957661062788</v>
      </c>
      <c r="V100" s="123">
        <v>14.353899957901978</v>
      </c>
      <c r="W100" s="123">
        <v>14.446661747570753</v>
      </c>
      <c r="X100" s="123">
        <v>13.775629493724145</v>
      </c>
      <c r="Y100" s="123">
        <v>14.278926589598257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25.678060838626394</v>
      </c>
      <c r="D101" s="99">
        <v>26.152408807892296</v>
      </c>
      <c r="E101" s="99">
        <v>25.127559510682268</v>
      </c>
      <c r="F101" s="99">
        <v>23.577380026309694</v>
      </c>
      <c r="G101" s="99">
        <v>23.853222321965259</v>
      </c>
      <c r="H101" s="99">
        <v>22.889647284286095</v>
      </c>
      <c r="I101" s="99">
        <v>21.395333571914172</v>
      </c>
      <c r="J101" s="99">
        <v>25.088744358478621</v>
      </c>
      <c r="K101" s="99">
        <v>25.412425581340649</v>
      </c>
      <c r="L101" s="99">
        <v>17.362416306443873</v>
      </c>
      <c r="M101" s="99">
        <v>16.468111836005885</v>
      </c>
      <c r="N101" s="99">
        <v>15.271752181284768</v>
      </c>
      <c r="O101" s="99">
        <v>14.219538924071443</v>
      </c>
      <c r="P101" s="99">
        <v>13.598577075301055</v>
      </c>
      <c r="Q101" s="99">
        <v>13.366085888089485</v>
      </c>
      <c r="R101" s="99">
        <v>13.637316558388175</v>
      </c>
      <c r="S101" s="99">
        <v>13.805513887074401</v>
      </c>
      <c r="T101" s="99">
        <v>14.457376801601399</v>
      </c>
      <c r="U101" s="99">
        <v>15.010559961612332</v>
      </c>
      <c r="V101" s="99">
        <v>15.998380362915213</v>
      </c>
      <c r="W101" s="99">
        <v>16.491448707808278</v>
      </c>
      <c r="X101" s="99">
        <v>16.562590156027518</v>
      </c>
      <c r="Y101" s="99">
        <v>17.390448675688258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23.193430571183988</v>
      </c>
      <c r="D102" s="99">
        <v>23.092222080808643</v>
      </c>
      <c r="E102" s="99">
        <v>26.810710039706191</v>
      </c>
      <c r="F102" s="99">
        <v>26.294027189549904</v>
      </c>
      <c r="G102" s="99">
        <v>24.07051394994669</v>
      </c>
      <c r="H102" s="99">
        <v>23.408807088675502</v>
      </c>
      <c r="I102" s="99">
        <v>23.256685873468435</v>
      </c>
      <c r="J102" s="99">
        <v>20.756779275189043</v>
      </c>
      <c r="K102" s="99">
        <v>20.404700729823816</v>
      </c>
      <c r="L102" s="99">
        <v>20.478029107101367</v>
      </c>
      <c r="M102" s="99">
        <v>18.110069684272091</v>
      </c>
      <c r="N102" s="99">
        <v>15.263090503529842</v>
      </c>
      <c r="O102" s="99">
        <v>14.032577748339252</v>
      </c>
      <c r="P102" s="99">
        <v>12.563467035492</v>
      </c>
      <c r="Q102" s="99">
        <v>12.072403258912482</v>
      </c>
      <c r="R102" s="99">
        <v>12.811751466421116</v>
      </c>
      <c r="S102" s="99">
        <v>13.624714277844175</v>
      </c>
      <c r="T102" s="99">
        <v>13.913668265557614</v>
      </c>
      <c r="U102" s="99">
        <v>14.386495518158767</v>
      </c>
      <c r="V102" s="99">
        <v>16.786797053151243</v>
      </c>
      <c r="W102" s="99">
        <v>15.922939645467833</v>
      </c>
      <c r="X102" s="99">
        <v>15.918788156350884</v>
      </c>
      <c r="Y102" s="99">
        <v>16.45690472167799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18.729791346843513</v>
      </c>
      <c r="D103" s="110">
        <v>20.124391396494083</v>
      </c>
      <c r="E103" s="110">
        <v>17.924995469800109</v>
      </c>
      <c r="F103" s="110">
        <v>18.114999007057524</v>
      </c>
      <c r="G103" s="110">
        <v>19.161983146216063</v>
      </c>
      <c r="H103" s="110">
        <v>17.818085850335457</v>
      </c>
      <c r="I103" s="110">
        <v>18.602406278116081</v>
      </c>
      <c r="J103" s="110">
        <v>15.277348388985203</v>
      </c>
      <c r="K103" s="110">
        <v>14.759663554429292</v>
      </c>
      <c r="L103" s="110">
        <v>18.264561502376971</v>
      </c>
      <c r="M103" s="110">
        <v>14.233534086441354</v>
      </c>
      <c r="N103" s="110">
        <v>10.969522876334409</v>
      </c>
      <c r="O103" s="110">
        <v>8.5971847635378893</v>
      </c>
      <c r="P103" s="110">
        <v>7.5601464395598459</v>
      </c>
      <c r="Q103" s="110">
        <v>7.4074234860584713</v>
      </c>
      <c r="R103" s="110">
        <v>10.341800544929191</v>
      </c>
      <c r="S103" s="110">
        <v>8.8614635908219768</v>
      </c>
      <c r="T103" s="110">
        <v>10.547523870753659</v>
      </c>
      <c r="U103" s="110">
        <v>10.387810808919371</v>
      </c>
      <c r="V103" s="110">
        <v>10.924056371848334</v>
      </c>
      <c r="W103" s="110">
        <v>11.580429424591694</v>
      </c>
      <c r="X103" s="110">
        <v>10.450658633830843</v>
      </c>
      <c r="Y103" s="110">
        <v>12.345957101728549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43.928210034643527</v>
      </c>
      <c r="D124" s="118">
        <f t="shared" si="42"/>
        <v>52.922387225411384</v>
      </c>
      <c r="E124" s="118">
        <f t="shared" si="42"/>
        <v>54.895970127180611</v>
      </c>
      <c r="F124" s="118">
        <f t="shared" si="42"/>
        <v>57.088830402640099</v>
      </c>
      <c r="G124" s="118">
        <f t="shared" si="42"/>
        <v>0</v>
      </c>
      <c r="H124" s="118">
        <f t="shared" si="42"/>
        <v>0</v>
      </c>
      <c r="I124" s="118">
        <f t="shared" si="42"/>
        <v>53.976823343363925</v>
      </c>
      <c r="J124" s="118">
        <f t="shared" si="42"/>
        <v>43.913958746035007</v>
      </c>
      <c r="K124" s="118">
        <f t="shared" si="42"/>
        <v>43.299205028161467</v>
      </c>
      <c r="L124" s="118">
        <f t="shared" si="42"/>
        <v>50.087459846475319</v>
      </c>
      <c r="M124" s="118">
        <f t="shared" si="42"/>
        <v>43.624661382552304</v>
      </c>
      <c r="N124" s="118">
        <f t="shared" si="42"/>
        <v>43.612651837337985</v>
      </c>
      <c r="O124" s="118">
        <f t="shared" si="42"/>
        <v>39.845994799542247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36.581152132107732</v>
      </c>
      <c r="S124" s="118">
        <f t="shared" si="43"/>
        <v>35.38267251801755</v>
      </c>
      <c r="T124" s="118">
        <f t="shared" si="43"/>
        <v>40.315498002797455</v>
      </c>
      <c r="U124" s="118">
        <f t="shared" si="43"/>
        <v>36.049480410781229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13.252057528274358</v>
      </c>
      <c r="D125" s="123">
        <f t="shared" si="45"/>
        <v>21.378954065135016</v>
      </c>
      <c r="E125" s="123">
        <f t="shared" si="45"/>
        <v>22.877388245807431</v>
      </c>
      <c r="F125" s="123">
        <f t="shared" si="45"/>
        <v>26.443831189685824</v>
      </c>
      <c r="G125" s="123">
        <f t="shared" si="45"/>
        <v>0</v>
      </c>
      <c r="H125" s="123">
        <f t="shared" si="45"/>
        <v>0</v>
      </c>
      <c r="I125" s="123">
        <f t="shared" si="45"/>
        <v>24.551126689349964</v>
      </c>
      <c r="J125" s="123">
        <f t="shared" si="45"/>
        <v>18.517703888195005</v>
      </c>
      <c r="K125" s="123">
        <f t="shared" si="45"/>
        <v>17.438615473676922</v>
      </c>
      <c r="L125" s="123">
        <f t="shared" si="45"/>
        <v>22.73597187741219</v>
      </c>
      <c r="M125" s="123">
        <f t="shared" si="45"/>
        <v>19.622442606306354</v>
      </c>
      <c r="N125" s="123">
        <f t="shared" si="45"/>
        <v>22.914717263769237</v>
      </c>
      <c r="O125" s="123">
        <f t="shared" si="45"/>
        <v>21.284644363615662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19.840754375352333</v>
      </c>
      <c r="S125" s="123">
        <f t="shared" si="46"/>
        <v>19.048273713867435</v>
      </c>
      <c r="T125" s="123">
        <f t="shared" si="46"/>
        <v>22.585343414657515</v>
      </c>
      <c r="U125" s="123">
        <f t="shared" si="46"/>
        <v>18.386267080911104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13.214109633477461</v>
      </c>
      <c r="D126" s="99">
        <v>21.320353790035782</v>
      </c>
      <c r="E126" s="99">
        <v>22.82584536514236</v>
      </c>
      <c r="F126" s="99">
        <v>26.387155578014365</v>
      </c>
      <c r="G126" s="99">
        <v>0</v>
      </c>
      <c r="H126" s="99">
        <v>0</v>
      </c>
      <c r="I126" s="99">
        <v>24.495029907596329</v>
      </c>
      <c r="J126" s="99">
        <v>18.473091657516822</v>
      </c>
      <c r="K126" s="99">
        <v>17.398677766321914</v>
      </c>
      <c r="L126" s="99">
        <v>22.701157036611939</v>
      </c>
      <c r="M126" s="99">
        <v>19.588652856099074</v>
      </c>
      <c r="N126" s="99">
        <v>22.876970499634066</v>
      </c>
      <c r="O126" s="99">
        <v>21.249859164742226</v>
      </c>
      <c r="P126" s="99">
        <v>0</v>
      </c>
      <c r="Q126" s="99">
        <v>0</v>
      </c>
      <c r="R126" s="99">
        <v>19.808781208709771</v>
      </c>
      <c r="S126" s="99">
        <v>19.018103995160171</v>
      </c>
      <c r="T126" s="99">
        <v>22.550038417100421</v>
      </c>
      <c r="U126" s="99">
        <v>18.357870192249148</v>
      </c>
      <c r="V126" s="99">
        <v>0</v>
      </c>
      <c r="W126" s="99">
        <v>0</v>
      </c>
      <c r="X126" s="99">
        <v>0</v>
      </c>
      <c r="Y126" s="99">
        <v>0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3.79478947968971E-2</v>
      </c>
      <c r="D127" s="99">
        <v>5.8600275099234309E-2</v>
      </c>
      <c r="E127" s="99">
        <v>5.154288066507251E-2</v>
      </c>
      <c r="F127" s="99">
        <v>5.6675611671459597E-2</v>
      </c>
      <c r="G127" s="99">
        <v>0</v>
      </c>
      <c r="H127" s="99">
        <v>0</v>
      </c>
      <c r="I127" s="99">
        <v>5.6096781753632856E-2</v>
      </c>
      <c r="J127" s="99">
        <v>4.4612230678184268E-2</v>
      </c>
      <c r="K127" s="99">
        <v>3.9937707355008172E-2</v>
      </c>
      <c r="L127" s="99">
        <v>3.4814840800252309E-2</v>
      </c>
      <c r="M127" s="99">
        <v>3.3789750207281165E-2</v>
      </c>
      <c r="N127" s="99">
        <v>3.7746764135171654E-2</v>
      </c>
      <c r="O127" s="99">
        <v>3.4785198873434828E-2</v>
      </c>
      <c r="P127" s="99">
        <v>0</v>
      </c>
      <c r="Q127" s="99">
        <v>0</v>
      </c>
      <c r="R127" s="99">
        <v>3.1973166642560648E-2</v>
      </c>
      <c r="S127" s="99">
        <v>3.0169718707264405E-2</v>
      </c>
      <c r="T127" s="99">
        <v>3.5304997557094091E-2</v>
      </c>
      <c r="U127" s="99">
        <v>2.8396888661955846E-2</v>
      </c>
      <c r="V127" s="99">
        <v>0</v>
      </c>
      <c r="W127" s="99">
        <v>0</v>
      </c>
      <c r="X127" s="99">
        <v>0</v>
      </c>
      <c r="Y127" s="99">
        <v>0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0.30639832543244583</v>
      </c>
      <c r="D128" s="123">
        <f t="shared" si="48"/>
        <v>0.1624400762516876</v>
      </c>
      <c r="E128" s="123">
        <f t="shared" si="48"/>
        <v>0.36695113858575867</v>
      </c>
      <c r="F128" s="123">
        <f t="shared" si="48"/>
        <v>0.29904936646875652</v>
      </c>
      <c r="G128" s="123">
        <f t="shared" si="48"/>
        <v>0</v>
      </c>
      <c r="H128" s="123">
        <f t="shared" si="48"/>
        <v>0</v>
      </c>
      <c r="I128" s="123">
        <f t="shared" si="48"/>
        <v>0.10748766115181252</v>
      </c>
      <c r="J128" s="123">
        <f t="shared" si="48"/>
        <v>7.6672502878542353E-2</v>
      </c>
      <c r="K128" s="123">
        <f t="shared" si="48"/>
        <v>0.10440199415349086</v>
      </c>
      <c r="L128" s="123">
        <f t="shared" si="48"/>
        <v>0.27481690600678321</v>
      </c>
      <c r="M128" s="123">
        <f t="shared" si="48"/>
        <v>0.29226564880547706</v>
      </c>
      <c r="N128" s="123">
        <f t="shared" si="48"/>
        <v>0.27725402009247246</v>
      </c>
      <c r="O128" s="123">
        <f t="shared" si="48"/>
        <v>0.25755147346177537</v>
      </c>
      <c r="P128" s="123">
        <f t="shared" si="48"/>
        <v>0</v>
      </c>
      <c r="Q128" s="123">
        <f t="shared" si="48"/>
        <v>0</v>
      </c>
      <c r="R128" s="123">
        <f t="shared" si="48"/>
        <v>0.10778938525486834</v>
      </c>
      <c r="S128" s="123">
        <f t="shared" si="48"/>
        <v>9.1633878179115197E-2</v>
      </c>
      <c r="T128" s="123">
        <f t="shared" si="48"/>
        <v>8.5669307415401907E-2</v>
      </c>
      <c r="U128" s="123">
        <f t="shared" si="48"/>
        <v>5.30167829571336E-2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0.30639832543244583</v>
      </c>
      <c r="D129" s="99">
        <f>RES_hhdet_in_fech!D129/RES_summary!D$21</f>
        <v>0.1624400762516876</v>
      </c>
      <c r="E129" s="99">
        <f>RES_hhdet_in_fech!E129/RES_summary!E$21</f>
        <v>0.36695113858575867</v>
      </c>
      <c r="F129" s="99">
        <f>RES_hhdet_in_fech!F129/RES_summary!F$21</f>
        <v>0.29904936646875652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0.10748766115181252</v>
      </c>
      <c r="J129" s="99">
        <f>RES_hhdet_in_fech!J129/RES_summary!J$21</f>
        <v>7.6672502878542353E-2</v>
      </c>
      <c r="K129" s="99">
        <f>RES_hhdet_in_fech!K129/RES_summary!K$21</f>
        <v>0.10440199415349086</v>
      </c>
      <c r="L129" s="99">
        <f>RES_hhdet_in_fech!L129/RES_summary!L$21</f>
        <v>0.27481690600678321</v>
      </c>
      <c r="M129" s="99">
        <f>RES_hhdet_in_fech!M129/RES_summary!M$21</f>
        <v>0.29226564880547706</v>
      </c>
      <c r="N129" s="99">
        <f>RES_hhdet_in_fech!N129/RES_summary!N$21</f>
        <v>0.27725402009247246</v>
      </c>
      <c r="O129" s="99">
        <f>RES_hhdet_in_fech!O129/RES_summary!O$21</f>
        <v>0.25755147346177537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0.10778938525486834</v>
      </c>
      <c r="S129" s="99">
        <f>RES_hhdet_in_fech!S129/RES_summary!S$21</f>
        <v>9.1633878179115197E-2</v>
      </c>
      <c r="T129" s="99">
        <f>RES_hhdet_in_fech!T129/RES_summary!T$21</f>
        <v>8.5669307415401907E-2</v>
      </c>
      <c r="U129" s="99">
        <f>RES_hhdet_in_fech!U129/RES_summary!U$21</f>
        <v>5.30167829571336E-2</v>
      </c>
      <c r="V129" s="99">
        <f>RES_hhdet_in_fech!V129/RES_summary!V$21</f>
        <v>0</v>
      </c>
      <c r="W129" s="99">
        <f>RES_hhdet_in_fech!W129/RES_summary!W$21</f>
        <v>0</v>
      </c>
      <c r="X129" s="99">
        <f>RES_hhdet_in_fech!X129/RES_summary!X$21</f>
        <v>0</v>
      </c>
      <c r="Y129" s="99">
        <f>RES_hhdet_in_fech!Y129/RES_summary!Y$21</f>
        <v>0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9.4551288979686667</v>
      </c>
      <c r="D130" s="123">
        <v>9.7726863453733195</v>
      </c>
      <c r="E130" s="123">
        <v>8.9773740373478521</v>
      </c>
      <c r="F130" s="123">
        <v>8.6683066617779474</v>
      </c>
      <c r="G130" s="123">
        <v>0</v>
      </c>
      <c r="H130" s="123">
        <v>0</v>
      </c>
      <c r="I130" s="123">
        <v>9.336756908715742</v>
      </c>
      <c r="J130" s="123">
        <v>8.4843565571536033</v>
      </c>
      <c r="K130" s="123">
        <v>8.695362354785523</v>
      </c>
      <c r="L130" s="123">
        <v>7.6163282110006758</v>
      </c>
      <c r="M130" s="123">
        <v>7.1644045364632953</v>
      </c>
      <c r="N130" s="123">
        <v>6.596774729453287</v>
      </c>
      <c r="O130" s="123">
        <v>6.5912060247115072</v>
      </c>
      <c r="P130" s="123">
        <v>0</v>
      </c>
      <c r="Q130" s="123">
        <v>0</v>
      </c>
      <c r="R130" s="123">
        <v>5.8741895988498189</v>
      </c>
      <c r="S130" s="123">
        <v>5.8710023368249091</v>
      </c>
      <c r="T130" s="123">
        <v>6.0971165402271277</v>
      </c>
      <c r="U130" s="123">
        <v>5.8643418744783498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11.78937738402851</v>
      </c>
      <c r="D135" s="102">
        <v>11.952594190372581</v>
      </c>
      <c r="E135" s="102">
        <v>10.945421129149342</v>
      </c>
      <c r="F135" s="102">
        <v>10.712071025780178</v>
      </c>
      <c r="G135" s="102">
        <v>0</v>
      </c>
      <c r="H135" s="102">
        <v>0</v>
      </c>
      <c r="I135" s="102">
        <v>11.147112674795004</v>
      </c>
      <c r="J135" s="102">
        <v>11.000103343085335</v>
      </c>
      <c r="K135" s="102">
        <v>11.010108084506316</v>
      </c>
      <c r="L135" s="102">
        <v>10.619603615461916</v>
      </c>
      <c r="M135" s="102">
        <v>9.7085691885347316</v>
      </c>
      <c r="N135" s="102">
        <v>8.9344720019033712</v>
      </c>
      <c r="O135" s="102">
        <v>8.5680035979457472</v>
      </c>
      <c r="P135" s="102">
        <v>0</v>
      </c>
      <c r="Q135" s="102">
        <v>0</v>
      </c>
      <c r="R135" s="102">
        <v>7.5502016270122283</v>
      </c>
      <c r="S135" s="102">
        <v>7.5431147059428643</v>
      </c>
      <c r="T135" s="102">
        <v>7.5799394054151099</v>
      </c>
      <c r="U135" s="102">
        <v>7.4234131685617619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8.5282949402684363</v>
      </c>
      <c r="D136" s="105">
        <v>8.7138739635165336</v>
      </c>
      <c r="E136" s="105">
        <v>7.7746785923580513</v>
      </c>
      <c r="F136" s="105">
        <v>7.6275007356657012</v>
      </c>
      <c r="G136" s="105">
        <v>0</v>
      </c>
      <c r="H136" s="105">
        <v>0</v>
      </c>
      <c r="I136" s="105">
        <v>8.0921373195362456</v>
      </c>
      <c r="J136" s="105">
        <v>7.9812071999672574</v>
      </c>
      <c r="K136" s="105">
        <v>8.0555139416919683</v>
      </c>
      <c r="L136" s="105">
        <v>7.5989682375644847</v>
      </c>
      <c r="M136" s="105">
        <v>6.885938753649504</v>
      </c>
      <c r="N136" s="105">
        <v>6.3829609545340737</v>
      </c>
      <c r="O136" s="105">
        <v>6.1486394038381702</v>
      </c>
      <c r="P136" s="105">
        <v>0</v>
      </c>
      <c r="Q136" s="105">
        <v>0</v>
      </c>
      <c r="R136" s="105">
        <v>5.6954149825124949</v>
      </c>
      <c r="S136" s="105">
        <v>5.7389934655787549</v>
      </c>
      <c r="T136" s="105">
        <v>5.753535632439668</v>
      </c>
      <c r="U136" s="105">
        <v>5.701938614677994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2.2340134269362935</v>
      </c>
      <c r="D137" s="99">
        <v>2.4367181775546292</v>
      </c>
      <c r="E137" s="99">
        <v>1.6044764523533692</v>
      </c>
      <c r="F137" s="99">
        <v>1.5960121117917976</v>
      </c>
      <c r="G137" s="99">
        <v>0</v>
      </c>
      <c r="H137" s="99">
        <v>0</v>
      </c>
      <c r="I137" s="99">
        <v>2.0162675852815664</v>
      </c>
      <c r="J137" s="99">
        <v>1.9221168828069279</v>
      </c>
      <c r="K137" s="99">
        <v>2.0699565713691084</v>
      </c>
      <c r="L137" s="99">
        <v>1.3965242125131092</v>
      </c>
      <c r="M137" s="99">
        <v>0.96489418226714863</v>
      </c>
      <c r="N137" s="99">
        <v>0.85864292821043586</v>
      </c>
      <c r="O137" s="99">
        <v>0.6949487678191304</v>
      </c>
      <c r="P137" s="99">
        <v>0</v>
      </c>
      <c r="Q137" s="99">
        <v>0</v>
      </c>
      <c r="R137" s="99">
        <v>0.77789921888121882</v>
      </c>
      <c r="S137" s="99">
        <v>0.74357494563497017</v>
      </c>
      <c r="T137" s="99">
        <v>0.53738870501694502</v>
      </c>
      <c r="U137" s="99">
        <v>0.543804313507665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6.294281513332141</v>
      </c>
      <c r="D138" s="99">
        <v>6.2771557859619058</v>
      </c>
      <c r="E138" s="99">
        <v>6.1702021400046814</v>
      </c>
      <c r="F138" s="99">
        <v>6.0314886238739014</v>
      </c>
      <c r="G138" s="99">
        <v>0</v>
      </c>
      <c r="H138" s="99">
        <v>0</v>
      </c>
      <c r="I138" s="99">
        <v>6.0758697342546801</v>
      </c>
      <c r="J138" s="99">
        <v>6.0590903171603294</v>
      </c>
      <c r="K138" s="99">
        <v>5.9855573703228613</v>
      </c>
      <c r="L138" s="99">
        <v>6.2024440250513759</v>
      </c>
      <c r="M138" s="99">
        <v>5.921044571382355</v>
      </c>
      <c r="N138" s="99">
        <v>5.5243180263236376</v>
      </c>
      <c r="O138" s="99">
        <v>5.45369063601904</v>
      </c>
      <c r="P138" s="99">
        <v>0</v>
      </c>
      <c r="Q138" s="99">
        <v>0</v>
      </c>
      <c r="R138" s="99">
        <v>4.9175157636312754</v>
      </c>
      <c r="S138" s="99">
        <v>4.9954185199437848</v>
      </c>
      <c r="T138" s="99">
        <v>5.2161469274227219</v>
      </c>
      <c r="U138" s="99">
        <v>5.15813430117033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20.914625282968057</v>
      </c>
      <c r="D139" s="123">
        <v>21.608306738651365</v>
      </c>
      <c r="E139" s="123">
        <v>22.674256705439568</v>
      </c>
      <c r="F139" s="123">
        <v>21.677643184707573</v>
      </c>
      <c r="G139" s="123">
        <v>0</v>
      </c>
      <c r="H139" s="123">
        <v>0</v>
      </c>
      <c r="I139" s="123">
        <v>19.981452084146405</v>
      </c>
      <c r="J139" s="123">
        <v>16.835225797807862</v>
      </c>
      <c r="K139" s="123">
        <v>17.06082520554553</v>
      </c>
      <c r="L139" s="123">
        <v>19.460342852055668</v>
      </c>
      <c r="M139" s="123">
        <v>16.545548590977177</v>
      </c>
      <c r="N139" s="123">
        <v>13.823905824022992</v>
      </c>
      <c r="O139" s="123">
        <v>11.712592937753305</v>
      </c>
      <c r="P139" s="123">
        <v>0</v>
      </c>
      <c r="Q139" s="123">
        <v>0</v>
      </c>
      <c r="R139" s="123">
        <v>10.758418772650717</v>
      </c>
      <c r="S139" s="123">
        <v>10.371762589146089</v>
      </c>
      <c r="T139" s="123">
        <v>11.547368740497408</v>
      </c>
      <c r="U139" s="123">
        <v>11.745854672434641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23.193430571183988</v>
      </c>
      <c r="D140" s="99">
        <v>23.092222080808643</v>
      </c>
      <c r="E140" s="99">
        <v>26.810710039706191</v>
      </c>
      <c r="F140" s="99">
        <v>26.294027189549897</v>
      </c>
      <c r="G140" s="99">
        <v>0</v>
      </c>
      <c r="H140" s="99">
        <v>0</v>
      </c>
      <c r="I140" s="99">
        <v>23.256685873468438</v>
      </c>
      <c r="J140" s="99">
        <v>20.756779275189039</v>
      </c>
      <c r="K140" s="99">
        <v>20.404700729823816</v>
      </c>
      <c r="L140" s="99">
        <v>20.478029107101367</v>
      </c>
      <c r="M140" s="99">
        <v>18.110069684272091</v>
      </c>
      <c r="N140" s="99">
        <v>15.263090503529845</v>
      </c>
      <c r="O140" s="99">
        <v>14.032577748339254</v>
      </c>
      <c r="P140" s="99">
        <v>0</v>
      </c>
      <c r="Q140" s="99">
        <v>0</v>
      </c>
      <c r="R140" s="99">
        <v>12.811751466421114</v>
      </c>
      <c r="S140" s="99">
        <v>13.624714277844175</v>
      </c>
      <c r="T140" s="99">
        <v>13.913668265557614</v>
      </c>
      <c r="U140" s="99">
        <v>14.386495518158769</v>
      </c>
      <c r="V140" s="99">
        <v>0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18.729791346843513</v>
      </c>
      <c r="D141" s="110">
        <v>20.124391396494083</v>
      </c>
      <c r="E141" s="110">
        <v>17.924995469800109</v>
      </c>
      <c r="F141" s="110">
        <v>18.114999007057524</v>
      </c>
      <c r="G141" s="110">
        <v>0</v>
      </c>
      <c r="H141" s="110">
        <v>0</v>
      </c>
      <c r="I141" s="110">
        <v>18.602406278116078</v>
      </c>
      <c r="J141" s="110">
        <v>15.277348388985201</v>
      </c>
      <c r="K141" s="110">
        <v>14.759663554429293</v>
      </c>
      <c r="L141" s="110">
        <v>18.264561502376974</v>
      </c>
      <c r="M141" s="110">
        <v>14.233534086441356</v>
      </c>
      <c r="N141" s="110">
        <v>10.969522876334409</v>
      </c>
      <c r="O141" s="110">
        <v>8.5971847635378911</v>
      </c>
      <c r="P141" s="110">
        <v>0</v>
      </c>
      <c r="Q141" s="110">
        <v>0</v>
      </c>
      <c r="R141" s="110">
        <v>10.341800544929191</v>
      </c>
      <c r="S141" s="110">
        <v>8.861463590821975</v>
      </c>
      <c r="T141" s="110">
        <v>10.547523870753661</v>
      </c>
      <c r="U141" s="110">
        <v>10.387810808919374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42.050687604835595</v>
      </c>
      <c r="D143" s="118">
        <f t="shared" si="49"/>
        <v>42.841442713892818</v>
      </c>
      <c r="E143" s="118">
        <f t="shared" si="49"/>
        <v>47.269746708426119</v>
      </c>
      <c r="F143" s="118">
        <f t="shared" si="49"/>
        <v>44.862063076089527</v>
      </c>
      <c r="G143" s="118">
        <f t="shared" si="49"/>
        <v>43.855600305370984</v>
      </c>
      <c r="H143" s="118">
        <f t="shared" si="49"/>
        <v>41.837622772046316</v>
      </c>
      <c r="I143" s="118">
        <f t="shared" si="49"/>
        <v>40.985922021967326</v>
      </c>
      <c r="J143" s="118">
        <f t="shared" si="49"/>
        <v>36.272556479768284</v>
      </c>
      <c r="K143" s="118">
        <f t="shared" si="49"/>
        <v>38.529091567255662</v>
      </c>
      <c r="L143" s="118">
        <f t="shared" si="49"/>
        <v>39.146568596757589</v>
      </c>
      <c r="M143" s="118">
        <f t="shared" si="49"/>
        <v>33.866616686939082</v>
      </c>
      <c r="N143" s="118">
        <f t="shared" si="49"/>
        <v>30.630112700261741</v>
      </c>
      <c r="O143" s="118">
        <f t="shared" si="49"/>
        <v>28.625932815285921</v>
      </c>
      <c r="P143" s="118">
        <f t="shared" si="49"/>
        <v>23.661316357249028</v>
      </c>
      <c r="Q143" s="118">
        <f t="shared" si="49"/>
        <v>21.726859076579387</v>
      </c>
      <c r="R143" s="118">
        <f t="shared" ref="R143:V143" si="50">R144+R146+R148+R157</f>
        <v>23.635032999968622</v>
      </c>
      <c r="S143" s="118">
        <f t="shared" si="50"/>
        <v>23.255226154555107</v>
      </c>
      <c r="T143" s="118">
        <f t="shared" si="50"/>
        <v>23.870083133207658</v>
      </c>
      <c r="U143" s="118">
        <f t="shared" si="50"/>
        <v>23.897501488127439</v>
      </c>
      <c r="V143" s="118">
        <f t="shared" si="50"/>
        <v>25.014219158202849</v>
      </c>
      <c r="W143" s="118">
        <f t="shared" ref="W143:Y143" si="51">W144+W146+W148+W157</f>
        <v>23.986437513066114</v>
      </c>
      <c r="X143" s="118">
        <f t="shared" si="51"/>
        <v>22.309039082035305</v>
      </c>
      <c r="Y143" s="118">
        <f t="shared" si="51"/>
        <v>24.191359316149434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7.3739696606691378</v>
      </c>
      <c r="D144" s="123">
        <f t="shared" si="52"/>
        <v>7.7785334115118632</v>
      </c>
      <c r="E144" s="123">
        <f t="shared" si="52"/>
        <v>9.747010894370252</v>
      </c>
      <c r="F144" s="123">
        <f t="shared" si="52"/>
        <v>9.1844678288807398</v>
      </c>
      <c r="G144" s="123">
        <f t="shared" si="52"/>
        <v>8.9454512006847207</v>
      </c>
      <c r="H144" s="123">
        <f t="shared" si="52"/>
        <v>7.6103581832152436</v>
      </c>
      <c r="I144" s="123">
        <f t="shared" si="52"/>
        <v>7.9682230597410815</v>
      </c>
      <c r="J144" s="123">
        <f t="shared" si="52"/>
        <v>7.0342055300813273</v>
      </c>
      <c r="K144" s="123">
        <f t="shared" si="52"/>
        <v>8.8343152638931137</v>
      </c>
      <c r="L144" s="123">
        <f t="shared" si="52"/>
        <v>5.795315152567901</v>
      </c>
      <c r="M144" s="123">
        <f t="shared" si="52"/>
        <v>4.8880396322043591</v>
      </c>
      <c r="N144" s="123">
        <f t="shared" si="52"/>
        <v>5.1213877796813945</v>
      </c>
      <c r="O144" s="123">
        <f t="shared" si="52"/>
        <v>5.5699961044035664</v>
      </c>
      <c r="P144" s="123">
        <f t="shared" si="52"/>
        <v>5.390814087139411</v>
      </c>
      <c r="Q144" s="123">
        <f t="shared" si="52"/>
        <v>4.7995792189967705</v>
      </c>
      <c r="R144" s="123">
        <f t="shared" si="52"/>
        <v>4.5723005733222717</v>
      </c>
      <c r="S144" s="123">
        <f t="shared" si="52"/>
        <v>4.4888253315242652</v>
      </c>
      <c r="T144" s="123">
        <f t="shared" si="52"/>
        <v>4.4257098463307578</v>
      </c>
      <c r="U144" s="123">
        <f t="shared" si="52"/>
        <v>4.3893336528725087</v>
      </c>
      <c r="V144" s="123">
        <f t="shared" si="52"/>
        <v>4.3546936613050038</v>
      </c>
      <c r="W144" s="123">
        <f t="shared" si="52"/>
        <v>4.2006249592998506</v>
      </c>
      <c r="X144" s="123">
        <f t="shared" si="52"/>
        <v>4.2755133268022192</v>
      </c>
      <c r="Y144" s="123">
        <f t="shared" si="52"/>
        <v>4.0086886451990118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7.3739696606691378</v>
      </c>
      <c r="D145" s="99">
        <v>7.7785334115118632</v>
      </c>
      <c r="E145" s="99">
        <v>9.747010894370252</v>
      </c>
      <c r="F145" s="99">
        <v>9.1844678288807398</v>
      </c>
      <c r="G145" s="99">
        <v>8.9454512006847207</v>
      </c>
      <c r="H145" s="99">
        <v>7.6103581832152436</v>
      </c>
      <c r="I145" s="99">
        <v>7.9682230597410815</v>
      </c>
      <c r="J145" s="99">
        <v>7.0342055300813273</v>
      </c>
      <c r="K145" s="99">
        <v>8.8343152638931137</v>
      </c>
      <c r="L145" s="99">
        <v>5.795315152567901</v>
      </c>
      <c r="M145" s="99">
        <v>4.8880396322043591</v>
      </c>
      <c r="N145" s="99">
        <v>5.1213877796813945</v>
      </c>
      <c r="O145" s="99">
        <v>5.5699961044035664</v>
      </c>
      <c r="P145" s="99">
        <v>5.390814087139411</v>
      </c>
      <c r="Q145" s="99">
        <v>4.7995792189967705</v>
      </c>
      <c r="R145" s="99">
        <v>4.5723005733222717</v>
      </c>
      <c r="S145" s="99">
        <v>4.4888253315242652</v>
      </c>
      <c r="T145" s="99">
        <v>4.4257098463307578</v>
      </c>
      <c r="U145" s="99">
        <v>4.3893336528725087</v>
      </c>
      <c r="V145" s="99">
        <v>4.3546936613050038</v>
      </c>
      <c r="W145" s="99">
        <v>4.2006249592998506</v>
      </c>
      <c r="X145" s="99">
        <v>4.2755133268022192</v>
      </c>
      <c r="Y145" s="99">
        <v>4.0086886451990118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0.95858387002107825</v>
      </c>
      <c r="D146" s="123">
        <f t="shared" si="53"/>
        <v>0.82426346672584083</v>
      </c>
      <c r="E146" s="123">
        <f t="shared" si="53"/>
        <v>2.0399345433019707</v>
      </c>
      <c r="F146" s="123">
        <f t="shared" si="53"/>
        <v>1.6277079314623928</v>
      </c>
      <c r="G146" s="123">
        <f t="shared" si="53"/>
        <v>2.1381185960608322</v>
      </c>
      <c r="H146" s="123">
        <f t="shared" si="53"/>
        <v>2.6832875456810164</v>
      </c>
      <c r="I146" s="123">
        <f t="shared" si="53"/>
        <v>1.1527009838816002</v>
      </c>
      <c r="J146" s="123">
        <f t="shared" si="53"/>
        <v>0.82941160236836087</v>
      </c>
      <c r="K146" s="123">
        <f t="shared" si="53"/>
        <v>1.0959405374561126</v>
      </c>
      <c r="L146" s="123">
        <f t="shared" si="53"/>
        <v>2.6760844414651808</v>
      </c>
      <c r="M146" s="123">
        <f t="shared" si="53"/>
        <v>2.9014593295989251</v>
      </c>
      <c r="N146" s="123">
        <f t="shared" si="53"/>
        <v>2.7424957803931482</v>
      </c>
      <c r="O146" s="123">
        <f t="shared" si="53"/>
        <v>2.5308220392794039</v>
      </c>
      <c r="P146" s="123">
        <f t="shared" si="53"/>
        <v>1.2020832034229398</v>
      </c>
      <c r="Q146" s="123">
        <f t="shared" si="53"/>
        <v>1.3127237044254425</v>
      </c>
      <c r="R146" s="123">
        <f t="shared" si="53"/>
        <v>1.0620433118137029</v>
      </c>
      <c r="S146" s="123">
        <f t="shared" si="53"/>
        <v>1.0100687288246968</v>
      </c>
      <c r="T146" s="123">
        <f t="shared" si="53"/>
        <v>0.80468851468709746</v>
      </c>
      <c r="U146" s="123">
        <f t="shared" si="53"/>
        <v>0.72330772302185431</v>
      </c>
      <c r="V146" s="123">
        <f t="shared" si="53"/>
        <v>0.4918168507762673</v>
      </c>
      <c r="W146" s="123">
        <f t="shared" si="53"/>
        <v>0.59091937444461129</v>
      </c>
      <c r="X146" s="123">
        <f t="shared" si="53"/>
        <v>0.64741777966203462</v>
      </c>
      <c r="Y146" s="123">
        <f t="shared" si="53"/>
        <v>0.82595158169858396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0.95858387002107825</v>
      </c>
      <c r="D147" s="99">
        <f>RES_hhdet_in_fech!D147/RES_summary!D$21</f>
        <v>0.82426346672584083</v>
      </c>
      <c r="E147" s="99">
        <f>RES_hhdet_in_fech!E147/RES_summary!E$21</f>
        <v>2.0399345433019707</v>
      </c>
      <c r="F147" s="99">
        <f>RES_hhdet_in_fech!F147/RES_summary!F$21</f>
        <v>1.6277079314623928</v>
      </c>
      <c r="G147" s="99">
        <f>RES_hhdet_in_fech!G147/RES_summary!G$21</f>
        <v>2.1381185960608322</v>
      </c>
      <c r="H147" s="99">
        <f>RES_hhdet_in_fech!H147/RES_summary!H$21</f>
        <v>2.6832875456810164</v>
      </c>
      <c r="I147" s="99">
        <f>RES_hhdet_in_fech!I147/RES_summary!I$21</f>
        <v>1.1527009838816002</v>
      </c>
      <c r="J147" s="99">
        <f>RES_hhdet_in_fech!J147/RES_summary!J$21</f>
        <v>0.82941160236836087</v>
      </c>
      <c r="K147" s="99">
        <f>RES_hhdet_in_fech!K147/RES_summary!K$21</f>
        <v>1.0959405374561126</v>
      </c>
      <c r="L147" s="99">
        <f>RES_hhdet_in_fech!L147/RES_summary!L$21</f>
        <v>2.6760844414651808</v>
      </c>
      <c r="M147" s="99">
        <f>RES_hhdet_in_fech!M147/RES_summary!M$21</f>
        <v>2.9014593295989251</v>
      </c>
      <c r="N147" s="99">
        <f>RES_hhdet_in_fech!N147/RES_summary!N$21</f>
        <v>2.7424957803931482</v>
      </c>
      <c r="O147" s="99">
        <f>RES_hhdet_in_fech!O147/RES_summary!O$21</f>
        <v>2.5308220392794039</v>
      </c>
      <c r="P147" s="99">
        <f>RES_hhdet_in_fech!P147/RES_summary!P$21</f>
        <v>1.2020832034229398</v>
      </c>
      <c r="Q147" s="99">
        <f>RES_hhdet_in_fech!Q147/RES_summary!Q$21</f>
        <v>1.3127237044254425</v>
      </c>
      <c r="R147" s="99">
        <f>RES_hhdet_in_fech!R147/RES_summary!R$21</f>
        <v>1.0620433118137029</v>
      </c>
      <c r="S147" s="99">
        <f>RES_hhdet_in_fech!S147/RES_summary!S$21</f>
        <v>1.0100687288246968</v>
      </c>
      <c r="T147" s="99">
        <f>RES_hhdet_in_fech!T147/RES_summary!T$21</f>
        <v>0.80468851468709746</v>
      </c>
      <c r="U147" s="99">
        <f>RES_hhdet_in_fech!U147/RES_summary!U$21</f>
        <v>0.72330772302185431</v>
      </c>
      <c r="V147" s="99">
        <f>RES_hhdet_in_fech!V147/RES_summary!V$21</f>
        <v>0.4918168507762673</v>
      </c>
      <c r="W147" s="99">
        <f>RES_hhdet_in_fech!W147/RES_summary!W$21</f>
        <v>0.59091937444461129</v>
      </c>
      <c r="X147" s="99">
        <f>RES_hhdet_in_fech!X147/RES_summary!X$21</f>
        <v>0.64741777966203462</v>
      </c>
      <c r="Y147" s="99">
        <f>RES_hhdet_in_fech!Y147/RES_summary!Y$21</f>
        <v>0.82595158169858396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12.809255030590407</v>
      </c>
      <c r="D148" s="123">
        <v>12.639610136997494</v>
      </c>
      <c r="E148" s="123">
        <v>12.814816065036345</v>
      </c>
      <c r="F148" s="123">
        <v>12.370614815241378</v>
      </c>
      <c r="G148" s="123">
        <v>12.056492483773344</v>
      </c>
      <c r="H148" s="123">
        <v>12.000650451004287</v>
      </c>
      <c r="I148" s="123">
        <v>11.955820031300638</v>
      </c>
      <c r="J148" s="123">
        <v>11.564205226235824</v>
      </c>
      <c r="K148" s="123">
        <v>11.530087538117064</v>
      </c>
      <c r="L148" s="123">
        <v>11.210815073449055</v>
      </c>
      <c r="M148" s="123">
        <v>9.5390609138389184</v>
      </c>
      <c r="N148" s="123">
        <v>8.9329384225733026</v>
      </c>
      <c r="O148" s="123">
        <v>8.8187854429523842</v>
      </c>
      <c r="P148" s="123">
        <v>7.6874550868417471</v>
      </c>
      <c r="Q148" s="123">
        <v>7.1687352117922858</v>
      </c>
      <c r="R148" s="123">
        <v>7.2281265975351259</v>
      </c>
      <c r="S148" s="123">
        <v>7.3746567850678266</v>
      </c>
      <c r="T148" s="123">
        <v>7.085079138675523</v>
      </c>
      <c r="U148" s="123">
        <v>7.0461020953998172</v>
      </c>
      <c r="V148" s="123">
        <v>7.4142691706330242</v>
      </c>
      <c r="W148" s="123">
        <v>6.9422333589559102</v>
      </c>
      <c r="X148" s="123">
        <v>6.4199708535352844</v>
      </c>
      <c r="Y148" s="123">
        <v>6.5688357145022911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13.140930992170038</v>
      </c>
      <c r="D149" s="99">
        <v>12.948250096786209</v>
      </c>
      <c r="E149" s="99">
        <v>13.170553360549277</v>
      </c>
      <c r="F149" s="99">
        <v>12.777833760414197</v>
      </c>
      <c r="G149" s="99">
        <v>12.448305545222162</v>
      </c>
      <c r="H149" s="99">
        <v>12.400748953882912</v>
      </c>
      <c r="I149" s="99">
        <v>12.501757503892081</v>
      </c>
      <c r="J149" s="99">
        <v>12.365355701757403</v>
      </c>
      <c r="K149" s="99">
        <v>12.266255292018013</v>
      </c>
      <c r="L149" s="99">
        <v>12.594264429193576</v>
      </c>
      <c r="M149" s="99">
        <v>10.602941760578775</v>
      </c>
      <c r="N149" s="99">
        <v>9.9344994592707501</v>
      </c>
      <c r="O149" s="99">
        <v>9.6260962950218651</v>
      </c>
      <c r="P149" s="99">
        <v>8.5710817995277715</v>
      </c>
      <c r="Q149" s="99">
        <v>7.9001542129673039</v>
      </c>
      <c r="R149" s="99">
        <v>7.883134744464491</v>
      </c>
      <c r="S149" s="99">
        <v>7.9559666888532243</v>
      </c>
      <c r="T149" s="99">
        <v>7.724307384988931</v>
      </c>
      <c r="U149" s="99">
        <v>7.5556606275435492</v>
      </c>
      <c r="V149" s="99">
        <v>8.6855456320908804</v>
      </c>
      <c r="W149" s="99">
        <v>7.5578706087382876</v>
      </c>
      <c r="X149" s="99">
        <v>7.1580711526487857</v>
      </c>
      <c r="Y149" s="99">
        <v>6.9972042422560836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8.7495514479195968</v>
      </c>
      <c r="D150" s="99">
        <v>8.6791606977928311</v>
      </c>
      <c r="E150" s="99">
        <v>8.7167218407147509</v>
      </c>
      <c r="F150" s="99">
        <v>8.479364523491002</v>
      </c>
      <c r="G150" s="99">
        <v>8.4101270545966518</v>
      </c>
      <c r="H150" s="99">
        <v>8.3223973624177194</v>
      </c>
      <c r="I150" s="99">
        <v>8.4318960726507104</v>
      </c>
      <c r="J150" s="99">
        <v>8.3548532835127123</v>
      </c>
      <c r="K150" s="99">
        <v>8.3638774585934179</v>
      </c>
      <c r="L150" s="99">
        <v>8.4948082319473563</v>
      </c>
      <c r="M150" s="99">
        <v>7.0179150029275519</v>
      </c>
      <c r="N150" s="99">
        <v>6.7235713138486961</v>
      </c>
      <c r="O150" s="99">
        <v>6.6685395045596829</v>
      </c>
      <c r="P150" s="99">
        <v>6.1459471241349046</v>
      </c>
      <c r="Q150" s="99">
        <v>5.8282890090090547</v>
      </c>
      <c r="R150" s="99">
        <v>5.938719638887008</v>
      </c>
      <c r="S150" s="99">
        <v>6.0927498663065753</v>
      </c>
      <c r="T150" s="99">
        <v>5.9396316727419824</v>
      </c>
      <c r="U150" s="99">
        <v>5.8899491767995276</v>
      </c>
      <c r="V150" s="99">
        <v>6.9060121398904997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2.4817220368325912</v>
      </c>
      <c r="D151" s="102">
        <v>2.5428278933327904</v>
      </c>
      <c r="E151" s="102">
        <v>2.2586961496719793</v>
      </c>
      <c r="F151" s="102">
        <v>2.1954977891079381</v>
      </c>
      <c r="G151" s="102">
        <v>2.4543246409402584</v>
      </c>
      <c r="H151" s="102">
        <v>2.2461988106800854</v>
      </c>
      <c r="I151" s="102">
        <v>2.302872294336809</v>
      </c>
      <c r="J151" s="102">
        <v>2.2311781330067433</v>
      </c>
      <c r="K151" s="102">
        <v>2.3114677248799045</v>
      </c>
      <c r="L151" s="102">
        <v>2.0093187424258483</v>
      </c>
      <c r="M151" s="102">
        <v>1.1233295577816449</v>
      </c>
      <c r="N151" s="102">
        <v>1.1057693193892377</v>
      </c>
      <c r="O151" s="102">
        <v>0.99570380613469667</v>
      </c>
      <c r="P151" s="102">
        <v>0.92069213484896906</v>
      </c>
      <c r="Q151" s="102">
        <v>0.85793988627282392</v>
      </c>
      <c r="R151" s="102">
        <v>0.92572542283515402</v>
      </c>
      <c r="S151" s="102">
        <v>0.92670930749317737</v>
      </c>
      <c r="T151" s="102">
        <v>0.6452326817849664</v>
      </c>
      <c r="U151" s="102">
        <v>0.65375693981571226</v>
      </c>
      <c r="V151" s="102">
        <v>1.0273484673692832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6.2678294110870061</v>
      </c>
      <c r="D152" s="105">
        <v>6.1363328044600411</v>
      </c>
      <c r="E152" s="105">
        <v>6.4580256910427698</v>
      </c>
      <c r="F152" s="105">
        <v>6.2838667343830634</v>
      </c>
      <c r="G152" s="105">
        <v>5.9558024136563947</v>
      </c>
      <c r="H152" s="105">
        <v>6.0761985517376349</v>
      </c>
      <c r="I152" s="105">
        <v>6.1290237783139014</v>
      </c>
      <c r="J152" s="105">
        <v>6.1236751505059663</v>
      </c>
      <c r="K152" s="105">
        <v>6.0524097337135139</v>
      </c>
      <c r="L152" s="105">
        <v>6.4854894895215081</v>
      </c>
      <c r="M152" s="105">
        <v>5.8945854451459079</v>
      </c>
      <c r="N152" s="105">
        <v>5.6178019944594579</v>
      </c>
      <c r="O152" s="105">
        <v>5.6728356984249872</v>
      </c>
      <c r="P152" s="105">
        <v>5.2252549892859355</v>
      </c>
      <c r="Q152" s="105">
        <v>4.9703491227362315</v>
      </c>
      <c r="R152" s="105">
        <v>5.0129942160518537</v>
      </c>
      <c r="S152" s="105">
        <v>5.166040558813398</v>
      </c>
      <c r="T152" s="105">
        <v>5.2943989909570162</v>
      </c>
      <c r="U152" s="105">
        <v>5.2361922369838148</v>
      </c>
      <c r="V152" s="105">
        <v>5.8786636725212169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11.78937738402851</v>
      </c>
      <c r="D153" s="102">
        <v>11.952594190372583</v>
      </c>
      <c r="E153" s="102">
        <v>10.945421129149347</v>
      </c>
      <c r="F153" s="102">
        <v>10.712071025780178</v>
      </c>
      <c r="G153" s="102">
        <v>11.469197035278782</v>
      </c>
      <c r="H153" s="102">
        <v>10.931112204311276</v>
      </c>
      <c r="I153" s="102">
        <v>11.147112674795006</v>
      </c>
      <c r="J153" s="102">
        <v>11.000103343085335</v>
      </c>
      <c r="K153" s="102">
        <v>11.010108084506316</v>
      </c>
      <c r="L153" s="102">
        <v>10.619603615461919</v>
      </c>
      <c r="M153" s="102">
        <v>9.7085691885347334</v>
      </c>
      <c r="N153" s="102">
        <v>8.9344720019033712</v>
      </c>
      <c r="O153" s="102">
        <v>8.5680035979457436</v>
      </c>
      <c r="P153" s="102">
        <v>7.8899628114680089</v>
      </c>
      <c r="Q153" s="102">
        <v>7.5162386266261398</v>
      </c>
      <c r="R153" s="102">
        <v>7.5502016270122274</v>
      </c>
      <c r="S153" s="102">
        <v>7.5431147059428652</v>
      </c>
      <c r="T153" s="102">
        <v>7.579939405415109</v>
      </c>
      <c r="U153" s="102">
        <v>7.4234131685617637</v>
      </c>
      <c r="V153" s="102">
        <v>6.9859826387106887</v>
      </c>
      <c r="W153" s="102">
        <v>0</v>
      </c>
      <c r="X153" s="102">
        <v>7.1566456705474408</v>
      </c>
      <c r="Y153" s="102">
        <v>7.1384345766257855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8.5282949402684327</v>
      </c>
      <c r="D154" s="105">
        <v>8.7138739635165319</v>
      </c>
      <c r="E154" s="105">
        <v>7.7746785923580495</v>
      </c>
      <c r="F154" s="105">
        <v>7.6275007356656994</v>
      </c>
      <c r="G154" s="105">
        <v>8.3963230516921943</v>
      </c>
      <c r="H154" s="105">
        <v>7.8988241461756914</v>
      </c>
      <c r="I154" s="105">
        <v>8.0921373195362474</v>
      </c>
      <c r="J154" s="105">
        <v>7.9812071999672556</v>
      </c>
      <c r="K154" s="105">
        <v>8.0555139416919683</v>
      </c>
      <c r="L154" s="105">
        <v>7.5989682375644847</v>
      </c>
      <c r="M154" s="105">
        <v>6.8859387536495014</v>
      </c>
      <c r="N154" s="105">
        <v>6.3829609545340737</v>
      </c>
      <c r="O154" s="105">
        <v>6.1486394038381702</v>
      </c>
      <c r="P154" s="105">
        <v>5.7734995067644963</v>
      </c>
      <c r="Q154" s="105">
        <v>5.5925733679717249</v>
      </c>
      <c r="R154" s="105">
        <v>5.6954149825124958</v>
      </c>
      <c r="S154" s="105">
        <v>5.7389934655787558</v>
      </c>
      <c r="T154" s="105">
        <v>5.7535356324396689</v>
      </c>
      <c r="U154" s="105">
        <v>5.701938614677994</v>
      </c>
      <c r="V154" s="105">
        <v>5.3038762898573237</v>
      </c>
      <c r="W154" s="105">
        <v>5.7814148993890742</v>
      </c>
      <c r="X154" s="105">
        <v>5.7942882566456424</v>
      </c>
      <c r="Y154" s="105">
        <v>5.8352968960767608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2.2340134269362935</v>
      </c>
      <c r="D155" s="99">
        <v>2.4367181775546296</v>
      </c>
      <c r="E155" s="99">
        <v>1.6044764523533699</v>
      </c>
      <c r="F155" s="99">
        <v>1.5960121117917978</v>
      </c>
      <c r="G155" s="99">
        <v>2.3463363321861541</v>
      </c>
      <c r="H155" s="99">
        <v>1.9041913759425413</v>
      </c>
      <c r="I155" s="99">
        <v>2.0162675852815668</v>
      </c>
      <c r="J155" s="99">
        <v>1.9221168828069277</v>
      </c>
      <c r="K155" s="99">
        <v>2.0699565713691088</v>
      </c>
      <c r="L155" s="99">
        <v>1.3965242125131092</v>
      </c>
      <c r="M155" s="99">
        <v>0.96489418226714885</v>
      </c>
      <c r="N155" s="99">
        <v>0.85864292821043608</v>
      </c>
      <c r="O155" s="99">
        <v>0.69494876781913051</v>
      </c>
      <c r="P155" s="99">
        <v>0.69177785816767567</v>
      </c>
      <c r="Q155" s="99">
        <v>0.70082689097258799</v>
      </c>
      <c r="R155" s="99">
        <v>0.77789921888121905</v>
      </c>
      <c r="S155" s="99">
        <v>0.74357494563497017</v>
      </c>
      <c r="T155" s="99">
        <v>0.53738870501694491</v>
      </c>
      <c r="U155" s="99">
        <v>0.543804313507665</v>
      </c>
      <c r="V155" s="99">
        <v>0.19767553437363247</v>
      </c>
      <c r="W155" s="99">
        <v>0.52574688298096361</v>
      </c>
      <c r="X155" s="99">
        <v>0.98382094062648906</v>
      </c>
      <c r="Y155" s="99">
        <v>0.95661698554742436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6.2942815133321393</v>
      </c>
      <c r="D156" s="99">
        <v>6.2771557859619032</v>
      </c>
      <c r="E156" s="99">
        <v>6.1702021400046787</v>
      </c>
      <c r="F156" s="99">
        <v>6.0314886238739014</v>
      </c>
      <c r="G156" s="99">
        <v>6.0499867195060419</v>
      </c>
      <c r="H156" s="99">
        <v>5.9946327702331494</v>
      </c>
      <c r="I156" s="99">
        <v>6.0758697342546784</v>
      </c>
      <c r="J156" s="99">
        <v>6.0590903171603285</v>
      </c>
      <c r="K156" s="99">
        <v>5.9855573703228604</v>
      </c>
      <c r="L156" s="99">
        <v>6.202444025051375</v>
      </c>
      <c r="M156" s="99">
        <v>5.9210445713823532</v>
      </c>
      <c r="N156" s="99">
        <v>5.5243180263236376</v>
      </c>
      <c r="O156" s="99">
        <v>5.4536906360190409</v>
      </c>
      <c r="P156" s="99">
        <v>5.0817216485968206</v>
      </c>
      <c r="Q156" s="99">
        <v>4.8917464769991374</v>
      </c>
      <c r="R156" s="99">
        <v>4.9175157636312763</v>
      </c>
      <c r="S156" s="99">
        <v>4.9954185199437866</v>
      </c>
      <c r="T156" s="99">
        <v>5.2161469274227219</v>
      </c>
      <c r="U156" s="99">
        <v>5.15813430117033</v>
      </c>
      <c r="V156" s="99">
        <v>5.106200755483691</v>
      </c>
      <c r="W156" s="99">
        <v>5.2556680164081113</v>
      </c>
      <c r="X156" s="99">
        <v>4.810467316019154</v>
      </c>
      <c r="Y156" s="99">
        <v>4.8786799105293364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20.908879043554972</v>
      </c>
      <c r="D157" s="123">
        <v>21.599035698657616</v>
      </c>
      <c r="E157" s="123">
        <v>22.667985205717549</v>
      </c>
      <c r="F157" s="123">
        <v>21.679272500505011</v>
      </c>
      <c r="G157" s="123">
        <v>20.715538024852084</v>
      </c>
      <c r="H157" s="123">
        <v>19.543326592145768</v>
      </c>
      <c r="I157" s="123">
        <v>19.909177947044011</v>
      </c>
      <c r="J157" s="123">
        <v>16.844734121082773</v>
      </c>
      <c r="K157" s="123">
        <v>17.068748227789374</v>
      </c>
      <c r="L157" s="123">
        <v>19.464353929275457</v>
      </c>
      <c r="M157" s="123">
        <v>16.538056811296876</v>
      </c>
      <c r="N157" s="123">
        <v>13.833290717613897</v>
      </c>
      <c r="O157" s="123">
        <v>11.706329228650567</v>
      </c>
      <c r="P157" s="123">
        <v>9.38096397984493</v>
      </c>
      <c r="Q157" s="123">
        <v>8.4458209413648895</v>
      </c>
      <c r="R157" s="123">
        <v>10.772562517297521</v>
      </c>
      <c r="S157" s="123">
        <v>10.381675309138318</v>
      </c>
      <c r="T157" s="123">
        <v>11.554605633514281</v>
      </c>
      <c r="U157" s="123">
        <v>11.738758016833261</v>
      </c>
      <c r="V157" s="123">
        <v>12.753439475488555</v>
      </c>
      <c r="W157" s="123">
        <v>12.252659820365741</v>
      </c>
      <c r="X157" s="123">
        <v>10.96613712203577</v>
      </c>
      <c r="Y157" s="123">
        <v>12.787883374749548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23.193430571183988</v>
      </c>
      <c r="D158" s="99">
        <v>23.092222080808643</v>
      </c>
      <c r="E158" s="99">
        <v>26.810710039706187</v>
      </c>
      <c r="F158" s="99">
        <v>26.294027189549901</v>
      </c>
      <c r="G158" s="99">
        <v>24.070513949946694</v>
      </c>
      <c r="H158" s="99">
        <v>23.408807088675502</v>
      </c>
      <c r="I158" s="99">
        <v>23.256685873468431</v>
      </c>
      <c r="J158" s="99">
        <v>20.756779275189043</v>
      </c>
      <c r="K158" s="99">
        <v>20.404700729823809</v>
      </c>
      <c r="L158" s="99">
        <v>20.478029107101364</v>
      </c>
      <c r="M158" s="99">
        <v>18.110069684272094</v>
      </c>
      <c r="N158" s="99">
        <v>15.26309050352984</v>
      </c>
      <c r="O158" s="99">
        <v>14.032577748339254</v>
      </c>
      <c r="P158" s="99">
        <v>12.563467035491998</v>
      </c>
      <c r="Q158" s="99">
        <v>12.072403258912482</v>
      </c>
      <c r="R158" s="99">
        <v>12.811751466421114</v>
      </c>
      <c r="S158" s="99">
        <v>13.624714277844175</v>
      </c>
      <c r="T158" s="99">
        <v>13.913668265557616</v>
      </c>
      <c r="U158" s="99">
        <v>14.386495518158769</v>
      </c>
      <c r="V158" s="99">
        <v>16.786797053151243</v>
      </c>
      <c r="W158" s="99">
        <v>15.922939645467837</v>
      </c>
      <c r="X158" s="99">
        <v>15.918788156350882</v>
      </c>
      <c r="Y158" s="99">
        <v>16.45690472167799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18.729791346843513</v>
      </c>
      <c r="D159" s="110">
        <v>20.124391396494079</v>
      </c>
      <c r="E159" s="110">
        <v>17.924995469800109</v>
      </c>
      <c r="F159" s="110">
        <v>18.11499900705752</v>
      </c>
      <c r="G159" s="110">
        <v>19.161983146216063</v>
      </c>
      <c r="H159" s="110">
        <v>17.818085850335461</v>
      </c>
      <c r="I159" s="110">
        <v>18.602406278116078</v>
      </c>
      <c r="J159" s="110">
        <v>15.277348388985201</v>
      </c>
      <c r="K159" s="110">
        <v>14.759663554429293</v>
      </c>
      <c r="L159" s="110">
        <v>18.264561502376971</v>
      </c>
      <c r="M159" s="110">
        <v>14.233534086441358</v>
      </c>
      <c r="N159" s="110">
        <v>10.969522876334411</v>
      </c>
      <c r="O159" s="110">
        <v>8.5971847635378875</v>
      </c>
      <c r="P159" s="110">
        <v>7.5601464395598468</v>
      </c>
      <c r="Q159" s="110">
        <v>7.4074234860584713</v>
      </c>
      <c r="R159" s="110">
        <v>10.341800544929193</v>
      </c>
      <c r="S159" s="110">
        <v>8.861463590821975</v>
      </c>
      <c r="T159" s="110">
        <v>10.547523870753659</v>
      </c>
      <c r="U159" s="110">
        <v>10.387810808919372</v>
      </c>
      <c r="V159" s="110">
        <v>10.924056371848332</v>
      </c>
      <c r="W159" s="110">
        <v>11.580429424591696</v>
      </c>
      <c r="X159" s="110">
        <v>10.450658633830839</v>
      </c>
      <c r="Y159" s="110">
        <v>12.345957101728553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53.767685912199831</v>
      </c>
      <c r="D161" s="118">
        <f t="shared" si="54"/>
        <v>57.435964703089581</v>
      </c>
      <c r="E161" s="118">
        <f t="shared" si="54"/>
        <v>61.826732552914635</v>
      </c>
      <c r="F161" s="118">
        <f t="shared" si="54"/>
        <v>61.020437839887066</v>
      </c>
      <c r="G161" s="118">
        <f t="shared" si="54"/>
        <v>60.773680260700232</v>
      </c>
      <c r="H161" s="118">
        <f t="shared" si="54"/>
        <v>57.607390421421158</v>
      </c>
      <c r="I161" s="118">
        <f t="shared" si="54"/>
        <v>59.749107039848852</v>
      </c>
      <c r="J161" s="118">
        <f t="shared" si="54"/>
        <v>54.041291718272149</v>
      </c>
      <c r="K161" s="118">
        <f t="shared" si="54"/>
        <v>57.436671720509068</v>
      </c>
      <c r="L161" s="118">
        <f t="shared" si="54"/>
        <v>52.013910652095262</v>
      </c>
      <c r="M161" s="118">
        <f t="shared" si="54"/>
        <v>49.025120480236069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28.27577976565026</v>
      </c>
      <c r="X161" s="118">
        <f t="shared" si="56"/>
        <v>22.400245703282295</v>
      </c>
      <c r="Y161" s="118">
        <f t="shared" si="56"/>
        <v>46.072791672663953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19.090923885469742</v>
      </c>
      <c r="D162" s="123">
        <f t="shared" si="57"/>
        <v>22.401348634516729</v>
      </c>
      <c r="E162" s="123">
        <f t="shared" si="57"/>
        <v>24.548180978383293</v>
      </c>
      <c r="F162" s="123">
        <f t="shared" si="57"/>
        <v>25.45493689946024</v>
      </c>
      <c r="G162" s="123">
        <f t="shared" si="57"/>
        <v>26.170918879765274</v>
      </c>
      <c r="H162" s="123">
        <f t="shared" si="57"/>
        <v>24.174944034780754</v>
      </c>
      <c r="I162" s="123">
        <f t="shared" si="57"/>
        <v>27.308987827998163</v>
      </c>
      <c r="J162" s="123">
        <f t="shared" si="57"/>
        <v>25.216797261861569</v>
      </c>
      <c r="K162" s="123">
        <f t="shared" si="57"/>
        <v>28.287649323698147</v>
      </c>
      <c r="L162" s="123">
        <f t="shared" si="57"/>
        <v>19.996704611378476</v>
      </c>
      <c r="M162" s="123">
        <f t="shared" si="57"/>
        <v>21.494372108351364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8.7810471853796539</v>
      </c>
      <c r="X162" s="123">
        <f t="shared" si="57"/>
        <v>4.6862840789972022</v>
      </c>
      <c r="Y162" s="123">
        <f t="shared" si="57"/>
        <v>26.29574599452533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19.090923885469742</v>
      </c>
      <c r="D163" s="110">
        <v>22.401348634516729</v>
      </c>
      <c r="E163" s="110">
        <v>24.548180978383293</v>
      </c>
      <c r="F163" s="110">
        <v>25.45493689946024</v>
      </c>
      <c r="G163" s="110">
        <v>26.170918879765274</v>
      </c>
      <c r="H163" s="110">
        <v>24.174944034780754</v>
      </c>
      <c r="I163" s="110">
        <v>27.308987827998163</v>
      </c>
      <c r="J163" s="110">
        <v>25.216797261861569</v>
      </c>
      <c r="K163" s="110">
        <v>28.287649323698147</v>
      </c>
      <c r="L163" s="110">
        <v>19.996704611378476</v>
      </c>
      <c r="M163" s="110">
        <v>21.494372108351364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8.7810471853796539</v>
      </c>
      <c r="X163" s="110">
        <v>4.6862840789972022</v>
      </c>
      <c r="Y163" s="110">
        <v>26.29574599452533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0.95817227442572273</v>
      </c>
      <c r="D164" s="123">
        <f t="shared" si="58"/>
        <v>0.79490360785763103</v>
      </c>
      <c r="E164" s="123">
        <f t="shared" si="58"/>
        <v>1.796087033375156</v>
      </c>
      <c r="F164" s="123">
        <f t="shared" si="58"/>
        <v>1.5164254892456295</v>
      </c>
      <c r="G164" s="123">
        <f t="shared" si="58"/>
        <v>1.8302988785426093</v>
      </c>
      <c r="H164" s="123">
        <f t="shared" si="58"/>
        <v>1.8866457538767321</v>
      </c>
      <c r="I164" s="123">
        <f t="shared" si="58"/>
        <v>0.57590281854590164</v>
      </c>
      <c r="J164" s="123">
        <f t="shared" si="58"/>
        <v>0.41555427953858076</v>
      </c>
      <c r="K164" s="123">
        <f t="shared" si="58"/>
        <v>0.55103528504385169</v>
      </c>
      <c r="L164" s="123">
        <f t="shared" si="58"/>
        <v>1.3416878661041698</v>
      </c>
      <c r="M164" s="123">
        <f t="shared" si="58"/>
        <v>1.4544884139921435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0.30064039819481575</v>
      </c>
      <c r="X164" s="123">
        <f t="shared" si="58"/>
        <v>0.32886212167888135</v>
      </c>
      <c r="Y164" s="123">
        <f t="shared" si="58"/>
        <v>0.42000023526221675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0.95817227442572273</v>
      </c>
      <c r="D165" s="99">
        <f>RES_hhdet_in_fech!D165/RES_summary!D$21</f>
        <v>0.79490360785763103</v>
      </c>
      <c r="E165" s="99">
        <f>RES_hhdet_in_fech!E165/RES_summary!E$21</f>
        <v>1.796087033375156</v>
      </c>
      <c r="F165" s="99">
        <f>RES_hhdet_in_fech!F165/RES_summary!F$21</f>
        <v>1.5164254892456295</v>
      </c>
      <c r="G165" s="99">
        <f>RES_hhdet_in_fech!G165/RES_summary!G$21</f>
        <v>1.8302988785426093</v>
      </c>
      <c r="H165" s="99">
        <f>RES_hhdet_in_fech!H165/RES_summary!H$21</f>
        <v>1.8866457538767321</v>
      </c>
      <c r="I165" s="99">
        <f>RES_hhdet_in_fech!I165/RES_summary!I$21</f>
        <v>0.57590281854590164</v>
      </c>
      <c r="J165" s="99">
        <f>RES_hhdet_in_fech!J165/RES_summary!J$21</f>
        <v>0.41555427953858076</v>
      </c>
      <c r="K165" s="99">
        <f>RES_hhdet_in_fech!K165/RES_summary!K$21</f>
        <v>0.55103528504385169</v>
      </c>
      <c r="L165" s="99">
        <f>RES_hhdet_in_fech!L165/RES_summary!L$21</f>
        <v>1.3416878661041698</v>
      </c>
      <c r="M165" s="99">
        <f>RES_hhdet_in_fech!M165/RES_summary!M$21</f>
        <v>1.4544884139921435</v>
      </c>
      <c r="N165" s="99">
        <f>RES_hhdet_in_fech!N165/RES_summary!N$21</f>
        <v>0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0</v>
      </c>
      <c r="U165" s="99">
        <f>RES_hhdet_in_fech!U165/RES_summary!U$21</f>
        <v>0</v>
      </c>
      <c r="V165" s="99">
        <f>RES_hhdet_in_fech!V165/RES_summary!V$21</f>
        <v>0</v>
      </c>
      <c r="W165" s="99">
        <f>RES_hhdet_in_fech!W165/RES_summary!W$21</f>
        <v>0.30064039819481575</v>
      </c>
      <c r="X165" s="99">
        <f>RES_hhdet_in_fech!X165/RES_summary!X$21</f>
        <v>0.32886212167888135</v>
      </c>
      <c r="Y165" s="99">
        <f>RES_hhdet_in_fech!Y165/RES_summary!Y$21</f>
        <v>0.42000023526221675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12.809308138801976</v>
      </c>
      <c r="D166" s="123">
        <v>12.640373784163916</v>
      </c>
      <c r="E166" s="123">
        <v>12.814795007080312</v>
      </c>
      <c r="F166" s="123">
        <v>12.370544872651914</v>
      </c>
      <c r="G166" s="123">
        <v>12.057098942563094</v>
      </c>
      <c r="H166" s="123">
        <v>12.002068996946557</v>
      </c>
      <c r="I166" s="123">
        <v>11.955370180738255</v>
      </c>
      <c r="J166" s="123">
        <v>11.563653594404254</v>
      </c>
      <c r="K166" s="123">
        <v>11.529400934637728</v>
      </c>
      <c r="L166" s="123">
        <v>11.210840809036265</v>
      </c>
      <c r="M166" s="123">
        <v>9.5387002208791429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6.9427314423021445</v>
      </c>
      <c r="X166" s="123">
        <v>6.4197613469843899</v>
      </c>
      <c r="Y166" s="123">
        <v>6.5689160257681207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13.140930992170036</v>
      </c>
      <c r="D167" s="99">
        <v>12.948250096786207</v>
      </c>
      <c r="E167" s="99">
        <v>13.170553360549276</v>
      </c>
      <c r="F167" s="99">
        <v>12.777833760414195</v>
      </c>
      <c r="G167" s="99">
        <v>12.448305545222162</v>
      </c>
      <c r="H167" s="99">
        <v>12.400748953882912</v>
      </c>
      <c r="I167" s="99">
        <v>12.50175750389208</v>
      </c>
      <c r="J167" s="99">
        <v>12.365355701757403</v>
      </c>
      <c r="K167" s="99">
        <v>12.266255292018014</v>
      </c>
      <c r="L167" s="99">
        <v>12.594264429193576</v>
      </c>
      <c r="M167" s="99">
        <v>10.602941760578771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7.557870608738285</v>
      </c>
      <c r="X167" s="99">
        <v>7.1580711526487875</v>
      </c>
      <c r="Y167" s="99">
        <v>6.9972042422560845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8.7495514479195986</v>
      </c>
      <c r="D168" s="99">
        <v>8.6791606977928293</v>
      </c>
      <c r="E168" s="99">
        <v>8.7167218407147526</v>
      </c>
      <c r="F168" s="99">
        <v>8.4793645234910002</v>
      </c>
      <c r="G168" s="99">
        <v>8.4101270545966536</v>
      </c>
      <c r="H168" s="99">
        <v>8.3223973624177194</v>
      </c>
      <c r="I168" s="99">
        <v>8.4318960726507086</v>
      </c>
      <c r="J168" s="99">
        <v>8.3548532835127087</v>
      </c>
      <c r="K168" s="99">
        <v>8.3638774585934197</v>
      </c>
      <c r="L168" s="99">
        <v>8.4948082319473546</v>
      </c>
      <c r="M168" s="99">
        <v>7.0179150029275528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2.4817220368325916</v>
      </c>
      <c r="D169" s="102">
        <v>2.5428278933327908</v>
      </c>
      <c r="E169" s="102">
        <v>2.2586961496719802</v>
      </c>
      <c r="F169" s="102">
        <v>2.1954977891079381</v>
      </c>
      <c r="G169" s="102">
        <v>2.4543246409402588</v>
      </c>
      <c r="H169" s="102">
        <v>2.246198810680085</v>
      </c>
      <c r="I169" s="102">
        <v>2.3028722943368085</v>
      </c>
      <c r="J169" s="102">
        <v>2.2311781330067433</v>
      </c>
      <c r="K169" s="102">
        <v>2.311467724879904</v>
      </c>
      <c r="L169" s="102">
        <v>2.0093187424258478</v>
      </c>
      <c r="M169" s="102">
        <v>1.1233295577816449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6.2678294110870061</v>
      </c>
      <c r="D170" s="105">
        <v>6.1363328044600403</v>
      </c>
      <c r="E170" s="105">
        <v>6.4580256910427725</v>
      </c>
      <c r="F170" s="105">
        <v>6.2838667343830625</v>
      </c>
      <c r="G170" s="105">
        <v>5.9558024136563947</v>
      </c>
      <c r="H170" s="105">
        <v>6.076198551737634</v>
      </c>
      <c r="I170" s="105">
        <v>6.1290237783139006</v>
      </c>
      <c r="J170" s="105">
        <v>6.1236751505059654</v>
      </c>
      <c r="K170" s="105">
        <v>6.0524097337135148</v>
      </c>
      <c r="L170" s="105">
        <v>6.4854894895215072</v>
      </c>
      <c r="M170" s="105">
        <v>5.8945854451459079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11.78937738402851</v>
      </c>
      <c r="D171" s="102">
        <v>11.952594190372587</v>
      </c>
      <c r="E171" s="102">
        <v>10.945421129149345</v>
      </c>
      <c r="F171" s="102">
        <v>10.712071025780178</v>
      </c>
      <c r="G171" s="102">
        <v>11.46919703527878</v>
      </c>
      <c r="H171" s="102">
        <v>10.93111220431128</v>
      </c>
      <c r="I171" s="102">
        <v>11.147112674795006</v>
      </c>
      <c r="J171" s="102">
        <v>11.000103343085334</v>
      </c>
      <c r="K171" s="102">
        <v>11.010108084506316</v>
      </c>
      <c r="L171" s="102">
        <v>10.619603615461916</v>
      </c>
      <c r="M171" s="102">
        <v>9.7085691885347352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7.1566456705474417</v>
      </c>
      <c r="Y171" s="102">
        <v>7.1384345766257846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8.5282949402684327</v>
      </c>
      <c r="D172" s="105">
        <v>8.7138739635165336</v>
      </c>
      <c r="E172" s="105">
        <v>7.7746785923580513</v>
      </c>
      <c r="F172" s="105">
        <v>7.6275007356656994</v>
      </c>
      <c r="G172" s="105">
        <v>8.3963230516921978</v>
      </c>
      <c r="H172" s="105">
        <v>7.8988241461756932</v>
      </c>
      <c r="I172" s="105">
        <v>8.0921373195362456</v>
      </c>
      <c r="J172" s="105">
        <v>7.9812071999672556</v>
      </c>
      <c r="K172" s="105">
        <v>8.0555139416919701</v>
      </c>
      <c r="L172" s="105">
        <v>7.5989682375644847</v>
      </c>
      <c r="M172" s="105">
        <v>6.8859387536495049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5.7814148993890742</v>
      </c>
      <c r="X172" s="105">
        <v>5.7942882566456415</v>
      </c>
      <c r="Y172" s="105">
        <v>5.8352968960767599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2.2340134269362935</v>
      </c>
      <c r="D173" s="99">
        <v>2.4367181775546292</v>
      </c>
      <c r="E173" s="99">
        <v>1.6044764523533697</v>
      </c>
      <c r="F173" s="99">
        <v>1.596012111791798</v>
      </c>
      <c r="G173" s="99">
        <v>2.3463363321861541</v>
      </c>
      <c r="H173" s="99">
        <v>1.9041913759425413</v>
      </c>
      <c r="I173" s="99">
        <v>2.0162675852815664</v>
      </c>
      <c r="J173" s="99">
        <v>1.9221168828069279</v>
      </c>
      <c r="K173" s="99">
        <v>2.0699565713691088</v>
      </c>
      <c r="L173" s="99">
        <v>1.3965242125131092</v>
      </c>
      <c r="M173" s="99">
        <v>0.96489418226714863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0.52574688298096361</v>
      </c>
      <c r="X173" s="99">
        <v>0.98382094062648862</v>
      </c>
      <c r="Y173" s="99">
        <v>0.95661698554742447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6.2942815133321393</v>
      </c>
      <c r="D174" s="110">
        <v>6.277155785961904</v>
      </c>
      <c r="E174" s="110">
        <v>6.1702021400046796</v>
      </c>
      <c r="F174" s="110">
        <v>6.0314886238739014</v>
      </c>
      <c r="G174" s="110">
        <v>6.0499867195060428</v>
      </c>
      <c r="H174" s="110">
        <v>5.9946327702331521</v>
      </c>
      <c r="I174" s="110">
        <v>6.0758697342546784</v>
      </c>
      <c r="J174" s="110">
        <v>6.0590903171603276</v>
      </c>
      <c r="K174" s="110">
        <v>5.9855573703228622</v>
      </c>
      <c r="L174" s="110">
        <v>6.2024440250513768</v>
      </c>
      <c r="M174" s="110">
        <v>5.921044571382355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5.2556680164081104</v>
      </c>
      <c r="X174" s="110">
        <v>4.8104673160191531</v>
      </c>
      <c r="Y174" s="110">
        <v>4.8786799105293355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20.909281613502387</v>
      </c>
      <c r="D175" s="123">
        <v>21.599338676551302</v>
      </c>
      <c r="E175" s="123">
        <v>22.66766953407588</v>
      </c>
      <c r="F175" s="123">
        <v>21.678530578529283</v>
      </c>
      <c r="G175" s="123">
        <v>20.715363559829257</v>
      </c>
      <c r="H175" s="123">
        <v>19.543731635817121</v>
      </c>
      <c r="I175" s="123">
        <v>19.90884621256653</v>
      </c>
      <c r="J175" s="123">
        <v>16.845286582467747</v>
      </c>
      <c r="K175" s="123">
        <v>17.068586177129344</v>
      </c>
      <c r="L175" s="123">
        <v>19.46467736557635</v>
      </c>
      <c r="M175" s="123">
        <v>16.537559737013414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12.251360739773645</v>
      </c>
      <c r="X175" s="123">
        <v>10.96533815562182</v>
      </c>
      <c r="Y175" s="123">
        <v>12.788129417108284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23.193430571183988</v>
      </c>
      <c r="D176" s="99">
        <v>23.092222080808636</v>
      </c>
      <c r="E176" s="99">
        <v>26.810710039706191</v>
      </c>
      <c r="F176" s="99">
        <v>26.294027189549904</v>
      </c>
      <c r="G176" s="99">
        <v>24.070513949946694</v>
      </c>
      <c r="H176" s="99">
        <v>23.408807088675495</v>
      </c>
      <c r="I176" s="99">
        <v>23.256685873468438</v>
      </c>
      <c r="J176" s="99">
        <v>20.756779275189039</v>
      </c>
      <c r="K176" s="99">
        <v>20.404700729823812</v>
      </c>
      <c r="L176" s="99">
        <v>20.478029107101364</v>
      </c>
      <c r="M176" s="99">
        <v>18.110069684272094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15.922939645467833</v>
      </c>
      <c r="X176" s="99">
        <v>15.918788156350884</v>
      </c>
      <c r="Y176" s="99">
        <v>16.456904721677994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18.729791346843506</v>
      </c>
      <c r="D177" s="110">
        <v>20.124391396494083</v>
      </c>
      <c r="E177" s="110">
        <v>17.924995469800105</v>
      </c>
      <c r="F177" s="110">
        <v>18.114999007057524</v>
      </c>
      <c r="G177" s="110">
        <v>19.161983146216063</v>
      </c>
      <c r="H177" s="110">
        <v>17.818085850335457</v>
      </c>
      <c r="I177" s="110">
        <v>18.602406278116078</v>
      </c>
      <c r="J177" s="110">
        <v>15.277348388985201</v>
      </c>
      <c r="K177" s="110">
        <v>14.759663554429295</v>
      </c>
      <c r="L177" s="110">
        <v>18.264561502376974</v>
      </c>
      <c r="M177" s="110">
        <v>14.23353408644136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11.580429424591692</v>
      </c>
      <c r="X177" s="110">
        <v>10.450658633830843</v>
      </c>
      <c r="Y177" s="110">
        <v>12.345957101728553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35.603355691604555</v>
      </c>
      <c r="D24" s="118">
        <f t="shared" si="7"/>
        <v>35.411135344960208</v>
      </c>
      <c r="E24" s="118">
        <f t="shared" si="7"/>
        <v>44.3755669962691</v>
      </c>
      <c r="F24" s="118">
        <f t="shared" si="7"/>
        <v>43.539179622684408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42.166920196317918</v>
      </c>
      <c r="M24" s="118">
        <f t="shared" si="7"/>
        <v>34.851402077399925</v>
      </c>
      <c r="N24" s="118">
        <f t="shared" si="7"/>
        <v>32.338108282244555</v>
      </c>
      <c r="O24" s="118">
        <f t="shared" si="7"/>
        <v>32.139767861865735</v>
      </c>
      <c r="P24" s="118">
        <f t="shared" si="7"/>
        <v>28.860137095942783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30.040004750845661</v>
      </c>
      <c r="T24" s="118">
        <f t="shared" si="8"/>
        <v>30.262957997503271</v>
      </c>
      <c r="U24" s="118">
        <f t="shared" si="8"/>
        <v>30.491764921272484</v>
      </c>
      <c r="V24" s="118">
        <f t="shared" si="8"/>
        <v>33.15354742380751</v>
      </c>
      <c r="W24" s="118">
        <f t="shared" ref="W24:Y24" si="9">W25+W28+W30+W39</f>
        <v>0</v>
      </c>
      <c r="X24" s="118">
        <f t="shared" si="9"/>
        <v>29.980868600462841</v>
      </c>
      <c r="Y24" s="118">
        <f t="shared" si="9"/>
        <v>0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13.826825240991282</v>
      </c>
      <c r="D25" s="123">
        <f t="shared" si="10"/>
        <v>13.504421009126107</v>
      </c>
      <c r="E25" s="123">
        <f t="shared" si="10"/>
        <v>21.539704597773916</v>
      </c>
      <c r="F25" s="123">
        <f t="shared" si="10"/>
        <v>21.241234457200179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21.215070644308732</v>
      </c>
      <c r="M25" s="123">
        <f t="shared" si="10"/>
        <v>16.884101500667043</v>
      </c>
      <c r="N25" s="123">
        <f t="shared" si="10"/>
        <v>16.597417956900632</v>
      </c>
      <c r="O25" s="123">
        <f t="shared" si="10"/>
        <v>17.649368044085072</v>
      </c>
      <c r="P25" s="123">
        <f t="shared" si="10"/>
        <v>17.207156617810455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16.48003474908289</v>
      </c>
      <c r="T25" s="123">
        <f t="shared" si="11"/>
        <v>15.701763173664219</v>
      </c>
      <c r="U25" s="123">
        <f t="shared" si="11"/>
        <v>15.860908947550572</v>
      </c>
      <c r="V25" s="123">
        <f t="shared" si="11"/>
        <v>17.33321377669559</v>
      </c>
      <c r="W25" s="123">
        <f t="shared" ref="W25:Y25" si="12">SUM(W26:W27)</f>
        <v>0</v>
      </c>
      <c r="X25" s="123">
        <f t="shared" si="12"/>
        <v>15.31439058475064</v>
      </c>
      <c r="Y25" s="123">
        <f t="shared" si="12"/>
        <v>0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13.577008388367274</v>
      </c>
      <c r="D26" s="99">
        <v>13.271140378749392</v>
      </c>
      <c r="E26" s="99">
        <v>21.233643088597141</v>
      </c>
      <c r="F26" s="99">
        <v>20.954487460260534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21.012337105428049</v>
      </c>
      <c r="M26" s="99">
        <v>16.703421337795298</v>
      </c>
      <c r="N26" s="99">
        <v>16.428181192120341</v>
      </c>
      <c r="O26" s="99">
        <v>17.471816639848452</v>
      </c>
      <c r="P26" s="99">
        <v>17.041632519195094</v>
      </c>
      <c r="Q26" s="99">
        <v>0</v>
      </c>
      <c r="R26" s="99">
        <v>0</v>
      </c>
      <c r="S26" s="99">
        <v>16.322798180902513</v>
      </c>
      <c r="T26" s="99">
        <v>15.554534178098599</v>
      </c>
      <c r="U26" s="99">
        <v>15.714563185566307</v>
      </c>
      <c r="V26" s="99">
        <v>17.107826857769137</v>
      </c>
      <c r="W26" s="99">
        <v>0</v>
      </c>
      <c r="X26" s="99">
        <v>15.114218426780482</v>
      </c>
      <c r="Y26" s="99">
        <v>0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0.24981685262400816</v>
      </c>
      <c r="D27" s="99">
        <v>0.23328063037671423</v>
      </c>
      <c r="E27" s="99">
        <v>0.30606150917677344</v>
      </c>
      <c r="F27" s="99">
        <v>0.28674699693964584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0.20273353888068218</v>
      </c>
      <c r="M27" s="99">
        <v>0.18068016287174543</v>
      </c>
      <c r="N27" s="99">
        <v>0.16923676478028926</v>
      </c>
      <c r="O27" s="99">
        <v>0.17755140423662041</v>
      </c>
      <c r="P27" s="99">
        <v>0.16552409861535927</v>
      </c>
      <c r="Q27" s="99">
        <v>0</v>
      </c>
      <c r="R27" s="99">
        <v>0</v>
      </c>
      <c r="S27" s="99">
        <v>0.15723656818037693</v>
      </c>
      <c r="T27" s="99">
        <v>0.14722899556562</v>
      </c>
      <c r="U27" s="99">
        <v>0.14634576198426477</v>
      </c>
      <c r="V27" s="99">
        <v>0.2253869189264523</v>
      </c>
      <c r="W27" s="99">
        <v>0</v>
      </c>
      <c r="X27" s="99">
        <v>0.20017215797015764</v>
      </c>
      <c r="Y27" s="99">
        <v>0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0.6746281430314629</v>
      </c>
      <c r="D28" s="123">
        <f t="shared" si="13"/>
        <v>0.3776494026794629</v>
      </c>
      <c r="E28" s="123">
        <f t="shared" si="13"/>
        <v>0.88976645791613085</v>
      </c>
      <c r="F28" s="123">
        <f t="shared" si="13"/>
        <v>0.77821625153925045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0.84077053745040409</v>
      </c>
      <c r="M28" s="123">
        <f t="shared" si="13"/>
        <v>0.96282672549167847</v>
      </c>
      <c r="N28" s="123">
        <f t="shared" si="13"/>
        <v>0.96240833804026571</v>
      </c>
      <c r="O28" s="123">
        <f t="shared" si="13"/>
        <v>0.91775402257482885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0.40640156827765667</v>
      </c>
      <c r="T28" s="123">
        <f t="shared" si="13"/>
        <v>0.32292894050699156</v>
      </c>
      <c r="U28" s="123">
        <f t="shared" si="13"/>
        <v>0.29382773606804857</v>
      </c>
      <c r="V28" s="123">
        <f t="shared" si="13"/>
        <v>0.20241243901383546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0.6746281430314629</v>
      </c>
      <c r="D29" s="99">
        <f>RES_hhdet_in_tesh!D29/RES_summary!D$21</f>
        <v>0.3776494026794629</v>
      </c>
      <c r="E29" s="99">
        <f>RES_hhdet_in_tesh!E29/RES_summary!E$21</f>
        <v>0.88976645791613085</v>
      </c>
      <c r="F29" s="99">
        <f>RES_hhdet_in_tesh!F29/RES_summary!F$21</f>
        <v>0.77821625153925045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0.84077053745040409</v>
      </c>
      <c r="M29" s="99">
        <f>RES_hhdet_in_tesh!M29/RES_summary!M$21</f>
        <v>0.96282672549167847</v>
      </c>
      <c r="N29" s="99">
        <f>RES_hhdet_in_tesh!N29/RES_summary!N$21</f>
        <v>0.96240833804026571</v>
      </c>
      <c r="O29" s="99">
        <f>RES_hhdet_in_tesh!O29/RES_summary!O$21</f>
        <v>0.91775402257482885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0.40640156827765667</v>
      </c>
      <c r="T29" s="99">
        <f>RES_hhdet_in_tesh!T29/RES_summary!T$21</f>
        <v>0.32292894050699156</v>
      </c>
      <c r="U29" s="99">
        <f>RES_hhdet_in_tesh!U29/RES_summary!U$21</f>
        <v>0.29382773606804857</v>
      </c>
      <c r="V29" s="99">
        <f>RES_hhdet_in_tesh!V29/RES_summary!V$21</f>
        <v>0.20241243901383546</v>
      </c>
      <c r="W29" s="99">
        <f>RES_hhdet_in_tesh!W29/RES_summary!W$21</f>
        <v>0</v>
      </c>
      <c r="X29" s="99">
        <f>RES_hhdet_in_tesh!X29/RES_summary!X$21</f>
        <v>0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7.7304550256813469</v>
      </c>
      <c r="D30" s="123">
        <v>7.6571129511204319</v>
      </c>
      <c r="E30" s="123">
        <v>7.7639277973661596</v>
      </c>
      <c r="F30" s="123">
        <v>7.5438855196560146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7.5813643345968575</v>
      </c>
      <c r="M30" s="123">
        <v>6.5812481873176276</v>
      </c>
      <c r="N30" s="123">
        <v>6.2602954445025283</v>
      </c>
      <c r="O30" s="123">
        <v>6.2321514317372184</v>
      </c>
      <c r="P30" s="123">
        <v>5.8519437806578596</v>
      </c>
      <c r="Q30" s="123">
        <v>0</v>
      </c>
      <c r="R30" s="123">
        <v>0</v>
      </c>
      <c r="S30" s="123">
        <v>5.7762490040396575</v>
      </c>
      <c r="T30" s="123">
        <v>5.7189418837120369</v>
      </c>
      <c r="U30" s="123">
        <v>5.6868656871196244</v>
      </c>
      <c r="V30" s="123">
        <v>6.0835675683648933</v>
      </c>
      <c r="W30" s="123">
        <v>0</v>
      </c>
      <c r="X30" s="123">
        <v>5.5754089540490011</v>
      </c>
      <c r="Y30" s="123">
        <v>0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7.727520049482103</v>
      </c>
      <c r="D31" s="99">
        <v>7.6365948622448387</v>
      </c>
      <c r="E31" s="99">
        <v>7.7936338972103112</v>
      </c>
      <c r="F31" s="99">
        <v>7.5868182106297848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7.710118959912398</v>
      </c>
      <c r="M31" s="99">
        <v>6.5847946963974229</v>
      </c>
      <c r="N31" s="99">
        <v>6.31446163009696</v>
      </c>
      <c r="O31" s="99">
        <v>6.3235449091754443</v>
      </c>
      <c r="P31" s="99">
        <v>5.8519437806578596</v>
      </c>
      <c r="Q31" s="99">
        <v>0</v>
      </c>
      <c r="R31" s="99">
        <v>0</v>
      </c>
      <c r="S31" s="99">
        <v>5.8489306201808571</v>
      </c>
      <c r="T31" s="99">
        <v>5.775936840686394</v>
      </c>
      <c r="U31" s="99">
        <v>5.7308992534399792</v>
      </c>
      <c r="V31" s="99">
        <v>6.6612706826245898</v>
      </c>
      <c r="W31" s="99">
        <v>0</v>
      </c>
      <c r="X31" s="99">
        <v>0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7.7272052200226344</v>
      </c>
      <c r="D32" s="99">
        <v>7.636037110497333</v>
      </c>
      <c r="E32" s="99">
        <v>7.7946020970357717</v>
      </c>
      <c r="F32" s="99">
        <v>7.5874400098004138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7.71558010891283</v>
      </c>
      <c r="M32" s="99">
        <v>6.592212073813088</v>
      </c>
      <c r="N32" s="99">
        <v>6.3206394114473783</v>
      </c>
      <c r="O32" s="99">
        <v>6.3269303117923839</v>
      </c>
      <c r="P32" s="99">
        <v>0</v>
      </c>
      <c r="Q32" s="99">
        <v>0</v>
      </c>
      <c r="R32" s="99">
        <v>0</v>
      </c>
      <c r="S32" s="99">
        <v>5.8473227532445966</v>
      </c>
      <c r="T32" s="99">
        <v>5.776878912040841</v>
      </c>
      <c r="U32" s="99">
        <v>5.7320608768037529</v>
      </c>
      <c r="V32" s="99">
        <v>6.6665757411932773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1.4593758089356279</v>
      </c>
      <c r="D33" s="102">
        <v>1.4997043060372921</v>
      </c>
      <c r="E33" s="102">
        <v>1.3365764059929983</v>
      </c>
      <c r="F33" s="102">
        <v>1.3035732754173506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1.2300906193913259</v>
      </c>
      <c r="M33" s="102">
        <v>0.6976266286671815</v>
      </c>
      <c r="N33" s="102">
        <v>0.7028374169879229</v>
      </c>
      <c r="O33" s="102">
        <v>0.6540946133673986</v>
      </c>
      <c r="P33" s="102">
        <v>0</v>
      </c>
      <c r="Q33" s="102">
        <v>0</v>
      </c>
      <c r="R33" s="102">
        <v>0</v>
      </c>
      <c r="S33" s="102">
        <v>0.68128219443119864</v>
      </c>
      <c r="T33" s="102">
        <v>0.48247992108382526</v>
      </c>
      <c r="U33" s="102">
        <v>0.49586863981993695</v>
      </c>
      <c r="V33" s="102">
        <v>0.78791206867206121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6.2678294110870061</v>
      </c>
      <c r="D34" s="105">
        <v>6.1363328044600411</v>
      </c>
      <c r="E34" s="105">
        <v>6.4580256910427716</v>
      </c>
      <c r="F34" s="105">
        <v>6.2838667343830625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6.4854894895215063</v>
      </c>
      <c r="M34" s="105">
        <v>5.8945854451459079</v>
      </c>
      <c r="N34" s="105">
        <v>5.6178019944594562</v>
      </c>
      <c r="O34" s="105">
        <v>5.6728356984249846</v>
      </c>
      <c r="P34" s="105">
        <v>0</v>
      </c>
      <c r="Q34" s="105">
        <v>0</v>
      </c>
      <c r="R34" s="105">
        <v>0</v>
      </c>
      <c r="S34" s="105">
        <v>5.166040558813398</v>
      </c>
      <c r="T34" s="105">
        <v>5.2943989909570162</v>
      </c>
      <c r="U34" s="105">
        <v>5.2361922369838156</v>
      </c>
      <c r="V34" s="105">
        <v>5.8786636725212169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7.7631502135272985</v>
      </c>
      <c r="D35" s="102">
        <v>7.8827786076614332</v>
      </c>
      <c r="E35" s="102">
        <v>7.2307270737275324</v>
      </c>
      <c r="F35" s="102">
        <v>7.0886389474271798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7.1274244835053651</v>
      </c>
      <c r="M35" s="102">
        <v>6.5547412118224324</v>
      </c>
      <c r="N35" s="102">
        <v>6.0909315599951812</v>
      </c>
      <c r="O35" s="102">
        <v>5.927114654548685</v>
      </c>
      <c r="P35" s="102">
        <v>0</v>
      </c>
      <c r="Q35" s="102">
        <v>0</v>
      </c>
      <c r="R35" s="102">
        <v>0</v>
      </c>
      <c r="S35" s="102">
        <v>5.5373103716451526</v>
      </c>
      <c r="T35" s="102">
        <v>5.6262810671486276</v>
      </c>
      <c r="U35" s="102">
        <v>5.5708924584677675</v>
      </c>
      <c r="V35" s="102">
        <v>5.2988274381476348</v>
      </c>
      <c r="W35" s="102">
        <v>0</v>
      </c>
      <c r="X35" s="102">
        <v>0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7.7653500225002734</v>
      </c>
      <c r="D36" s="105">
        <v>7.8841801370771503</v>
      </c>
      <c r="E36" s="105">
        <v>7.2301459453913131</v>
      </c>
      <c r="F36" s="105">
        <v>7.0876386054213665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7.1397314441017192</v>
      </c>
      <c r="M36" s="105">
        <v>6.572492950513567</v>
      </c>
      <c r="N36" s="105">
        <v>6.1096839336866511</v>
      </c>
      <c r="O36" s="105">
        <v>5.9344375193290446</v>
      </c>
      <c r="P36" s="105">
        <v>0</v>
      </c>
      <c r="Q36" s="105">
        <v>0</v>
      </c>
      <c r="R36" s="105">
        <v>0</v>
      </c>
      <c r="S36" s="105">
        <v>5.5412680024282652</v>
      </c>
      <c r="T36" s="105">
        <v>5.6150287304324369</v>
      </c>
      <c r="U36" s="105">
        <v>5.5662316655783846</v>
      </c>
      <c r="V36" s="105">
        <v>5.2561365053358857</v>
      </c>
      <c r="W36" s="105">
        <v>0</v>
      </c>
      <c r="X36" s="105">
        <v>5.5754089540490011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1.4710685091681344</v>
      </c>
      <c r="D37" s="99">
        <v>1.6070243511152484</v>
      </c>
      <c r="E37" s="99">
        <v>1.059943805386633</v>
      </c>
      <c r="F37" s="99">
        <v>1.0561499815474622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0.93728741905034207</v>
      </c>
      <c r="M37" s="99">
        <v>0.65144837913121256</v>
      </c>
      <c r="N37" s="99">
        <v>0.58536590736301508</v>
      </c>
      <c r="O37" s="99">
        <v>0.48074688331000409</v>
      </c>
      <c r="P37" s="99">
        <v>0</v>
      </c>
      <c r="Q37" s="99">
        <v>0</v>
      </c>
      <c r="R37" s="99">
        <v>0</v>
      </c>
      <c r="S37" s="99">
        <v>0.54584948248448217</v>
      </c>
      <c r="T37" s="99">
        <v>0.3988818030097136</v>
      </c>
      <c r="U37" s="99">
        <v>0.4080973644080535</v>
      </c>
      <c r="V37" s="99">
        <v>0.14993574985219452</v>
      </c>
      <c r="W37" s="99">
        <v>0</v>
      </c>
      <c r="X37" s="99">
        <v>0.76494163802984838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6.2942815133321384</v>
      </c>
      <c r="D38" s="99">
        <v>6.2771557859619023</v>
      </c>
      <c r="E38" s="99">
        <v>6.1702021400046796</v>
      </c>
      <c r="F38" s="99">
        <v>6.0314886238739041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6.2024440250513768</v>
      </c>
      <c r="M38" s="99">
        <v>5.9210445713823541</v>
      </c>
      <c r="N38" s="99">
        <v>5.5243180263236358</v>
      </c>
      <c r="O38" s="99">
        <v>5.45369063601904</v>
      </c>
      <c r="P38" s="99">
        <v>0</v>
      </c>
      <c r="Q38" s="99">
        <v>0</v>
      </c>
      <c r="R38" s="99">
        <v>0</v>
      </c>
      <c r="S38" s="99">
        <v>4.9954185199437831</v>
      </c>
      <c r="T38" s="99">
        <v>5.2161469274227228</v>
      </c>
      <c r="U38" s="99">
        <v>5.1581343011703309</v>
      </c>
      <c r="V38" s="99">
        <v>5.106200755483691</v>
      </c>
      <c r="W38" s="99">
        <v>0</v>
      </c>
      <c r="X38" s="99">
        <v>4.8104673160191531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13.371447281900465</v>
      </c>
      <c r="D39" s="123">
        <v>13.871951982034203</v>
      </c>
      <c r="E39" s="123">
        <v>14.182168143212893</v>
      </c>
      <c r="F39" s="123">
        <v>13.975843394288962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12.529714679961925</v>
      </c>
      <c r="M39" s="123">
        <v>10.423225663923574</v>
      </c>
      <c r="N39" s="123">
        <v>8.517986542801129</v>
      </c>
      <c r="O39" s="123">
        <v>7.3404943634686139</v>
      </c>
      <c r="P39" s="123">
        <v>5.80103669747447</v>
      </c>
      <c r="Q39" s="123">
        <v>0</v>
      </c>
      <c r="R39" s="123">
        <v>0</v>
      </c>
      <c r="S39" s="123">
        <v>7.3773194294454587</v>
      </c>
      <c r="T39" s="123">
        <v>8.5193239996200223</v>
      </c>
      <c r="U39" s="123">
        <v>8.6501625505342403</v>
      </c>
      <c r="V39" s="123">
        <v>9.5343536397331867</v>
      </c>
      <c r="W39" s="123">
        <v>0</v>
      </c>
      <c r="X39" s="123">
        <v>9.0910690616631999</v>
      </c>
      <c r="Y39" s="123">
        <v>0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12.981781379585712</v>
      </c>
      <c r="D40" s="99">
        <v>12.939178665605823</v>
      </c>
      <c r="E40" s="99">
        <v>15.039053841549453</v>
      </c>
      <c r="F40" s="99">
        <v>14.765223165441105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11.574061438271563</v>
      </c>
      <c r="M40" s="99">
        <v>10.244078304003146</v>
      </c>
      <c r="N40" s="99">
        <v>8.6376107316934068</v>
      </c>
      <c r="O40" s="99">
        <v>7.943412742247892</v>
      </c>
      <c r="P40" s="99">
        <v>0</v>
      </c>
      <c r="Q40" s="99">
        <v>0</v>
      </c>
      <c r="R40" s="99">
        <v>0</v>
      </c>
      <c r="S40" s="99">
        <v>7.8936573606159337</v>
      </c>
      <c r="T40" s="99">
        <v>8.1603004057994681</v>
      </c>
      <c r="U40" s="99">
        <v>8.5311745965611721</v>
      </c>
      <c r="V40" s="99">
        <v>10.032015319752796</v>
      </c>
      <c r="W40" s="99">
        <v>0</v>
      </c>
      <c r="X40" s="99">
        <v>0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13.743102033390628</v>
      </c>
      <c r="D41" s="110">
        <v>14.793029682367596</v>
      </c>
      <c r="E41" s="110">
        <v>13.201137613015892</v>
      </c>
      <c r="F41" s="110">
        <v>13.366325071547179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13.659995321238281</v>
      </c>
      <c r="M41" s="110">
        <v>10.685923497658957</v>
      </c>
      <c r="N41" s="110">
        <v>8.2784244652205246</v>
      </c>
      <c r="O41" s="110">
        <v>6.5348817973909457</v>
      </c>
      <c r="P41" s="110">
        <v>5.80103669747447</v>
      </c>
      <c r="Q41" s="110">
        <v>0</v>
      </c>
      <c r="R41" s="110">
        <v>0</v>
      </c>
      <c r="S41" s="110">
        <v>7.1350133803324329</v>
      </c>
      <c r="T41" s="110">
        <v>8.6727043324231055</v>
      </c>
      <c r="U41" s="110">
        <v>8.7109069094099834</v>
      </c>
      <c r="V41" s="110">
        <v>9.3090540864043909</v>
      </c>
      <c r="W41" s="110">
        <v>0</v>
      </c>
      <c r="X41" s="110">
        <v>9.0910690616631999</v>
      </c>
      <c r="Y41" s="110">
        <v>0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38.649421406431948</v>
      </c>
      <c r="D43" s="118">
        <f t="shared" si="14"/>
        <v>40.492221300993535</v>
      </c>
      <c r="E43" s="118">
        <f t="shared" si="14"/>
        <v>37.97806789252391</v>
      </c>
      <c r="F43" s="118">
        <f t="shared" si="14"/>
        <v>37.710873191848854</v>
      </c>
      <c r="G43" s="118">
        <f t="shared" si="14"/>
        <v>40.047177767254027</v>
      </c>
      <c r="H43" s="118">
        <f t="shared" si="14"/>
        <v>38.196992437425266</v>
      </c>
      <c r="I43" s="118">
        <f t="shared" si="14"/>
        <v>40.003858741867447</v>
      </c>
      <c r="J43" s="118">
        <f t="shared" si="14"/>
        <v>38.17324928679826</v>
      </c>
      <c r="K43" s="118">
        <f t="shared" si="14"/>
        <v>37.091728282987596</v>
      </c>
      <c r="L43" s="118">
        <f t="shared" si="14"/>
        <v>38.002854143862919</v>
      </c>
      <c r="M43" s="118">
        <f t="shared" si="14"/>
        <v>38.587094011207128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32.076251525145281</v>
      </c>
      <c r="U43" s="118">
        <f t="shared" si="15"/>
        <v>29.286082362073302</v>
      </c>
      <c r="V43" s="118">
        <f t="shared" si="15"/>
        <v>32.305251461800907</v>
      </c>
      <c r="W43" s="118">
        <f t="shared" ref="W43:Y43" si="16">W44+W47+W49+W58</f>
        <v>32.645485554396586</v>
      </c>
      <c r="X43" s="118">
        <f t="shared" si="16"/>
        <v>30.605561685924975</v>
      </c>
      <c r="Y43" s="118">
        <f t="shared" si="16"/>
        <v>30.982306930195655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16.760151588553111</v>
      </c>
      <c r="D44" s="123">
        <f t="shared" si="17"/>
        <v>17.531923292451349</v>
      </c>
      <c r="E44" s="123">
        <f t="shared" si="17"/>
        <v>15.718912471384478</v>
      </c>
      <c r="F44" s="123">
        <f t="shared" si="17"/>
        <v>16.246998875576484</v>
      </c>
      <c r="G44" s="123">
        <f t="shared" si="17"/>
        <v>17.970950477955618</v>
      </c>
      <c r="H44" s="123">
        <f t="shared" si="17"/>
        <v>17.047547979725778</v>
      </c>
      <c r="I44" s="123">
        <f t="shared" si="17"/>
        <v>18.754977859507598</v>
      </c>
      <c r="J44" s="123">
        <f t="shared" si="17"/>
        <v>18.931228022440692</v>
      </c>
      <c r="K44" s="123">
        <f t="shared" si="17"/>
        <v>18.967304047665593</v>
      </c>
      <c r="L44" s="123">
        <f t="shared" si="17"/>
        <v>16.269271838504274</v>
      </c>
      <c r="M44" s="123">
        <f t="shared" si="17"/>
        <v>18.721376213055731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17.155132604682585</v>
      </c>
      <c r="U44" s="123">
        <f t="shared" si="18"/>
        <v>14.879932417096093</v>
      </c>
      <c r="V44" s="123">
        <f t="shared" si="18"/>
        <v>16.334754521354611</v>
      </c>
      <c r="W44" s="123">
        <f t="shared" ref="W44:Y44" si="19">SUM(W45:W46)</f>
        <v>16.494957871319521</v>
      </c>
      <c r="X44" s="123">
        <f t="shared" si="19"/>
        <v>15.612789814878944</v>
      </c>
      <c r="Y44" s="123">
        <f t="shared" si="19"/>
        <v>14.692959935536361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16.457336716275645</v>
      </c>
      <c r="D45" s="99">
        <v>17.229070018355749</v>
      </c>
      <c r="E45" s="99">
        <v>15.495559637004996</v>
      </c>
      <c r="F45" s="99">
        <v>16.027671785795494</v>
      </c>
      <c r="G45" s="99">
        <v>17.725915921262818</v>
      </c>
      <c r="H45" s="99">
        <v>16.811773140839733</v>
      </c>
      <c r="I45" s="99">
        <v>18.48683815264415</v>
      </c>
      <c r="J45" s="99">
        <v>18.646626315493648</v>
      </c>
      <c r="K45" s="99">
        <v>18.69666701521874</v>
      </c>
      <c r="L45" s="99">
        <v>16.113800894752472</v>
      </c>
      <c r="M45" s="99">
        <v>18.521035004302366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16.994275959842934</v>
      </c>
      <c r="U45" s="99">
        <v>14.742637949606538</v>
      </c>
      <c r="V45" s="99">
        <v>16.122350749012174</v>
      </c>
      <c r="W45" s="99">
        <v>16.280714378314649</v>
      </c>
      <c r="X45" s="99">
        <v>15.408717324244495</v>
      </c>
      <c r="Y45" s="99">
        <v>14.496057019832495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0.30281487227746534</v>
      </c>
      <c r="D46" s="99">
        <v>0.3028532740956002</v>
      </c>
      <c r="E46" s="99">
        <v>0.22335283437948086</v>
      </c>
      <c r="F46" s="99">
        <v>0.21932708978098794</v>
      </c>
      <c r="G46" s="99">
        <v>0.24503455669279947</v>
      </c>
      <c r="H46" s="99">
        <v>0.23577483888604314</v>
      </c>
      <c r="I46" s="99">
        <v>0.26813970686344774</v>
      </c>
      <c r="J46" s="99">
        <v>0.28460170694704229</v>
      </c>
      <c r="K46" s="99">
        <v>0.27063703244685466</v>
      </c>
      <c r="L46" s="99">
        <v>0.15547094375180032</v>
      </c>
      <c r="M46" s="99">
        <v>0.20034120875336447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0.16085664483965217</v>
      </c>
      <c r="U46" s="99">
        <v>0.13729446748955609</v>
      </c>
      <c r="V46" s="99">
        <v>0.21240377234243751</v>
      </c>
      <c r="W46" s="99">
        <v>0.21424349300487275</v>
      </c>
      <c r="X46" s="99">
        <v>0.20407249063444882</v>
      </c>
      <c r="Y46" s="99">
        <v>0.19690291570386553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0.62358867528048034</v>
      </c>
      <c r="D47" s="123">
        <f t="shared" si="20"/>
        <v>0.37660048978553046</v>
      </c>
      <c r="E47" s="123">
        <f t="shared" si="20"/>
        <v>0.87619511031795139</v>
      </c>
      <c r="F47" s="123">
        <f t="shared" si="20"/>
        <v>0.7743475873021497</v>
      </c>
      <c r="G47" s="123">
        <f t="shared" si="20"/>
        <v>0.97784754685850717</v>
      </c>
      <c r="H47" s="123">
        <f t="shared" si="20"/>
        <v>1.0444547299288587</v>
      </c>
      <c r="I47" s="123">
        <f t="shared" si="20"/>
        <v>0.33172476688543995</v>
      </c>
      <c r="J47" s="123">
        <f t="shared" si="20"/>
        <v>0.2469930108443821</v>
      </c>
      <c r="K47" s="123">
        <f t="shared" si="20"/>
        <v>0.34026602466485534</v>
      </c>
      <c r="L47" s="123">
        <f t="shared" si="20"/>
        <v>0.8542665656261047</v>
      </c>
      <c r="M47" s="123">
        <f t="shared" si="20"/>
        <v>0.96819945861204293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0.32418775185213156</v>
      </c>
      <c r="U47" s="123">
        <f t="shared" si="20"/>
        <v>0.2923776583638652</v>
      </c>
      <c r="V47" s="123">
        <f t="shared" si="20"/>
        <v>0.19835869553285146</v>
      </c>
      <c r="W47" s="123">
        <f t="shared" si="20"/>
        <v>0.24242780505327394</v>
      </c>
      <c r="X47" s="123">
        <f t="shared" si="20"/>
        <v>0.27032876770761949</v>
      </c>
      <c r="Y47" s="123">
        <f t="shared" si="20"/>
        <v>0.34322095853108148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0.62358867528048034</v>
      </c>
      <c r="D48" s="99">
        <f>RES_hhdet_in_tesh!D48/RES_summary!D$21</f>
        <v>0.37660048978553046</v>
      </c>
      <c r="E48" s="99">
        <f>RES_hhdet_in_tesh!E48/RES_summary!E$21</f>
        <v>0.87619511031795139</v>
      </c>
      <c r="F48" s="99">
        <f>RES_hhdet_in_tesh!F48/RES_summary!F$21</f>
        <v>0.7743475873021497</v>
      </c>
      <c r="G48" s="99">
        <f>RES_hhdet_in_tesh!G48/RES_summary!G$21</f>
        <v>0.97784754685850717</v>
      </c>
      <c r="H48" s="99">
        <f>RES_hhdet_in_tesh!H48/RES_summary!H$21</f>
        <v>1.0444547299288587</v>
      </c>
      <c r="I48" s="99">
        <f>RES_hhdet_in_tesh!I48/RES_summary!I$21</f>
        <v>0.33172476688543995</v>
      </c>
      <c r="J48" s="99">
        <f>RES_hhdet_in_tesh!J48/RES_summary!J$21</f>
        <v>0.2469930108443821</v>
      </c>
      <c r="K48" s="99">
        <f>RES_hhdet_in_tesh!K48/RES_summary!K$21</f>
        <v>0.34026602466485534</v>
      </c>
      <c r="L48" s="99">
        <f>RES_hhdet_in_tesh!L48/RES_summary!L$21</f>
        <v>0.8542665656261047</v>
      </c>
      <c r="M48" s="99">
        <f>RES_hhdet_in_tesh!M48/RES_summary!M$21</f>
        <v>0.96819945861204293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0.32418775185213156</v>
      </c>
      <c r="U48" s="99">
        <f>RES_hhdet_in_tesh!U48/RES_summary!U$21</f>
        <v>0.2923776583638652</v>
      </c>
      <c r="V48" s="99">
        <f>RES_hhdet_in_tesh!V48/RES_summary!V$21</f>
        <v>0.19835869553285146</v>
      </c>
      <c r="W48" s="99">
        <f>RES_hhdet_in_tesh!W48/RES_summary!W$21</f>
        <v>0.24242780505327394</v>
      </c>
      <c r="X48" s="99">
        <f>RES_hhdet_in_tesh!X48/RES_summary!X$21</f>
        <v>0.27032876770761949</v>
      </c>
      <c r="Y48" s="99">
        <f>RES_hhdet_in_tesh!Y48/RES_summary!Y$21</f>
        <v>0.34322095853108148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7.8966763270256601</v>
      </c>
      <c r="D49" s="123">
        <v>8.7109791974114668</v>
      </c>
      <c r="E49" s="123">
        <v>7.216916677825469</v>
      </c>
      <c r="F49" s="123">
        <v>6.7138331695525872</v>
      </c>
      <c r="G49" s="123">
        <v>7.1328083721034581</v>
      </c>
      <c r="H49" s="123">
        <v>6.9132302769257894</v>
      </c>
      <c r="I49" s="123">
        <v>7.30589681121808</v>
      </c>
      <c r="J49" s="123">
        <v>7.5307761352672022</v>
      </c>
      <c r="K49" s="123">
        <v>6.5659419872972391</v>
      </c>
      <c r="L49" s="123">
        <v>8.3499073670630963</v>
      </c>
      <c r="M49" s="123">
        <v>8.4741985858718643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6.0776987558363782</v>
      </c>
      <c r="U49" s="123">
        <v>5.4634865525515774</v>
      </c>
      <c r="V49" s="123">
        <v>6.2373702984755388</v>
      </c>
      <c r="W49" s="123">
        <v>5.9892960102930832</v>
      </c>
      <c r="X49" s="123">
        <v>5.5876237296272739</v>
      </c>
      <c r="Y49" s="123">
        <v>5.2249806577723747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8.7452283861060032</v>
      </c>
      <c r="E50" s="99">
        <v>6.9614926957209153</v>
      </c>
      <c r="F50" s="99">
        <v>6.637640245849429</v>
      </c>
      <c r="G50" s="99">
        <v>7.1051361430447146</v>
      </c>
      <c r="H50" s="99">
        <v>6.8995156567270222</v>
      </c>
      <c r="I50" s="99">
        <v>7.3032926392152619</v>
      </c>
      <c r="J50" s="99">
        <v>7.5336818825556042</v>
      </c>
      <c r="K50" s="99">
        <v>6.5516810880748775</v>
      </c>
      <c r="L50" s="99">
        <v>8.3722855341474069</v>
      </c>
      <c r="M50" s="99">
        <v>8.6761507203485504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6.2118544864581429</v>
      </c>
      <c r="U50" s="99">
        <v>5.4090793086317648</v>
      </c>
      <c r="V50" s="99">
        <v>6.3483050089385733</v>
      </c>
      <c r="W50" s="99">
        <v>6.0094782557414392</v>
      </c>
      <c r="X50" s="99">
        <v>5.5876339341181493</v>
      </c>
      <c r="Y50" s="99">
        <v>5.2248187878076751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8.7851930748443507</v>
      </c>
      <c r="D51" s="99">
        <v>8.7455521286993712</v>
      </c>
      <c r="E51" s="99">
        <v>0</v>
      </c>
      <c r="F51" s="99">
        <v>0</v>
      </c>
      <c r="G51" s="99">
        <v>7.1015778338954254</v>
      </c>
      <c r="H51" s="99">
        <v>6.8957240496896857</v>
      </c>
      <c r="I51" s="99">
        <v>7.2996883591626913</v>
      </c>
      <c r="J51" s="99">
        <v>7.534133388860992</v>
      </c>
      <c r="K51" s="99">
        <v>6.5500984709333583</v>
      </c>
      <c r="L51" s="99">
        <v>8.3806036241632746</v>
      </c>
      <c r="M51" s="99">
        <v>8.6971006854499073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6.2285744126918843</v>
      </c>
      <c r="U51" s="99">
        <v>0</v>
      </c>
      <c r="V51" s="99">
        <v>6.3519146677875558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1.7040257540908226</v>
      </c>
      <c r="D52" s="102">
        <v>1.7726675817198818</v>
      </c>
      <c r="E52" s="102">
        <v>0</v>
      </c>
      <c r="F52" s="102">
        <v>0</v>
      </c>
      <c r="G52" s="102">
        <v>1.3874408079492702</v>
      </c>
      <c r="H52" s="102">
        <v>1.2271154308280297</v>
      </c>
      <c r="I52" s="102">
        <v>1.3358256427051041</v>
      </c>
      <c r="J52" s="102">
        <v>1.3617414981171856</v>
      </c>
      <c r="K52" s="102">
        <v>1.1929737613144427</v>
      </c>
      <c r="L52" s="102">
        <v>1.3946469327379654</v>
      </c>
      <c r="M52" s="102">
        <v>1.2151989367881157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0.60733085983985891</v>
      </c>
      <c r="U52" s="102">
        <v>0</v>
      </c>
      <c r="V52" s="102">
        <v>0.70482889706786223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7.0811673207535293</v>
      </c>
      <c r="D53" s="105">
        <v>6.9728845469794889</v>
      </c>
      <c r="E53" s="105">
        <v>0</v>
      </c>
      <c r="F53" s="105">
        <v>0</v>
      </c>
      <c r="G53" s="105">
        <v>5.7141370259461546</v>
      </c>
      <c r="H53" s="105">
        <v>5.668608618861656</v>
      </c>
      <c r="I53" s="105">
        <v>5.963862716457589</v>
      </c>
      <c r="J53" s="105">
        <v>6.1723918907438069</v>
      </c>
      <c r="K53" s="105">
        <v>5.3571247096189154</v>
      </c>
      <c r="L53" s="105">
        <v>6.9859566914253097</v>
      </c>
      <c r="M53" s="105">
        <v>7.4819017486617954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5.621243552852027</v>
      </c>
      <c r="U53" s="105">
        <v>0</v>
      </c>
      <c r="V53" s="105">
        <v>5.6470857707196931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7.7631502135272967</v>
      </c>
      <c r="D54" s="102">
        <v>7.8827786076614332</v>
      </c>
      <c r="E54" s="102">
        <v>7.2307270737275307</v>
      </c>
      <c r="F54" s="102">
        <v>7.0886389474271772</v>
      </c>
      <c r="G54" s="102">
        <v>7.6036077175837757</v>
      </c>
      <c r="H54" s="102">
        <v>7.2610552977561929</v>
      </c>
      <c r="I54" s="102">
        <v>7.4201122619555475</v>
      </c>
      <c r="J54" s="102">
        <v>7.3396035144067779</v>
      </c>
      <c r="K54" s="102">
        <v>7.36639073606253</v>
      </c>
      <c r="L54" s="102">
        <v>7.1274244835053651</v>
      </c>
      <c r="M54" s="102">
        <v>6.5547412118224315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5.6262810671486276</v>
      </c>
      <c r="U54" s="102">
        <v>5.5708924584677675</v>
      </c>
      <c r="V54" s="102">
        <v>5.2988274381476339</v>
      </c>
      <c r="W54" s="102">
        <v>0</v>
      </c>
      <c r="X54" s="102">
        <v>0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7.7653500225002725</v>
      </c>
      <c r="D55" s="105">
        <v>7.884180137077152</v>
      </c>
      <c r="E55" s="105">
        <v>7.2301459453913131</v>
      </c>
      <c r="F55" s="105">
        <v>7.0876386054213647</v>
      </c>
      <c r="G55" s="105">
        <v>7.6055115734762735</v>
      </c>
      <c r="H55" s="105">
        <v>7.2595030432485563</v>
      </c>
      <c r="I55" s="105">
        <v>7.4180048924252571</v>
      </c>
      <c r="J55" s="105">
        <v>7.3415851618127039</v>
      </c>
      <c r="K55" s="105">
        <v>7.3704764641547067</v>
      </c>
      <c r="L55" s="105">
        <v>7.1397314441017157</v>
      </c>
      <c r="M55" s="105">
        <v>6.5724929505135687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5.6150287304324351</v>
      </c>
      <c r="U55" s="105">
        <v>5.5662316655783828</v>
      </c>
      <c r="V55" s="105">
        <v>5.2561365053358857</v>
      </c>
      <c r="W55" s="105">
        <v>5.6583071849400399</v>
      </c>
      <c r="X55" s="105">
        <v>5.5754089540490011</v>
      </c>
      <c r="Y55" s="105">
        <v>5.6328929688133007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1.4710685091681344</v>
      </c>
      <c r="D56" s="99">
        <v>1.6070243511152484</v>
      </c>
      <c r="E56" s="99">
        <v>1.0599438053866328</v>
      </c>
      <c r="F56" s="99">
        <v>1.0561499815474618</v>
      </c>
      <c r="G56" s="99">
        <v>1.5555248539702329</v>
      </c>
      <c r="H56" s="99">
        <v>1.264870273015406</v>
      </c>
      <c r="I56" s="99">
        <v>1.3421351581705785</v>
      </c>
      <c r="J56" s="99">
        <v>1.2824948446523776</v>
      </c>
      <c r="K56" s="99">
        <v>1.384919093831845</v>
      </c>
      <c r="L56" s="99">
        <v>0.9372874190503423</v>
      </c>
      <c r="M56" s="99">
        <v>0.65144837913121267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0.3988818030097136</v>
      </c>
      <c r="U56" s="99">
        <v>0.40809736440805339</v>
      </c>
      <c r="V56" s="99">
        <v>0.14993574985219452</v>
      </c>
      <c r="W56" s="99">
        <v>0.40263916853192816</v>
      </c>
      <c r="X56" s="99">
        <v>0.76494163802984838</v>
      </c>
      <c r="Y56" s="99">
        <v>0.7542130582839649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6.2942815133321384</v>
      </c>
      <c r="D57" s="99">
        <v>6.277155785961904</v>
      </c>
      <c r="E57" s="99">
        <v>6.1702021400046787</v>
      </c>
      <c r="F57" s="99">
        <v>6.0314886238739014</v>
      </c>
      <c r="G57" s="99">
        <v>6.0499867195060419</v>
      </c>
      <c r="H57" s="99">
        <v>5.9946327702331503</v>
      </c>
      <c r="I57" s="99">
        <v>6.0758697342546775</v>
      </c>
      <c r="J57" s="99">
        <v>6.0590903171603259</v>
      </c>
      <c r="K57" s="99">
        <v>5.9855573703228613</v>
      </c>
      <c r="L57" s="99">
        <v>6.2024440250513733</v>
      </c>
      <c r="M57" s="99">
        <v>5.921044571382355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5.216146927422721</v>
      </c>
      <c r="U57" s="99">
        <v>5.15813430117033</v>
      </c>
      <c r="V57" s="99">
        <v>5.1062007554836919</v>
      </c>
      <c r="W57" s="99">
        <v>5.2556680164081113</v>
      </c>
      <c r="X57" s="99">
        <v>4.8104673160191531</v>
      </c>
      <c r="Y57" s="99">
        <v>4.8786799105293364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13.369004815572696</v>
      </c>
      <c r="D58" s="123">
        <v>13.872718321345186</v>
      </c>
      <c r="E58" s="123">
        <v>14.166043632996011</v>
      </c>
      <c r="F58" s="123">
        <v>13.975693559417637</v>
      </c>
      <c r="G58" s="123">
        <v>13.965571370336443</v>
      </c>
      <c r="H58" s="123">
        <v>13.191759450844845</v>
      </c>
      <c r="I58" s="123">
        <v>13.611259304256331</v>
      </c>
      <c r="J58" s="123">
        <v>11.464252118245982</v>
      </c>
      <c r="K58" s="123">
        <v>11.218216223359908</v>
      </c>
      <c r="L58" s="123">
        <v>12.529408372669447</v>
      </c>
      <c r="M58" s="123">
        <v>10.423319753667485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8.5192324127741905</v>
      </c>
      <c r="U58" s="123">
        <v>8.650285734061768</v>
      </c>
      <c r="V58" s="123">
        <v>9.5347679464379045</v>
      </c>
      <c r="W58" s="123">
        <v>9.9188038677307109</v>
      </c>
      <c r="X58" s="123">
        <v>9.1348193737111405</v>
      </c>
      <c r="Y58" s="123">
        <v>10.721145378355839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12.981781379585712</v>
      </c>
      <c r="D59" s="99">
        <v>12.939178665605823</v>
      </c>
      <c r="E59" s="99">
        <v>15.039053841549448</v>
      </c>
      <c r="F59" s="99">
        <v>14.765223165441103</v>
      </c>
      <c r="G59" s="99">
        <v>13.531268435120253</v>
      </c>
      <c r="H59" s="99">
        <v>13.173530883435953</v>
      </c>
      <c r="I59" s="99">
        <v>13.10207371545326</v>
      </c>
      <c r="J59" s="99">
        <v>11.706337715004643</v>
      </c>
      <c r="K59" s="99">
        <v>11.520193674470368</v>
      </c>
      <c r="L59" s="99">
        <v>11.574061438271563</v>
      </c>
      <c r="M59" s="99">
        <v>10.244078304003144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8.1603004057994681</v>
      </c>
      <c r="U59" s="99">
        <v>8.5311745965611721</v>
      </c>
      <c r="V59" s="99">
        <v>10.032015319752796</v>
      </c>
      <c r="W59" s="99">
        <v>9.5510768160873738</v>
      </c>
      <c r="X59" s="99">
        <v>9.5548998035520061</v>
      </c>
      <c r="Y59" s="99">
        <v>9.8785450053428843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13.743102033390629</v>
      </c>
      <c r="D60" s="110">
        <v>14.793029682367596</v>
      </c>
      <c r="E60" s="110">
        <v>13.201137613015893</v>
      </c>
      <c r="F60" s="110">
        <v>13.366325071547175</v>
      </c>
      <c r="G60" s="110">
        <v>14.166669586465764</v>
      </c>
      <c r="H60" s="110">
        <v>13.199894661104471</v>
      </c>
      <c r="I60" s="110">
        <v>13.810074815502716</v>
      </c>
      <c r="J60" s="110">
        <v>11.367275161430944</v>
      </c>
      <c r="K60" s="110">
        <v>11.009164353749702</v>
      </c>
      <c r="L60" s="110">
        <v>13.659995321238283</v>
      </c>
      <c r="M60" s="110">
        <v>10.685923497658958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8.6727043324231072</v>
      </c>
      <c r="U60" s="110">
        <v>8.7109069094099851</v>
      </c>
      <c r="V60" s="110">
        <v>9.3090540864043891</v>
      </c>
      <c r="W60" s="110">
        <v>9.9862434911793727</v>
      </c>
      <c r="X60" s="110">
        <v>9.0910690616631964</v>
      </c>
      <c r="Y60" s="110">
        <v>10.822631912172067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36.822385065950826</v>
      </c>
      <c r="D62" s="118">
        <f t="shared" si="21"/>
        <v>39.3337628217757</v>
      </c>
      <c r="E62" s="118">
        <f t="shared" si="21"/>
        <v>39.007174304676624</v>
      </c>
      <c r="F62" s="118">
        <f t="shared" si="21"/>
        <v>40.407717946713596</v>
      </c>
      <c r="G62" s="118">
        <f t="shared" si="21"/>
        <v>41.631077550768666</v>
      </c>
      <c r="H62" s="118">
        <f t="shared" si="21"/>
        <v>39.618025048488221</v>
      </c>
      <c r="I62" s="118">
        <f t="shared" si="21"/>
        <v>39.670088069256202</v>
      </c>
      <c r="J62" s="118">
        <f t="shared" si="21"/>
        <v>37.398120728574135</v>
      </c>
      <c r="K62" s="118">
        <f t="shared" si="21"/>
        <v>38.576658119773484</v>
      </c>
      <c r="L62" s="118">
        <f t="shared" si="21"/>
        <v>39.335030644706606</v>
      </c>
      <c r="M62" s="118">
        <f t="shared" si="21"/>
        <v>32.821160258161001</v>
      </c>
      <c r="N62" s="118">
        <f t="shared" si="21"/>
        <v>32.032865193166394</v>
      </c>
      <c r="O62" s="118">
        <f t="shared" si="21"/>
        <v>30.617800980681981</v>
      </c>
      <c r="P62" s="118">
        <f t="shared" si="21"/>
        <v>31.066952979274234</v>
      </c>
      <c r="Q62" s="118">
        <f t="shared" si="21"/>
        <v>31.230142908097157</v>
      </c>
      <c r="R62" s="118">
        <f t="shared" ref="R62:V62" si="22">R63+R66+R68+R77</f>
        <v>29.212617713461235</v>
      </c>
      <c r="S62" s="118">
        <f t="shared" si="22"/>
        <v>29.354979775123816</v>
      </c>
      <c r="T62" s="118">
        <f t="shared" si="22"/>
        <v>31.090556869324871</v>
      </c>
      <c r="U62" s="118">
        <f t="shared" si="22"/>
        <v>31.38495998581805</v>
      </c>
      <c r="V62" s="118">
        <f t="shared" si="22"/>
        <v>32.513360802325707</v>
      </c>
      <c r="W62" s="118">
        <f t="shared" ref="W62:Y62" si="23">W63+W66+W68+W77</f>
        <v>32.253455074157316</v>
      </c>
      <c r="X62" s="118">
        <f t="shared" si="23"/>
        <v>31.206816953285454</v>
      </c>
      <c r="Y62" s="118">
        <f t="shared" si="23"/>
        <v>30.884075170162937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14.750310604156343</v>
      </c>
      <c r="D63" s="123">
        <f t="shared" si="24"/>
        <v>16.111305151001957</v>
      </c>
      <c r="E63" s="123">
        <f t="shared" si="24"/>
        <v>16.908392233518306</v>
      </c>
      <c r="F63" s="123">
        <f t="shared" si="24"/>
        <v>18.299159976678304</v>
      </c>
      <c r="G63" s="123">
        <f t="shared" si="24"/>
        <v>19.005280251743635</v>
      </c>
      <c r="H63" s="123">
        <f t="shared" si="24"/>
        <v>18.133247145065358</v>
      </c>
      <c r="I63" s="123">
        <f t="shared" si="24"/>
        <v>18.914444571407952</v>
      </c>
      <c r="J63" s="123">
        <f t="shared" si="24"/>
        <v>18.11174319874468</v>
      </c>
      <c r="K63" s="123">
        <f t="shared" si="24"/>
        <v>19.931808064231092</v>
      </c>
      <c r="L63" s="123">
        <f t="shared" si="24"/>
        <v>16.563854480482249</v>
      </c>
      <c r="M63" s="123">
        <f t="shared" si="24"/>
        <v>14.747924993647374</v>
      </c>
      <c r="N63" s="123">
        <f t="shared" si="24"/>
        <v>16.076446777454262</v>
      </c>
      <c r="O63" s="123">
        <f t="shared" si="24"/>
        <v>16.781757634821368</v>
      </c>
      <c r="P63" s="123">
        <f t="shared" si="24"/>
        <v>17.932740746467093</v>
      </c>
      <c r="Q63" s="123">
        <f t="shared" si="24"/>
        <v>17.971689839025004</v>
      </c>
      <c r="R63" s="123">
        <f t="shared" ref="R63:V63" si="25">SUM(R64:R65)</f>
        <v>15.931212302419116</v>
      </c>
      <c r="S63" s="123">
        <f t="shared" si="25"/>
        <v>15.976771279329125</v>
      </c>
      <c r="T63" s="123">
        <f t="shared" si="25"/>
        <v>16.338813116679283</v>
      </c>
      <c r="U63" s="123">
        <f t="shared" si="25"/>
        <v>16.338185126647119</v>
      </c>
      <c r="V63" s="123">
        <f t="shared" si="25"/>
        <v>16.375416719612396</v>
      </c>
      <c r="W63" s="123">
        <f t="shared" ref="W63:Y63" si="26">SUM(W64:W65)</f>
        <v>16.106114433561316</v>
      </c>
      <c r="X63" s="123">
        <f t="shared" si="26"/>
        <v>15.926744812845044</v>
      </c>
      <c r="Y63" s="123">
        <f t="shared" si="26"/>
        <v>14.983724610143884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14.483808633810135</v>
      </c>
      <c r="D64" s="99">
        <v>15.832992188211666</v>
      </c>
      <c r="E64" s="99">
        <v>16.668137868782111</v>
      </c>
      <c r="F64" s="99">
        <v>18.052129646101072</v>
      </c>
      <c r="G64" s="99">
        <v>18.746142571350994</v>
      </c>
      <c r="H64" s="99">
        <v>17.882456624974541</v>
      </c>
      <c r="I64" s="99">
        <v>18.644024970763571</v>
      </c>
      <c r="J64" s="99">
        <v>17.8394611775235</v>
      </c>
      <c r="K64" s="99">
        <v>19.647408901743489</v>
      </c>
      <c r="L64" s="99">
        <v>16.405568472736444</v>
      </c>
      <c r="M64" s="99">
        <v>14.590104484823305</v>
      </c>
      <c r="N64" s="99">
        <v>15.912522132738806</v>
      </c>
      <c r="O64" s="99">
        <v>16.61293433043004</v>
      </c>
      <c r="P64" s="99">
        <v>17.760236897418057</v>
      </c>
      <c r="Q64" s="99">
        <v>17.802202154737369</v>
      </c>
      <c r="R64" s="99">
        <v>15.775880238156835</v>
      </c>
      <c r="S64" s="99">
        <v>15.824336364912192</v>
      </c>
      <c r="T64" s="99">
        <v>16.18561076498812</v>
      </c>
      <c r="U64" s="99">
        <v>16.187435622964458</v>
      </c>
      <c r="V64" s="99">
        <v>16.162484209339407</v>
      </c>
      <c r="W64" s="99">
        <v>15.896921403672945</v>
      </c>
      <c r="X64" s="99">
        <v>15.718568662381587</v>
      </c>
      <c r="Y64" s="99">
        <v>14.782925106382534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0.26650197034620887</v>
      </c>
      <c r="D65" s="99">
        <v>0.27831296279029111</v>
      </c>
      <c r="E65" s="99">
        <v>0.24025436473619396</v>
      </c>
      <c r="F65" s="99">
        <v>0.24703033057723262</v>
      </c>
      <c r="G65" s="99">
        <v>0.25913768039263974</v>
      </c>
      <c r="H65" s="99">
        <v>0.2507905200908172</v>
      </c>
      <c r="I65" s="99">
        <v>0.27041960064438136</v>
      </c>
      <c r="J65" s="99">
        <v>0.27228202122118139</v>
      </c>
      <c r="K65" s="99">
        <v>0.28439916248760144</v>
      </c>
      <c r="L65" s="99">
        <v>0.15828600774580295</v>
      </c>
      <c r="M65" s="99">
        <v>0.15782050882406862</v>
      </c>
      <c r="N65" s="99">
        <v>0.16392464471545604</v>
      </c>
      <c r="O65" s="99">
        <v>0.16882330439132845</v>
      </c>
      <c r="P65" s="99">
        <v>0.17250384904903573</v>
      </c>
      <c r="Q65" s="99">
        <v>0.1694876842876345</v>
      </c>
      <c r="R65" s="99">
        <v>0.15533206426228074</v>
      </c>
      <c r="S65" s="99">
        <v>0.15243491441693238</v>
      </c>
      <c r="T65" s="99">
        <v>0.15320235169116367</v>
      </c>
      <c r="U65" s="99">
        <v>0.15074950368266279</v>
      </c>
      <c r="V65" s="99">
        <v>0.21293251027298907</v>
      </c>
      <c r="W65" s="99">
        <v>0.20919302988837152</v>
      </c>
      <c r="X65" s="99">
        <v>0.20817615046345758</v>
      </c>
      <c r="Y65" s="99">
        <v>0.20079950376134992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0.67441885999988471</v>
      </c>
      <c r="D66" s="123">
        <f t="shared" si="27"/>
        <v>0.37741520149950669</v>
      </c>
      <c r="E66" s="123">
        <f t="shared" si="27"/>
        <v>0.89033345269988096</v>
      </c>
      <c r="F66" s="123">
        <f t="shared" si="27"/>
        <v>0.77919475844051445</v>
      </c>
      <c r="G66" s="123">
        <f t="shared" si="27"/>
        <v>0.97688605052977584</v>
      </c>
      <c r="H66" s="123">
        <f t="shared" si="27"/>
        <v>1.0473454386782721</v>
      </c>
      <c r="I66" s="123">
        <f t="shared" si="27"/>
        <v>0.33089248325770182</v>
      </c>
      <c r="J66" s="123">
        <f t="shared" si="27"/>
        <v>0.24698969179531197</v>
      </c>
      <c r="K66" s="123">
        <f t="shared" si="27"/>
        <v>0.3405169302358958</v>
      </c>
      <c r="L66" s="123">
        <f t="shared" si="27"/>
        <v>0.8548060277758347</v>
      </c>
      <c r="M66" s="123">
        <f t="shared" si="27"/>
        <v>0.96371635241683928</v>
      </c>
      <c r="N66" s="123">
        <f t="shared" si="27"/>
        <v>0.96161531231205855</v>
      </c>
      <c r="O66" s="123">
        <f t="shared" si="27"/>
        <v>0.91769306978123588</v>
      </c>
      <c r="P66" s="123">
        <f t="shared" si="27"/>
        <v>0.45940799795600323</v>
      </c>
      <c r="Q66" s="123">
        <f t="shared" si="27"/>
        <v>0.51528350186642291</v>
      </c>
      <c r="R66" s="123">
        <f t="shared" si="27"/>
        <v>0.42388910463237733</v>
      </c>
      <c r="S66" s="123">
        <f t="shared" si="27"/>
        <v>0.40696501427575388</v>
      </c>
      <c r="T66" s="123">
        <f t="shared" si="27"/>
        <v>0.32372973689605394</v>
      </c>
      <c r="U66" s="123">
        <f t="shared" si="27"/>
        <v>0.29189889112559086</v>
      </c>
      <c r="V66" s="123">
        <f t="shared" si="27"/>
        <v>0.19876440838348669</v>
      </c>
      <c r="W66" s="123">
        <f t="shared" si="27"/>
        <v>0.24232029254482412</v>
      </c>
      <c r="X66" s="123">
        <f t="shared" si="27"/>
        <v>0.26938731817260148</v>
      </c>
      <c r="Y66" s="123">
        <f t="shared" si="27"/>
        <v>0.34605501564247465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0.67441885999988471</v>
      </c>
      <c r="D67" s="99">
        <f>RES_hhdet_in_tesh!D67/RES_summary!D$21</f>
        <v>0.37741520149950669</v>
      </c>
      <c r="E67" s="99">
        <f>RES_hhdet_in_tesh!E67/RES_summary!E$21</f>
        <v>0.89033345269988096</v>
      </c>
      <c r="F67" s="99">
        <f>RES_hhdet_in_tesh!F67/RES_summary!F$21</f>
        <v>0.77919475844051445</v>
      </c>
      <c r="G67" s="99">
        <f>RES_hhdet_in_tesh!G67/RES_summary!G$21</f>
        <v>0.97688605052977584</v>
      </c>
      <c r="H67" s="99">
        <f>RES_hhdet_in_tesh!H67/RES_summary!H$21</f>
        <v>1.0473454386782721</v>
      </c>
      <c r="I67" s="99">
        <f>RES_hhdet_in_tesh!I67/RES_summary!I$21</f>
        <v>0.33089248325770182</v>
      </c>
      <c r="J67" s="99">
        <f>RES_hhdet_in_tesh!J67/RES_summary!J$21</f>
        <v>0.24698969179531197</v>
      </c>
      <c r="K67" s="99">
        <f>RES_hhdet_in_tesh!K67/RES_summary!K$21</f>
        <v>0.3405169302358958</v>
      </c>
      <c r="L67" s="99">
        <f>RES_hhdet_in_tesh!L67/RES_summary!L$21</f>
        <v>0.8548060277758347</v>
      </c>
      <c r="M67" s="99">
        <f>RES_hhdet_in_tesh!M67/RES_summary!M$21</f>
        <v>0.96371635241683928</v>
      </c>
      <c r="N67" s="99">
        <f>RES_hhdet_in_tesh!N67/RES_summary!N$21</f>
        <v>0.96161531231205855</v>
      </c>
      <c r="O67" s="99">
        <f>RES_hhdet_in_tesh!O67/RES_summary!O$21</f>
        <v>0.91769306978123588</v>
      </c>
      <c r="P67" s="99">
        <f>RES_hhdet_in_tesh!P67/RES_summary!P$21</f>
        <v>0.45940799795600323</v>
      </c>
      <c r="Q67" s="99">
        <f>RES_hhdet_in_tesh!Q67/RES_summary!Q$21</f>
        <v>0.51528350186642291</v>
      </c>
      <c r="R67" s="99">
        <f>RES_hhdet_in_tesh!R67/RES_summary!R$21</f>
        <v>0.42388910463237733</v>
      </c>
      <c r="S67" s="99">
        <f>RES_hhdet_in_tesh!S67/RES_summary!S$21</f>
        <v>0.40696501427575388</v>
      </c>
      <c r="T67" s="99">
        <f>RES_hhdet_in_tesh!T67/RES_summary!T$21</f>
        <v>0.32372973689605394</v>
      </c>
      <c r="U67" s="99">
        <f>RES_hhdet_in_tesh!U67/RES_summary!U$21</f>
        <v>0.29189889112559086</v>
      </c>
      <c r="V67" s="99">
        <f>RES_hhdet_in_tesh!V67/RES_summary!V$21</f>
        <v>0.19876440838348669</v>
      </c>
      <c r="W67" s="99">
        <f>RES_hhdet_in_tesh!W67/RES_summary!W$21</f>
        <v>0.24232029254482412</v>
      </c>
      <c r="X67" s="99">
        <f>RES_hhdet_in_tesh!X67/RES_summary!X$21</f>
        <v>0.26938731817260148</v>
      </c>
      <c r="Y67" s="99">
        <f>RES_hhdet_in_tesh!Y67/RES_summary!Y$21</f>
        <v>0.34605501564247465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7.7266320639633639</v>
      </c>
      <c r="D68" s="123">
        <v>8.0438520007301513</v>
      </c>
      <c r="E68" s="123">
        <v>7.507310218197583</v>
      </c>
      <c r="F68" s="123">
        <v>7.5148037926752087</v>
      </c>
      <c r="G68" s="123">
        <v>7.5834843626185116</v>
      </c>
      <c r="H68" s="123">
        <v>7.3732301988683968</v>
      </c>
      <c r="I68" s="123">
        <v>7.4031531860166915</v>
      </c>
      <c r="J68" s="123">
        <v>7.2423167093522274</v>
      </c>
      <c r="K68" s="123">
        <v>6.9714008228958946</v>
      </c>
      <c r="L68" s="123">
        <v>8.4207982701148403</v>
      </c>
      <c r="M68" s="123">
        <v>6.7682142313960032</v>
      </c>
      <c r="N68" s="123">
        <v>6.3832467086493958</v>
      </c>
      <c r="O68" s="123">
        <v>5.867639577642473</v>
      </c>
      <c r="P68" s="123">
        <v>5.8372177153742983</v>
      </c>
      <c r="Q68" s="123">
        <v>5.8161735802110215</v>
      </c>
      <c r="R68" s="123">
        <v>5.382645217151528</v>
      </c>
      <c r="S68" s="123">
        <v>5.5908957982025207</v>
      </c>
      <c r="T68" s="123">
        <v>5.8530349475628585</v>
      </c>
      <c r="U68" s="123">
        <v>5.8737090249941994</v>
      </c>
      <c r="V68" s="123">
        <v>6.3153760168492568</v>
      </c>
      <c r="W68" s="123">
        <v>5.881507829635078</v>
      </c>
      <c r="X68" s="123">
        <v>5.6476656165167265</v>
      </c>
      <c r="Y68" s="123">
        <v>5.3673084131753299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7.7241876211015983</v>
      </c>
      <c r="D69" s="99">
        <v>8.0535579803894155</v>
      </c>
      <c r="E69" s="99">
        <v>7.5239223539342683</v>
      </c>
      <c r="F69" s="99">
        <v>7.5423837294973666</v>
      </c>
      <c r="G69" s="99">
        <v>7.5819213980165028</v>
      </c>
      <c r="H69" s="99">
        <v>7.3826051706531741</v>
      </c>
      <c r="I69" s="99">
        <v>7.4022241783775806</v>
      </c>
      <c r="J69" s="99">
        <v>7.2364221780880342</v>
      </c>
      <c r="K69" s="99">
        <v>6.9422998507934643</v>
      </c>
      <c r="L69" s="99">
        <v>8.5215731099290597</v>
      </c>
      <c r="M69" s="99">
        <v>6.7922015666975524</v>
      </c>
      <c r="N69" s="99">
        <v>6.4110900910259172</v>
      </c>
      <c r="O69" s="99">
        <v>5.8635147301974859</v>
      </c>
      <c r="P69" s="99">
        <v>5.8659528424398593</v>
      </c>
      <c r="Q69" s="99">
        <v>5.8530062548652086</v>
      </c>
      <c r="R69" s="99">
        <v>5.3744998016717167</v>
      </c>
      <c r="S69" s="99">
        <v>5.5927950500259351</v>
      </c>
      <c r="T69" s="99">
        <v>5.8723494778064467</v>
      </c>
      <c r="U69" s="99">
        <v>5.8870828428441255</v>
      </c>
      <c r="V69" s="99">
        <v>6.338339918722526</v>
      </c>
      <c r="W69" s="99">
        <v>5.9011729233514405</v>
      </c>
      <c r="X69" s="99">
        <v>5.6502707968358727</v>
      </c>
      <c r="Y69" s="99">
        <v>5.36180024576925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7.7243453127737318</v>
      </c>
      <c r="D70" s="99">
        <v>8.0537032415299112</v>
      </c>
      <c r="E70" s="99">
        <v>7.5252939436126987</v>
      </c>
      <c r="F70" s="99">
        <v>7.5436327257624054</v>
      </c>
      <c r="G70" s="99">
        <v>7.5814456768342442</v>
      </c>
      <c r="H70" s="99">
        <v>7.3813709509902203</v>
      </c>
      <c r="I70" s="99">
        <v>7.3993705528867491</v>
      </c>
      <c r="J70" s="99">
        <v>7.2368779549450526</v>
      </c>
      <c r="K70" s="99">
        <v>6.943034112858415</v>
      </c>
      <c r="L70" s="99">
        <v>8.5372250145804571</v>
      </c>
      <c r="M70" s="99">
        <v>6.8082549578021778</v>
      </c>
      <c r="N70" s="99">
        <v>6.4294065721528346</v>
      </c>
      <c r="O70" s="99">
        <v>5.8792811195879802</v>
      </c>
      <c r="P70" s="99">
        <v>5.8929668437904938</v>
      </c>
      <c r="Q70" s="99">
        <v>5.8807365327757593</v>
      </c>
      <c r="R70" s="99">
        <v>0</v>
      </c>
      <c r="S70" s="99">
        <v>5.6032602726159846</v>
      </c>
      <c r="T70" s="99">
        <v>5.8794401059515788</v>
      </c>
      <c r="U70" s="99">
        <v>5.8882535938515383</v>
      </c>
      <c r="V70" s="99">
        <v>6.3383660899211369</v>
      </c>
      <c r="W70" s="99">
        <v>0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1.458700337152764</v>
      </c>
      <c r="D71" s="102">
        <v>1.6007072717841986</v>
      </c>
      <c r="E71" s="102">
        <v>1.2758113424115973</v>
      </c>
      <c r="F71" s="102">
        <v>1.2933702408389283</v>
      </c>
      <c r="G71" s="102">
        <v>1.5022107065688668</v>
      </c>
      <c r="H71" s="102">
        <v>1.3349912026798063</v>
      </c>
      <c r="I71" s="102">
        <v>1.358395574623686</v>
      </c>
      <c r="J71" s="102">
        <v>1.2941079437072807</v>
      </c>
      <c r="K71" s="102">
        <v>1.283018800272236</v>
      </c>
      <c r="L71" s="102">
        <v>1.4375964731007886</v>
      </c>
      <c r="M71" s="102">
        <v>0.74441952992442795</v>
      </c>
      <c r="N71" s="102">
        <v>0.72863378782063892</v>
      </c>
      <c r="O71" s="102">
        <v>0.54503305766050991</v>
      </c>
      <c r="P71" s="102">
        <v>0.63849629990278378</v>
      </c>
      <c r="Q71" s="102">
        <v>0.68906333545772691</v>
      </c>
      <c r="R71" s="102">
        <v>0</v>
      </c>
      <c r="S71" s="102">
        <v>0.61524994517767173</v>
      </c>
      <c r="T71" s="102">
        <v>0.50829400951909476</v>
      </c>
      <c r="U71" s="102">
        <v>0.53543386659649705</v>
      </c>
      <c r="V71" s="102">
        <v>0.6938249039335157</v>
      </c>
      <c r="W71" s="102">
        <v>0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6.265644975620968</v>
      </c>
      <c r="D72" s="105">
        <v>6.4529959697457135</v>
      </c>
      <c r="E72" s="105">
        <v>6.2494826012011</v>
      </c>
      <c r="F72" s="105">
        <v>6.2502624849234758</v>
      </c>
      <c r="G72" s="105">
        <v>6.0792349702653778</v>
      </c>
      <c r="H72" s="105">
        <v>6.0463797483104145</v>
      </c>
      <c r="I72" s="105">
        <v>6.0409749782630637</v>
      </c>
      <c r="J72" s="105">
        <v>5.9427700112377728</v>
      </c>
      <c r="K72" s="105">
        <v>5.6600153125861796</v>
      </c>
      <c r="L72" s="105">
        <v>7.0996285414796665</v>
      </c>
      <c r="M72" s="105">
        <v>6.063835427877752</v>
      </c>
      <c r="N72" s="105">
        <v>5.7007727843321945</v>
      </c>
      <c r="O72" s="105">
        <v>5.334248061927469</v>
      </c>
      <c r="P72" s="105">
        <v>5.2544705438877086</v>
      </c>
      <c r="Q72" s="105">
        <v>5.1916731973180328</v>
      </c>
      <c r="R72" s="105">
        <v>0</v>
      </c>
      <c r="S72" s="105">
        <v>4.988010327438313</v>
      </c>
      <c r="T72" s="105">
        <v>5.3711460964324846</v>
      </c>
      <c r="U72" s="105">
        <v>5.3528197272550413</v>
      </c>
      <c r="V72" s="105">
        <v>5.6445411859876211</v>
      </c>
      <c r="W72" s="105">
        <v>0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7.7631502135273003</v>
      </c>
      <c r="D73" s="102">
        <v>7.8827786076614332</v>
      </c>
      <c r="E73" s="102">
        <v>7.2307270737275324</v>
      </c>
      <c r="F73" s="102">
        <v>7.0886389474271772</v>
      </c>
      <c r="G73" s="102">
        <v>7.6036077175837757</v>
      </c>
      <c r="H73" s="102">
        <v>7.2610552977561911</v>
      </c>
      <c r="I73" s="102">
        <v>7.4201122619555475</v>
      </c>
      <c r="J73" s="102">
        <v>7.3396035144067771</v>
      </c>
      <c r="K73" s="102">
        <v>7.3663907360625327</v>
      </c>
      <c r="L73" s="102">
        <v>7.1274244835053642</v>
      </c>
      <c r="M73" s="102">
        <v>6.5547412118224315</v>
      </c>
      <c r="N73" s="102">
        <v>6.0909315599951812</v>
      </c>
      <c r="O73" s="102">
        <v>5.9271146545486859</v>
      </c>
      <c r="P73" s="102">
        <v>5.5607833735316596</v>
      </c>
      <c r="Q73" s="102">
        <v>5.3917934434150938</v>
      </c>
      <c r="R73" s="102">
        <v>5.4803351371392877</v>
      </c>
      <c r="S73" s="102">
        <v>5.5373103716451526</v>
      </c>
      <c r="T73" s="102">
        <v>5.6262810671486267</v>
      </c>
      <c r="U73" s="102">
        <v>5.5708924584677684</v>
      </c>
      <c r="V73" s="102">
        <v>5.2988274381476339</v>
      </c>
      <c r="W73" s="102">
        <v>0</v>
      </c>
      <c r="X73" s="102">
        <v>5.5644437274751644</v>
      </c>
      <c r="Y73" s="102">
        <v>5.6280629078690199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7.7653500225002734</v>
      </c>
      <c r="D74" s="105">
        <v>7.884180137077152</v>
      </c>
      <c r="E74" s="105">
        <v>7.2301459453913131</v>
      </c>
      <c r="F74" s="105">
        <v>7.0876386054213647</v>
      </c>
      <c r="G74" s="105">
        <v>7.6055115734762726</v>
      </c>
      <c r="H74" s="105">
        <v>7.2595030432485554</v>
      </c>
      <c r="I74" s="105">
        <v>7.418004892425258</v>
      </c>
      <c r="J74" s="105">
        <v>7.3415851618127039</v>
      </c>
      <c r="K74" s="105">
        <v>7.3704764641547058</v>
      </c>
      <c r="L74" s="105">
        <v>7.1397314441017183</v>
      </c>
      <c r="M74" s="105">
        <v>6.5724929505135679</v>
      </c>
      <c r="N74" s="105">
        <v>6.1096839336866529</v>
      </c>
      <c r="O74" s="105">
        <v>5.9344375193290455</v>
      </c>
      <c r="P74" s="105">
        <v>5.5692812105107006</v>
      </c>
      <c r="Q74" s="105">
        <v>5.3944864807995696</v>
      </c>
      <c r="R74" s="105">
        <v>5.4821561047760419</v>
      </c>
      <c r="S74" s="105">
        <v>5.5412680024282679</v>
      </c>
      <c r="T74" s="105">
        <v>5.6150287304324342</v>
      </c>
      <c r="U74" s="105">
        <v>5.5662316655783828</v>
      </c>
      <c r="V74" s="105">
        <v>5.2561365053358866</v>
      </c>
      <c r="W74" s="105">
        <v>5.658307184940039</v>
      </c>
      <c r="X74" s="105">
        <v>5.5754089540490028</v>
      </c>
      <c r="Y74" s="105">
        <v>5.6328929688133025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1.471068509168135</v>
      </c>
      <c r="D75" s="99">
        <v>1.6070243511152482</v>
      </c>
      <c r="E75" s="99">
        <v>1.059943805386633</v>
      </c>
      <c r="F75" s="99">
        <v>1.0561499815474622</v>
      </c>
      <c r="G75" s="99">
        <v>1.5555248539702329</v>
      </c>
      <c r="H75" s="99">
        <v>1.2648702730154056</v>
      </c>
      <c r="I75" s="99">
        <v>1.3421351581705787</v>
      </c>
      <c r="J75" s="99">
        <v>1.2824948446523781</v>
      </c>
      <c r="K75" s="99">
        <v>1.3849190938318452</v>
      </c>
      <c r="L75" s="99">
        <v>0.93728741905034219</v>
      </c>
      <c r="M75" s="99">
        <v>0.65144837913121267</v>
      </c>
      <c r="N75" s="99">
        <v>0.58536590736301508</v>
      </c>
      <c r="O75" s="99">
        <v>0.48074688331000404</v>
      </c>
      <c r="P75" s="99">
        <v>0.48755956191388056</v>
      </c>
      <c r="Q75" s="99">
        <v>0.50274000380043271</v>
      </c>
      <c r="R75" s="99">
        <v>0.56464034114476591</v>
      </c>
      <c r="S75" s="99">
        <v>0.54584948248448217</v>
      </c>
      <c r="T75" s="99">
        <v>0.39888180300971365</v>
      </c>
      <c r="U75" s="99">
        <v>0.40809736440805344</v>
      </c>
      <c r="V75" s="99">
        <v>0.14993574985219446</v>
      </c>
      <c r="W75" s="99">
        <v>0.40263916853192816</v>
      </c>
      <c r="X75" s="99">
        <v>0.76494163802984849</v>
      </c>
      <c r="Y75" s="99">
        <v>0.75421305828396501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6.2942815133321375</v>
      </c>
      <c r="D76" s="99">
        <v>6.2771557859619032</v>
      </c>
      <c r="E76" s="99">
        <v>6.1702021400046814</v>
      </c>
      <c r="F76" s="99">
        <v>6.0314886238739041</v>
      </c>
      <c r="G76" s="99">
        <v>6.0499867195060393</v>
      </c>
      <c r="H76" s="99">
        <v>5.9946327702331494</v>
      </c>
      <c r="I76" s="99">
        <v>6.0758697342546784</v>
      </c>
      <c r="J76" s="99">
        <v>6.0590903171603259</v>
      </c>
      <c r="K76" s="99">
        <v>5.9855573703228613</v>
      </c>
      <c r="L76" s="99">
        <v>6.2024440250513759</v>
      </c>
      <c r="M76" s="99">
        <v>5.9210445713823541</v>
      </c>
      <c r="N76" s="99">
        <v>5.5243180263236376</v>
      </c>
      <c r="O76" s="99">
        <v>5.4536906360190409</v>
      </c>
      <c r="P76" s="99">
        <v>5.0817216485968206</v>
      </c>
      <c r="Q76" s="99">
        <v>4.8917464769991374</v>
      </c>
      <c r="R76" s="99">
        <v>4.9175157636312754</v>
      </c>
      <c r="S76" s="99">
        <v>4.9954185199437857</v>
      </c>
      <c r="T76" s="99">
        <v>5.2161469274227219</v>
      </c>
      <c r="U76" s="99">
        <v>5.1581343011703309</v>
      </c>
      <c r="V76" s="99">
        <v>5.1062007554836919</v>
      </c>
      <c r="W76" s="99">
        <v>5.2556680164081104</v>
      </c>
      <c r="X76" s="99">
        <v>4.810467316019154</v>
      </c>
      <c r="Y76" s="99">
        <v>4.8786799105293364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13.671023537831232</v>
      </c>
      <c r="D77" s="123">
        <v>14.801190468544085</v>
      </c>
      <c r="E77" s="123">
        <v>13.701138400260851</v>
      </c>
      <c r="F77" s="123">
        <v>13.814559418919568</v>
      </c>
      <c r="G77" s="123">
        <v>14.06542688587675</v>
      </c>
      <c r="H77" s="123">
        <v>13.064202265876194</v>
      </c>
      <c r="I77" s="123">
        <v>13.021597828573857</v>
      </c>
      <c r="J77" s="123">
        <v>11.797071128681914</v>
      </c>
      <c r="K77" s="123">
        <v>11.332932302410603</v>
      </c>
      <c r="L77" s="123">
        <v>13.495571866333684</v>
      </c>
      <c r="M77" s="123">
        <v>10.341304680700791</v>
      </c>
      <c r="N77" s="123">
        <v>8.6115563947506786</v>
      </c>
      <c r="O77" s="123">
        <v>7.0507106984369052</v>
      </c>
      <c r="P77" s="123">
        <v>6.8375865194768393</v>
      </c>
      <c r="Q77" s="123">
        <v>6.9269959869947089</v>
      </c>
      <c r="R77" s="123">
        <v>7.4748710892582171</v>
      </c>
      <c r="S77" s="123">
        <v>7.3803476833164163</v>
      </c>
      <c r="T77" s="123">
        <v>8.5749790681866767</v>
      </c>
      <c r="U77" s="123">
        <v>8.8811669430511415</v>
      </c>
      <c r="V77" s="123">
        <v>9.6238036574805665</v>
      </c>
      <c r="W77" s="123">
        <v>10.023512518416096</v>
      </c>
      <c r="X77" s="123">
        <v>9.3630192057510833</v>
      </c>
      <c r="Y77" s="123">
        <v>10.186987131201251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13.663004643637572</v>
      </c>
      <c r="D78" s="99">
        <v>14.802134392975272</v>
      </c>
      <c r="E78" s="99">
        <v>13.761591485503763</v>
      </c>
      <c r="F78" s="99">
        <v>13.869946894941453</v>
      </c>
      <c r="G78" s="99">
        <v>14.051668012610948</v>
      </c>
      <c r="H78" s="99">
        <v>13.044609386021135</v>
      </c>
      <c r="I78" s="99">
        <v>12.931180182555519</v>
      </c>
      <c r="J78" s="99">
        <v>11.847050199623693</v>
      </c>
      <c r="K78" s="99">
        <v>11.376356635554865</v>
      </c>
      <c r="L78" s="99">
        <v>13.471417594316652</v>
      </c>
      <c r="M78" s="99">
        <v>10.297359235261135</v>
      </c>
      <c r="N78" s="99">
        <v>8.6394690882996539</v>
      </c>
      <c r="O78" s="99">
        <v>7.0754219105045326</v>
      </c>
      <c r="P78" s="99">
        <v>6.9320661572347602</v>
      </c>
      <c r="Q78" s="99">
        <v>7.0407410856679276</v>
      </c>
      <c r="R78" s="99">
        <v>7.3924507325107696</v>
      </c>
      <c r="S78" s="99">
        <v>7.401889612881198</v>
      </c>
      <c r="T78" s="99">
        <v>8.5674869591647571</v>
      </c>
      <c r="U78" s="99">
        <v>8.8880130965316297</v>
      </c>
      <c r="V78" s="99">
        <v>9.6249544272695893</v>
      </c>
      <c r="W78" s="99">
        <v>10.02359135890889</v>
      </c>
      <c r="X78" s="99">
        <v>9.3862537811683016</v>
      </c>
      <c r="Y78" s="99">
        <v>10.118337494856405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13.743102033390629</v>
      </c>
      <c r="D79" s="110">
        <v>14.793029682367596</v>
      </c>
      <c r="E79" s="110">
        <v>13.20113761301589</v>
      </c>
      <c r="F79" s="110">
        <v>13.366325071547175</v>
      </c>
      <c r="G79" s="110">
        <v>14.166669586465764</v>
      </c>
      <c r="H79" s="110">
        <v>13.199894661104469</v>
      </c>
      <c r="I79" s="110">
        <v>13.810074815502714</v>
      </c>
      <c r="J79" s="110">
        <v>11.367275161430948</v>
      </c>
      <c r="K79" s="110">
        <v>11.0091643537497</v>
      </c>
      <c r="L79" s="110">
        <v>13.659995321238284</v>
      </c>
      <c r="M79" s="110">
        <v>10.685923497658957</v>
      </c>
      <c r="N79" s="110">
        <v>8.2784244652205281</v>
      </c>
      <c r="O79" s="110">
        <v>6.5348817973909457</v>
      </c>
      <c r="P79" s="110">
        <v>5.80103669747447</v>
      </c>
      <c r="Q79" s="110">
        <v>5.7528562402883798</v>
      </c>
      <c r="R79" s="110">
        <v>8.162892617758267</v>
      </c>
      <c r="S79" s="110">
        <v>7.1350133803324338</v>
      </c>
      <c r="T79" s="110">
        <v>8.6727043324231037</v>
      </c>
      <c r="U79" s="110">
        <v>8.7109069094099834</v>
      </c>
      <c r="V79" s="110">
        <v>9.3090540864043909</v>
      </c>
      <c r="W79" s="110">
        <v>9.9862434911793709</v>
      </c>
      <c r="X79" s="110">
        <v>9.0910690616631999</v>
      </c>
      <c r="Y79" s="110">
        <v>10.822631912172065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36.92438291549643</v>
      </c>
      <c r="D81" s="118">
        <f t="shared" si="28"/>
        <v>37.671358705515118</v>
      </c>
      <c r="E81" s="118">
        <f t="shared" si="28"/>
        <v>39.5746784562294</v>
      </c>
      <c r="F81" s="118">
        <f t="shared" si="28"/>
        <v>40.191518017092577</v>
      </c>
      <c r="G81" s="118">
        <f t="shared" si="28"/>
        <v>40.916630368519407</v>
      </c>
      <c r="H81" s="118">
        <f t="shared" si="28"/>
        <v>40.229380902192801</v>
      </c>
      <c r="I81" s="118">
        <f t="shared" si="28"/>
        <v>39.994966367946219</v>
      </c>
      <c r="J81" s="118">
        <f t="shared" si="28"/>
        <v>40.478561771039317</v>
      </c>
      <c r="K81" s="118">
        <f t="shared" si="28"/>
        <v>42.12749394456899</v>
      </c>
      <c r="L81" s="118">
        <f t="shared" si="28"/>
        <v>33.405240164379919</v>
      </c>
      <c r="M81" s="118">
        <f t="shared" si="28"/>
        <v>31.87001102200653</v>
      </c>
      <c r="N81" s="118">
        <f t="shared" si="28"/>
        <v>31.962412617301819</v>
      </c>
      <c r="O81" s="118">
        <f t="shared" si="28"/>
        <v>32.74942991180972</v>
      </c>
      <c r="P81" s="118">
        <f t="shared" si="28"/>
        <v>30.598972404120865</v>
      </c>
      <c r="Q81" s="118">
        <f t="shared" si="28"/>
        <v>29.902480555965834</v>
      </c>
      <c r="R81" s="118">
        <f t="shared" ref="R81:V81" si="29">R82+R85+R87+R100</f>
        <v>30.836525822782125</v>
      </c>
      <c r="S81" s="118">
        <f t="shared" si="29"/>
        <v>30.27082449351596</v>
      </c>
      <c r="T81" s="118">
        <f t="shared" si="29"/>
        <v>30.511385626598923</v>
      </c>
      <c r="U81" s="118">
        <f t="shared" si="29"/>
        <v>30.443387646886094</v>
      </c>
      <c r="V81" s="118">
        <f t="shared" si="29"/>
        <v>31.782645313045577</v>
      </c>
      <c r="W81" s="118">
        <f t="shared" ref="W81:Y81" si="30">W82+W85+W87+W100</f>
        <v>31.691100999902879</v>
      </c>
      <c r="X81" s="118">
        <f t="shared" si="30"/>
        <v>30.912602745887583</v>
      </c>
      <c r="Y81" s="118">
        <f t="shared" si="30"/>
        <v>32.028115972488109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15.085900935017875</v>
      </c>
      <c r="D82" s="123">
        <f t="shared" si="31"/>
        <v>15.671536082270208</v>
      </c>
      <c r="E82" s="123">
        <f t="shared" si="31"/>
        <v>16.744636469297017</v>
      </c>
      <c r="F82" s="123">
        <f t="shared" si="31"/>
        <v>17.956697128586352</v>
      </c>
      <c r="G82" s="123">
        <f t="shared" si="31"/>
        <v>18.600329677853306</v>
      </c>
      <c r="H82" s="123">
        <f t="shared" si="31"/>
        <v>18.634976207922001</v>
      </c>
      <c r="I82" s="123">
        <f t="shared" si="31"/>
        <v>19.369680595863457</v>
      </c>
      <c r="J82" s="123">
        <f t="shared" si="31"/>
        <v>19.548870230210852</v>
      </c>
      <c r="K82" s="123">
        <f t="shared" si="31"/>
        <v>21.400481488284427</v>
      </c>
      <c r="L82" s="123">
        <f t="shared" si="31"/>
        <v>13.760121898153642</v>
      </c>
      <c r="M82" s="123">
        <f t="shared" si="31"/>
        <v>14.338328483564123</v>
      </c>
      <c r="N82" s="123">
        <f t="shared" si="31"/>
        <v>16.084117419797334</v>
      </c>
      <c r="O82" s="123">
        <f t="shared" si="31"/>
        <v>17.644297356733734</v>
      </c>
      <c r="P82" s="123">
        <f t="shared" si="31"/>
        <v>17.289678989244727</v>
      </c>
      <c r="Q82" s="123">
        <f t="shared" si="31"/>
        <v>16.97822443311178</v>
      </c>
      <c r="R82" s="123">
        <f t="shared" ref="R82:V82" si="32">SUM(R83:R84)</f>
        <v>16.868062456747914</v>
      </c>
      <c r="S82" s="123">
        <f t="shared" si="32"/>
        <v>16.525390247622195</v>
      </c>
      <c r="T82" s="123">
        <f t="shared" si="32"/>
        <v>15.997797391602626</v>
      </c>
      <c r="U82" s="123">
        <f t="shared" si="32"/>
        <v>15.793564316895711</v>
      </c>
      <c r="V82" s="123">
        <f t="shared" si="32"/>
        <v>16.109178242341333</v>
      </c>
      <c r="W82" s="123">
        <f t="shared" ref="W82:Y82" si="33">SUM(W83:W84)</f>
        <v>15.92431891973551</v>
      </c>
      <c r="X82" s="123">
        <f t="shared" si="33"/>
        <v>15.694282485310614</v>
      </c>
      <c r="Y82" s="123">
        <f t="shared" si="33"/>
        <v>15.619416128859967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14.975679975280254</v>
      </c>
      <c r="D83" s="99">
        <v>15.562115489681458</v>
      </c>
      <c r="E83" s="99">
        <v>16.648647099301435</v>
      </c>
      <c r="F83" s="99">
        <v>17.858942447161606</v>
      </c>
      <c r="G83" s="99">
        <v>18.498046430501475</v>
      </c>
      <c r="H83" s="99">
        <v>18.531021708391524</v>
      </c>
      <c r="I83" s="99">
        <v>19.25795091509217</v>
      </c>
      <c r="J83" s="99">
        <v>19.430245425467632</v>
      </c>
      <c r="K83" s="99">
        <v>21.277284745307522</v>
      </c>
      <c r="L83" s="99">
        <v>13.707221290923014</v>
      </c>
      <c r="M83" s="99">
        <v>14.276556931986665</v>
      </c>
      <c r="N83" s="99">
        <v>16.018112461629638</v>
      </c>
      <c r="O83" s="99">
        <v>17.572866042939612</v>
      </c>
      <c r="P83" s="99">
        <v>17.222765616920956</v>
      </c>
      <c r="Q83" s="99">
        <v>16.913812560950944</v>
      </c>
      <c r="R83" s="99">
        <v>16.801888727734134</v>
      </c>
      <c r="S83" s="99">
        <v>16.461959407540014</v>
      </c>
      <c r="T83" s="99">
        <v>15.937455998881513</v>
      </c>
      <c r="U83" s="99">
        <v>15.734950068941593</v>
      </c>
      <c r="V83" s="99">
        <v>16.024731168735237</v>
      </c>
      <c r="W83" s="99">
        <v>15.840936398120322</v>
      </c>
      <c r="X83" s="99">
        <v>15.611578812991558</v>
      </c>
      <c r="Y83" s="99">
        <v>15.535010037803692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0.11022095973762007</v>
      </c>
      <c r="D84" s="99">
        <v>0.10942059258875009</v>
      </c>
      <c r="E84" s="99">
        <v>9.5989369995582011E-2</v>
      </c>
      <c r="F84" s="99">
        <v>9.7754681424746984E-2</v>
      </c>
      <c r="G84" s="99">
        <v>0.1022832473518319</v>
      </c>
      <c r="H84" s="99">
        <v>0.10395449953047713</v>
      </c>
      <c r="I84" s="99">
        <v>0.11172968077128766</v>
      </c>
      <c r="J84" s="99">
        <v>0.11862480474321983</v>
      </c>
      <c r="K84" s="99">
        <v>0.12319674297690614</v>
      </c>
      <c r="L84" s="99">
        <v>5.2900607230627145E-2</v>
      </c>
      <c r="M84" s="99">
        <v>6.1771551577458249E-2</v>
      </c>
      <c r="N84" s="99">
        <v>6.6004958167694847E-2</v>
      </c>
      <c r="O84" s="99">
        <v>7.1431313794122209E-2</v>
      </c>
      <c r="P84" s="99">
        <v>6.6913372323770551E-2</v>
      </c>
      <c r="Q84" s="99">
        <v>6.4411872160834271E-2</v>
      </c>
      <c r="R84" s="99">
        <v>6.6173729013779853E-2</v>
      </c>
      <c r="S84" s="99">
        <v>6.3430840082178711E-2</v>
      </c>
      <c r="T84" s="99">
        <v>6.0341392721113864E-2</v>
      </c>
      <c r="U84" s="99">
        <v>5.8614247954118549E-2</v>
      </c>
      <c r="V84" s="99">
        <v>8.4447073606095491E-2</v>
      </c>
      <c r="W84" s="99">
        <v>8.338252161518836E-2</v>
      </c>
      <c r="X84" s="99">
        <v>8.2703672319055566E-2</v>
      </c>
      <c r="Y84" s="99">
        <v>8.4406091056275667E-2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0.67414717563022175</v>
      </c>
      <c r="D85" s="123">
        <f t="shared" si="34"/>
        <v>0.37736455924798801</v>
      </c>
      <c r="E85" s="123">
        <f t="shared" si="34"/>
        <v>0.89063844651602708</v>
      </c>
      <c r="F85" s="123">
        <f t="shared" si="34"/>
        <v>0.77929367645356695</v>
      </c>
      <c r="G85" s="123">
        <f t="shared" si="34"/>
        <v>0.97698184001950117</v>
      </c>
      <c r="H85" s="123">
        <f t="shared" si="34"/>
        <v>1.0463767095269527</v>
      </c>
      <c r="I85" s="123">
        <f t="shared" si="34"/>
        <v>0.33088789669675239</v>
      </c>
      <c r="J85" s="123">
        <f t="shared" si="34"/>
        <v>0.24717191074856779</v>
      </c>
      <c r="K85" s="123">
        <f t="shared" si="34"/>
        <v>0.34013024672236891</v>
      </c>
      <c r="L85" s="123">
        <f t="shared" si="34"/>
        <v>0.85474759321689553</v>
      </c>
      <c r="M85" s="123">
        <f t="shared" si="34"/>
        <v>0.96451643358052663</v>
      </c>
      <c r="N85" s="123">
        <f t="shared" si="34"/>
        <v>0.96230616565430749</v>
      </c>
      <c r="O85" s="123">
        <f t="shared" si="34"/>
        <v>0.91776381574575694</v>
      </c>
      <c r="P85" s="123">
        <f t="shared" si="34"/>
        <v>0.45926149854262949</v>
      </c>
      <c r="Q85" s="123">
        <f t="shared" si="34"/>
        <v>0.51573285055778029</v>
      </c>
      <c r="R85" s="123">
        <f t="shared" si="34"/>
        <v>0.42403658654319121</v>
      </c>
      <c r="S85" s="123">
        <f t="shared" si="34"/>
        <v>0.4073558244427658</v>
      </c>
      <c r="T85" s="123">
        <f t="shared" si="34"/>
        <v>0.32392014013904652</v>
      </c>
      <c r="U85" s="123">
        <f t="shared" si="34"/>
        <v>0.29182037825262197</v>
      </c>
      <c r="V85" s="123">
        <f t="shared" si="34"/>
        <v>0.19887770827736764</v>
      </c>
      <c r="W85" s="123">
        <f t="shared" si="34"/>
        <v>0.24272167606626341</v>
      </c>
      <c r="X85" s="123">
        <f t="shared" si="34"/>
        <v>0.26898905155838587</v>
      </c>
      <c r="Y85" s="123">
        <f t="shared" si="34"/>
        <v>0.34770109557003503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0.67414717563022175</v>
      </c>
      <c r="D86" s="99">
        <f>RES_hhdet_in_tesh!D86/RES_summary!D$21</f>
        <v>0.37736455924798801</v>
      </c>
      <c r="E86" s="99">
        <f>RES_hhdet_in_tesh!E86/RES_summary!E$21</f>
        <v>0.89063844651602708</v>
      </c>
      <c r="F86" s="99">
        <f>RES_hhdet_in_tesh!F86/RES_summary!F$21</f>
        <v>0.77929367645356695</v>
      </c>
      <c r="G86" s="99">
        <f>RES_hhdet_in_tesh!G86/RES_summary!G$21</f>
        <v>0.97698184001950117</v>
      </c>
      <c r="H86" s="99">
        <f>RES_hhdet_in_tesh!H86/RES_summary!H$21</f>
        <v>1.0463767095269527</v>
      </c>
      <c r="I86" s="99">
        <f>RES_hhdet_in_tesh!I86/RES_summary!I$21</f>
        <v>0.33088789669675239</v>
      </c>
      <c r="J86" s="99">
        <f>RES_hhdet_in_tesh!J86/RES_summary!J$21</f>
        <v>0.24717191074856779</v>
      </c>
      <c r="K86" s="99">
        <f>RES_hhdet_in_tesh!K86/RES_summary!K$21</f>
        <v>0.34013024672236891</v>
      </c>
      <c r="L86" s="99">
        <f>RES_hhdet_in_tesh!L86/RES_summary!L$21</f>
        <v>0.85474759321689553</v>
      </c>
      <c r="M86" s="99">
        <f>RES_hhdet_in_tesh!M86/RES_summary!M$21</f>
        <v>0.96451643358052663</v>
      </c>
      <c r="N86" s="99">
        <f>RES_hhdet_in_tesh!N86/RES_summary!N$21</f>
        <v>0.96230616565430749</v>
      </c>
      <c r="O86" s="99">
        <f>RES_hhdet_in_tesh!O86/RES_summary!O$21</f>
        <v>0.91776381574575694</v>
      </c>
      <c r="P86" s="99">
        <f>RES_hhdet_in_tesh!P86/RES_summary!P$21</f>
        <v>0.45926149854262949</v>
      </c>
      <c r="Q86" s="99">
        <f>RES_hhdet_in_tesh!Q86/RES_summary!Q$21</f>
        <v>0.51573285055778029</v>
      </c>
      <c r="R86" s="99">
        <f>RES_hhdet_in_tesh!R86/RES_summary!R$21</f>
        <v>0.42403658654319121</v>
      </c>
      <c r="S86" s="99">
        <f>RES_hhdet_in_tesh!S86/RES_summary!S$21</f>
        <v>0.4073558244427658</v>
      </c>
      <c r="T86" s="99">
        <f>RES_hhdet_in_tesh!T86/RES_summary!T$21</f>
        <v>0.32392014013904652</v>
      </c>
      <c r="U86" s="99">
        <f>RES_hhdet_in_tesh!U86/RES_summary!U$21</f>
        <v>0.29182037825262197</v>
      </c>
      <c r="V86" s="99">
        <f>RES_hhdet_in_tesh!V86/RES_summary!V$21</f>
        <v>0.19887770827736764</v>
      </c>
      <c r="W86" s="99">
        <f>RES_hhdet_in_tesh!W86/RES_summary!W$21</f>
        <v>0.24272167606626341</v>
      </c>
      <c r="X86" s="99">
        <f>RES_hhdet_in_tesh!X86/RES_summary!X$21</f>
        <v>0.26898905155838587</v>
      </c>
      <c r="Y86" s="99">
        <f>RES_hhdet_in_tesh!Y86/RES_summary!Y$21</f>
        <v>0.34770109557003503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7.7314606991545292</v>
      </c>
      <c r="D87" s="123">
        <v>7.6600609475708294</v>
      </c>
      <c r="E87" s="123">
        <v>7.7599283321678172</v>
      </c>
      <c r="F87" s="123">
        <v>7.540717510359106</v>
      </c>
      <c r="G87" s="123">
        <v>7.4373882845065067</v>
      </c>
      <c r="H87" s="123">
        <v>7.4080241053954241</v>
      </c>
      <c r="I87" s="123">
        <v>7.5002266955954067</v>
      </c>
      <c r="J87" s="123">
        <v>7.5075575728777952</v>
      </c>
      <c r="K87" s="123">
        <v>7.4330010021727153</v>
      </c>
      <c r="L87" s="123">
        <v>7.4542683944800894</v>
      </c>
      <c r="M87" s="123">
        <v>6.5731539783221882</v>
      </c>
      <c r="N87" s="123">
        <v>6.3150461662952528</v>
      </c>
      <c r="O87" s="123">
        <v>6.2471823918084874</v>
      </c>
      <c r="P87" s="123">
        <v>5.7813086065537327</v>
      </c>
      <c r="Q87" s="123">
        <v>5.5355463243019543</v>
      </c>
      <c r="R87" s="123">
        <v>5.6249406760049361</v>
      </c>
      <c r="S87" s="123">
        <v>5.7653516672551577</v>
      </c>
      <c r="T87" s="123">
        <v>5.7250818535682475</v>
      </c>
      <c r="U87" s="123">
        <v>5.6960027487755092</v>
      </c>
      <c r="V87" s="123">
        <v>6.0589948947105166</v>
      </c>
      <c r="W87" s="123">
        <v>5.7717264885964017</v>
      </c>
      <c r="X87" s="123">
        <v>5.5584625501842</v>
      </c>
      <c r="Y87" s="123">
        <v>5.5321285641773077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7.8132081562981934</v>
      </c>
      <c r="D88" s="99">
        <v>7.8316327645965869</v>
      </c>
      <c r="E88" s="99">
        <v>7.4981037419671601</v>
      </c>
      <c r="F88" s="99">
        <v>7.3887749821891191</v>
      </c>
      <c r="G88" s="99">
        <v>7.355108448221725</v>
      </c>
      <c r="H88" s="99">
        <v>7.5747136656220784</v>
      </c>
      <c r="I88" s="99">
        <v>7.5412377344276704</v>
      </c>
      <c r="J88" s="99">
        <v>7.7921920763097834</v>
      </c>
      <c r="K88" s="99">
        <v>7.371723390205192</v>
      </c>
      <c r="L88" s="99">
        <v>6.7892388281234046</v>
      </c>
      <c r="M88" s="99">
        <v>6.5317891566327972</v>
      </c>
      <c r="N88" s="99">
        <v>6.4920357232880788</v>
      </c>
      <c r="O88" s="99">
        <v>6.2817324832750723</v>
      </c>
      <c r="P88" s="99">
        <v>5.9096778738411126</v>
      </c>
      <c r="Q88" s="99">
        <v>5.7013377149541977</v>
      </c>
      <c r="R88" s="99">
        <v>5.6400270509424475</v>
      </c>
      <c r="S88" s="99">
        <v>5.6818756549712992</v>
      </c>
      <c r="T88" s="99">
        <v>5.7830657113079269</v>
      </c>
      <c r="U88" s="99">
        <v>5.77581534538729</v>
      </c>
      <c r="V88" s="99">
        <v>5.9298616817990357</v>
      </c>
      <c r="W88" s="99">
        <v>5.7643909952619348</v>
      </c>
      <c r="X88" s="99">
        <v>5.5425455260194223</v>
      </c>
      <c r="Y88" s="99">
        <v>5.5489399243227107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7.8127918936627658</v>
      </c>
      <c r="D89" s="99">
        <v>7.8306744105891024</v>
      </c>
      <c r="E89" s="99">
        <v>7.4990349774573355</v>
      </c>
      <c r="F89" s="99">
        <v>7.3894495447354469</v>
      </c>
      <c r="G89" s="99">
        <v>7.3541702493885852</v>
      </c>
      <c r="H89" s="99">
        <v>7.5743344852322885</v>
      </c>
      <c r="I89" s="99">
        <v>7.5392707691290441</v>
      </c>
      <c r="J89" s="99">
        <v>7.7957312509371839</v>
      </c>
      <c r="K89" s="99">
        <v>7.3747380998082033</v>
      </c>
      <c r="L89" s="99">
        <v>6.7994756377154371</v>
      </c>
      <c r="M89" s="99">
        <v>6.5487357521533838</v>
      </c>
      <c r="N89" s="99">
        <v>6.5052047152079986</v>
      </c>
      <c r="O89" s="99">
        <v>6.2864993643036904</v>
      </c>
      <c r="P89" s="99">
        <v>5.9165546876425115</v>
      </c>
      <c r="Q89" s="99">
        <v>5.7087562208880911</v>
      </c>
      <c r="R89" s="99">
        <v>5.6441654099028273</v>
      </c>
      <c r="S89" s="99">
        <v>5.685380817483292</v>
      </c>
      <c r="T89" s="99">
        <v>5.7851642348753698</v>
      </c>
      <c r="U89" s="99">
        <v>5.7770989956610563</v>
      </c>
      <c r="V89" s="99">
        <v>5.9306496986366204</v>
      </c>
      <c r="W89" s="99">
        <v>5.7564451635431437</v>
      </c>
      <c r="X89" s="99">
        <v>0</v>
      </c>
      <c r="Y89" s="99">
        <v>5.5306558671680692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1.4795636100418412</v>
      </c>
      <c r="D90" s="102">
        <v>1.5466893810825839</v>
      </c>
      <c r="E90" s="102">
        <v>1.270276406503561</v>
      </c>
      <c r="F90" s="102">
        <v>1.2594947007058788</v>
      </c>
      <c r="G90" s="102">
        <v>1.4474557438488334</v>
      </c>
      <c r="H90" s="102">
        <v>1.3798688948197675</v>
      </c>
      <c r="I90" s="102">
        <v>1.390594055044726</v>
      </c>
      <c r="J90" s="102">
        <v>1.4242617577190586</v>
      </c>
      <c r="K90" s="102">
        <v>1.3856357196923716</v>
      </c>
      <c r="L90" s="102">
        <v>1.0150951802597703</v>
      </c>
      <c r="M90" s="102">
        <v>0.68850246198722631</v>
      </c>
      <c r="N90" s="102">
        <v>0.74899323552600527</v>
      </c>
      <c r="O90" s="102">
        <v>0.64490837581753779</v>
      </c>
      <c r="P90" s="102">
        <v>0.64651298889660513</v>
      </c>
      <c r="Q90" s="102">
        <v>0.6428672417699004</v>
      </c>
      <c r="R90" s="102">
        <v>0.66047437128696762</v>
      </c>
      <c r="S90" s="102">
        <v>0.64087973903771001</v>
      </c>
      <c r="T90" s="102">
        <v>0.48881086406282442</v>
      </c>
      <c r="U90" s="102">
        <v>0.5119014220528102</v>
      </c>
      <c r="V90" s="102">
        <v>0.58894054973231347</v>
      </c>
      <c r="W90" s="102">
        <v>0.6304427124466111</v>
      </c>
      <c r="X90" s="102">
        <v>0</v>
      </c>
      <c r="Y90" s="102">
        <v>0.83849719643031539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6.3332282836209233</v>
      </c>
      <c r="D91" s="105">
        <v>6.2839850295065185</v>
      </c>
      <c r="E91" s="105">
        <v>6.2287585709537749</v>
      </c>
      <c r="F91" s="105">
        <v>6.1299548440295686</v>
      </c>
      <c r="G91" s="105">
        <v>5.9067145055397514</v>
      </c>
      <c r="H91" s="105">
        <v>6.1944655904125216</v>
      </c>
      <c r="I91" s="105">
        <v>6.1486767140843188</v>
      </c>
      <c r="J91" s="105">
        <v>6.3714694932181253</v>
      </c>
      <c r="K91" s="105">
        <v>5.9891023801158312</v>
      </c>
      <c r="L91" s="105">
        <v>5.7843804574556676</v>
      </c>
      <c r="M91" s="105">
        <v>5.8602332901661587</v>
      </c>
      <c r="N91" s="105">
        <v>5.7562114796819923</v>
      </c>
      <c r="O91" s="105">
        <v>5.6415909884861524</v>
      </c>
      <c r="P91" s="105">
        <v>5.2700416987459064</v>
      </c>
      <c r="Q91" s="105">
        <v>5.0658889791181902</v>
      </c>
      <c r="R91" s="105">
        <v>4.9836910386158593</v>
      </c>
      <c r="S91" s="105">
        <v>5.0445010784455819</v>
      </c>
      <c r="T91" s="105">
        <v>5.2963533708125468</v>
      </c>
      <c r="U91" s="105">
        <v>5.2651975736082468</v>
      </c>
      <c r="V91" s="105">
        <v>5.3417091489043056</v>
      </c>
      <c r="W91" s="105">
        <v>5.1260024510965323</v>
      </c>
      <c r="X91" s="105">
        <v>0</v>
      </c>
      <c r="Y91" s="105">
        <v>4.6921586707377534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7.7275200494821021</v>
      </c>
      <c r="D92" s="102">
        <v>7.6365948622448396</v>
      </c>
      <c r="E92" s="102">
        <v>7.7936338972103121</v>
      </c>
      <c r="F92" s="102">
        <v>7.5868182106297857</v>
      </c>
      <c r="G92" s="102">
        <v>7.4188311697958671</v>
      </c>
      <c r="H92" s="102">
        <v>7.4205107380110453</v>
      </c>
      <c r="I92" s="102">
        <v>7.5142784563404836</v>
      </c>
      <c r="J92" s="102">
        <v>7.4706325563088329</v>
      </c>
      <c r="K92" s="102">
        <v>7.4561119293871743</v>
      </c>
      <c r="L92" s="102">
        <v>7.7101189599123989</v>
      </c>
      <c r="M92" s="102">
        <v>6.5847946963974247</v>
      </c>
      <c r="N92" s="102">
        <v>6.31446163009696</v>
      </c>
      <c r="O92" s="102">
        <v>6.3235449091754434</v>
      </c>
      <c r="P92" s="102">
        <v>5.8519437806578587</v>
      </c>
      <c r="Q92" s="102">
        <v>5.5776473291867745</v>
      </c>
      <c r="R92" s="102">
        <v>5.6846083239098979</v>
      </c>
      <c r="S92" s="102">
        <v>5.848930620180858</v>
      </c>
      <c r="T92" s="102">
        <v>5.7759368406863931</v>
      </c>
      <c r="U92" s="102">
        <v>5.7308992534399774</v>
      </c>
      <c r="V92" s="102">
        <v>6.6612706826245889</v>
      </c>
      <c r="W92" s="102">
        <v>5.8356531940214138</v>
      </c>
      <c r="X92" s="102">
        <v>5.550999711465729</v>
      </c>
      <c r="Y92" s="102">
        <v>5.4381506873589691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7.7272052200226344</v>
      </c>
      <c r="D93" s="105">
        <v>7.6360371104973321</v>
      </c>
      <c r="E93" s="105">
        <v>7.794602097035769</v>
      </c>
      <c r="F93" s="105">
        <v>7.5874400098004129</v>
      </c>
      <c r="G93" s="105">
        <v>7.4185091315192286</v>
      </c>
      <c r="H93" s="105">
        <v>7.4203062710653569</v>
      </c>
      <c r="I93" s="105">
        <v>7.5131830586111885</v>
      </c>
      <c r="J93" s="105">
        <v>7.4716599882567794</v>
      </c>
      <c r="K93" s="105">
        <v>7.4574483267946077</v>
      </c>
      <c r="L93" s="105">
        <v>7.7155801089128309</v>
      </c>
      <c r="M93" s="105">
        <v>6.5922120738130889</v>
      </c>
      <c r="N93" s="105">
        <v>6.3206394114473801</v>
      </c>
      <c r="O93" s="105">
        <v>6.3269303117923847</v>
      </c>
      <c r="P93" s="105">
        <v>5.8538615920985348</v>
      </c>
      <c r="Q93" s="105">
        <v>5.5760697183440797</v>
      </c>
      <c r="R93" s="105">
        <v>5.680544196470362</v>
      </c>
      <c r="S93" s="105">
        <v>5.8473227532445966</v>
      </c>
      <c r="T93" s="105">
        <v>5.7768789120408419</v>
      </c>
      <c r="U93" s="105">
        <v>5.7320608768037511</v>
      </c>
      <c r="V93" s="105">
        <v>6.6665757411932782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1.4593758089356277</v>
      </c>
      <c r="D94" s="99">
        <v>1.4997043060372921</v>
      </c>
      <c r="E94" s="99">
        <v>1.3365764059929983</v>
      </c>
      <c r="F94" s="99">
        <v>1.3035732754173506</v>
      </c>
      <c r="G94" s="99">
        <v>1.4627067178628352</v>
      </c>
      <c r="H94" s="99">
        <v>1.3441077193277229</v>
      </c>
      <c r="I94" s="99">
        <v>1.384159280297286</v>
      </c>
      <c r="J94" s="99">
        <v>1.3479848377508126</v>
      </c>
      <c r="K94" s="99">
        <v>1.405038593081092</v>
      </c>
      <c r="L94" s="99">
        <v>1.2300906193913257</v>
      </c>
      <c r="M94" s="99">
        <v>0.69762662866718128</v>
      </c>
      <c r="N94" s="99">
        <v>0.70283741698792312</v>
      </c>
      <c r="O94" s="99">
        <v>0.65409461336739871</v>
      </c>
      <c r="P94" s="99">
        <v>0.62860660281259673</v>
      </c>
      <c r="Q94" s="99">
        <v>0.60572059560785019</v>
      </c>
      <c r="R94" s="99">
        <v>0.66754998041850744</v>
      </c>
      <c r="S94" s="99">
        <v>0.68128219443119875</v>
      </c>
      <c r="T94" s="99">
        <v>0.48247992108382537</v>
      </c>
      <c r="U94" s="99">
        <v>0.49586863981993695</v>
      </c>
      <c r="V94" s="99">
        <v>0.78791206867206121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6.267829411087007</v>
      </c>
      <c r="D95" s="99">
        <v>6.1363328044600403</v>
      </c>
      <c r="E95" s="99">
        <v>6.4580256910427707</v>
      </c>
      <c r="F95" s="99">
        <v>6.2838667343830625</v>
      </c>
      <c r="G95" s="99">
        <v>5.9558024136563921</v>
      </c>
      <c r="H95" s="99">
        <v>6.0761985517376349</v>
      </c>
      <c r="I95" s="99">
        <v>6.1290237783139023</v>
      </c>
      <c r="J95" s="99">
        <v>6.1236751505059663</v>
      </c>
      <c r="K95" s="99">
        <v>6.0524097337135156</v>
      </c>
      <c r="L95" s="99">
        <v>6.4854894895215063</v>
      </c>
      <c r="M95" s="99">
        <v>5.8945854451459079</v>
      </c>
      <c r="N95" s="99">
        <v>5.6178019944594579</v>
      </c>
      <c r="O95" s="99">
        <v>5.6728356984249855</v>
      </c>
      <c r="P95" s="99">
        <v>5.2252549892859381</v>
      </c>
      <c r="Q95" s="99">
        <v>4.9703491227362298</v>
      </c>
      <c r="R95" s="99">
        <v>5.0129942160518528</v>
      </c>
      <c r="S95" s="99">
        <v>5.166040558813398</v>
      </c>
      <c r="T95" s="99">
        <v>5.294398990957017</v>
      </c>
      <c r="U95" s="99">
        <v>5.2361922369838156</v>
      </c>
      <c r="V95" s="99">
        <v>5.8786636725212169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7.7631502135272985</v>
      </c>
      <c r="D96" s="102">
        <v>7.8827786076614332</v>
      </c>
      <c r="E96" s="102">
        <v>7.2307270737275307</v>
      </c>
      <c r="F96" s="102">
        <v>7.088638947427178</v>
      </c>
      <c r="G96" s="102">
        <v>7.6036077175837775</v>
      </c>
      <c r="H96" s="102">
        <v>7.2610552977561937</v>
      </c>
      <c r="I96" s="102">
        <v>7.4201122619555475</v>
      </c>
      <c r="J96" s="102">
        <v>7.3396035144067779</v>
      </c>
      <c r="K96" s="102">
        <v>7.3663907360625309</v>
      </c>
      <c r="L96" s="102">
        <v>7.1274244835053642</v>
      </c>
      <c r="M96" s="102">
        <v>6.5547412118224306</v>
      </c>
      <c r="N96" s="102">
        <v>6.0909315599951803</v>
      </c>
      <c r="O96" s="102">
        <v>5.927114654548685</v>
      </c>
      <c r="P96" s="102">
        <v>5.560783373531657</v>
      </c>
      <c r="Q96" s="102">
        <v>5.3917934434150929</v>
      </c>
      <c r="R96" s="102">
        <v>5.4803351371392859</v>
      </c>
      <c r="S96" s="102">
        <v>5.5373103716451535</v>
      </c>
      <c r="T96" s="102">
        <v>5.6262810671486267</v>
      </c>
      <c r="U96" s="102">
        <v>5.5708924584677675</v>
      </c>
      <c r="V96" s="102">
        <v>5.298827438147633</v>
      </c>
      <c r="W96" s="102">
        <v>0</v>
      </c>
      <c r="X96" s="102">
        <v>5.5644437274751644</v>
      </c>
      <c r="Y96" s="102">
        <v>5.6280629078690199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7.7653500225002734</v>
      </c>
      <c r="D97" s="105">
        <v>7.8841801370771485</v>
      </c>
      <c r="E97" s="105">
        <v>7.2301459453913122</v>
      </c>
      <c r="F97" s="105">
        <v>7.0876386054213647</v>
      </c>
      <c r="G97" s="105">
        <v>7.6055115734762726</v>
      </c>
      <c r="H97" s="105">
        <v>7.2595030432485581</v>
      </c>
      <c r="I97" s="105">
        <v>7.418004892425258</v>
      </c>
      <c r="J97" s="105">
        <v>7.3415851618127075</v>
      </c>
      <c r="K97" s="105">
        <v>7.3704764641547067</v>
      </c>
      <c r="L97" s="105">
        <v>7.1397314441017183</v>
      </c>
      <c r="M97" s="105">
        <v>6.572492950513567</v>
      </c>
      <c r="N97" s="105">
        <v>6.1096839336866511</v>
      </c>
      <c r="O97" s="105">
        <v>5.9344375193290446</v>
      </c>
      <c r="P97" s="105">
        <v>5.5692812105107015</v>
      </c>
      <c r="Q97" s="105">
        <v>5.3944864807995696</v>
      </c>
      <c r="R97" s="105">
        <v>5.4821561047760401</v>
      </c>
      <c r="S97" s="105">
        <v>5.541268002428267</v>
      </c>
      <c r="T97" s="105">
        <v>5.6150287304324369</v>
      </c>
      <c r="U97" s="105">
        <v>5.5662316655783846</v>
      </c>
      <c r="V97" s="105">
        <v>5.2561365053358857</v>
      </c>
      <c r="W97" s="105">
        <v>5.6583071849400408</v>
      </c>
      <c r="X97" s="105">
        <v>5.5754089540490019</v>
      </c>
      <c r="Y97" s="105">
        <v>5.6328929688133034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1.4710685091681341</v>
      </c>
      <c r="D98" s="99">
        <v>1.6070243511152484</v>
      </c>
      <c r="E98" s="99">
        <v>1.059943805386633</v>
      </c>
      <c r="F98" s="99">
        <v>1.0561499815474622</v>
      </c>
      <c r="G98" s="99">
        <v>1.5555248539702327</v>
      </c>
      <c r="H98" s="99">
        <v>1.264870273015406</v>
      </c>
      <c r="I98" s="99">
        <v>1.3421351581705785</v>
      </c>
      <c r="J98" s="99">
        <v>1.2824948446523776</v>
      </c>
      <c r="K98" s="99">
        <v>1.3849190938318454</v>
      </c>
      <c r="L98" s="99">
        <v>0.93728741905034207</v>
      </c>
      <c r="M98" s="99">
        <v>0.65144837913121245</v>
      </c>
      <c r="N98" s="99">
        <v>0.58536590736301508</v>
      </c>
      <c r="O98" s="99">
        <v>0.48074688331000415</v>
      </c>
      <c r="P98" s="99">
        <v>0.48755956191388067</v>
      </c>
      <c r="Q98" s="99">
        <v>0.50274000380043282</v>
      </c>
      <c r="R98" s="99">
        <v>0.56464034114476569</v>
      </c>
      <c r="S98" s="99">
        <v>0.54584948248448217</v>
      </c>
      <c r="T98" s="99">
        <v>0.39888180300971376</v>
      </c>
      <c r="U98" s="99">
        <v>0.4080973644080535</v>
      </c>
      <c r="V98" s="99">
        <v>0.14993574985219449</v>
      </c>
      <c r="W98" s="99">
        <v>0.4026391685319281</v>
      </c>
      <c r="X98" s="99">
        <v>0.76494163802984838</v>
      </c>
      <c r="Y98" s="99">
        <v>0.75421305828396479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6.2942815133321384</v>
      </c>
      <c r="D99" s="99">
        <v>6.2771557859619014</v>
      </c>
      <c r="E99" s="99">
        <v>6.1702021400046787</v>
      </c>
      <c r="F99" s="99">
        <v>6.0314886238739023</v>
      </c>
      <c r="G99" s="99">
        <v>6.0499867195060393</v>
      </c>
      <c r="H99" s="99">
        <v>5.9946327702331521</v>
      </c>
      <c r="I99" s="99">
        <v>6.0758697342546792</v>
      </c>
      <c r="J99" s="99">
        <v>6.0590903171603294</v>
      </c>
      <c r="K99" s="99">
        <v>5.9855573703228613</v>
      </c>
      <c r="L99" s="99">
        <v>6.2024440250513759</v>
      </c>
      <c r="M99" s="99">
        <v>5.9210445713823541</v>
      </c>
      <c r="N99" s="99">
        <v>5.5243180263236376</v>
      </c>
      <c r="O99" s="99">
        <v>5.4536906360190409</v>
      </c>
      <c r="P99" s="99">
        <v>5.0817216485968206</v>
      </c>
      <c r="Q99" s="99">
        <v>4.8917464769991374</v>
      </c>
      <c r="R99" s="99">
        <v>4.9175157636312745</v>
      </c>
      <c r="S99" s="99">
        <v>4.9954185199437839</v>
      </c>
      <c r="T99" s="99">
        <v>5.2161469274227219</v>
      </c>
      <c r="U99" s="99">
        <v>5.1581343011703309</v>
      </c>
      <c r="V99" s="99">
        <v>5.1062007554836919</v>
      </c>
      <c r="W99" s="99">
        <v>5.2556680164081122</v>
      </c>
      <c r="X99" s="99">
        <v>4.8104673160191531</v>
      </c>
      <c r="Y99" s="99">
        <v>4.8786799105293372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13.432874105693806</v>
      </c>
      <c r="D100" s="123">
        <v>13.962397116426093</v>
      </c>
      <c r="E100" s="123">
        <v>14.179475208248538</v>
      </c>
      <c r="F100" s="123">
        <v>13.914809701693551</v>
      </c>
      <c r="G100" s="123">
        <v>13.901930566140095</v>
      </c>
      <c r="H100" s="123">
        <v>13.140003879348427</v>
      </c>
      <c r="I100" s="123">
        <v>12.794171179790604</v>
      </c>
      <c r="J100" s="123">
        <v>13.174962057202102</v>
      </c>
      <c r="K100" s="123">
        <v>12.953881207389477</v>
      </c>
      <c r="L100" s="123">
        <v>11.336102278529292</v>
      </c>
      <c r="M100" s="123">
        <v>9.994012126539694</v>
      </c>
      <c r="N100" s="123">
        <v>8.6009428655549236</v>
      </c>
      <c r="O100" s="123">
        <v>7.94018634752174</v>
      </c>
      <c r="P100" s="123">
        <v>7.0687233097797719</v>
      </c>
      <c r="Q100" s="123">
        <v>6.8729769479943208</v>
      </c>
      <c r="R100" s="123">
        <v>7.9194861034860837</v>
      </c>
      <c r="S100" s="123">
        <v>7.5727267541958421</v>
      </c>
      <c r="T100" s="123">
        <v>8.4645862412890001</v>
      </c>
      <c r="U100" s="123">
        <v>8.6620002029622505</v>
      </c>
      <c r="V100" s="123">
        <v>9.4155944677163621</v>
      </c>
      <c r="W100" s="123">
        <v>9.7523339155047051</v>
      </c>
      <c r="X100" s="123">
        <v>9.3908686588343802</v>
      </c>
      <c r="Y100" s="123">
        <v>10.528870183880802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14.453265363639206</v>
      </c>
      <c r="D101" s="99">
        <v>14.727825344358498</v>
      </c>
      <c r="E101" s="99">
        <v>14.157948246497179</v>
      </c>
      <c r="F101" s="99">
        <v>13.291332526202694</v>
      </c>
      <c r="G101" s="99">
        <v>13.453736251177645</v>
      </c>
      <c r="H101" s="99">
        <v>12.916883120454017</v>
      </c>
      <c r="I101" s="99">
        <v>12.079817506238129</v>
      </c>
      <c r="J101" s="99">
        <v>14.172381745105723</v>
      </c>
      <c r="K101" s="99">
        <v>14.362583791354645</v>
      </c>
      <c r="L101" s="99">
        <v>9.8179112079792237</v>
      </c>
      <c r="M101" s="99">
        <v>9.3158315428302387</v>
      </c>
      <c r="N101" s="99">
        <v>8.6409413366372014</v>
      </c>
      <c r="O101" s="99">
        <v>8.0466311770497772</v>
      </c>
      <c r="P101" s="99">
        <v>7.698025822965799</v>
      </c>
      <c r="Q101" s="99">
        <v>7.5775684205795883</v>
      </c>
      <c r="R101" s="99">
        <v>7.7612282828692862</v>
      </c>
      <c r="S101" s="99">
        <v>7.8996389654729446</v>
      </c>
      <c r="T101" s="99">
        <v>8.3216879559222861</v>
      </c>
      <c r="U101" s="99">
        <v>8.6865369283315328</v>
      </c>
      <c r="V101" s="99">
        <v>9.2933008692503467</v>
      </c>
      <c r="W101" s="99">
        <v>9.5971171275079605</v>
      </c>
      <c r="X101" s="99">
        <v>9.6448901813963914</v>
      </c>
      <c r="Y101" s="99">
        <v>10.127646002706209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12.98178137958571</v>
      </c>
      <c r="D102" s="99">
        <v>12.939178665605821</v>
      </c>
      <c r="E102" s="99">
        <v>15.039053841549451</v>
      </c>
      <c r="F102" s="99">
        <v>14.765223165441103</v>
      </c>
      <c r="G102" s="99">
        <v>13.531268435120257</v>
      </c>
      <c r="H102" s="99">
        <v>13.173530883435957</v>
      </c>
      <c r="I102" s="99">
        <v>13.102073715453258</v>
      </c>
      <c r="J102" s="99">
        <v>11.706337715004643</v>
      </c>
      <c r="K102" s="99">
        <v>11.52019367447037</v>
      </c>
      <c r="L102" s="99">
        <v>11.574061438271563</v>
      </c>
      <c r="M102" s="99">
        <v>10.244078304003146</v>
      </c>
      <c r="N102" s="99">
        <v>8.6376107316934085</v>
      </c>
      <c r="O102" s="99">
        <v>7.9434127422478937</v>
      </c>
      <c r="P102" s="99">
        <v>7.1172091112920093</v>
      </c>
      <c r="Q102" s="99">
        <v>6.8602000233647109</v>
      </c>
      <c r="R102" s="99">
        <v>7.3393764140292701</v>
      </c>
      <c r="S102" s="99">
        <v>7.8936573606159328</v>
      </c>
      <c r="T102" s="99">
        <v>8.1603004057994681</v>
      </c>
      <c r="U102" s="99">
        <v>8.5311745965611703</v>
      </c>
      <c r="V102" s="99">
        <v>10.032015319752798</v>
      </c>
      <c r="W102" s="99">
        <v>9.5510768160873738</v>
      </c>
      <c r="X102" s="99">
        <v>9.5548998035520096</v>
      </c>
      <c r="Y102" s="99">
        <v>9.8785450053428843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13.743102033390631</v>
      </c>
      <c r="D103" s="110">
        <v>14.793029682367596</v>
      </c>
      <c r="E103" s="110">
        <v>13.201137613015893</v>
      </c>
      <c r="F103" s="110">
        <v>13.366325071547175</v>
      </c>
      <c r="G103" s="110">
        <v>14.166669586465767</v>
      </c>
      <c r="H103" s="110">
        <v>13.199894661104469</v>
      </c>
      <c r="I103" s="110">
        <v>13.810074815502716</v>
      </c>
      <c r="J103" s="110">
        <v>11.367275161430944</v>
      </c>
      <c r="K103" s="110">
        <v>11.0091643537497</v>
      </c>
      <c r="L103" s="110">
        <v>13.659995321238277</v>
      </c>
      <c r="M103" s="110">
        <v>10.685923497658955</v>
      </c>
      <c r="N103" s="110">
        <v>8.2784244652205246</v>
      </c>
      <c r="O103" s="110">
        <v>6.5348817973909465</v>
      </c>
      <c r="P103" s="110">
        <v>5.8010366974744709</v>
      </c>
      <c r="Q103" s="110">
        <v>5.7528562402883781</v>
      </c>
      <c r="R103" s="110">
        <v>8.1628926177582652</v>
      </c>
      <c r="S103" s="110">
        <v>7.1350133803324329</v>
      </c>
      <c r="T103" s="110">
        <v>8.6727043324231055</v>
      </c>
      <c r="U103" s="110">
        <v>8.7109069094099834</v>
      </c>
      <c r="V103" s="110">
        <v>9.3090540864043891</v>
      </c>
      <c r="W103" s="110">
        <v>9.9862434911793674</v>
      </c>
      <c r="X103" s="110">
        <v>9.0910690616631982</v>
      </c>
      <c r="Y103" s="110">
        <v>10.822631912172065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32.183042159577695</v>
      </c>
      <c r="D124" s="118">
        <f t="shared" si="42"/>
        <v>38.862557189439556</v>
      </c>
      <c r="E124" s="118">
        <f t="shared" si="42"/>
        <v>40.251253889137516</v>
      </c>
      <c r="F124" s="118">
        <f t="shared" si="42"/>
        <v>42.596461656267195</v>
      </c>
      <c r="G124" s="118">
        <f t="shared" si="42"/>
        <v>0</v>
      </c>
      <c r="H124" s="118">
        <f t="shared" si="42"/>
        <v>0</v>
      </c>
      <c r="I124" s="118">
        <f t="shared" si="42"/>
        <v>40.721454656283328</v>
      </c>
      <c r="J124" s="118">
        <f t="shared" si="42"/>
        <v>33.691971707697228</v>
      </c>
      <c r="K124" s="118">
        <f t="shared" si="42"/>
        <v>32.743553062197208</v>
      </c>
      <c r="L124" s="118">
        <f t="shared" si="42"/>
        <v>38.624924619690383</v>
      </c>
      <c r="M124" s="118">
        <f t="shared" si="42"/>
        <v>33.613002847263616</v>
      </c>
      <c r="N124" s="118">
        <f t="shared" si="42"/>
        <v>33.941208903958056</v>
      </c>
      <c r="O124" s="118">
        <f t="shared" si="42"/>
        <v>31.356471858283538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30.19880934862336</v>
      </c>
      <c r="S124" s="118">
        <f t="shared" si="43"/>
        <v>28.967549762365699</v>
      </c>
      <c r="T124" s="118">
        <f t="shared" si="43"/>
        <v>33.160536097271837</v>
      </c>
      <c r="U124" s="118">
        <f t="shared" si="43"/>
        <v>29.700533554253749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10.349880027610032</v>
      </c>
      <c r="D125" s="123">
        <f t="shared" si="45"/>
        <v>16.727204003994576</v>
      </c>
      <c r="E125" s="123">
        <f t="shared" si="45"/>
        <v>17.931006631988684</v>
      </c>
      <c r="F125" s="123">
        <f t="shared" si="45"/>
        <v>20.7649725903171</v>
      </c>
      <c r="G125" s="123">
        <f t="shared" si="45"/>
        <v>0</v>
      </c>
      <c r="H125" s="123">
        <f t="shared" si="45"/>
        <v>0</v>
      </c>
      <c r="I125" s="123">
        <f t="shared" si="45"/>
        <v>19.394003451647531</v>
      </c>
      <c r="J125" s="123">
        <f t="shared" si="45"/>
        <v>14.65920473400943</v>
      </c>
      <c r="K125" s="123">
        <f t="shared" si="45"/>
        <v>13.835204545319458</v>
      </c>
      <c r="L125" s="123">
        <f t="shared" si="45"/>
        <v>18.076752430545998</v>
      </c>
      <c r="M125" s="123">
        <f t="shared" si="45"/>
        <v>15.652671913040836</v>
      </c>
      <c r="N125" s="123">
        <f t="shared" si="45"/>
        <v>18.358549617873386</v>
      </c>
      <c r="O125" s="123">
        <f t="shared" si="45"/>
        <v>17.149846020565445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16.268313364116931</v>
      </c>
      <c r="S125" s="123">
        <f t="shared" si="46"/>
        <v>15.689829406406249</v>
      </c>
      <c r="T125" s="123">
        <f t="shared" si="46"/>
        <v>18.684919125867516</v>
      </c>
      <c r="U125" s="123">
        <f t="shared" si="46"/>
        <v>15.274643008169585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10.311932132813135</v>
      </c>
      <c r="D126" s="99">
        <v>16.668603728895341</v>
      </c>
      <c r="E126" s="99">
        <v>17.879463751323613</v>
      </c>
      <c r="F126" s="99">
        <v>20.708296978645642</v>
      </c>
      <c r="G126" s="99">
        <v>0</v>
      </c>
      <c r="H126" s="99">
        <v>0</v>
      </c>
      <c r="I126" s="99">
        <v>19.337906669893897</v>
      </c>
      <c r="J126" s="99">
        <v>14.614592503331245</v>
      </c>
      <c r="K126" s="99">
        <v>13.79526683796445</v>
      </c>
      <c r="L126" s="99">
        <v>18.041937589745746</v>
      </c>
      <c r="M126" s="99">
        <v>15.618882162833554</v>
      </c>
      <c r="N126" s="99">
        <v>18.320802853738215</v>
      </c>
      <c r="O126" s="99">
        <v>17.115060821692008</v>
      </c>
      <c r="P126" s="99">
        <v>0</v>
      </c>
      <c r="Q126" s="99">
        <v>0</v>
      </c>
      <c r="R126" s="99">
        <v>16.23634019747437</v>
      </c>
      <c r="S126" s="99">
        <v>15.659659687698984</v>
      </c>
      <c r="T126" s="99">
        <v>18.649614128310422</v>
      </c>
      <c r="U126" s="99">
        <v>15.24624611950763</v>
      </c>
      <c r="V126" s="99">
        <v>0</v>
      </c>
      <c r="W126" s="99">
        <v>0</v>
      </c>
      <c r="X126" s="99">
        <v>0</v>
      </c>
      <c r="Y126" s="99">
        <v>0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3.79478947968971E-2</v>
      </c>
      <c r="D127" s="99">
        <v>5.8600275099234309E-2</v>
      </c>
      <c r="E127" s="99">
        <v>5.154288066507251E-2</v>
      </c>
      <c r="F127" s="99">
        <v>5.6675611671459597E-2</v>
      </c>
      <c r="G127" s="99">
        <v>0</v>
      </c>
      <c r="H127" s="99">
        <v>0</v>
      </c>
      <c r="I127" s="99">
        <v>5.6096781753632856E-2</v>
      </c>
      <c r="J127" s="99">
        <v>4.4612230678184268E-2</v>
      </c>
      <c r="K127" s="99">
        <v>3.9937707355008172E-2</v>
      </c>
      <c r="L127" s="99">
        <v>3.4814840800252309E-2</v>
      </c>
      <c r="M127" s="99">
        <v>3.3789750207281165E-2</v>
      </c>
      <c r="N127" s="99">
        <v>3.7746764135171654E-2</v>
      </c>
      <c r="O127" s="99">
        <v>3.4785198873434828E-2</v>
      </c>
      <c r="P127" s="99">
        <v>0</v>
      </c>
      <c r="Q127" s="99">
        <v>0</v>
      </c>
      <c r="R127" s="99">
        <v>3.1973166642560648E-2</v>
      </c>
      <c r="S127" s="99">
        <v>3.0169718707264405E-2</v>
      </c>
      <c r="T127" s="99">
        <v>3.5304997557094091E-2</v>
      </c>
      <c r="U127" s="99">
        <v>2.8396888661955846E-2</v>
      </c>
      <c r="V127" s="99">
        <v>0</v>
      </c>
      <c r="W127" s="99">
        <v>0</v>
      </c>
      <c r="X127" s="99">
        <v>0</v>
      </c>
      <c r="Y127" s="99">
        <v>0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0.69798171022622191</v>
      </c>
      <c r="D128" s="123">
        <f t="shared" si="48"/>
        <v>0.38552706669010689</v>
      </c>
      <c r="E128" s="123">
        <f t="shared" si="48"/>
        <v>0.90640873481167394</v>
      </c>
      <c r="F128" s="123">
        <f t="shared" si="48"/>
        <v>0.7678518707190467</v>
      </c>
      <c r="G128" s="123">
        <f t="shared" si="48"/>
        <v>0</v>
      </c>
      <c r="H128" s="123">
        <f t="shared" si="48"/>
        <v>0</v>
      </c>
      <c r="I128" s="123">
        <f t="shared" si="48"/>
        <v>0.30829104246939426</v>
      </c>
      <c r="J128" s="123">
        <f t="shared" si="48"/>
        <v>0.22783678723103892</v>
      </c>
      <c r="K128" s="123">
        <f t="shared" si="48"/>
        <v>0.3212748214511239</v>
      </c>
      <c r="L128" s="123">
        <f t="shared" si="48"/>
        <v>0.87539997529558355</v>
      </c>
      <c r="M128" s="123">
        <f t="shared" si="48"/>
        <v>0.96718779998490689</v>
      </c>
      <c r="N128" s="123">
        <f t="shared" si="48"/>
        <v>0.95733367988753848</v>
      </c>
      <c r="O128" s="123">
        <f t="shared" si="48"/>
        <v>0.93131735713747876</v>
      </c>
      <c r="P128" s="123">
        <f t="shared" si="48"/>
        <v>0</v>
      </c>
      <c r="Q128" s="123">
        <f t="shared" si="48"/>
        <v>0</v>
      </c>
      <c r="R128" s="123">
        <f t="shared" si="48"/>
        <v>0.42452912454200004</v>
      </c>
      <c r="S128" s="123">
        <f t="shared" si="48"/>
        <v>0.36118290365396377</v>
      </c>
      <c r="T128" s="123">
        <f t="shared" si="48"/>
        <v>0.3379663184606741</v>
      </c>
      <c r="U128" s="123">
        <f t="shared" si="48"/>
        <v>0.20935343650771102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0.69798171022622191</v>
      </c>
      <c r="D129" s="99">
        <f>RES_hhdet_in_tesh!D129/RES_summary!D$21</f>
        <v>0.38552706669010689</v>
      </c>
      <c r="E129" s="99">
        <f>RES_hhdet_in_tesh!E129/RES_summary!E$21</f>
        <v>0.90640873481167394</v>
      </c>
      <c r="F129" s="99">
        <f>RES_hhdet_in_tesh!F129/RES_summary!F$21</f>
        <v>0.7678518707190467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0.30829104246939426</v>
      </c>
      <c r="J129" s="99">
        <f>RES_hhdet_in_tesh!J129/RES_summary!J$21</f>
        <v>0.22783678723103892</v>
      </c>
      <c r="K129" s="99">
        <f>RES_hhdet_in_tesh!K129/RES_summary!K$21</f>
        <v>0.3212748214511239</v>
      </c>
      <c r="L129" s="99">
        <f>RES_hhdet_in_tesh!L129/RES_summary!L$21</f>
        <v>0.87539997529558355</v>
      </c>
      <c r="M129" s="99">
        <f>RES_hhdet_in_tesh!M129/RES_summary!M$21</f>
        <v>0.96718779998490689</v>
      </c>
      <c r="N129" s="99">
        <f>RES_hhdet_in_tesh!N129/RES_summary!N$21</f>
        <v>0.95733367988753848</v>
      </c>
      <c r="O129" s="99">
        <f>RES_hhdet_in_tesh!O129/RES_summary!O$21</f>
        <v>0.93131735713747876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0.42452912454200004</v>
      </c>
      <c r="S129" s="99">
        <f>RES_hhdet_in_tesh!S129/RES_summary!S$21</f>
        <v>0.36118290365396377</v>
      </c>
      <c r="T129" s="99">
        <f>RES_hhdet_in_tesh!T129/RES_summary!T$21</f>
        <v>0.3379663184606741</v>
      </c>
      <c r="U129" s="99">
        <f>RES_hhdet_in_tesh!U129/RES_summary!U$21</f>
        <v>0.20935343650771102</v>
      </c>
      <c r="V129" s="99">
        <f>RES_hhdet_in_tesh!V129/RES_summary!V$21</f>
        <v>0</v>
      </c>
      <c r="W129" s="99">
        <f>RES_hhdet_in_tesh!W129/RES_summary!W$21</f>
        <v>0</v>
      </c>
      <c r="X129" s="99">
        <f>RES_hhdet_in_tesh!X129/RES_summary!X$21</f>
        <v>0</v>
      </c>
      <c r="Y129" s="99">
        <f>RES_hhdet_in_tesh!Y129/RES_summary!Y$21</f>
        <v>0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7.764724813634273</v>
      </c>
      <c r="D130" s="123">
        <v>7.8837219447681681</v>
      </c>
      <c r="E130" s="123">
        <v>7.2303663733809129</v>
      </c>
      <c r="F130" s="123">
        <v>7.0879761441349833</v>
      </c>
      <c r="G130" s="123">
        <v>0</v>
      </c>
      <c r="H130" s="123">
        <v>0</v>
      </c>
      <c r="I130" s="123">
        <v>7.4188634503820428</v>
      </c>
      <c r="J130" s="123">
        <v>7.3412548872450527</v>
      </c>
      <c r="K130" s="123">
        <v>7.369591656797164</v>
      </c>
      <c r="L130" s="123">
        <v>7.1396607144431163</v>
      </c>
      <c r="M130" s="123">
        <v>6.5707416579072673</v>
      </c>
      <c r="N130" s="123">
        <v>6.1081125057236809</v>
      </c>
      <c r="O130" s="123">
        <v>5.9330979708936127</v>
      </c>
      <c r="P130" s="123">
        <v>0</v>
      </c>
      <c r="Q130" s="123">
        <v>0</v>
      </c>
      <c r="R130" s="123">
        <v>5.4819805898231015</v>
      </c>
      <c r="S130" s="123">
        <v>5.5409784196880398</v>
      </c>
      <c r="T130" s="123">
        <v>5.6171455066463718</v>
      </c>
      <c r="U130" s="123">
        <v>5.5666713630207791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7.7631502135272985</v>
      </c>
      <c r="D135" s="102">
        <v>7.8827786076614332</v>
      </c>
      <c r="E135" s="102">
        <v>7.2307270737275315</v>
      </c>
      <c r="F135" s="102">
        <v>7.0886389474271789</v>
      </c>
      <c r="G135" s="102">
        <v>0</v>
      </c>
      <c r="H135" s="102">
        <v>0</v>
      </c>
      <c r="I135" s="102">
        <v>7.4201122619555466</v>
      </c>
      <c r="J135" s="102">
        <v>7.3396035144067788</v>
      </c>
      <c r="K135" s="102">
        <v>7.3663907360625309</v>
      </c>
      <c r="L135" s="102">
        <v>7.1274244835053651</v>
      </c>
      <c r="M135" s="102">
        <v>6.5547412118224315</v>
      </c>
      <c r="N135" s="102">
        <v>6.0909315599951803</v>
      </c>
      <c r="O135" s="102">
        <v>5.9271146545486859</v>
      </c>
      <c r="P135" s="102">
        <v>0</v>
      </c>
      <c r="Q135" s="102">
        <v>0</v>
      </c>
      <c r="R135" s="102">
        <v>5.4803351371392885</v>
      </c>
      <c r="S135" s="102">
        <v>5.5373103716451526</v>
      </c>
      <c r="T135" s="102">
        <v>5.6262810671486267</v>
      </c>
      <c r="U135" s="102">
        <v>5.5708924584677684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7.7653500225002761</v>
      </c>
      <c r="D136" s="105">
        <v>7.8841801370771529</v>
      </c>
      <c r="E136" s="105">
        <v>7.2301459453913139</v>
      </c>
      <c r="F136" s="105">
        <v>7.0876386054213638</v>
      </c>
      <c r="G136" s="105">
        <v>0</v>
      </c>
      <c r="H136" s="105">
        <v>0</v>
      </c>
      <c r="I136" s="105">
        <v>7.418004892425258</v>
      </c>
      <c r="J136" s="105">
        <v>7.3415851618127075</v>
      </c>
      <c r="K136" s="105">
        <v>7.3704764641547058</v>
      </c>
      <c r="L136" s="105">
        <v>7.1397314441017157</v>
      </c>
      <c r="M136" s="105">
        <v>6.5724929505135687</v>
      </c>
      <c r="N136" s="105">
        <v>6.1096839336866529</v>
      </c>
      <c r="O136" s="105">
        <v>5.9344375193290437</v>
      </c>
      <c r="P136" s="105">
        <v>0</v>
      </c>
      <c r="Q136" s="105">
        <v>0</v>
      </c>
      <c r="R136" s="105">
        <v>5.4821561047760419</v>
      </c>
      <c r="S136" s="105">
        <v>5.541268002428267</v>
      </c>
      <c r="T136" s="105">
        <v>5.6150287304324369</v>
      </c>
      <c r="U136" s="105">
        <v>5.5662316655783837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1.4710685091681344</v>
      </c>
      <c r="D137" s="99">
        <v>1.607024351115248</v>
      </c>
      <c r="E137" s="99">
        <v>1.0599438053866328</v>
      </c>
      <c r="F137" s="99">
        <v>1.0561499815474624</v>
      </c>
      <c r="G137" s="99">
        <v>0</v>
      </c>
      <c r="H137" s="99">
        <v>0</v>
      </c>
      <c r="I137" s="99">
        <v>1.3421351581705783</v>
      </c>
      <c r="J137" s="99">
        <v>1.2824948446523778</v>
      </c>
      <c r="K137" s="99">
        <v>1.384919093831845</v>
      </c>
      <c r="L137" s="99">
        <v>0.9372874190503423</v>
      </c>
      <c r="M137" s="99">
        <v>0.65144837913121267</v>
      </c>
      <c r="N137" s="99">
        <v>0.58536590736301508</v>
      </c>
      <c r="O137" s="99">
        <v>0.4807468833100042</v>
      </c>
      <c r="P137" s="99">
        <v>0</v>
      </c>
      <c r="Q137" s="99">
        <v>0</v>
      </c>
      <c r="R137" s="99">
        <v>0.56464034114476569</v>
      </c>
      <c r="S137" s="99">
        <v>0.54584948248448228</v>
      </c>
      <c r="T137" s="99">
        <v>0.39888180300971371</v>
      </c>
      <c r="U137" s="99">
        <v>0.40809736440805339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6.294281513332141</v>
      </c>
      <c r="D138" s="99">
        <v>6.2771557859619058</v>
      </c>
      <c r="E138" s="99">
        <v>6.1702021400046814</v>
      </c>
      <c r="F138" s="99">
        <v>6.0314886238739014</v>
      </c>
      <c r="G138" s="99">
        <v>0</v>
      </c>
      <c r="H138" s="99">
        <v>0</v>
      </c>
      <c r="I138" s="99">
        <v>6.0758697342546801</v>
      </c>
      <c r="J138" s="99">
        <v>6.0590903171603294</v>
      </c>
      <c r="K138" s="99">
        <v>5.9855573703228613</v>
      </c>
      <c r="L138" s="99">
        <v>6.2024440250513759</v>
      </c>
      <c r="M138" s="99">
        <v>5.921044571382355</v>
      </c>
      <c r="N138" s="99">
        <v>5.5243180263236376</v>
      </c>
      <c r="O138" s="99">
        <v>5.45369063601904</v>
      </c>
      <c r="P138" s="99">
        <v>0</v>
      </c>
      <c r="Q138" s="99">
        <v>0</v>
      </c>
      <c r="R138" s="99">
        <v>4.9175157636312754</v>
      </c>
      <c r="S138" s="99">
        <v>4.9954185199437848</v>
      </c>
      <c r="T138" s="99">
        <v>5.2161469274227219</v>
      </c>
      <c r="U138" s="99">
        <v>5.15813430117033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13.370455608107171</v>
      </c>
      <c r="D139" s="123">
        <v>13.866104173986708</v>
      </c>
      <c r="E139" s="123">
        <v>14.183472148956248</v>
      </c>
      <c r="F139" s="123">
        <v>13.975661051096063</v>
      </c>
      <c r="G139" s="123">
        <v>0</v>
      </c>
      <c r="H139" s="123">
        <v>0</v>
      </c>
      <c r="I139" s="123">
        <v>13.600296711784358</v>
      </c>
      <c r="J139" s="123">
        <v>11.463675299211703</v>
      </c>
      <c r="K139" s="123">
        <v>11.217482038629466</v>
      </c>
      <c r="L139" s="123">
        <v>12.533111499405686</v>
      </c>
      <c r="M139" s="123">
        <v>10.422401476330604</v>
      </c>
      <c r="N139" s="123">
        <v>8.5172131004734482</v>
      </c>
      <c r="O139" s="123">
        <v>7.3422105096869998</v>
      </c>
      <c r="P139" s="123">
        <v>0</v>
      </c>
      <c r="Q139" s="123">
        <v>0</v>
      </c>
      <c r="R139" s="123">
        <v>8.0239862701413252</v>
      </c>
      <c r="S139" s="123">
        <v>7.3755590326174456</v>
      </c>
      <c r="T139" s="123">
        <v>8.520505146297273</v>
      </c>
      <c r="U139" s="123">
        <v>8.6498657465556725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12.98178137958571</v>
      </c>
      <c r="D140" s="99">
        <v>12.939178665605823</v>
      </c>
      <c r="E140" s="99">
        <v>15.039053841549451</v>
      </c>
      <c r="F140" s="99">
        <v>14.765223165441105</v>
      </c>
      <c r="G140" s="99">
        <v>0</v>
      </c>
      <c r="H140" s="99">
        <v>0</v>
      </c>
      <c r="I140" s="99">
        <v>13.102073715453262</v>
      </c>
      <c r="J140" s="99">
        <v>11.706337715004642</v>
      </c>
      <c r="K140" s="99">
        <v>11.520193674470368</v>
      </c>
      <c r="L140" s="99">
        <v>11.574061438271565</v>
      </c>
      <c r="M140" s="99">
        <v>10.244078304003146</v>
      </c>
      <c r="N140" s="99">
        <v>8.6376107316934085</v>
      </c>
      <c r="O140" s="99">
        <v>7.9434127422478928</v>
      </c>
      <c r="P140" s="99">
        <v>0</v>
      </c>
      <c r="Q140" s="99">
        <v>0</v>
      </c>
      <c r="R140" s="99">
        <v>7.3393764140292701</v>
      </c>
      <c r="S140" s="99">
        <v>7.8936573606159328</v>
      </c>
      <c r="T140" s="99">
        <v>8.1603004057994664</v>
      </c>
      <c r="U140" s="99">
        <v>8.5311745965611721</v>
      </c>
      <c r="V140" s="99">
        <v>0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13.743102033390631</v>
      </c>
      <c r="D141" s="110">
        <v>14.793029682367594</v>
      </c>
      <c r="E141" s="110">
        <v>13.201137613015895</v>
      </c>
      <c r="F141" s="110">
        <v>13.366325071547175</v>
      </c>
      <c r="G141" s="110">
        <v>0</v>
      </c>
      <c r="H141" s="110">
        <v>0</v>
      </c>
      <c r="I141" s="110">
        <v>13.810074815502714</v>
      </c>
      <c r="J141" s="110">
        <v>11.367275161430948</v>
      </c>
      <c r="K141" s="110">
        <v>11.009164353749703</v>
      </c>
      <c r="L141" s="110">
        <v>13.659995321238281</v>
      </c>
      <c r="M141" s="110">
        <v>10.685923497658957</v>
      </c>
      <c r="N141" s="110">
        <v>8.2784244652205263</v>
      </c>
      <c r="O141" s="110">
        <v>6.5348817973909465</v>
      </c>
      <c r="P141" s="110">
        <v>0</v>
      </c>
      <c r="Q141" s="110">
        <v>0</v>
      </c>
      <c r="R141" s="110">
        <v>8.1628926177582652</v>
      </c>
      <c r="S141" s="110">
        <v>7.135013380332432</v>
      </c>
      <c r="T141" s="110">
        <v>8.6727043324231055</v>
      </c>
      <c r="U141" s="110">
        <v>8.7109069094099834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35.999849853953741</v>
      </c>
      <c r="D143" s="118">
        <f t="shared" si="49"/>
        <v>37.681266016085566</v>
      </c>
      <c r="E143" s="118">
        <f t="shared" si="49"/>
        <v>45.772610458776313</v>
      </c>
      <c r="F143" s="118">
        <f t="shared" si="49"/>
        <v>44.350524600908827</v>
      </c>
      <c r="G143" s="118">
        <f t="shared" si="49"/>
        <v>46.210053511030139</v>
      </c>
      <c r="H143" s="118">
        <f t="shared" si="49"/>
        <v>45.080256179429448</v>
      </c>
      <c r="I143" s="118">
        <f t="shared" si="49"/>
        <v>43.141035909326206</v>
      </c>
      <c r="J143" s="118">
        <f t="shared" si="49"/>
        <v>38.68479707428633</v>
      </c>
      <c r="K143" s="118">
        <f t="shared" si="49"/>
        <v>44.776669634420379</v>
      </c>
      <c r="L143" s="118">
        <f t="shared" si="49"/>
        <v>44.238896579586218</v>
      </c>
      <c r="M143" s="118">
        <f t="shared" si="49"/>
        <v>40.470892728799072</v>
      </c>
      <c r="N143" s="118">
        <f t="shared" si="49"/>
        <v>39.685972234549403</v>
      </c>
      <c r="O143" s="118">
        <f t="shared" si="49"/>
        <v>40.71049246629299</v>
      </c>
      <c r="P143" s="118">
        <f t="shared" si="49"/>
        <v>35.238519132745637</v>
      </c>
      <c r="Q143" s="118">
        <f t="shared" si="49"/>
        <v>34.11040675178959</v>
      </c>
      <c r="R143" s="118">
        <f t="shared" ref="R143:V143" si="50">R144+R146+R148+R157</f>
        <v>34.461533890022459</v>
      </c>
      <c r="S143" s="118">
        <f t="shared" si="50"/>
        <v>33.467238078438832</v>
      </c>
      <c r="T143" s="118">
        <f t="shared" si="50"/>
        <v>33.516311596988103</v>
      </c>
      <c r="U143" s="118">
        <f t="shared" si="50"/>
        <v>33.164826139655787</v>
      </c>
      <c r="V143" s="118">
        <f t="shared" si="50"/>
        <v>33.45860816427583</v>
      </c>
      <c r="W143" s="118">
        <f t="shared" ref="W143:Y143" si="51">W144+W146+W148+W157</f>
        <v>33.623310895153629</v>
      </c>
      <c r="X143" s="118">
        <f t="shared" si="51"/>
        <v>33.487459781375904</v>
      </c>
      <c r="Y143" s="118">
        <f t="shared" si="51"/>
        <v>35.140768249155514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12.714285399334027</v>
      </c>
      <c r="D144" s="123">
        <f t="shared" si="52"/>
        <v>14.195992448393778</v>
      </c>
      <c r="E144" s="123">
        <f t="shared" si="52"/>
        <v>18.78764545885819</v>
      </c>
      <c r="F144" s="123">
        <f t="shared" si="52"/>
        <v>18.651313549094549</v>
      </c>
      <c r="G144" s="123">
        <f t="shared" si="52"/>
        <v>19.103644590847384</v>
      </c>
      <c r="H144" s="123">
        <f t="shared" si="52"/>
        <v>17.061643853259625</v>
      </c>
      <c r="I144" s="123">
        <f t="shared" si="52"/>
        <v>18.724920666954702</v>
      </c>
      <c r="J144" s="123">
        <f t="shared" si="52"/>
        <v>17.308638032887586</v>
      </c>
      <c r="K144" s="123">
        <f t="shared" si="52"/>
        <v>22.746102636578627</v>
      </c>
      <c r="L144" s="123">
        <f t="shared" si="52"/>
        <v>15.603768438167888</v>
      </c>
      <c r="M144" s="123">
        <f t="shared" si="52"/>
        <v>13.864659346546235</v>
      </c>
      <c r="N144" s="123">
        <f t="shared" si="52"/>
        <v>15.438096316179903</v>
      </c>
      <c r="O144" s="123">
        <f t="shared" si="52"/>
        <v>17.986232020651741</v>
      </c>
      <c r="P144" s="123">
        <f t="shared" si="52"/>
        <v>18.64614962194705</v>
      </c>
      <c r="Q144" s="123">
        <f t="shared" si="52"/>
        <v>17.458665506718521</v>
      </c>
      <c r="R144" s="123">
        <f t="shared" si="52"/>
        <v>16.635893140904805</v>
      </c>
      <c r="S144" s="123">
        <f t="shared" si="52"/>
        <v>16.33260848061343</v>
      </c>
      <c r="T144" s="123">
        <f t="shared" si="52"/>
        <v>16.103436114080949</v>
      </c>
      <c r="U144" s="123">
        <f t="shared" si="52"/>
        <v>15.971599166664397</v>
      </c>
      <c r="V144" s="123">
        <f t="shared" si="52"/>
        <v>15.892150946296216</v>
      </c>
      <c r="W144" s="123">
        <f t="shared" si="52"/>
        <v>15.569302752716677</v>
      </c>
      <c r="X144" s="123">
        <f t="shared" si="52"/>
        <v>16.17323356253813</v>
      </c>
      <c r="Y144" s="123">
        <f t="shared" si="52"/>
        <v>15.51504289698053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12.714285399334027</v>
      </c>
      <c r="D145" s="99">
        <v>14.195992448393778</v>
      </c>
      <c r="E145" s="99">
        <v>18.78764545885819</v>
      </c>
      <c r="F145" s="99">
        <v>18.651313549094549</v>
      </c>
      <c r="G145" s="99">
        <v>19.103644590847384</v>
      </c>
      <c r="H145" s="99">
        <v>17.061643853259625</v>
      </c>
      <c r="I145" s="99">
        <v>18.724920666954702</v>
      </c>
      <c r="J145" s="99">
        <v>17.308638032887586</v>
      </c>
      <c r="K145" s="99">
        <v>22.746102636578627</v>
      </c>
      <c r="L145" s="99">
        <v>15.603768438167888</v>
      </c>
      <c r="M145" s="99">
        <v>13.864659346546235</v>
      </c>
      <c r="N145" s="99">
        <v>15.438096316179903</v>
      </c>
      <c r="O145" s="99">
        <v>17.986232020651741</v>
      </c>
      <c r="P145" s="99">
        <v>18.64614962194705</v>
      </c>
      <c r="Q145" s="99">
        <v>17.458665506718521</v>
      </c>
      <c r="R145" s="99">
        <v>16.635893140904805</v>
      </c>
      <c r="S145" s="99">
        <v>16.33260848061343</v>
      </c>
      <c r="T145" s="99">
        <v>16.103436114080949</v>
      </c>
      <c r="U145" s="99">
        <v>15.971599166664397</v>
      </c>
      <c r="V145" s="99">
        <v>15.892150946296216</v>
      </c>
      <c r="W145" s="99">
        <v>15.569302752716677</v>
      </c>
      <c r="X145" s="99">
        <v>16.17323356253813</v>
      </c>
      <c r="Y145" s="99">
        <v>15.51504289698053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2.183673843674772</v>
      </c>
      <c r="D146" s="123">
        <f t="shared" si="53"/>
        <v>1.9562652507886309</v>
      </c>
      <c r="E146" s="123">
        <f t="shared" si="53"/>
        <v>5.038857477371864</v>
      </c>
      <c r="F146" s="123">
        <f t="shared" si="53"/>
        <v>4.1793721047331021</v>
      </c>
      <c r="G146" s="123">
        <f t="shared" si="53"/>
        <v>5.7013355482113903</v>
      </c>
      <c r="H146" s="123">
        <f t="shared" si="53"/>
        <v>7.4237186094251708</v>
      </c>
      <c r="I146" s="123">
        <f t="shared" si="53"/>
        <v>3.3061226206647496</v>
      </c>
      <c r="J146" s="123">
        <f t="shared" si="53"/>
        <v>2.4646446598346374</v>
      </c>
      <c r="K146" s="123">
        <f t="shared" si="53"/>
        <v>3.3725227506153752</v>
      </c>
      <c r="L146" s="123">
        <f t="shared" si="53"/>
        <v>8.5243818802388098</v>
      </c>
      <c r="M146" s="123">
        <f t="shared" si="53"/>
        <v>9.6017307446494478</v>
      </c>
      <c r="N146" s="123">
        <f t="shared" si="53"/>
        <v>9.4695960644471171</v>
      </c>
      <c r="O146" s="123">
        <f t="shared" si="53"/>
        <v>9.1515628364548807</v>
      </c>
      <c r="P146" s="123">
        <f t="shared" si="53"/>
        <v>4.5472352192199672</v>
      </c>
      <c r="Q146" s="123">
        <f t="shared" si="53"/>
        <v>5.1337676339794438</v>
      </c>
      <c r="R146" s="123">
        <f t="shared" si="53"/>
        <v>4.182863797987884</v>
      </c>
      <c r="S146" s="123">
        <f t="shared" si="53"/>
        <v>3.9812737779565053</v>
      </c>
      <c r="T146" s="123">
        <f t="shared" si="53"/>
        <v>3.1745046507460501</v>
      </c>
      <c r="U146" s="123">
        <f t="shared" si="53"/>
        <v>2.8562079594612175</v>
      </c>
      <c r="V146" s="123">
        <f t="shared" si="53"/>
        <v>1.9474394044050969</v>
      </c>
      <c r="W146" s="123">
        <f t="shared" si="53"/>
        <v>2.360936152685726</v>
      </c>
      <c r="X146" s="123">
        <f t="shared" si="53"/>
        <v>2.6147806126893398</v>
      </c>
      <c r="Y146" s="123">
        <f t="shared" si="53"/>
        <v>3.3762668231008917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2.183673843674772</v>
      </c>
      <c r="D147" s="99">
        <f>RES_hhdet_in_tesh!D147/RES_summary!D$21</f>
        <v>1.9562652507886309</v>
      </c>
      <c r="E147" s="99">
        <f>RES_hhdet_in_tesh!E147/RES_summary!E$21</f>
        <v>5.038857477371864</v>
      </c>
      <c r="F147" s="99">
        <f>RES_hhdet_in_tesh!F147/RES_summary!F$21</f>
        <v>4.1793721047331021</v>
      </c>
      <c r="G147" s="99">
        <f>RES_hhdet_in_tesh!G147/RES_summary!G$21</f>
        <v>5.7013355482113903</v>
      </c>
      <c r="H147" s="99">
        <f>RES_hhdet_in_tesh!H147/RES_summary!H$21</f>
        <v>7.4237186094251708</v>
      </c>
      <c r="I147" s="99">
        <f>RES_hhdet_in_tesh!I147/RES_summary!I$21</f>
        <v>3.3061226206647496</v>
      </c>
      <c r="J147" s="99">
        <f>RES_hhdet_in_tesh!J147/RES_summary!J$21</f>
        <v>2.4646446598346374</v>
      </c>
      <c r="K147" s="99">
        <f>RES_hhdet_in_tesh!K147/RES_summary!K$21</f>
        <v>3.3725227506153752</v>
      </c>
      <c r="L147" s="99">
        <f>RES_hhdet_in_tesh!L147/RES_summary!L$21</f>
        <v>8.5243818802388098</v>
      </c>
      <c r="M147" s="99">
        <f>RES_hhdet_in_tesh!M147/RES_summary!M$21</f>
        <v>9.6017307446494478</v>
      </c>
      <c r="N147" s="99">
        <f>RES_hhdet_in_tesh!N147/RES_summary!N$21</f>
        <v>9.4695960644471171</v>
      </c>
      <c r="O147" s="99">
        <f>RES_hhdet_in_tesh!O147/RES_summary!O$21</f>
        <v>9.1515628364548807</v>
      </c>
      <c r="P147" s="99">
        <f>RES_hhdet_in_tesh!P147/RES_summary!P$21</f>
        <v>4.5472352192199672</v>
      </c>
      <c r="Q147" s="99">
        <f>RES_hhdet_in_tesh!Q147/RES_summary!Q$21</f>
        <v>5.1337676339794438</v>
      </c>
      <c r="R147" s="99">
        <f>RES_hhdet_in_tesh!R147/RES_summary!R$21</f>
        <v>4.182863797987884</v>
      </c>
      <c r="S147" s="99">
        <f>RES_hhdet_in_tesh!S147/RES_summary!S$21</f>
        <v>3.9812737779565053</v>
      </c>
      <c r="T147" s="99">
        <f>RES_hhdet_in_tesh!T147/RES_summary!T$21</f>
        <v>3.1745046507460501</v>
      </c>
      <c r="U147" s="99">
        <f>RES_hhdet_in_tesh!U147/RES_summary!U$21</f>
        <v>2.8562079594612175</v>
      </c>
      <c r="V147" s="99">
        <f>RES_hhdet_in_tesh!V147/RES_summary!V$21</f>
        <v>1.9474394044050969</v>
      </c>
      <c r="W147" s="99">
        <f>RES_hhdet_in_tesh!W147/RES_summary!W$21</f>
        <v>2.360936152685726</v>
      </c>
      <c r="X147" s="99">
        <f>RES_hhdet_in_tesh!X147/RES_summary!X$21</f>
        <v>2.6147806126893398</v>
      </c>
      <c r="Y147" s="99">
        <f>RES_hhdet_in_tesh!Y147/RES_summary!Y$21</f>
        <v>3.3762668231008917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7.7304549212211757</v>
      </c>
      <c r="D148" s="123">
        <v>7.6571130015923581</v>
      </c>
      <c r="E148" s="123">
        <v>7.7639325670825148</v>
      </c>
      <c r="F148" s="123">
        <v>7.5438992263543758</v>
      </c>
      <c r="G148" s="123">
        <v>7.4395088815179351</v>
      </c>
      <c r="H148" s="123">
        <v>7.4031346541439733</v>
      </c>
      <c r="I148" s="123">
        <v>7.4987016910480655</v>
      </c>
      <c r="J148" s="123">
        <v>7.4472507153418972</v>
      </c>
      <c r="K148" s="123">
        <v>7.439844959702083</v>
      </c>
      <c r="L148" s="123">
        <v>7.581414732107306</v>
      </c>
      <c r="M148" s="123">
        <v>6.5812472527350927</v>
      </c>
      <c r="N148" s="123">
        <v>6.260281642980706</v>
      </c>
      <c r="O148" s="123">
        <v>6.2321102807717192</v>
      </c>
      <c r="P148" s="123">
        <v>5.7651137330525977</v>
      </c>
      <c r="Q148" s="123">
        <v>5.5186290637827113</v>
      </c>
      <c r="R148" s="123">
        <v>5.6235064033927573</v>
      </c>
      <c r="S148" s="123">
        <v>5.7762179861669685</v>
      </c>
      <c r="T148" s="123">
        <v>5.7189673059856929</v>
      </c>
      <c r="U148" s="123">
        <v>5.6868342875056364</v>
      </c>
      <c r="V148" s="123">
        <v>6.0843741715733213</v>
      </c>
      <c r="W148" s="123">
        <v>5.7741932833036094</v>
      </c>
      <c r="X148" s="123">
        <v>5.5646513970418363</v>
      </c>
      <c r="Y148" s="123">
        <v>5.528315822485256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7.7275200494821021</v>
      </c>
      <c r="D149" s="99">
        <v>7.6365948622448423</v>
      </c>
      <c r="E149" s="99">
        <v>7.793633897210313</v>
      </c>
      <c r="F149" s="99">
        <v>7.5868182106297866</v>
      </c>
      <c r="G149" s="99">
        <v>7.4188311697958689</v>
      </c>
      <c r="H149" s="99">
        <v>7.4205107380110444</v>
      </c>
      <c r="I149" s="99">
        <v>7.5142784563404836</v>
      </c>
      <c r="J149" s="99">
        <v>7.4706325563088356</v>
      </c>
      <c r="K149" s="99">
        <v>7.4561119293871743</v>
      </c>
      <c r="L149" s="99">
        <v>7.7101189599123972</v>
      </c>
      <c r="M149" s="99">
        <v>6.5847946963974247</v>
      </c>
      <c r="N149" s="99">
        <v>6.31446163009696</v>
      </c>
      <c r="O149" s="99">
        <v>6.3235449091754443</v>
      </c>
      <c r="P149" s="99">
        <v>5.8519437806578596</v>
      </c>
      <c r="Q149" s="99">
        <v>5.5776473291867754</v>
      </c>
      <c r="R149" s="99">
        <v>5.684608323909897</v>
      </c>
      <c r="S149" s="99">
        <v>5.8489306201808571</v>
      </c>
      <c r="T149" s="99">
        <v>5.7759368406863931</v>
      </c>
      <c r="U149" s="99">
        <v>5.7308992534399792</v>
      </c>
      <c r="V149" s="99">
        <v>6.6612706826245898</v>
      </c>
      <c r="W149" s="99">
        <v>5.8356531940214138</v>
      </c>
      <c r="X149" s="99">
        <v>5.550999711465729</v>
      </c>
      <c r="Y149" s="99">
        <v>5.4381506873589691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7.7272052200226344</v>
      </c>
      <c r="D150" s="99">
        <v>7.6360371104973321</v>
      </c>
      <c r="E150" s="99">
        <v>7.7946020970357681</v>
      </c>
      <c r="F150" s="99">
        <v>7.5874400098004138</v>
      </c>
      <c r="G150" s="99">
        <v>7.4185091315192295</v>
      </c>
      <c r="H150" s="99">
        <v>7.4203062710653587</v>
      </c>
      <c r="I150" s="99">
        <v>7.5131830586111858</v>
      </c>
      <c r="J150" s="99">
        <v>7.4716599882567794</v>
      </c>
      <c r="K150" s="99">
        <v>7.4574483267946068</v>
      </c>
      <c r="L150" s="99">
        <v>7.7155801089128335</v>
      </c>
      <c r="M150" s="99">
        <v>6.5922120738130898</v>
      </c>
      <c r="N150" s="99">
        <v>6.3206394114473801</v>
      </c>
      <c r="O150" s="99">
        <v>6.3269303117923856</v>
      </c>
      <c r="P150" s="99">
        <v>5.853861592098534</v>
      </c>
      <c r="Q150" s="99">
        <v>5.5760697183440815</v>
      </c>
      <c r="R150" s="99">
        <v>5.6805441964703611</v>
      </c>
      <c r="S150" s="99">
        <v>5.8473227532445975</v>
      </c>
      <c r="T150" s="99">
        <v>5.776878912040841</v>
      </c>
      <c r="U150" s="99">
        <v>5.7320608768037511</v>
      </c>
      <c r="V150" s="99">
        <v>6.6665757411932782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1.4593758089356279</v>
      </c>
      <c r="D151" s="102">
        <v>1.4997043060372921</v>
      </c>
      <c r="E151" s="102">
        <v>1.3365764059929983</v>
      </c>
      <c r="F151" s="102">
        <v>1.303573275417351</v>
      </c>
      <c r="G151" s="102">
        <v>1.462706717862835</v>
      </c>
      <c r="H151" s="102">
        <v>1.3441077193277233</v>
      </c>
      <c r="I151" s="102">
        <v>1.3841592802972862</v>
      </c>
      <c r="J151" s="102">
        <v>1.3479848377508126</v>
      </c>
      <c r="K151" s="102">
        <v>1.405038593081092</v>
      </c>
      <c r="L151" s="102">
        <v>1.2300906193913257</v>
      </c>
      <c r="M151" s="102">
        <v>0.6976266286671815</v>
      </c>
      <c r="N151" s="102">
        <v>0.70283741698792312</v>
      </c>
      <c r="O151" s="102">
        <v>0.65409461336739849</v>
      </c>
      <c r="P151" s="102">
        <v>0.62860660281259684</v>
      </c>
      <c r="Q151" s="102">
        <v>0.60572059560785008</v>
      </c>
      <c r="R151" s="102">
        <v>0.66754998041850744</v>
      </c>
      <c r="S151" s="102">
        <v>0.68128219443119886</v>
      </c>
      <c r="T151" s="102">
        <v>0.4824799210838252</v>
      </c>
      <c r="U151" s="102">
        <v>0.49586863981993695</v>
      </c>
      <c r="V151" s="102">
        <v>0.78791206867206132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6.2678294110870061</v>
      </c>
      <c r="D152" s="105">
        <v>6.1363328044600411</v>
      </c>
      <c r="E152" s="105">
        <v>6.4580256910427698</v>
      </c>
      <c r="F152" s="105">
        <v>6.2838667343830634</v>
      </c>
      <c r="G152" s="105">
        <v>5.9558024136563947</v>
      </c>
      <c r="H152" s="105">
        <v>6.0761985517376349</v>
      </c>
      <c r="I152" s="105">
        <v>6.1290237783139014</v>
      </c>
      <c r="J152" s="105">
        <v>6.1236751505059663</v>
      </c>
      <c r="K152" s="105">
        <v>6.0524097337135139</v>
      </c>
      <c r="L152" s="105">
        <v>6.4854894895215081</v>
      </c>
      <c r="M152" s="105">
        <v>5.8945854451459079</v>
      </c>
      <c r="N152" s="105">
        <v>5.6178019944594579</v>
      </c>
      <c r="O152" s="105">
        <v>5.6728356984249872</v>
      </c>
      <c r="P152" s="105">
        <v>5.2252549892859355</v>
      </c>
      <c r="Q152" s="105">
        <v>4.9703491227362315</v>
      </c>
      <c r="R152" s="105">
        <v>5.0129942160518537</v>
      </c>
      <c r="S152" s="105">
        <v>5.166040558813398</v>
      </c>
      <c r="T152" s="105">
        <v>5.2943989909570162</v>
      </c>
      <c r="U152" s="105">
        <v>5.2361922369838148</v>
      </c>
      <c r="V152" s="105">
        <v>5.8786636725212169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7.7631502135272994</v>
      </c>
      <c r="D153" s="102">
        <v>7.8827786076614332</v>
      </c>
      <c r="E153" s="102">
        <v>7.2307270737275315</v>
      </c>
      <c r="F153" s="102">
        <v>7.088638947427178</v>
      </c>
      <c r="G153" s="102">
        <v>7.6036077175837766</v>
      </c>
      <c r="H153" s="102">
        <v>7.2610552977561911</v>
      </c>
      <c r="I153" s="102">
        <v>7.4201122619555466</v>
      </c>
      <c r="J153" s="102">
        <v>7.3396035144067779</v>
      </c>
      <c r="K153" s="102">
        <v>7.36639073606253</v>
      </c>
      <c r="L153" s="102">
        <v>7.1274244835053651</v>
      </c>
      <c r="M153" s="102">
        <v>6.5547412118224315</v>
      </c>
      <c r="N153" s="102">
        <v>6.0909315599951803</v>
      </c>
      <c r="O153" s="102">
        <v>5.9271146545486841</v>
      </c>
      <c r="P153" s="102">
        <v>5.5607833735316587</v>
      </c>
      <c r="Q153" s="102">
        <v>5.3917934434150938</v>
      </c>
      <c r="R153" s="102">
        <v>5.4803351371392877</v>
      </c>
      <c r="S153" s="102">
        <v>5.5373103716451535</v>
      </c>
      <c r="T153" s="102">
        <v>5.6262810671486267</v>
      </c>
      <c r="U153" s="102">
        <v>5.5708924584677675</v>
      </c>
      <c r="V153" s="102">
        <v>5.2988274381476339</v>
      </c>
      <c r="W153" s="102">
        <v>0</v>
      </c>
      <c r="X153" s="102">
        <v>5.5644437274751644</v>
      </c>
      <c r="Y153" s="102">
        <v>5.6280629078690207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7.7653500225002734</v>
      </c>
      <c r="D154" s="105">
        <v>7.8841801370771529</v>
      </c>
      <c r="E154" s="105">
        <v>7.2301459453913131</v>
      </c>
      <c r="F154" s="105">
        <v>7.0876386054213647</v>
      </c>
      <c r="G154" s="105">
        <v>7.6055115734762762</v>
      </c>
      <c r="H154" s="105">
        <v>7.2595030432485563</v>
      </c>
      <c r="I154" s="105">
        <v>7.4180048924252571</v>
      </c>
      <c r="J154" s="105">
        <v>7.3415851618127048</v>
      </c>
      <c r="K154" s="105">
        <v>7.3704764641547049</v>
      </c>
      <c r="L154" s="105">
        <v>7.1397314441017166</v>
      </c>
      <c r="M154" s="105">
        <v>6.5724929505135661</v>
      </c>
      <c r="N154" s="105">
        <v>6.1096839336866537</v>
      </c>
      <c r="O154" s="105">
        <v>5.9344375193290437</v>
      </c>
      <c r="P154" s="105">
        <v>5.5692812105107015</v>
      </c>
      <c r="Q154" s="105">
        <v>5.3944864807995714</v>
      </c>
      <c r="R154" s="105">
        <v>5.4821561047760428</v>
      </c>
      <c r="S154" s="105">
        <v>5.5412680024282679</v>
      </c>
      <c r="T154" s="105">
        <v>5.6150287304324369</v>
      </c>
      <c r="U154" s="105">
        <v>5.5662316655783837</v>
      </c>
      <c r="V154" s="105">
        <v>5.2561365053358857</v>
      </c>
      <c r="W154" s="105">
        <v>5.6583071849400399</v>
      </c>
      <c r="X154" s="105">
        <v>5.5754089540490011</v>
      </c>
      <c r="Y154" s="105">
        <v>5.6328929688133016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1.4710685091681346</v>
      </c>
      <c r="D155" s="99">
        <v>1.6070243511152482</v>
      </c>
      <c r="E155" s="99">
        <v>1.059943805386633</v>
      </c>
      <c r="F155" s="99">
        <v>1.0561499815474624</v>
      </c>
      <c r="G155" s="99">
        <v>1.5555248539702329</v>
      </c>
      <c r="H155" s="99">
        <v>1.2648702730154058</v>
      </c>
      <c r="I155" s="99">
        <v>1.3421351581705789</v>
      </c>
      <c r="J155" s="99">
        <v>1.2824948446523776</v>
      </c>
      <c r="K155" s="99">
        <v>1.3849190938318456</v>
      </c>
      <c r="L155" s="99">
        <v>0.93728741905034219</v>
      </c>
      <c r="M155" s="99">
        <v>0.65144837913121267</v>
      </c>
      <c r="N155" s="99">
        <v>0.58536590736301508</v>
      </c>
      <c r="O155" s="99">
        <v>0.48074688331000426</v>
      </c>
      <c r="P155" s="99">
        <v>0.48755956191388061</v>
      </c>
      <c r="Q155" s="99">
        <v>0.50274000380043282</v>
      </c>
      <c r="R155" s="99">
        <v>0.56464034114476591</v>
      </c>
      <c r="S155" s="99">
        <v>0.54584948248448217</v>
      </c>
      <c r="T155" s="99">
        <v>0.39888180300971354</v>
      </c>
      <c r="U155" s="99">
        <v>0.4080973644080535</v>
      </c>
      <c r="V155" s="99">
        <v>0.14993574985219449</v>
      </c>
      <c r="W155" s="99">
        <v>0.40263916853192816</v>
      </c>
      <c r="X155" s="99">
        <v>0.76494163802984838</v>
      </c>
      <c r="Y155" s="99">
        <v>0.75421305828396479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6.2942815133321393</v>
      </c>
      <c r="D156" s="99">
        <v>6.2771557859619032</v>
      </c>
      <c r="E156" s="99">
        <v>6.1702021400046787</v>
      </c>
      <c r="F156" s="99">
        <v>6.0314886238739014</v>
      </c>
      <c r="G156" s="99">
        <v>6.0499867195060419</v>
      </c>
      <c r="H156" s="99">
        <v>5.9946327702331494</v>
      </c>
      <c r="I156" s="99">
        <v>6.0758697342546784</v>
      </c>
      <c r="J156" s="99">
        <v>6.0590903171603285</v>
      </c>
      <c r="K156" s="99">
        <v>5.9855573703228604</v>
      </c>
      <c r="L156" s="99">
        <v>6.202444025051375</v>
      </c>
      <c r="M156" s="99">
        <v>5.9210445713823532</v>
      </c>
      <c r="N156" s="99">
        <v>5.5243180263236376</v>
      </c>
      <c r="O156" s="99">
        <v>5.4536906360190409</v>
      </c>
      <c r="P156" s="99">
        <v>5.0817216485968206</v>
      </c>
      <c r="Q156" s="99">
        <v>4.8917464769991374</v>
      </c>
      <c r="R156" s="99">
        <v>4.9175157636312763</v>
      </c>
      <c r="S156" s="99">
        <v>4.9954185199437866</v>
      </c>
      <c r="T156" s="99">
        <v>5.2161469274227219</v>
      </c>
      <c r="U156" s="99">
        <v>5.15813430117033</v>
      </c>
      <c r="V156" s="99">
        <v>5.106200755483691</v>
      </c>
      <c r="W156" s="99">
        <v>5.2556680164081113</v>
      </c>
      <c r="X156" s="99">
        <v>4.810467316019154</v>
      </c>
      <c r="Y156" s="99">
        <v>4.8786799105293364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13.371435689723768</v>
      </c>
      <c r="D157" s="123">
        <v>13.871895315310802</v>
      </c>
      <c r="E157" s="123">
        <v>14.182174955463742</v>
      </c>
      <c r="F157" s="123">
        <v>13.975939720726801</v>
      </c>
      <c r="G157" s="123">
        <v>13.965564490453431</v>
      </c>
      <c r="H157" s="123">
        <v>13.19175906260068</v>
      </c>
      <c r="I157" s="123">
        <v>13.611290930658688</v>
      </c>
      <c r="J157" s="123">
        <v>11.464263666222211</v>
      </c>
      <c r="K157" s="123">
        <v>11.218199287524293</v>
      </c>
      <c r="L157" s="123">
        <v>12.529331529072218</v>
      </c>
      <c r="M157" s="123">
        <v>10.423255384868298</v>
      </c>
      <c r="N157" s="123">
        <v>8.517998210941677</v>
      </c>
      <c r="O157" s="123">
        <v>7.340587328414653</v>
      </c>
      <c r="P157" s="123">
        <v>6.2800205585260223</v>
      </c>
      <c r="Q157" s="123">
        <v>5.999344547308918</v>
      </c>
      <c r="R157" s="123">
        <v>8.0192705477370101</v>
      </c>
      <c r="S157" s="123">
        <v>7.3771378337019291</v>
      </c>
      <c r="T157" s="123">
        <v>8.5194035261754131</v>
      </c>
      <c r="U157" s="123">
        <v>8.6501847260245359</v>
      </c>
      <c r="V157" s="123">
        <v>9.5346436420012033</v>
      </c>
      <c r="W157" s="123">
        <v>9.9188787064476145</v>
      </c>
      <c r="X157" s="123">
        <v>9.1347942091066017</v>
      </c>
      <c r="Y157" s="123">
        <v>10.721142706588838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12.98178137958571</v>
      </c>
      <c r="D158" s="99">
        <v>12.939178665605821</v>
      </c>
      <c r="E158" s="99">
        <v>15.039053841549455</v>
      </c>
      <c r="F158" s="99">
        <v>14.765223165441109</v>
      </c>
      <c r="G158" s="99">
        <v>13.531268435120259</v>
      </c>
      <c r="H158" s="99">
        <v>13.173530883435953</v>
      </c>
      <c r="I158" s="99">
        <v>13.10207371545326</v>
      </c>
      <c r="J158" s="99">
        <v>11.706337715004643</v>
      </c>
      <c r="K158" s="99">
        <v>11.520193674470368</v>
      </c>
      <c r="L158" s="99">
        <v>11.574061438271563</v>
      </c>
      <c r="M158" s="99">
        <v>10.244078304003148</v>
      </c>
      <c r="N158" s="99">
        <v>8.6376107316934103</v>
      </c>
      <c r="O158" s="99">
        <v>7.9434127422478937</v>
      </c>
      <c r="P158" s="99">
        <v>7.1172091112920093</v>
      </c>
      <c r="Q158" s="99">
        <v>6.8602000233647109</v>
      </c>
      <c r="R158" s="99">
        <v>7.3393764140292701</v>
      </c>
      <c r="S158" s="99">
        <v>7.8936573606159337</v>
      </c>
      <c r="T158" s="99">
        <v>8.1603004057994681</v>
      </c>
      <c r="U158" s="99">
        <v>8.5311745965611721</v>
      </c>
      <c r="V158" s="99">
        <v>10.032015319752796</v>
      </c>
      <c r="W158" s="99">
        <v>9.551076816087372</v>
      </c>
      <c r="X158" s="99">
        <v>9.5548998035520079</v>
      </c>
      <c r="Y158" s="99">
        <v>9.8785450053428843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13.743102033390631</v>
      </c>
      <c r="D159" s="110">
        <v>14.793029682367594</v>
      </c>
      <c r="E159" s="110">
        <v>13.201137613015893</v>
      </c>
      <c r="F159" s="110">
        <v>13.366325071547175</v>
      </c>
      <c r="G159" s="110">
        <v>14.166669586465764</v>
      </c>
      <c r="H159" s="110">
        <v>13.199894661104469</v>
      </c>
      <c r="I159" s="110">
        <v>13.810074815502716</v>
      </c>
      <c r="J159" s="110">
        <v>11.367275161430944</v>
      </c>
      <c r="K159" s="110">
        <v>11.0091643537497</v>
      </c>
      <c r="L159" s="110">
        <v>13.659995321238277</v>
      </c>
      <c r="M159" s="110">
        <v>10.685923497658957</v>
      </c>
      <c r="N159" s="110">
        <v>8.2784244652205281</v>
      </c>
      <c r="O159" s="110">
        <v>6.5348817973909457</v>
      </c>
      <c r="P159" s="110">
        <v>5.8010366974744709</v>
      </c>
      <c r="Q159" s="110">
        <v>5.7528562402883781</v>
      </c>
      <c r="R159" s="110">
        <v>8.162892617758267</v>
      </c>
      <c r="S159" s="110">
        <v>7.1350133803324329</v>
      </c>
      <c r="T159" s="110">
        <v>8.6727043324231055</v>
      </c>
      <c r="U159" s="110">
        <v>8.7109069094099816</v>
      </c>
      <c r="V159" s="110">
        <v>9.3090540864043927</v>
      </c>
      <c r="W159" s="110">
        <v>9.9862434911793709</v>
      </c>
      <c r="X159" s="110">
        <v>9.0910690616631982</v>
      </c>
      <c r="Y159" s="110">
        <v>10.822631912172069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36.913624426918815</v>
      </c>
      <c r="D161" s="118">
        <f t="shared" si="54"/>
        <v>39.479337698378714</v>
      </c>
      <c r="E161" s="118">
        <f t="shared" si="54"/>
        <v>44.064219051082851</v>
      </c>
      <c r="F161" s="118">
        <f t="shared" si="54"/>
        <v>43.829181085919018</v>
      </c>
      <c r="G161" s="118">
        <f t="shared" si="54"/>
        <v>45.302529919150452</v>
      </c>
      <c r="H161" s="118">
        <f t="shared" si="54"/>
        <v>43.4577648568755</v>
      </c>
      <c r="I161" s="118">
        <f t="shared" si="54"/>
        <v>42.778539161448336</v>
      </c>
      <c r="J161" s="118">
        <f t="shared" si="54"/>
        <v>38.708886696383921</v>
      </c>
      <c r="K161" s="118">
        <f t="shared" si="54"/>
        <v>41.265023826038977</v>
      </c>
      <c r="L161" s="118">
        <f t="shared" si="54"/>
        <v>39.228645268111919</v>
      </c>
      <c r="M161" s="118">
        <f t="shared" si="54"/>
        <v>37.827843397157054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24.436567039972733</v>
      </c>
      <c r="X161" s="118">
        <f t="shared" si="56"/>
        <v>20.119386802035052</v>
      </c>
      <c r="Y161" s="118">
        <f t="shared" si="56"/>
        <v>41.279215753933471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13.629063287100969</v>
      </c>
      <c r="D162" s="123">
        <f t="shared" si="57"/>
        <v>16.063947314230845</v>
      </c>
      <c r="E162" s="123">
        <f t="shared" si="57"/>
        <v>17.681637490612808</v>
      </c>
      <c r="F162" s="123">
        <f t="shared" si="57"/>
        <v>18.415810645369564</v>
      </c>
      <c r="G162" s="123">
        <f t="shared" si="57"/>
        <v>19.016917855439239</v>
      </c>
      <c r="H162" s="123">
        <f t="shared" si="57"/>
        <v>17.643157493688552</v>
      </c>
      <c r="I162" s="123">
        <f t="shared" si="57"/>
        <v>20.016706198922073</v>
      </c>
      <c r="J162" s="123">
        <f t="shared" si="57"/>
        <v>18.562472321405622</v>
      </c>
      <c r="K162" s="123">
        <f t="shared" si="57"/>
        <v>20.911308824191156</v>
      </c>
      <c r="L162" s="123">
        <f t="shared" si="57"/>
        <v>14.844317199417809</v>
      </c>
      <c r="M162" s="123">
        <f t="shared" si="57"/>
        <v>16.009979672698073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7.5421482575974235</v>
      </c>
      <c r="X162" s="123">
        <f t="shared" si="57"/>
        <v>4.091802102222581</v>
      </c>
      <c r="Y162" s="123">
        <f t="shared" si="57"/>
        <v>23.312977191854046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13.629063287100969</v>
      </c>
      <c r="D163" s="110">
        <v>16.063947314230845</v>
      </c>
      <c r="E163" s="110">
        <v>17.681637490612808</v>
      </c>
      <c r="F163" s="110">
        <v>18.415810645369564</v>
      </c>
      <c r="G163" s="110">
        <v>19.016917855439239</v>
      </c>
      <c r="H163" s="110">
        <v>17.643157493688552</v>
      </c>
      <c r="I163" s="110">
        <v>20.016706198922073</v>
      </c>
      <c r="J163" s="110">
        <v>18.562472321405622</v>
      </c>
      <c r="K163" s="110">
        <v>20.911308824191156</v>
      </c>
      <c r="L163" s="110">
        <v>14.844317199417809</v>
      </c>
      <c r="M163" s="110">
        <v>16.009979672698073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7.5421482575974235</v>
      </c>
      <c r="X163" s="110">
        <v>4.091802102222581</v>
      </c>
      <c r="Y163" s="110">
        <v>23.312977191854046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2.1827362204121048</v>
      </c>
      <c r="D164" s="123">
        <f t="shared" si="58"/>
        <v>1.8865840457000627</v>
      </c>
      <c r="E164" s="123">
        <f t="shared" si="58"/>
        <v>4.4365279306873102</v>
      </c>
      <c r="F164" s="123">
        <f t="shared" si="58"/>
        <v>3.8936385737000134</v>
      </c>
      <c r="G164" s="123">
        <f t="shared" si="58"/>
        <v>4.8805281799202529</v>
      </c>
      <c r="H164" s="123">
        <f t="shared" si="58"/>
        <v>5.2196892632664111</v>
      </c>
      <c r="I164" s="123">
        <f t="shared" si="58"/>
        <v>1.6517773146056081</v>
      </c>
      <c r="J164" s="123">
        <f t="shared" si="58"/>
        <v>1.2348436325361711</v>
      </c>
      <c r="K164" s="123">
        <f t="shared" si="58"/>
        <v>1.6956933078831726</v>
      </c>
      <c r="L164" s="123">
        <f t="shared" si="58"/>
        <v>4.2738037550462202</v>
      </c>
      <c r="M164" s="123">
        <f t="shared" si="58"/>
        <v>4.8133041121397593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1.2011668862999925</v>
      </c>
      <c r="X164" s="123">
        <f t="shared" si="58"/>
        <v>1.3282030970213827</v>
      </c>
      <c r="Y164" s="123">
        <f t="shared" si="58"/>
        <v>1.7168474417037647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2.1827362204121048</v>
      </c>
      <c r="D165" s="99">
        <f>RES_hhdet_in_tesh!D165/RES_summary!D$21</f>
        <v>1.8865840457000627</v>
      </c>
      <c r="E165" s="99">
        <f>RES_hhdet_in_tesh!E165/RES_summary!E$21</f>
        <v>4.4365279306873102</v>
      </c>
      <c r="F165" s="99">
        <f>RES_hhdet_in_tesh!F165/RES_summary!F$21</f>
        <v>3.8936385737000134</v>
      </c>
      <c r="G165" s="99">
        <f>RES_hhdet_in_tesh!G165/RES_summary!G$21</f>
        <v>4.8805281799202529</v>
      </c>
      <c r="H165" s="99">
        <f>RES_hhdet_in_tesh!H165/RES_summary!H$21</f>
        <v>5.2196892632664111</v>
      </c>
      <c r="I165" s="99">
        <f>RES_hhdet_in_tesh!I165/RES_summary!I$21</f>
        <v>1.6517773146056081</v>
      </c>
      <c r="J165" s="99">
        <f>RES_hhdet_in_tesh!J165/RES_summary!J$21</f>
        <v>1.2348436325361711</v>
      </c>
      <c r="K165" s="99">
        <f>RES_hhdet_in_tesh!K165/RES_summary!K$21</f>
        <v>1.6956933078831726</v>
      </c>
      <c r="L165" s="99">
        <f>RES_hhdet_in_tesh!L165/RES_summary!L$21</f>
        <v>4.2738037550462202</v>
      </c>
      <c r="M165" s="99">
        <f>RES_hhdet_in_tesh!M165/RES_summary!M$21</f>
        <v>4.8133041121397593</v>
      </c>
      <c r="N165" s="99">
        <f>RES_hhdet_in_tesh!N165/RES_summary!N$21</f>
        <v>0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0</v>
      </c>
      <c r="U165" s="99">
        <f>RES_hhdet_in_tesh!U165/RES_summary!U$21</f>
        <v>0</v>
      </c>
      <c r="V165" s="99">
        <f>RES_hhdet_in_tesh!V165/RES_summary!V$21</f>
        <v>0</v>
      </c>
      <c r="W165" s="99">
        <f>RES_hhdet_in_tesh!W165/RES_summary!W$21</f>
        <v>1.2011668862999925</v>
      </c>
      <c r="X165" s="99">
        <f>RES_hhdet_in_tesh!X165/RES_summary!X$21</f>
        <v>1.3282030970213827</v>
      </c>
      <c r="Y165" s="99">
        <f>RES_hhdet_in_tesh!Y165/RES_summary!Y$21</f>
        <v>1.7168474417037647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7.7304578922239431</v>
      </c>
      <c r="D166" s="123">
        <v>7.6571002778270492</v>
      </c>
      <c r="E166" s="123">
        <v>7.7639439676646846</v>
      </c>
      <c r="F166" s="123">
        <v>7.5439190405671273</v>
      </c>
      <c r="G166" s="123">
        <v>7.4394968091303992</v>
      </c>
      <c r="H166" s="123">
        <v>7.403160947356298</v>
      </c>
      <c r="I166" s="123">
        <v>7.4987142543771874</v>
      </c>
      <c r="J166" s="123">
        <v>7.4472728903762002</v>
      </c>
      <c r="K166" s="123">
        <v>7.4398370764303223</v>
      </c>
      <c r="L166" s="123">
        <v>7.5814975853947946</v>
      </c>
      <c r="M166" s="123">
        <v>6.581247571223348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5.7742430076469624</v>
      </c>
      <c r="X166" s="123">
        <v>5.5646551655218248</v>
      </c>
      <c r="Y166" s="123">
        <v>5.5283049178805017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7.7275200494821021</v>
      </c>
      <c r="D167" s="99">
        <v>7.6365948622448405</v>
      </c>
      <c r="E167" s="99">
        <v>7.7936338972103103</v>
      </c>
      <c r="F167" s="99">
        <v>7.5868182106297857</v>
      </c>
      <c r="G167" s="99">
        <v>7.4188311697958707</v>
      </c>
      <c r="H167" s="99">
        <v>7.4205107380110444</v>
      </c>
      <c r="I167" s="99">
        <v>7.5142784563404819</v>
      </c>
      <c r="J167" s="99">
        <v>7.4706325563088347</v>
      </c>
      <c r="K167" s="99">
        <v>7.4561119293871734</v>
      </c>
      <c r="L167" s="99">
        <v>7.710118959912398</v>
      </c>
      <c r="M167" s="99">
        <v>6.5847946963974229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5.8356531940214138</v>
      </c>
      <c r="X167" s="99">
        <v>5.550999711465729</v>
      </c>
      <c r="Y167" s="99">
        <v>5.4381506873589691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7.7272052200226344</v>
      </c>
      <c r="D168" s="99">
        <v>7.6360371104973321</v>
      </c>
      <c r="E168" s="99">
        <v>7.7946020970357717</v>
      </c>
      <c r="F168" s="99">
        <v>7.5874400098004129</v>
      </c>
      <c r="G168" s="99">
        <v>7.4185091315192304</v>
      </c>
      <c r="H168" s="99">
        <v>7.4203062710653569</v>
      </c>
      <c r="I168" s="99">
        <v>7.5131830586111858</v>
      </c>
      <c r="J168" s="99">
        <v>7.4716599882567785</v>
      </c>
      <c r="K168" s="99">
        <v>7.4574483267946059</v>
      </c>
      <c r="L168" s="99">
        <v>7.7155801089128326</v>
      </c>
      <c r="M168" s="99">
        <v>6.5922120738130889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1.4593758089356279</v>
      </c>
      <c r="D169" s="102">
        <v>1.4997043060372919</v>
      </c>
      <c r="E169" s="102">
        <v>1.3365764059929983</v>
      </c>
      <c r="F169" s="102">
        <v>1.3035732754173506</v>
      </c>
      <c r="G169" s="102">
        <v>1.4627067178628359</v>
      </c>
      <c r="H169" s="102">
        <v>1.3441077193277229</v>
      </c>
      <c r="I169" s="102">
        <v>1.3841592802972862</v>
      </c>
      <c r="J169" s="102">
        <v>1.3479848377508123</v>
      </c>
      <c r="K169" s="102">
        <v>1.4050385930810918</v>
      </c>
      <c r="L169" s="102">
        <v>1.2300906193913257</v>
      </c>
      <c r="M169" s="102">
        <v>0.6976266286671815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6.2678294110870061</v>
      </c>
      <c r="D170" s="105">
        <v>6.1363328044600403</v>
      </c>
      <c r="E170" s="105">
        <v>6.4580256910427725</v>
      </c>
      <c r="F170" s="105">
        <v>6.2838667343830625</v>
      </c>
      <c r="G170" s="105">
        <v>5.9558024136563947</v>
      </c>
      <c r="H170" s="105">
        <v>6.076198551737634</v>
      </c>
      <c r="I170" s="105">
        <v>6.1290237783139006</v>
      </c>
      <c r="J170" s="105">
        <v>6.1236751505059654</v>
      </c>
      <c r="K170" s="105">
        <v>6.0524097337135148</v>
      </c>
      <c r="L170" s="105">
        <v>6.4854894895215072</v>
      </c>
      <c r="M170" s="105">
        <v>5.8945854451459079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7.7631502135272985</v>
      </c>
      <c r="D171" s="102">
        <v>7.8827786076614332</v>
      </c>
      <c r="E171" s="102">
        <v>7.2307270737275324</v>
      </c>
      <c r="F171" s="102">
        <v>7.0886389474271789</v>
      </c>
      <c r="G171" s="102">
        <v>7.6036077175837766</v>
      </c>
      <c r="H171" s="102">
        <v>7.2610552977561929</v>
      </c>
      <c r="I171" s="102">
        <v>7.4201122619555475</v>
      </c>
      <c r="J171" s="102">
        <v>7.3396035144067779</v>
      </c>
      <c r="K171" s="102">
        <v>7.36639073606253</v>
      </c>
      <c r="L171" s="102">
        <v>7.1274244835053651</v>
      </c>
      <c r="M171" s="102">
        <v>6.5547412118224324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5.5644437274751652</v>
      </c>
      <c r="Y171" s="102">
        <v>5.6280629078690199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7.7653500225002743</v>
      </c>
      <c r="D172" s="105">
        <v>7.8841801370771529</v>
      </c>
      <c r="E172" s="105">
        <v>7.2301459453913139</v>
      </c>
      <c r="F172" s="105">
        <v>7.0876386054213647</v>
      </c>
      <c r="G172" s="105">
        <v>7.6055115734762762</v>
      </c>
      <c r="H172" s="105">
        <v>7.2595030432485581</v>
      </c>
      <c r="I172" s="105">
        <v>7.4180048924252571</v>
      </c>
      <c r="J172" s="105">
        <v>7.3415851618127048</v>
      </c>
      <c r="K172" s="105">
        <v>7.3704764641547076</v>
      </c>
      <c r="L172" s="105">
        <v>7.1397314441017183</v>
      </c>
      <c r="M172" s="105">
        <v>6.5724929505135696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5.658307184940039</v>
      </c>
      <c r="X172" s="105">
        <v>5.5754089540490019</v>
      </c>
      <c r="Y172" s="105">
        <v>5.6328929688133016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1.4710685091681344</v>
      </c>
      <c r="D173" s="99">
        <v>1.607024351115248</v>
      </c>
      <c r="E173" s="99">
        <v>1.059943805386633</v>
      </c>
      <c r="F173" s="99">
        <v>1.0561499815474622</v>
      </c>
      <c r="G173" s="99">
        <v>1.5555248539702329</v>
      </c>
      <c r="H173" s="99">
        <v>1.264870273015406</v>
      </c>
      <c r="I173" s="99">
        <v>1.3421351581705785</v>
      </c>
      <c r="J173" s="99">
        <v>1.2824948446523778</v>
      </c>
      <c r="K173" s="99">
        <v>1.3849190938318452</v>
      </c>
      <c r="L173" s="99">
        <v>0.93728741905034219</v>
      </c>
      <c r="M173" s="99">
        <v>0.65144837913121267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0.40263916853192816</v>
      </c>
      <c r="X173" s="99">
        <v>0.76494163802984827</v>
      </c>
      <c r="Y173" s="99">
        <v>0.75421305828396479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6.2942815133321393</v>
      </c>
      <c r="D174" s="110">
        <v>6.277155785961904</v>
      </c>
      <c r="E174" s="110">
        <v>6.1702021400046796</v>
      </c>
      <c r="F174" s="110">
        <v>6.0314886238739014</v>
      </c>
      <c r="G174" s="110">
        <v>6.0499867195060428</v>
      </c>
      <c r="H174" s="110">
        <v>5.9946327702331521</v>
      </c>
      <c r="I174" s="110">
        <v>6.0758697342546784</v>
      </c>
      <c r="J174" s="110">
        <v>6.0590903171603276</v>
      </c>
      <c r="K174" s="110">
        <v>5.9855573703228622</v>
      </c>
      <c r="L174" s="110">
        <v>6.2024440250513768</v>
      </c>
      <c r="M174" s="110">
        <v>5.921044571382355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5.2556680164081104</v>
      </c>
      <c r="X174" s="110">
        <v>4.8104673160191531</v>
      </c>
      <c r="Y174" s="110">
        <v>4.8786799105293355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13.371367027181801</v>
      </c>
      <c r="D175" s="123">
        <v>13.871706060620758</v>
      </c>
      <c r="E175" s="123">
        <v>14.182109662118048</v>
      </c>
      <c r="F175" s="123">
        <v>13.975812826282313</v>
      </c>
      <c r="G175" s="123">
        <v>13.96558707466056</v>
      </c>
      <c r="H175" s="123">
        <v>13.191757152564238</v>
      </c>
      <c r="I175" s="123">
        <v>13.611341393543473</v>
      </c>
      <c r="J175" s="123">
        <v>11.464297852065926</v>
      </c>
      <c r="K175" s="123">
        <v>11.218184617534328</v>
      </c>
      <c r="L175" s="123">
        <v>12.529026728253097</v>
      </c>
      <c r="M175" s="123">
        <v>10.423312041095876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9.9190088884283547</v>
      </c>
      <c r="X175" s="123">
        <v>9.1347264372692667</v>
      </c>
      <c r="Y175" s="123">
        <v>10.721086202495163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12.981781379585708</v>
      </c>
      <c r="D176" s="99">
        <v>12.939178665605821</v>
      </c>
      <c r="E176" s="99">
        <v>15.039053841549451</v>
      </c>
      <c r="F176" s="99">
        <v>14.765223165441105</v>
      </c>
      <c r="G176" s="99">
        <v>13.531268435120259</v>
      </c>
      <c r="H176" s="99">
        <v>13.173530883435953</v>
      </c>
      <c r="I176" s="99">
        <v>13.102073715453264</v>
      </c>
      <c r="J176" s="99">
        <v>11.706337715004638</v>
      </c>
      <c r="K176" s="99">
        <v>11.520193674470368</v>
      </c>
      <c r="L176" s="99">
        <v>11.574061438271565</v>
      </c>
      <c r="M176" s="99">
        <v>10.244078304003146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9.551076816087372</v>
      </c>
      <c r="X176" s="99">
        <v>9.5548998035520096</v>
      </c>
      <c r="Y176" s="99">
        <v>9.878545005342886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13.743102033390631</v>
      </c>
      <c r="D177" s="110">
        <v>14.793029682367596</v>
      </c>
      <c r="E177" s="110">
        <v>13.201137613015892</v>
      </c>
      <c r="F177" s="110">
        <v>13.366325071547177</v>
      </c>
      <c r="G177" s="110">
        <v>14.166669586465767</v>
      </c>
      <c r="H177" s="110">
        <v>13.199894661104469</v>
      </c>
      <c r="I177" s="110">
        <v>13.810074815502716</v>
      </c>
      <c r="J177" s="110">
        <v>11.367275161430944</v>
      </c>
      <c r="K177" s="110">
        <v>11.009164353749702</v>
      </c>
      <c r="L177" s="110">
        <v>13.659995321238281</v>
      </c>
      <c r="M177" s="110">
        <v>10.685923497658957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9.9862434911793674</v>
      </c>
      <c r="X177" s="110">
        <v>9.0910690616631964</v>
      </c>
      <c r="Y177" s="110">
        <v>10.822631912172069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11.231197869054943</v>
      </c>
      <c r="D24" s="118">
        <f t="shared" si="7"/>
        <v>11.027970939690366</v>
      </c>
      <c r="E24" s="118">
        <f t="shared" si="7"/>
        <v>15.126355719327391</v>
      </c>
      <c r="F24" s="118">
        <f t="shared" si="7"/>
        <v>14.142547500686234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12.980084411710909</v>
      </c>
      <c r="M24" s="118">
        <f t="shared" si="7"/>
        <v>10.648409073408079</v>
      </c>
      <c r="N24" s="118">
        <f t="shared" si="7"/>
        <v>10.100662483313588</v>
      </c>
      <c r="O24" s="118">
        <f t="shared" si="7"/>
        <v>9.7326291849494986</v>
      </c>
      <c r="P24" s="118">
        <f t="shared" si="7"/>
        <v>7.7898240757835548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7.5665880165188746</v>
      </c>
      <c r="T24" s="118">
        <f t="shared" si="8"/>
        <v>7.0351103125959398</v>
      </c>
      <c r="U24" s="118">
        <f t="shared" si="8"/>
        <v>7.3701179219761386</v>
      </c>
      <c r="V24" s="118">
        <f t="shared" si="8"/>
        <v>7.7457933203427967</v>
      </c>
      <c r="W24" s="118">
        <f t="shared" ref="W24:Y24" si="9">W25+W28+W30+W39</f>
        <v>0</v>
      </c>
      <c r="X24" s="118">
        <f t="shared" si="9"/>
        <v>4.8287066663814269</v>
      </c>
      <c r="Y24" s="118">
        <f t="shared" si="9"/>
        <v>0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5.9323357019222884</v>
      </c>
      <c r="D25" s="123">
        <f t="shared" si="10"/>
        <v>5.7490986780653284</v>
      </c>
      <c r="E25" s="123">
        <f t="shared" si="10"/>
        <v>9.1163645240052205</v>
      </c>
      <c r="F25" s="123">
        <f t="shared" si="10"/>
        <v>8.9173428979864831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8.3964346297923633</v>
      </c>
      <c r="M25" s="123">
        <f t="shared" si="10"/>
        <v>6.5262199239820742</v>
      </c>
      <c r="N25" s="123">
        <f t="shared" si="10"/>
        <v>6.2028684782241772</v>
      </c>
      <c r="O25" s="123">
        <f t="shared" si="10"/>
        <v>6.300502539324965</v>
      </c>
      <c r="P25" s="123">
        <f t="shared" si="10"/>
        <v>5.8428171342028259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5.2744922251134581</v>
      </c>
      <c r="T25" s="123">
        <f t="shared" si="11"/>
        <v>5.0159896496125453</v>
      </c>
      <c r="U25" s="123">
        <f t="shared" si="11"/>
        <v>5.0641266968988274</v>
      </c>
      <c r="V25" s="123">
        <f t="shared" si="11"/>
        <v>5.5006213704983651</v>
      </c>
      <c r="W25" s="123">
        <f t="shared" ref="W25:Y25" si="12">SUM(W26:W27)</f>
        <v>0</v>
      </c>
      <c r="X25" s="123">
        <f t="shared" si="12"/>
        <v>4.8287066663814269</v>
      </c>
      <c r="Y25" s="123">
        <f t="shared" si="12"/>
        <v>0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5.9323357019222884</v>
      </c>
      <c r="D26" s="99">
        <v>5.7490986780653284</v>
      </c>
      <c r="E26" s="99">
        <v>9.1163645240052205</v>
      </c>
      <c r="F26" s="99">
        <v>8.9173428979864831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8.3964346297923633</v>
      </c>
      <c r="M26" s="99">
        <v>6.5262199239820742</v>
      </c>
      <c r="N26" s="99">
        <v>6.2028684782241772</v>
      </c>
      <c r="O26" s="99">
        <v>6.300502539324965</v>
      </c>
      <c r="P26" s="99">
        <v>5.8428171342028259</v>
      </c>
      <c r="Q26" s="99">
        <v>0</v>
      </c>
      <c r="R26" s="99">
        <v>0</v>
      </c>
      <c r="S26" s="99">
        <v>5.2744922251134581</v>
      </c>
      <c r="T26" s="99">
        <v>5.0159896496125453</v>
      </c>
      <c r="U26" s="99">
        <v>5.0641266968988274</v>
      </c>
      <c r="V26" s="99">
        <v>5.5006213704983651</v>
      </c>
      <c r="W26" s="99">
        <v>0</v>
      </c>
      <c r="X26" s="99">
        <v>4.8287066663814269</v>
      </c>
      <c r="Y26" s="99">
        <v>0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2.7268742258386984</v>
      </c>
      <c r="D30" s="123">
        <v>2.6726045480581062</v>
      </c>
      <c r="E30" s="123">
        <v>2.7591407802715886</v>
      </c>
      <c r="F30" s="123">
        <v>2.622711095048027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2.0630391331882536</v>
      </c>
      <c r="M30" s="123">
        <v>1.6762911727560637</v>
      </c>
      <c r="N30" s="123">
        <v>1.5853422157301096</v>
      </c>
      <c r="O30" s="123">
        <v>1.6089482904832388</v>
      </c>
      <c r="P30" s="123">
        <v>1.9470069415807292</v>
      </c>
      <c r="Q30" s="123">
        <v>0</v>
      </c>
      <c r="R30" s="123">
        <v>0</v>
      </c>
      <c r="S30" s="123">
        <v>1.3035756929935209</v>
      </c>
      <c r="T30" s="123">
        <v>1.0730344119134403</v>
      </c>
      <c r="U30" s="123">
        <v>1.2014888236435477</v>
      </c>
      <c r="V30" s="123">
        <v>1.056820171196768</v>
      </c>
      <c r="W30" s="123">
        <v>0</v>
      </c>
      <c r="X30" s="123">
        <v>0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2.9850938841813455</v>
      </c>
      <c r="D31" s="99">
        <v>2.9413244919859545</v>
      </c>
      <c r="E31" s="99">
        <v>2.9918229013823741</v>
      </c>
      <c r="F31" s="99">
        <v>2.9026127170156881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2.8609131077356129</v>
      </c>
      <c r="M31" s="99">
        <v>2.408564250333074</v>
      </c>
      <c r="N31" s="99">
        <v>2.256720897167944</v>
      </c>
      <c r="O31" s="99">
        <v>2.1866640343771673</v>
      </c>
      <c r="P31" s="99">
        <v>1.9470069415807292</v>
      </c>
      <c r="Q31" s="99">
        <v>0</v>
      </c>
      <c r="R31" s="99">
        <v>0</v>
      </c>
      <c r="S31" s="99">
        <v>1.8072773930398989</v>
      </c>
      <c r="T31" s="99">
        <v>1.7546536655740859</v>
      </c>
      <c r="U31" s="99">
        <v>1.7163438681527927</v>
      </c>
      <c r="V31" s="99">
        <v>1.9730085457857645</v>
      </c>
      <c r="W31" s="99">
        <v>0</v>
      </c>
      <c r="X31" s="99">
        <v>0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0.56374797788689157</v>
      </c>
      <c r="D32" s="99">
        <v>0.57762878424947695</v>
      </c>
      <c r="E32" s="99">
        <v>0.51308541735948698</v>
      </c>
      <c r="F32" s="99">
        <v>0.49872927777375919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0.45643684552945579</v>
      </c>
      <c r="M32" s="99">
        <v>0.25517554234567852</v>
      </c>
      <c r="N32" s="99">
        <v>0.25118655859245931</v>
      </c>
      <c r="O32" s="99">
        <v>0.22618407660155773</v>
      </c>
      <c r="P32" s="99">
        <v>0</v>
      </c>
      <c r="Q32" s="99">
        <v>0</v>
      </c>
      <c r="R32" s="99">
        <v>0</v>
      </c>
      <c r="S32" s="99">
        <v>0.21051128629015023</v>
      </c>
      <c r="T32" s="99">
        <v>0.146571055994273</v>
      </c>
      <c r="U32" s="99">
        <v>0.14850742644853723</v>
      </c>
      <c r="V32" s="99">
        <v>0.23337247784760637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0.56374797788689157</v>
      </c>
      <c r="D33" s="102">
        <v>0.57762878424947695</v>
      </c>
      <c r="E33" s="102">
        <v>0.51308541735948698</v>
      </c>
      <c r="F33" s="102">
        <v>0.49872927777375919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0.45643684552945579</v>
      </c>
      <c r="M33" s="102">
        <v>0.25517554234567852</v>
      </c>
      <c r="N33" s="102">
        <v>0.25118655859245931</v>
      </c>
      <c r="O33" s="102">
        <v>0.22618407660155773</v>
      </c>
      <c r="P33" s="102">
        <v>0</v>
      </c>
      <c r="Q33" s="102">
        <v>0</v>
      </c>
      <c r="R33" s="102">
        <v>0</v>
      </c>
      <c r="S33" s="102">
        <v>0.21051128629015023</v>
      </c>
      <c r="T33" s="102">
        <v>0.146571055994273</v>
      </c>
      <c r="U33" s="102">
        <v>0.14850742644853723</v>
      </c>
      <c r="V33" s="102">
        <v>0.23337247784760637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2.5719879412939561</v>
      </c>
      <c r="D39" s="123">
        <v>2.6062677135669317</v>
      </c>
      <c r="E39" s="123">
        <v>3.2508504150505817</v>
      </c>
      <c r="F39" s="123">
        <v>2.6024935076517233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2.5206106487302917</v>
      </c>
      <c r="M39" s="123">
        <v>2.4458979766699409</v>
      </c>
      <c r="N39" s="123">
        <v>2.3124517893593</v>
      </c>
      <c r="O39" s="123">
        <v>1.823178355141295</v>
      </c>
      <c r="P39" s="123">
        <v>0</v>
      </c>
      <c r="Q39" s="123">
        <v>0</v>
      </c>
      <c r="R39" s="123">
        <v>0</v>
      </c>
      <c r="S39" s="123">
        <v>0.98852009841189559</v>
      </c>
      <c r="T39" s="123">
        <v>0.94608625106995403</v>
      </c>
      <c r="U39" s="123">
        <v>1.1045024014337632</v>
      </c>
      <c r="V39" s="123">
        <v>1.1883517786476636</v>
      </c>
      <c r="W39" s="123">
        <v>0</v>
      </c>
      <c r="X39" s="123">
        <v>0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5.2686196885501557</v>
      </c>
      <c r="D40" s="99">
        <v>5.2456291678764915</v>
      </c>
      <c r="E40" s="99">
        <v>6.0903208926196593</v>
      </c>
      <c r="F40" s="99">
        <v>5.9729512163781564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4.6517890919691469</v>
      </c>
      <c r="M40" s="99">
        <v>4.113883429479249</v>
      </c>
      <c r="N40" s="99">
        <v>3.4671636387818392</v>
      </c>
      <c r="O40" s="99">
        <v>3.1876403613127451</v>
      </c>
      <c r="P40" s="99">
        <v>0</v>
      </c>
      <c r="Q40" s="99">
        <v>0</v>
      </c>
      <c r="R40" s="99">
        <v>0</v>
      </c>
      <c r="S40" s="99">
        <v>3.094990095355084</v>
      </c>
      <c r="T40" s="99">
        <v>3.1606288832040685</v>
      </c>
      <c r="U40" s="99">
        <v>3.2680363219049466</v>
      </c>
      <c r="V40" s="99">
        <v>3.8132888185938367</v>
      </c>
      <c r="W40" s="99">
        <v>0</v>
      </c>
      <c r="X40" s="99">
        <v>0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11.576986014758953</v>
      </c>
      <c r="D43" s="118">
        <f t="shared" si="14"/>
        <v>16.01205961698814</v>
      </c>
      <c r="E43" s="118">
        <f t="shared" si="14"/>
        <v>11.571688961258449</v>
      </c>
      <c r="F43" s="118">
        <f t="shared" si="14"/>
        <v>13.742848272335888</v>
      </c>
      <c r="G43" s="118">
        <f t="shared" si="14"/>
        <v>14.241191327180292</v>
      </c>
      <c r="H43" s="118">
        <f t="shared" si="14"/>
        <v>13.509301981114053</v>
      </c>
      <c r="I43" s="118">
        <f t="shared" si="14"/>
        <v>14.335560654613827</v>
      </c>
      <c r="J43" s="118">
        <f t="shared" si="14"/>
        <v>14.252287395974598</v>
      </c>
      <c r="K43" s="118">
        <f t="shared" si="14"/>
        <v>14.249453335707896</v>
      </c>
      <c r="L43" s="118">
        <f t="shared" si="14"/>
        <v>14.089942770730723</v>
      </c>
      <c r="M43" s="118">
        <f t="shared" si="14"/>
        <v>14.127590834008172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9.0678054352798618</v>
      </c>
      <c r="U43" s="118">
        <f t="shared" si="15"/>
        <v>8.133794425025247</v>
      </c>
      <c r="V43" s="118">
        <f t="shared" si="15"/>
        <v>9.4516784606064004</v>
      </c>
      <c r="W43" s="118">
        <f t="shared" ref="W43:Y43" si="16">W44+W47+W49+W58</f>
        <v>8.895960193443587</v>
      </c>
      <c r="X43" s="118">
        <f t="shared" si="16"/>
        <v>8.2917154885375766</v>
      </c>
      <c r="Y43" s="118">
        <f t="shared" si="16"/>
        <v>7.8611554212094719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8.8772686227688311</v>
      </c>
      <c r="D44" s="123">
        <f t="shared" si="17"/>
        <v>9.2072183711624458</v>
      </c>
      <c r="E44" s="123">
        <f t="shared" si="17"/>
        <v>8.2005959000598914</v>
      </c>
      <c r="F44" s="123">
        <f t="shared" si="17"/>
        <v>8.4012453493469259</v>
      </c>
      <c r="G44" s="123">
        <f t="shared" si="17"/>
        <v>9.1996851772642145</v>
      </c>
      <c r="H44" s="123">
        <f t="shared" si="17"/>
        <v>8.6368848759774259</v>
      </c>
      <c r="I44" s="123">
        <f t="shared" si="17"/>
        <v>9.3978969527915694</v>
      </c>
      <c r="J44" s="123">
        <f t="shared" si="17"/>
        <v>9.3671835790616065</v>
      </c>
      <c r="K44" s="123">
        <f t="shared" si="17"/>
        <v>9.2767201334542744</v>
      </c>
      <c r="L44" s="123">
        <f t="shared" si="17"/>
        <v>7.8872736190508173</v>
      </c>
      <c r="M44" s="123">
        <f t="shared" si="17"/>
        <v>8.8488889497428325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6.6110508495699092</v>
      </c>
      <c r="U44" s="123">
        <f t="shared" si="18"/>
        <v>5.7312109885879607</v>
      </c>
      <c r="V44" s="123">
        <f t="shared" si="18"/>
        <v>6.2555109175193433</v>
      </c>
      <c r="W44" s="123">
        <f t="shared" ref="W44:Y44" si="19">SUM(W45:W46)</f>
        <v>6.2998756483978289</v>
      </c>
      <c r="X44" s="123">
        <f t="shared" si="19"/>
        <v>5.9529267275816116</v>
      </c>
      <c r="Y44" s="123">
        <f t="shared" si="19"/>
        <v>5.5945756577747741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8.8772686227688311</v>
      </c>
      <c r="D45" s="99">
        <v>9.2072183711624458</v>
      </c>
      <c r="E45" s="99">
        <v>8.2005959000598914</v>
      </c>
      <c r="F45" s="99">
        <v>8.4012453493469259</v>
      </c>
      <c r="G45" s="99">
        <v>9.1996851772642145</v>
      </c>
      <c r="H45" s="99">
        <v>8.6368848759774259</v>
      </c>
      <c r="I45" s="99">
        <v>9.3978969527915694</v>
      </c>
      <c r="J45" s="99">
        <v>9.3671835790616065</v>
      </c>
      <c r="K45" s="99">
        <v>9.2767201334542744</v>
      </c>
      <c r="L45" s="99">
        <v>7.8872736190508173</v>
      </c>
      <c r="M45" s="99">
        <v>8.8488889497428325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6.6110508495699092</v>
      </c>
      <c r="U45" s="99">
        <v>5.7312109885879607</v>
      </c>
      <c r="V45" s="99">
        <v>6.2555109175193433</v>
      </c>
      <c r="W45" s="99">
        <v>6.2998756483978289</v>
      </c>
      <c r="X45" s="99">
        <v>5.9529267275816116</v>
      </c>
      <c r="Y45" s="99">
        <v>5.5945756577747741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0.11082668296116566</v>
      </c>
      <c r="D49" s="123">
        <v>4.2007419545353262</v>
      </c>
      <c r="E49" s="123">
        <v>0.17367459257323636</v>
      </c>
      <c r="F49" s="123">
        <v>2.7397491734302952</v>
      </c>
      <c r="G49" s="123">
        <v>3.3109828777472718</v>
      </c>
      <c r="H49" s="123">
        <v>3.2315542485894069</v>
      </c>
      <c r="I49" s="123">
        <v>3.4541347754480167</v>
      </c>
      <c r="J49" s="123">
        <v>3.5365119063528554</v>
      </c>
      <c r="K49" s="123">
        <v>3.0765935227698629</v>
      </c>
      <c r="L49" s="123">
        <v>3.6813754147014288</v>
      </c>
      <c r="M49" s="123">
        <v>2.8336799479912704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1.5101034052645372</v>
      </c>
      <c r="U49" s="123">
        <v>1.3003208561900321</v>
      </c>
      <c r="V49" s="123">
        <v>2.0056304866517469</v>
      </c>
      <c r="W49" s="123">
        <v>2.0355342108337049</v>
      </c>
      <c r="X49" s="123">
        <v>1.9977030792460957</v>
      </c>
      <c r="Y49" s="123">
        <v>1.8647182088324772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4.3820759085285133</v>
      </c>
      <c r="E50" s="99">
        <v>3.4734918514647277</v>
      </c>
      <c r="F50" s="99">
        <v>3.2976920142200514</v>
      </c>
      <c r="G50" s="99">
        <v>3.5132104390117829</v>
      </c>
      <c r="H50" s="99">
        <v>3.3940071814018626</v>
      </c>
      <c r="I50" s="99">
        <v>3.5724190076169799</v>
      </c>
      <c r="J50" s="99">
        <v>3.6591508097998253</v>
      </c>
      <c r="K50" s="99">
        <v>3.1579832117591615</v>
      </c>
      <c r="L50" s="99">
        <v>3.9996926986955481</v>
      </c>
      <c r="M50" s="99">
        <v>4.0708286118569124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2.3199520765823261</v>
      </c>
      <c r="U50" s="99">
        <v>1.9858018709220007</v>
      </c>
      <c r="V50" s="99">
        <v>2.2999247379634644</v>
      </c>
      <c r="W50" s="99">
        <v>2.1596521505186872</v>
      </c>
      <c r="X50" s="99">
        <v>1.9993720041243297</v>
      </c>
      <c r="Y50" s="99">
        <v>1.8654581763756646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0.85705968156634782</v>
      </c>
      <c r="D51" s="99">
        <v>0.88825169117659175</v>
      </c>
      <c r="E51" s="99">
        <v>0</v>
      </c>
      <c r="F51" s="99">
        <v>0</v>
      </c>
      <c r="G51" s="99">
        <v>0.68603492345039518</v>
      </c>
      <c r="H51" s="99">
        <v>0.60364216734237841</v>
      </c>
      <c r="I51" s="99">
        <v>0.65342156649150052</v>
      </c>
      <c r="J51" s="99">
        <v>0.66140535043181781</v>
      </c>
      <c r="K51" s="99">
        <v>0.57502663204371407</v>
      </c>
      <c r="L51" s="99">
        <v>0.66626480085742001</v>
      </c>
      <c r="M51" s="99">
        <v>0.5701683569619258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0.2268209103303348</v>
      </c>
      <c r="U51" s="99">
        <v>0</v>
      </c>
      <c r="V51" s="99">
        <v>0.25535216315463677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0.85705968156634782</v>
      </c>
      <c r="D52" s="102">
        <v>0.88825169117659175</v>
      </c>
      <c r="E52" s="102">
        <v>0</v>
      </c>
      <c r="F52" s="102">
        <v>0</v>
      </c>
      <c r="G52" s="102">
        <v>0.68603492345039518</v>
      </c>
      <c r="H52" s="102">
        <v>0.60364216734237841</v>
      </c>
      <c r="I52" s="102">
        <v>0.65342156649150052</v>
      </c>
      <c r="J52" s="102">
        <v>0.66140535043181781</v>
      </c>
      <c r="K52" s="102">
        <v>0.57502663204371407</v>
      </c>
      <c r="L52" s="102">
        <v>0.66626480085742001</v>
      </c>
      <c r="M52" s="102">
        <v>0.5701683569619258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0.2268209103303348</v>
      </c>
      <c r="U52" s="102">
        <v>0</v>
      </c>
      <c r="V52" s="102">
        <v>0.25535216315463677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2.5888907090289557</v>
      </c>
      <c r="D58" s="123">
        <v>2.6040992912903689</v>
      </c>
      <c r="E58" s="123">
        <v>3.1974184686253206</v>
      </c>
      <c r="F58" s="123">
        <v>2.6018537495586664</v>
      </c>
      <c r="G58" s="123">
        <v>1.7305232721688069</v>
      </c>
      <c r="H58" s="123">
        <v>1.6408628565472192</v>
      </c>
      <c r="I58" s="123">
        <v>1.4835289263742406</v>
      </c>
      <c r="J58" s="123">
        <v>1.3485919105601372</v>
      </c>
      <c r="K58" s="123">
        <v>1.8961396794837577</v>
      </c>
      <c r="L58" s="123">
        <v>2.5212937369784765</v>
      </c>
      <c r="M58" s="123">
        <v>2.4450219362740691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0.94665118044541574</v>
      </c>
      <c r="U58" s="123">
        <v>1.1022625802472548</v>
      </c>
      <c r="V58" s="123">
        <v>1.1905370564353106</v>
      </c>
      <c r="W58" s="123">
        <v>0.56055033421205291</v>
      </c>
      <c r="X58" s="123">
        <v>0.34108568170986925</v>
      </c>
      <c r="Y58" s="123">
        <v>0.40186155460222012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5.2686196885501557</v>
      </c>
      <c r="D59" s="99">
        <v>5.2456291678764924</v>
      </c>
      <c r="E59" s="99">
        <v>6.0903208926196584</v>
      </c>
      <c r="F59" s="99">
        <v>5.9729512163781564</v>
      </c>
      <c r="G59" s="99">
        <v>5.4678579488698915</v>
      </c>
      <c r="H59" s="99">
        <v>5.3175446182635273</v>
      </c>
      <c r="I59" s="99">
        <v>5.2829887630170909</v>
      </c>
      <c r="J59" s="99">
        <v>4.7151099801519436</v>
      </c>
      <c r="K59" s="99">
        <v>4.6351318177867782</v>
      </c>
      <c r="L59" s="99">
        <v>4.6517890919691469</v>
      </c>
      <c r="M59" s="99">
        <v>4.113883429479249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3.1606288832040681</v>
      </c>
      <c r="U59" s="99">
        <v>3.2680363219049471</v>
      </c>
      <c r="V59" s="99">
        <v>3.8132888185938376</v>
      </c>
      <c r="W59" s="99">
        <v>3.6170549698644745</v>
      </c>
      <c r="X59" s="99">
        <v>3.6161119175966663</v>
      </c>
      <c r="Y59" s="99">
        <v>3.7383504765763726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12.282068206732525</v>
      </c>
      <c r="D62" s="118">
        <f t="shared" si="21"/>
        <v>13.245520616977778</v>
      </c>
      <c r="E62" s="118">
        <f t="shared" si="21"/>
        <v>12.928708761237608</v>
      </c>
      <c r="F62" s="118">
        <f t="shared" si="21"/>
        <v>13.386442691721388</v>
      </c>
      <c r="G62" s="118">
        <f t="shared" si="21"/>
        <v>13.575430760970935</v>
      </c>
      <c r="H62" s="118">
        <f t="shared" si="21"/>
        <v>12.732632468522668</v>
      </c>
      <c r="I62" s="118">
        <f t="shared" si="21"/>
        <v>13.049661006003893</v>
      </c>
      <c r="J62" s="118">
        <f t="shared" si="21"/>
        <v>12.225638878414276</v>
      </c>
      <c r="K62" s="118">
        <f t="shared" si="21"/>
        <v>12.442108894888822</v>
      </c>
      <c r="L62" s="118">
        <f t="shared" si="21"/>
        <v>12.112149731685907</v>
      </c>
      <c r="M62" s="118">
        <f t="shared" si="21"/>
        <v>9.8872090779015274</v>
      </c>
      <c r="N62" s="118">
        <f t="shared" si="21"/>
        <v>9.5216691741518975</v>
      </c>
      <c r="O62" s="118">
        <f t="shared" si="21"/>
        <v>9.0551928491875273</v>
      </c>
      <c r="P62" s="118">
        <f t="shared" si="21"/>
        <v>8.6815992656202781</v>
      </c>
      <c r="Q62" s="118">
        <f t="shared" si="21"/>
        <v>8.5576031344936929</v>
      </c>
      <c r="R62" s="118">
        <f t="shared" ref="R62:V62" si="22">R63+R66+R68+R77</f>
        <v>7.9079879067499022</v>
      </c>
      <c r="S62" s="118">
        <f t="shared" si="22"/>
        <v>7.9469405368585413</v>
      </c>
      <c r="T62" s="118">
        <f t="shared" si="22"/>
        <v>8.3185927523778691</v>
      </c>
      <c r="U62" s="118">
        <f t="shared" si="22"/>
        <v>8.48798819313728</v>
      </c>
      <c r="V62" s="118">
        <f t="shared" si="22"/>
        <v>8.8540055279461907</v>
      </c>
      <c r="W62" s="118">
        <f t="shared" ref="W62:Y62" si="23">W63+W66+W68+W77</f>
        <v>8.7692473427791064</v>
      </c>
      <c r="X62" s="118">
        <f t="shared" si="23"/>
        <v>8.2497836368516566</v>
      </c>
      <c r="Y62" s="118">
        <f t="shared" si="23"/>
        <v>8.1094907804439984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5.3927538467469009</v>
      </c>
      <c r="D63" s="123">
        <f t="shared" si="24"/>
        <v>5.8784839704965002</v>
      </c>
      <c r="E63" s="123">
        <f t="shared" si="24"/>
        <v>6.1338466458958258</v>
      </c>
      <c r="F63" s="123">
        <f t="shared" si="24"/>
        <v>6.5851481854753189</v>
      </c>
      <c r="G63" s="123">
        <f t="shared" si="24"/>
        <v>6.7759937870351052</v>
      </c>
      <c r="H63" s="123">
        <f t="shared" si="24"/>
        <v>6.4029025149436283</v>
      </c>
      <c r="I63" s="123">
        <f t="shared" si="24"/>
        <v>6.6099207966003446</v>
      </c>
      <c r="J63" s="123">
        <f t="shared" si="24"/>
        <v>6.256934599835458</v>
      </c>
      <c r="K63" s="123">
        <f t="shared" si="24"/>
        <v>6.8087117569833904</v>
      </c>
      <c r="L63" s="123">
        <f t="shared" si="24"/>
        <v>5.6100226163439775</v>
      </c>
      <c r="M63" s="123">
        <f t="shared" si="24"/>
        <v>4.8699464095241547</v>
      </c>
      <c r="N63" s="123">
        <f t="shared" si="24"/>
        <v>5.1175508965040759</v>
      </c>
      <c r="O63" s="123">
        <f t="shared" si="24"/>
        <v>5.0793956356027898</v>
      </c>
      <c r="P63" s="123">
        <f t="shared" si="24"/>
        <v>5.1321068560437952</v>
      </c>
      <c r="Q63" s="123">
        <f t="shared" si="24"/>
        <v>4.9165562724688083</v>
      </c>
      <c r="R63" s="123">
        <f t="shared" ref="R63:V63" si="25">SUM(R64:R65)</f>
        <v>4.2610564455269175</v>
      </c>
      <c r="S63" s="123">
        <f t="shared" si="25"/>
        <v>4.2032730435550771</v>
      </c>
      <c r="T63" s="123">
        <f t="shared" si="25"/>
        <v>4.2419806255000552</v>
      </c>
      <c r="U63" s="123">
        <f t="shared" si="25"/>
        <v>4.1937190347014903</v>
      </c>
      <c r="V63" s="123">
        <f t="shared" si="25"/>
        <v>4.1438496177414113</v>
      </c>
      <c r="W63" s="123">
        <f t="shared" ref="W63:Y63" si="26">SUM(W64:W65)</f>
        <v>4.0441447928940386</v>
      </c>
      <c r="X63" s="123">
        <f t="shared" si="26"/>
        <v>3.9789670958506642</v>
      </c>
      <c r="Y63" s="123">
        <f t="shared" si="26"/>
        <v>3.7290786313997986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5.3927538467469009</v>
      </c>
      <c r="D64" s="99">
        <v>5.8784839704965002</v>
      </c>
      <c r="E64" s="99">
        <v>6.1338466458958258</v>
      </c>
      <c r="F64" s="99">
        <v>6.5851481854753189</v>
      </c>
      <c r="G64" s="99">
        <v>6.7759937870351052</v>
      </c>
      <c r="H64" s="99">
        <v>6.4029025149436283</v>
      </c>
      <c r="I64" s="99">
        <v>6.6099207966003446</v>
      </c>
      <c r="J64" s="99">
        <v>6.256934599835458</v>
      </c>
      <c r="K64" s="99">
        <v>6.8087117569833904</v>
      </c>
      <c r="L64" s="99">
        <v>5.6100226163439775</v>
      </c>
      <c r="M64" s="99">
        <v>4.8699464095241547</v>
      </c>
      <c r="N64" s="99">
        <v>5.1175508965040759</v>
      </c>
      <c r="O64" s="99">
        <v>5.0793956356027898</v>
      </c>
      <c r="P64" s="99">
        <v>5.1321068560437952</v>
      </c>
      <c r="Q64" s="99">
        <v>4.9165562724688083</v>
      </c>
      <c r="R64" s="99">
        <v>4.2610564455269175</v>
      </c>
      <c r="S64" s="99">
        <v>4.2032730435550771</v>
      </c>
      <c r="T64" s="99">
        <v>4.2419806255000552</v>
      </c>
      <c r="U64" s="99">
        <v>4.1937190347014903</v>
      </c>
      <c r="V64" s="99">
        <v>4.1438496177414113</v>
      </c>
      <c r="W64" s="99">
        <v>4.0441447928940386</v>
      </c>
      <c r="X64" s="99">
        <v>3.9789670958506642</v>
      </c>
      <c r="Y64" s="99">
        <v>3.7290786313997986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2.4709927993154936</v>
      </c>
      <c r="D68" s="123">
        <v>2.5778575720939112</v>
      </c>
      <c r="E68" s="123">
        <v>2.3681202307613045</v>
      </c>
      <c r="F68" s="123">
        <v>2.355242940037122</v>
      </c>
      <c r="G68" s="123">
        <v>2.3490086921112976</v>
      </c>
      <c r="H68" s="123">
        <v>2.2334871667136236</v>
      </c>
      <c r="I68" s="123">
        <v>2.2755013232697019</v>
      </c>
      <c r="J68" s="123">
        <v>2.1633374912658372</v>
      </c>
      <c r="K68" s="123">
        <v>2.0406893950610936</v>
      </c>
      <c r="L68" s="123">
        <v>2.2998735910055226</v>
      </c>
      <c r="M68" s="123">
        <v>1.7526529340876045</v>
      </c>
      <c r="N68" s="123">
        <v>1.5559404807741912</v>
      </c>
      <c r="O68" s="123">
        <v>1.5640460162484719</v>
      </c>
      <c r="P68" s="123">
        <v>1.2820281121250658</v>
      </c>
      <c r="Q68" s="123">
        <v>1.3573537413628358</v>
      </c>
      <c r="R68" s="123">
        <v>1.3177123195224207</v>
      </c>
      <c r="S68" s="123">
        <v>1.3706581043070043</v>
      </c>
      <c r="T68" s="123">
        <v>1.3362634021305353</v>
      </c>
      <c r="U68" s="123">
        <v>1.3850047822913942</v>
      </c>
      <c r="V68" s="123">
        <v>1.4708916831532026</v>
      </c>
      <c r="W68" s="123">
        <v>1.3593527763077131</v>
      </c>
      <c r="X68" s="123">
        <v>1.3629337625328637</v>
      </c>
      <c r="Y68" s="123">
        <v>1.3097651802566797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2.6643416848762338</v>
      </c>
      <c r="D69" s="99">
        <v>2.7677993946574686</v>
      </c>
      <c r="E69" s="99">
        <v>2.5610866419387426</v>
      </c>
      <c r="F69" s="99">
        <v>2.5429023871534273</v>
      </c>
      <c r="G69" s="99">
        <v>2.5311612934565826</v>
      </c>
      <c r="H69" s="99">
        <v>2.4398832224942755</v>
      </c>
      <c r="I69" s="99">
        <v>2.4211034144148051</v>
      </c>
      <c r="J69" s="99">
        <v>2.3410974522957573</v>
      </c>
      <c r="K69" s="99">
        <v>2.2197391339015646</v>
      </c>
      <c r="L69" s="99">
        <v>2.6907179510437844</v>
      </c>
      <c r="M69" s="99">
        <v>2.1041768378639634</v>
      </c>
      <c r="N69" s="99">
        <v>1.9333641010735987</v>
      </c>
      <c r="O69" s="99">
        <v>1.7068475323249466</v>
      </c>
      <c r="P69" s="99">
        <v>1.6413044865737345</v>
      </c>
      <c r="Q69" s="99">
        <v>1.5838774931857984</v>
      </c>
      <c r="R69" s="99">
        <v>1.4257560441132435</v>
      </c>
      <c r="S69" s="99">
        <v>1.459200696294976</v>
      </c>
      <c r="T69" s="99">
        <v>1.5111706017274742</v>
      </c>
      <c r="U69" s="99">
        <v>1.4979603647143589</v>
      </c>
      <c r="V69" s="99">
        <v>1.5982000530478861</v>
      </c>
      <c r="W69" s="99">
        <v>1.4791185582399924</v>
      </c>
      <c r="X69" s="99">
        <v>1.4116357365778442</v>
      </c>
      <c r="Y69" s="99">
        <v>1.3370223788919802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0.5031566171957963</v>
      </c>
      <c r="D70" s="99">
        <v>0.55012165165462534</v>
      </c>
      <c r="E70" s="99">
        <v>0.43427659576732819</v>
      </c>
      <c r="F70" s="99">
        <v>0.43605766967808363</v>
      </c>
      <c r="G70" s="99">
        <v>0.50150052941433865</v>
      </c>
      <c r="H70" s="99">
        <v>0.44120233471834597</v>
      </c>
      <c r="I70" s="99">
        <v>0.44430107554081277</v>
      </c>
      <c r="J70" s="99">
        <v>0.4186644636603124</v>
      </c>
      <c r="K70" s="99">
        <v>0.41023394288712728</v>
      </c>
      <c r="L70" s="99">
        <v>0.45392635686273264</v>
      </c>
      <c r="M70" s="99">
        <v>0.23061599646875</v>
      </c>
      <c r="N70" s="99">
        <v>0.21973087075684425</v>
      </c>
      <c r="O70" s="99">
        <v>0.1586571147698011</v>
      </c>
      <c r="P70" s="99">
        <v>0.17865244911435066</v>
      </c>
      <c r="Q70" s="99">
        <v>0.1864668959654415</v>
      </c>
      <c r="R70" s="99">
        <v>0</v>
      </c>
      <c r="S70" s="99">
        <v>0.16052316245604986</v>
      </c>
      <c r="T70" s="99">
        <v>0.13080266546165495</v>
      </c>
      <c r="U70" s="99">
        <v>0.13624043206088521</v>
      </c>
      <c r="V70" s="99">
        <v>0.17494659682057237</v>
      </c>
      <c r="W70" s="99">
        <v>0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0.5031566171957963</v>
      </c>
      <c r="D71" s="102">
        <v>0.55012165165462534</v>
      </c>
      <c r="E71" s="102">
        <v>0.43427659576732819</v>
      </c>
      <c r="F71" s="102">
        <v>0.43605766967808363</v>
      </c>
      <c r="G71" s="102">
        <v>0.50150052941433865</v>
      </c>
      <c r="H71" s="102">
        <v>0.44120233471834597</v>
      </c>
      <c r="I71" s="102">
        <v>0.44430107554081277</v>
      </c>
      <c r="J71" s="102">
        <v>0.4186644636603124</v>
      </c>
      <c r="K71" s="102">
        <v>0.41023394288712728</v>
      </c>
      <c r="L71" s="102">
        <v>0.45392635686273264</v>
      </c>
      <c r="M71" s="102">
        <v>0.23061599646875</v>
      </c>
      <c r="N71" s="102">
        <v>0.21973087075684425</v>
      </c>
      <c r="O71" s="102">
        <v>0.1586571147698011</v>
      </c>
      <c r="P71" s="102">
        <v>0.17865244911435066</v>
      </c>
      <c r="Q71" s="102">
        <v>0.1864668959654415</v>
      </c>
      <c r="R71" s="102">
        <v>0</v>
      </c>
      <c r="S71" s="102">
        <v>0.16052316245604986</v>
      </c>
      <c r="T71" s="102">
        <v>0.13080266546165495</v>
      </c>
      <c r="U71" s="102">
        <v>0.13624043206088521</v>
      </c>
      <c r="V71" s="102">
        <v>0.17494659682057237</v>
      </c>
      <c r="W71" s="102">
        <v>0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4.4183215606701296</v>
      </c>
      <c r="D77" s="123">
        <v>4.7891790743873655</v>
      </c>
      <c r="E77" s="123">
        <v>4.4267418845804771</v>
      </c>
      <c r="F77" s="123">
        <v>4.446051566208947</v>
      </c>
      <c r="G77" s="123">
        <v>4.4504282818245322</v>
      </c>
      <c r="H77" s="123">
        <v>4.0962427868654157</v>
      </c>
      <c r="I77" s="123">
        <v>4.1642388861338464</v>
      </c>
      <c r="J77" s="123">
        <v>3.8053667873129804</v>
      </c>
      <c r="K77" s="123">
        <v>3.5927077428443379</v>
      </c>
      <c r="L77" s="123">
        <v>4.202253524336407</v>
      </c>
      <c r="M77" s="123">
        <v>3.2646097342897678</v>
      </c>
      <c r="N77" s="123">
        <v>2.8481777968736304</v>
      </c>
      <c r="O77" s="123">
        <v>2.4117511973362644</v>
      </c>
      <c r="P77" s="123">
        <v>2.2674642974514163</v>
      </c>
      <c r="Q77" s="123">
        <v>2.2836931206620488</v>
      </c>
      <c r="R77" s="123">
        <v>2.3292191417005648</v>
      </c>
      <c r="S77" s="123">
        <v>2.3730093889964601</v>
      </c>
      <c r="T77" s="123">
        <v>2.7403487247472786</v>
      </c>
      <c r="U77" s="123">
        <v>2.9092643761443959</v>
      </c>
      <c r="V77" s="123">
        <v>3.2392642270515766</v>
      </c>
      <c r="W77" s="123">
        <v>3.3657497735773552</v>
      </c>
      <c r="X77" s="123">
        <v>2.907882778468128</v>
      </c>
      <c r="Y77" s="123">
        <v>3.0706469687875195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4.9098697378845513</v>
      </c>
      <c r="D78" s="99">
        <v>5.3431236375547968</v>
      </c>
      <c r="E78" s="99">
        <v>4.9619614508765029</v>
      </c>
      <c r="F78" s="99">
        <v>4.995441803612783</v>
      </c>
      <c r="G78" s="99">
        <v>5.0552410569868274</v>
      </c>
      <c r="H78" s="99">
        <v>4.6877069779513452</v>
      </c>
      <c r="I78" s="99">
        <v>4.6417679501193572</v>
      </c>
      <c r="J78" s="99">
        <v>4.2478760501128878</v>
      </c>
      <c r="K78" s="99">
        <v>4.0745680954842571</v>
      </c>
      <c r="L78" s="99">
        <v>4.8195764894222304</v>
      </c>
      <c r="M78" s="99">
        <v>3.6809094889762068</v>
      </c>
      <c r="N78" s="99">
        <v>3.0868229310379052</v>
      </c>
      <c r="O78" s="99">
        <v>2.527288142185387</v>
      </c>
      <c r="P78" s="99">
        <v>2.4741395588859212</v>
      </c>
      <c r="Q78" s="99">
        <v>2.5049264960568647</v>
      </c>
      <c r="R78" s="99">
        <v>2.6082439463755991</v>
      </c>
      <c r="S78" s="99">
        <v>2.5813748743467384</v>
      </c>
      <c r="T78" s="99">
        <v>2.9504376056963908</v>
      </c>
      <c r="U78" s="99">
        <v>3.0262458544658504</v>
      </c>
      <c r="V78" s="99">
        <v>3.2511074438617347</v>
      </c>
      <c r="W78" s="99">
        <v>3.3728698244734088</v>
      </c>
      <c r="X78" s="99">
        <v>3.1563232488615212</v>
      </c>
      <c r="Y78" s="99">
        <v>3.4022768414165716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5.1198343047018602</v>
      </c>
      <c r="D81" s="118">
        <f t="shared" si="28"/>
        <v>4.9582182156306009</v>
      </c>
      <c r="E81" s="118">
        <f t="shared" si="28"/>
        <v>5.6100915467238526</v>
      </c>
      <c r="F81" s="118">
        <f t="shared" si="28"/>
        <v>4.939542320722464</v>
      </c>
      <c r="G81" s="118">
        <f t="shared" si="28"/>
        <v>3.9549147267892235</v>
      </c>
      <c r="H81" s="118">
        <f t="shared" si="28"/>
        <v>3.7414447435757312</v>
      </c>
      <c r="I81" s="118">
        <f t="shared" si="28"/>
        <v>2.9696241256270395</v>
      </c>
      <c r="J81" s="118">
        <f t="shared" si="28"/>
        <v>2.3477243497219202</v>
      </c>
      <c r="K81" s="118">
        <f t="shared" si="28"/>
        <v>2.8508297975197228</v>
      </c>
      <c r="L81" s="118">
        <f t="shared" si="28"/>
        <v>3.1438125262183911</v>
      </c>
      <c r="M81" s="118">
        <f t="shared" si="28"/>
        <v>2.8942737290550546</v>
      </c>
      <c r="N81" s="118">
        <f t="shared" si="28"/>
        <v>1.9640635328061027</v>
      </c>
      <c r="O81" s="118">
        <f t="shared" si="28"/>
        <v>1.3965711374116194</v>
      </c>
      <c r="P81" s="118">
        <f t="shared" si="28"/>
        <v>1.609763733837609</v>
      </c>
      <c r="Q81" s="118">
        <f t="shared" si="28"/>
        <v>1.3418366844647203</v>
      </c>
      <c r="R81" s="118">
        <f t="shared" ref="R81:V81" si="29">R82+R85+R87+R100</f>
        <v>1.4190090737995775</v>
      </c>
      <c r="S81" s="118">
        <f t="shared" si="29"/>
        <v>1.7708792959907873</v>
      </c>
      <c r="T81" s="118">
        <f t="shared" si="29"/>
        <v>1.6543502658382292</v>
      </c>
      <c r="U81" s="118">
        <f t="shared" si="29"/>
        <v>1.8227005095042668</v>
      </c>
      <c r="V81" s="118">
        <f t="shared" si="29"/>
        <v>1.487755074278108</v>
      </c>
      <c r="W81" s="118">
        <f t="shared" ref="W81:Y81" si="30">W82+W85+W87+W100</f>
        <v>1.1122813441795576</v>
      </c>
      <c r="X81" s="118">
        <f t="shared" si="30"/>
        <v>0.66850569084019607</v>
      </c>
      <c r="Y81" s="118">
        <f t="shared" si="30"/>
        <v>0.96240707544809467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2.6938094523873883</v>
      </c>
      <c r="D87" s="123">
        <v>2.6273793540602246</v>
      </c>
      <c r="E87" s="123">
        <v>2.7175041808306069</v>
      </c>
      <c r="F87" s="123">
        <v>2.5690629158609046</v>
      </c>
      <c r="G87" s="123">
        <v>2.4394499192333621</v>
      </c>
      <c r="H87" s="123">
        <v>2.4094213254015227</v>
      </c>
      <c r="I87" s="123">
        <v>2.2776670620366</v>
      </c>
      <c r="J87" s="123">
        <v>1.8509910848870366</v>
      </c>
      <c r="K87" s="123">
        <v>2.0014399702138537</v>
      </c>
      <c r="L87" s="123">
        <v>1.7320934290641987</v>
      </c>
      <c r="M87" s="123">
        <v>1.3966042901852633</v>
      </c>
      <c r="N87" s="123">
        <v>1.2117015161996796</v>
      </c>
      <c r="O87" s="123">
        <v>1.1217533701700864</v>
      </c>
      <c r="P87" s="123">
        <v>1.1488257253777816</v>
      </c>
      <c r="Q87" s="123">
        <v>1.0693315090309112</v>
      </c>
      <c r="R87" s="123">
        <v>1.1077048126513529</v>
      </c>
      <c r="S87" s="123">
        <v>1.1528971110252837</v>
      </c>
      <c r="T87" s="123">
        <v>0.97092799220186565</v>
      </c>
      <c r="U87" s="123">
        <v>1.0774396190323055</v>
      </c>
      <c r="V87" s="123">
        <v>0.88481962555235982</v>
      </c>
      <c r="W87" s="123">
        <v>0.84214742204803394</v>
      </c>
      <c r="X87" s="123">
        <v>0.49870405671535961</v>
      </c>
      <c r="Y87" s="123">
        <v>0.69068723884163064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2.9850938841813455</v>
      </c>
      <c r="D92" s="102">
        <v>2.9413244919859554</v>
      </c>
      <c r="E92" s="102">
        <v>2.9918229013823741</v>
      </c>
      <c r="F92" s="102">
        <v>2.9026127170156886</v>
      </c>
      <c r="G92" s="102">
        <v>2.8277570876526656</v>
      </c>
      <c r="H92" s="102">
        <v>2.8169541323640428</v>
      </c>
      <c r="I92" s="102">
        <v>2.8398992345841259</v>
      </c>
      <c r="J92" s="102">
        <v>2.8089142012112127</v>
      </c>
      <c r="K92" s="102">
        <v>2.7864025521348128</v>
      </c>
      <c r="L92" s="102">
        <v>2.8609131077356134</v>
      </c>
      <c r="M92" s="102">
        <v>2.4085642503330744</v>
      </c>
      <c r="N92" s="102">
        <v>2.2567208971679436</v>
      </c>
      <c r="O92" s="102">
        <v>2.1866640343771668</v>
      </c>
      <c r="P92" s="102">
        <v>1.9470069415807292</v>
      </c>
      <c r="Q92" s="102">
        <v>1.7945990310176527</v>
      </c>
      <c r="R92" s="102">
        <v>1.790732888552554</v>
      </c>
      <c r="S92" s="102">
        <v>1.8072773930398986</v>
      </c>
      <c r="T92" s="102">
        <v>1.7546536655740861</v>
      </c>
      <c r="U92" s="102">
        <v>1.7163438681527925</v>
      </c>
      <c r="V92" s="102">
        <v>1.9730085457857645</v>
      </c>
      <c r="W92" s="102">
        <v>1.7168458874809895</v>
      </c>
      <c r="X92" s="102">
        <v>1.6260274430356987</v>
      </c>
      <c r="Y92" s="102">
        <v>1.5894849156708923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0.56374797788689157</v>
      </c>
      <c r="D93" s="105">
        <v>0.57762878424947683</v>
      </c>
      <c r="E93" s="105">
        <v>0.51308541735948698</v>
      </c>
      <c r="F93" s="105">
        <v>0.49872927777375925</v>
      </c>
      <c r="G93" s="105">
        <v>0.55752438543598914</v>
      </c>
      <c r="H93" s="105">
        <v>0.51024652183408825</v>
      </c>
      <c r="I93" s="105">
        <v>0.52312047038154941</v>
      </c>
      <c r="J93" s="105">
        <v>0.50683442469381201</v>
      </c>
      <c r="K93" s="105">
        <v>0.52507300838371918</v>
      </c>
      <c r="L93" s="105">
        <v>0.45643684552945568</v>
      </c>
      <c r="M93" s="105">
        <v>0.25517554234567846</v>
      </c>
      <c r="N93" s="105">
        <v>0.25118655859245936</v>
      </c>
      <c r="O93" s="105">
        <v>0.2261840766015577</v>
      </c>
      <c r="P93" s="105">
        <v>0.20914442535229186</v>
      </c>
      <c r="Q93" s="105">
        <v>0.19488962456573466</v>
      </c>
      <c r="R93" s="105">
        <v>0.21028778705123366</v>
      </c>
      <c r="S93" s="105">
        <v>0.21051128629015017</v>
      </c>
      <c r="T93" s="105">
        <v>0.146571055994273</v>
      </c>
      <c r="U93" s="105">
        <v>0.14850742644853721</v>
      </c>
      <c r="V93" s="105">
        <v>0.2333724778476064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0.56374797788689157</v>
      </c>
      <c r="D94" s="99">
        <v>0.57762878424947683</v>
      </c>
      <c r="E94" s="99">
        <v>0.51308541735948698</v>
      </c>
      <c r="F94" s="99">
        <v>0.49872927777375925</v>
      </c>
      <c r="G94" s="99">
        <v>0.55752438543598914</v>
      </c>
      <c r="H94" s="99">
        <v>0.51024652183408825</v>
      </c>
      <c r="I94" s="99">
        <v>0.52312047038154941</v>
      </c>
      <c r="J94" s="99">
        <v>0.50683442469381201</v>
      </c>
      <c r="K94" s="99">
        <v>0.52507300838371918</v>
      </c>
      <c r="L94" s="99">
        <v>0.45643684552945568</v>
      </c>
      <c r="M94" s="99">
        <v>0.25517554234567846</v>
      </c>
      <c r="N94" s="99">
        <v>0.25118655859245936</v>
      </c>
      <c r="O94" s="99">
        <v>0.2261840766015577</v>
      </c>
      <c r="P94" s="99">
        <v>0.20914442535229186</v>
      </c>
      <c r="Q94" s="99">
        <v>0.19488962456573466</v>
      </c>
      <c r="R94" s="99">
        <v>0.21028778705123366</v>
      </c>
      <c r="S94" s="99">
        <v>0.21051128629015017</v>
      </c>
      <c r="T94" s="99">
        <v>0.146571055994273</v>
      </c>
      <c r="U94" s="99">
        <v>0.14850742644853721</v>
      </c>
      <c r="V94" s="99">
        <v>0.2333724778476064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2.4260248523144718</v>
      </c>
      <c r="D100" s="123">
        <v>2.3308388615703763</v>
      </c>
      <c r="E100" s="123">
        <v>2.8925873658932462</v>
      </c>
      <c r="F100" s="123">
        <v>2.3704794048615594</v>
      </c>
      <c r="G100" s="123">
        <v>1.5154648075558614</v>
      </c>
      <c r="H100" s="123">
        <v>1.3320234181742083</v>
      </c>
      <c r="I100" s="123">
        <v>0.69195706359043962</v>
      </c>
      <c r="J100" s="123">
        <v>0.49673326483488373</v>
      </c>
      <c r="K100" s="123">
        <v>0.84938982730586909</v>
      </c>
      <c r="L100" s="123">
        <v>1.4117190971541926</v>
      </c>
      <c r="M100" s="123">
        <v>1.4976694388697915</v>
      </c>
      <c r="N100" s="123">
        <v>0.75236201660642299</v>
      </c>
      <c r="O100" s="123">
        <v>0.27481776724153312</v>
      </c>
      <c r="P100" s="123">
        <v>0.46093800845982741</v>
      </c>
      <c r="Q100" s="123">
        <v>0.27250517543380909</v>
      </c>
      <c r="R100" s="123">
        <v>0.31130426114822474</v>
      </c>
      <c r="S100" s="123">
        <v>0.61798218496550372</v>
      </c>
      <c r="T100" s="123">
        <v>0.68342227363636354</v>
      </c>
      <c r="U100" s="123">
        <v>0.74526089047196131</v>
      </c>
      <c r="V100" s="123">
        <v>0.60293544872574834</v>
      </c>
      <c r="W100" s="123">
        <v>0.2701339221315236</v>
      </c>
      <c r="X100" s="123">
        <v>0.16980163412483645</v>
      </c>
      <c r="Y100" s="123">
        <v>0.27171983660646404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5.2686196885501557</v>
      </c>
      <c r="D102" s="99">
        <v>5.2456291678764924</v>
      </c>
      <c r="E102" s="99">
        <v>6.0903208926196593</v>
      </c>
      <c r="F102" s="99">
        <v>5.9729512163781573</v>
      </c>
      <c r="G102" s="99">
        <v>5.4678579488698915</v>
      </c>
      <c r="H102" s="99">
        <v>5.3175446182635282</v>
      </c>
      <c r="I102" s="99">
        <v>5.28298876301709</v>
      </c>
      <c r="J102" s="99">
        <v>4.7151099801519436</v>
      </c>
      <c r="K102" s="99">
        <v>4.6351318177867791</v>
      </c>
      <c r="L102" s="99">
        <v>4.6517890919691469</v>
      </c>
      <c r="M102" s="99">
        <v>4.113883429479249</v>
      </c>
      <c r="N102" s="99">
        <v>3.4671636387818396</v>
      </c>
      <c r="O102" s="99">
        <v>3.1876403613127455</v>
      </c>
      <c r="P102" s="99">
        <v>2.8539171717823639</v>
      </c>
      <c r="Q102" s="99">
        <v>2.7423671242945602</v>
      </c>
      <c r="R102" s="99">
        <v>2.9103174631122211</v>
      </c>
      <c r="S102" s="99">
        <v>3.094990095355084</v>
      </c>
      <c r="T102" s="99">
        <v>3.1606288832040681</v>
      </c>
      <c r="U102" s="99">
        <v>3.2680363219049462</v>
      </c>
      <c r="V102" s="99">
        <v>3.8132888185938376</v>
      </c>
      <c r="W102" s="99">
        <v>3.6170549698644736</v>
      </c>
      <c r="X102" s="99">
        <v>3.6161119175966676</v>
      </c>
      <c r="Y102" s="99">
        <v>3.7383504765763722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2.5788506896587609</v>
      </c>
      <c r="D124" s="118">
        <f t="shared" si="42"/>
        <v>2.6228145839382462</v>
      </c>
      <c r="E124" s="118">
        <f t="shared" si="42"/>
        <v>3.2551715115725766</v>
      </c>
      <c r="F124" s="118">
        <f t="shared" si="42"/>
        <v>2.6017149470113439</v>
      </c>
      <c r="G124" s="118">
        <f t="shared" si="42"/>
        <v>0</v>
      </c>
      <c r="H124" s="118">
        <f t="shared" si="42"/>
        <v>0</v>
      </c>
      <c r="I124" s="118">
        <f t="shared" si="42"/>
        <v>1.565330003856916</v>
      </c>
      <c r="J124" s="118">
        <f t="shared" si="42"/>
        <v>1.3405704845530035</v>
      </c>
      <c r="K124" s="118">
        <f t="shared" si="42"/>
        <v>1.8894804862315528</v>
      </c>
      <c r="L124" s="118">
        <f t="shared" si="42"/>
        <v>2.5130354864660913</v>
      </c>
      <c r="M124" s="118">
        <f t="shared" si="42"/>
        <v>2.4535717314831396</v>
      </c>
      <c r="N124" s="118">
        <f t="shared" si="42"/>
        <v>2.3049858827655809</v>
      </c>
      <c r="O124" s="118">
        <f t="shared" si="42"/>
        <v>1.827062158313403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0.49089692148880837</v>
      </c>
      <c r="S124" s="118">
        <f t="shared" si="43"/>
        <v>0.98133832291746559</v>
      </c>
      <c r="T124" s="118">
        <f t="shared" si="43"/>
        <v>0.93880065837744586</v>
      </c>
      <c r="U124" s="118">
        <f t="shared" si="43"/>
        <v>1.1098991281941328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2.5788506896587609</v>
      </c>
      <c r="D139" s="123">
        <v>2.6228145839382462</v>
      </c>
      <c r="E139" s="123">
        <v>3.2551715115725766</v>
      </c>
      <c r="F139" s="123">
        <v>2.6017149470113439</v>
      </c>
      <c r="G139" s="123">
        <v>0</v>
      </c>
      <c r="H139" s="123">
        <v>0</v>
      </c>
      <c r="I139" s="123">
        <v>1.565330003856916</v>
      </c>
      <c r="J139" s="123">
        <v>1.3405704845530035</v>
      </c>
      <c r="K139" s="123">
        <v>1.8894804862315528</v>
      </c>
      <c r="L139" s="123">
        <v>2.5130354864660913</v>
      </c>
      <c r="M139" s="123">
        <v>2.4535717314831396</v>
      </c>
      <c r="N139" s="123">
        <v>2.3049858827655809</v>
      </c>
      <c r="O139" s="123">
        <v>1.827062158313403</v>
      </c>
      <c r="P139" s="123">
        <v>0</v>
      </c>
      <c r="Q139" s="123">
        <v>0</v>
      </c>
      <c r="R139" s="123">
        <v>0.49089692148880837</v>
      </c>
      <c r="S139" s="123">
        <v>0.98133832291746559</v>
      </c>
      <c r="T139" s="123">
        <v>0.93880065837744586</v>
      </c>
      <c r="U139" s="123">
        <v>1.1098991281941328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5.2686196885501557</v>
      </c>
      <c r="D140" s="99">
        <v>5.2456291678764924</v>
      </c>
      <c r="E140" s="99">
        <v>6.0903208926196593</v>
      </c>
      <c r="F140" s="99">
        <v>5.9729512163781564</v>
      </c>
      <c r="G140" s="99">
        <v>0</v>
      </c>
      <c r="H140" s="99">
        <v>0</v>
      </c>
      <c r="I140" s="99">
        <v>5.2829887630170917</v>
      </c>
      <c r="J140" s="99">
        <v>4.7151099801519427</v>
      </c>
      <c r="K140" s="99">
        <v>4.6351318177867782</v>
      </c>
      <c r="L140" s="99">
        <v>4.6517890919691478</v>
      </c>
      <c r="M140" s="99">
        <v>4.1138834294792499</v>
      </c>
      <c r="N140" s="99">
        <v>3.4671636387818396</v>
      </c>
      <c r="O140" s="99">
        <v>3.1876403613127455</v>
      </c>
      <c r="P140" s="99">
        <v>0</v>
      </c>
      <c r="Q140" s="99">
        <v>0</v>
      </c>
      <c r="R140" s="99">
        <v>2.9103174631122211</v>
      </c>
      <c r="S140" s="99">
        <v>3.0949900953550835</v>
      </c>
      <c r="T140" s="99">
        <v>3.1606288832040681</v>
      </c>
      <c r="U140" s="99">
        <v>3.2680363219049466</v>
      </c>
      <c r="V140" s="99">
        <v>0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5.2989770892907249</v>
      </c>
      <c r="D143" s="118">
        <f t="shared" si="49"/>
        <v>5.2789466258021376</v>
      </c>
      <c r="E143" s="118">
        <f t="shared" si="49"/>
        <v>6.0099675545364892</v>
      </c>
      <c r="F143" s="118">
        <f t="shared" si="49"/>
        <v>5.2258573862206523</v>
      </c>
      <c r="G143" s="118">
        <f t="shared" si="49"/>
        <v>4.2330042708483733</v>
      </c>
      <c r="H143" s="118">
        <f t="shared" si="49"/>
        <v>4.120963132220945</v>
      </c>
      <c r="I143" s="118">
        <f t="shared" si="49"/>
        <v>3.8455884559453999</v>
      </c>
      <c r="J143" s="118">
        <f t="shared" si="49"/>
        <v>3.5917367174451984</v>
      </c>
      <c r="K143" s="118">
        <f t="shared" si="49"/>
        <v>4.1211578835685172</v>
      </c>
      <c r="L143" s="118">
        <f t="shared" si="49"/>
        <v>4.5850958157043902</v>
      </c>
      <c r="M143" s="118">
        <f t="shared" si="49"/>
        <v>4.121736756685717</v>
      </c>
      <c r="N143" s="118">
        <f t="shared" si="49"/>
        <v>3.8978072732871878</v>
      </c>
      <c r="O143" s="118">
        <f t="shared" si="49"/>
        <v>3.432219102182243</v>
      </c>
      <c r="P143" s="118">
        <f t="shared" si="49"/>
        <v>2.3315694007111025</v>
      </c>
      <c r="Q143" s="118">
        <f t="shared" si="49"/>
        <v>1.7885358110494365</v>
      </c>
      <c r="R143" s="118">
        <f t="shared" ref="R143:V143" si="50">R144+R146+R148+R157</f>
        <v>1.7201712309892492</v>
      </c>
      <c r="S143" s="118">
        <f t="shared" si="50"/>
        <v>2.2910634168232233</v>
      </c>
      <c r="T143" s="118">
        <f t="shared" si="50"/>
        <v>2.0187901403597031</v>
      </c>
      <c r="U143" s="118">
        <f t="shared" si="50"/>
        <v>2.3052330101272416</v>
      </c>
      <c r="V143" s="118">
        <f t="shared" si="50"/>
        <v>2.2486589948877782</v>
      </c>
      <c r="W143" s="118">
        <f t="shared" ref="W143:Y143" si="51">W144+W146+W148+W157</f>
        <v>1.6817949238437166</v>
      </c>
      <c r="X143" s="118">
        <f t="shared" si="51"/>
        <v>1.033498852117005</v>
      </c>
      <c r="Y143" s="118">
        <f t="shared" si="51"/>
        <v>1.2520395846345622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2.7269089258589561</v>
      </c>
      <c r="D148" s="123">
        <v>2.672518568920434</v>
      </c>
      <c r="E148" s="123">
        <v>2.7590945656639798</v>
      </c>
      <c r="F148" s="123">
        <v>2.6229525883423075</v>
      </c>
      <c r="G148" s="123">
        <v>2.5024217947845817</v>
      </c>
      <c r="H148" s="123">
        <v>2.4800219672584287</v>
      </c>
      <c r="I148" s="123">
        <v>2.3622955206285887</v>
      </c>
      <c r="J148" s="123">
        <v>2.2429842171137064</v>
      </c>
      <c r="K148" s="123">
        <v>2.2251718152912758</v>
      </c>
      <c r="L148" s="123">
        <v>2.0636307117375812</v>
      </c>
      <c r="M148" s="123">
        <v>1.6761155025053889</v>
      </c>
      <c r="N148" s="123">
        <v>1.5852428533614797</v>
      </c>
      <c r="O148" s="123">
        <v>1.608830358468897</v>
      </c>
      <c r="P148" s="123">
        <v>1.2929666677327274</v>
      </c>
      <c r="Q148" s="123">
        <v>1.1781007862387591</v>
      </c>
      <c r="R148" s="123">
        <v>1.2126088823936882</v>
      </c>
      <c r="S148" s="123">
        <v>1.3032841626573626</v>
      </c>
      <c r="T148" s="123">
        <v>1.0731944279349357</v>
      </c>
      <c r="U148" s="123">
        <v>1.2011338211520626</v>
      </c>
      <c r="V148" s="123">
        <v>1.0587775873264533</v>
      </c>
      <c r="W148" s="123">
        <v>1.121866640373171</v>
      </c>
      <c r="X148" s="123">
        <v>0.69260935840883442</v>
      </c>
      <c r="Y148" s="123">
        <v>0.85016745049630826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2.9850938841813455</v>
      </c>
      <c r="D149" s="99">
        <v>2.9413244919859558</v>
      </c>
      <c r="E149" s="99">
        <v>2.9918229013823749</v>
      </c>
      <c r="F149" s="99">
        <v>2.9026127170156895</v>
      </c>
      <c r="G149" s="99">
        <v>2.827757087652667</v>
      </c>
      <c r="H149" s="99">
        <v>2.8169541323640428</v>
      </c>
      <c r="I149" s="99">
        <v>2.8398992345841263</v>
      </c>
      <c r="J149" s="99">
        <v>2.8089142012112127</v>
      </c>
      <c r="K149" s="99">
        <v>2.7864025521348124</v>
      </c>
      <c r="L149" s="99">
        <v>2.8609131077356129</v>
      </c>
      <c r="M149" s="99">
        <v>2.4085642503330744</v>
      </c>
      <c r="N149" s="99">
        <v>2.256720897167944</v>
      </c>
      <c r="O149" s="99">
        <v>2.1866640343771673</v>
      </c>
      <c r="P149" s="99">
        <v>1.9470069415807292</v>
      </c>
      <c r="Q149" s="99">
        <v>1.7945990310176527</v>
      </c>
      <c r="R149" s="99">
        <v>1.790732888552554</v>
      </c>
      <c r="S149" s="99">
        <v>1.8072773930398986</v>
      </c>
      <c r="T149" s="99">
        <v>1.7546536655740856</v>
      </c>
      <c r="U149" s="99">
        <v>1.7163438681527927</v>
      </c>
      <c r="V149" s="99">
        <v>1.9730085457857649</v>
      </c>
      <c r="W149" s="99">
        <v>1.7168458874809898</v>
      </c>
      <c r="X149" s="99">
        <v>1.6260274430356987</v>
      </c>
      <c r="Y149" s="99">
        <v>1.5894849156708921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0.56374797788689157</v>
      </c>
      <c r="D150" s="99">
        <v>0.57762878424947672</v>
      </c>
      <c r="E150" s="99">
        <v>0.51308541735948698</v>
      </c>
      <c r="F150" s="99">
        <v>0.49872927777375931</v>
      </c>
      <c r="G150" s="99">
        <v>0.55752438543598914</v>
      </c>
      <c r="H150" s="99">
        <v>0.51024652183408825</v>
      </c>
      <c r="I150" s="99">
        <v>0.52312047038154952</v>
      </c>
      <c r="J150" s="99">
        <v>0.5068344246938119</v>
      </c>
      <c r="K150" s="99">
        <v>0.52507300838371929</v>
      </c>
      <c r="L150" s="99">
        <v>0.45643684552945574</v>
      </c>
      <c r="M150" s="99">
        <v>0.25517554234567846</v>
      </c>
      <c r="N150" s="99">
        <v>0.25118655859245931</v>
      </c>
      <c r="O150" s="99">
        <v>0.22618407660155768</v>
      </c>
      <c r="P150" s="99">
        <v>0.20914442535229186</v>
      </c>
      <c r="Q150" s="99">
        <v>0.19488962456573469</v>
      </c>
      <c r="R150" s="99">
        <v>0.21028778705123366</v>
      </c>
      <c r="S150" s="99">
        <v>0.2105112862901502</v>
      </c>
      <c r="T150" s="99">
        <v>0.14657105599427298</v>
      </c>
      <c r="U150" s="99">
        <v>0.14850742644853723</v>
      </c>
      <c r="V150" s="99">
        <v>0.2333724778476064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0.56374797788689157</v>
      </c>
      <c r="D151" s="102">
        <v>0.57762878424947672</v>
      </c>
      <c r="E151" s="102">
        <v>0.51308541735948698</v>
      </c>
      <c r="F151" s="102">
        <v>0.49872927777375931</v>
      </c>
      <c r="G151" s="102">
        <v>0.55752438543598914</v>
      </c>
      <c r="H151" s="102">
        <v>0.51024652183408825</v>
      </c>
      <c r="I151" s="102">
        <v>0.52312047038154952</v>
      </c>
      <c r="J151" s="102">
        <v>0.5068344246938119</v>
      </c>
      <c r="K151" s="102">
        <v>0.52507300838371929</v>
      </c>
      <c r="L151" s="102">
        <v>0.45643684552945574</v>
      </c>
      <c r="M151" s="102">
        <v>0.25517554234567846</v>
      </c>
      <c r="N151" s="102">
        <v>0.25118655859245931</v>
      </c>
      <c r="O151" s="102">
        <v>0.22618407660155768</v>
      </c>
      <c r="P151" s="102">
        <v>0.20914442535229186</v>
      </c>
      <c r="Q151" s="102">
        <v>0.19488962456573469</v>
      </c>
      <c r="R151" s="102">
        <v>0.21028778705123366</v>
      </c>
      <c r="S151" s="102">
        <v>0.2105112862901502</v>
      </c>
      <c r="T151" s="102">
        <v>0.14657105599427298</v>
      </c>
      <c r="U151" s="102">
        <v>0.14850742644853723</v>
      </c>
      <c r="V151" s="102">
        <v>0.2333724778476064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2.5720681634317692</v>
      </c>
      <c r="D157" s="123">
        <v>2.6064280568817035</v>
      </c>
      <c r="E157" s="123">
        <v>3.2508729888725094</v>
      </c>
      <c r="F157" s="123">
        <v>2.6029047978783448</v>
      </c>
      <c r="G157" s="123">
        <v>1.7305824760637913</v>
      </c>
      <c r="H157" s="123">
        <v>1.6409411649625159</v>
      </c>
      <c r="I157" s="123">
        <v>1.4832929353168109</v>
      </c>
      <c r="J157" s="123">
        <v>1.348752500331492</v>
      </c>
      <c r="K157" s="123">
        <v>1.8959860682772411</v>
      </c>
      <c r="L157" s="123">
        <v>2.5214651039668095</v>
      </c>
      <c r="M157" s="123">
        <v>2.4456212541803279</v>
      </c>
      <c r="N157" s="123">
        <v>2.312564419925708</v>
      </c>
      <c r="O157" s="123">
        <v>1.8233887437133462</v>
      </c>
      <c r="P157" s="123">
        <v>1.0386027329783749</v>
      </c>
      <c r="Q157" s="123">
        <v>0.61043502481067746</v>
      </c>
      <c r="R157" s="123">
        <v>0.50756234859556104</v>
      </c>
      <c r="S157" s="123">
        <v>0.98777925416586065</v>
      </c>
      <c r="T157" s="123">
        <v>0.94559571242476725</v>
      </c>
      <c r="U157" s="123">
        <v>1.1040991889751792</v>
      </c>
      <c r="V157" s="123">
        <v>1.1898814075613247</v>
      </c>
      <c r="W157" s="123">
        <v>0.55992828347054568</v>
      </c>
      <c r="X157" s="123">
        <v>0.34088949370817062</v>
      </c>
      <c r="Y157" s="123">
        <v>0.4018721341382539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5.2686196885501557</v>
      </c>
      <c r="D158" s="99">
        <v>5.2456291678764915</v>
      </c>
      <c r="E158" s="99">
        <v>6.0903208926196593</v>
      </c>
      <c r="F158" s="99">
        <v>5.9729512163781573</v>
      </c>
      <c r="G158" s="99">
        <v>5.4678579488698924</v>
      </c>
      <c r="H158" s="99">
        <v>5.3175446182635282</v>
      </c>
      <c r="I158" s="99">
        <v>5.28298876301709</v>
      </c>
      <c r="J158" s="99">
        <v>4.7151099801519445</v>
      </c>
      <c r="K158" s="99">
        <v>4.6351318177867782</v>
      </c>
      <c r="L158" s="99">
        <v>4.6517890919691478</v>
      </c>
      <c r="M158" s="99">
        <v>4.1138834294792499</v>
      </c>
      <c r="N158" s="99">
        <v>3.4671636387818392</v>
      </c>
      <c r="O158" s="99">
        <v>3.1876403613127455</v>
      </c>
      <c r="P158" s="99">
        <v>2.8539171717823635</v>
      </c>
      <c r="Q158" s="99">
        <v>2.7423671242945602</v>
      </c>
      <c r="R158" s="99">
        <v>2.9103174631122206</v>
      </c>
      <c r="S158" s="99">
        <v>3.0949900953550835</v>
      </c>
      <c r="T158" s="99">
        <v>3.1606288832040685</v>
      </c>
      <c r="U158" s="99">
        <v>3.2680363219049466</v>
      </c>
      <c r="V158" s="99">
        <v>3.8132888185938372</v>
      </c>
      <c r="W158" s="99">
        <v>3.6170549698644741</v>
      </c>
      <c r="X158" s="99">
        <v>3.6161119175966663</v>
      </c>
      <c r="Y158" s="99">
        <v>3.7383504765763722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5.2994460539432078</v>
      </c>
      <c r="D161" s="118">
        <f t="shared" si="54"/>
        <v>5.2798806937100746</v>
      </c>
      <c r="E161" s="118">
        <f t="shared" si="54"/>
        <v>6.0098401815572799</v>
      </c>
      <c r="F161" s="118">
        <f t="shared" si="54"/>
        <v>5.2253617566041397</v>
      </c>
      <c r="G161" s="118">
        <f t="shared" si="54"/>
        <v>4.2332735299335909</v>
      </c>
      <c r="H161" s="118">
        <f t="shared" si="54"/>
        <v>4.1221032979142169</v>
      </c>
      <c r="I161" s="118">
        <f t="shared" si="54"/>
        <v>3.8452660478514762</v>
      </c>
      <c r="J161" s="118">
        <f t="shared" si="54"/>
        <v>3.5922797222996987</v>
      </c>
      <c r="K161" s="118">
        <f t="shared" si="54"/>
        <v>4.1205849888186803</v>
      </c>
      <c r="L161" s="118">
        <f t="shared" si="54"/>
        <v>4.585801113202173</v>
      </c>
      <c r="M161" s="118">
        <f t="shared" si="54"/>
        <v>4.120945650494571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1.6811942362282788</v>
      </c>
      <c r="X161" s="118">
        <f t="shared" si="56"/>
        <v>1.0327184343731535</v>
      </c>
      <c r="Y161" s="118">
        <f t="shared" si="56"/>
        <v>1.2523518583682591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2.7269027203992597</v>
      </c>
      <c r="D166" s="123">
        <v>2.6729171245820922</v>
      </c>
      <c r="E166" s="123">
        <v>2.7591835558798006</v>
      </c>
      <c r="F166" s="123">
        <v>2.622998766831663</v>
      </c>
      <c r="G166" s="123">
        <v>2.5028853991841156</v>
      </c>
      <c r="H166" s="123">
        <v>2.4807768807270016</v>
      </c>
      <c r="I166" s="123">
        <v>2.362349658352533</v>
      </c>
      <c r="J166" s="123">
        <v>2.2430518229269518</v>
      </c>
      <c r="K166" s="123">
        <v>2.2247319801027965</v>
      </c>
      <c r="L166" s="123">
        <v>2.0636562805358163</v>
      </c>
      <c r="M166" s="123">
        <v>1.6758519048605631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1.1223480102942491</v>
      </c>
      <c r="X166" s="123">
        <v>0.69235730268701301</v>
      </c>
      <c r="Y166" s="123">
        <v>0.85025598200459473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2.9850938841813464</v>
      </c>
      <c r="D167" s="99">
        <v>2.9413244919859554</v>
      </c>
      <c r="E167" s="99">
        <v>2.9918229013823736</v>
      </c>
      <c r="F167" s="99">
        <v>2.9026127170156895</v>
      </c>
      <c r="G167" s="99">
        <v>2.827757087652667</v>
      </c>
      <c r="H167" s="99">
        <v>2.8169541323640428</v>
      </c>
      <c r="I167" s="99">
        <v>2.8398992345841254</v>
      </c>
      <c r="J167" s="99">
        <v>2.8089142012112127</v>
      </c>
      <c r="K167" s="99">
        <v>2.7864025521348124</v>
      </c>
      <c r="L167" s="99">
        <v>2.8609131077356134</v>
      </c>
      <c r="M167" s="99">
        <v>2.408564250333074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1.7168458874809891</v>
      </c>
      <c r="X167" s="99">
        <v>1.6260274430356985</v>
      </c>
      <c r="Y167" s="99">
        <v>1.5894849156708923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0.56374797788689157</v>
      </c>
      <c r="D168" s="99">
        <v>0.57762878424947672</v>
      </c>
      <c r="E168" s="99">
        <v>0.51308541735948698</v>
      </c>
      <c r="F168" s="99">
        <v>0.49872927777375919</v>
      </c>
      <c r="G168" s="99">
        <v>0.55752438543598926</v>
      </c>
      <c r="H168" s="99">
        <v>0.51024652183408814</v>
      </c>
      <c r="I168" s="99">
        <v>0.52312047038154952</v>
      </c>
      <c r="J168" s="99">
        <v>0.5068344246938119</v>
      </c>
      <c r="K168" s="99">
        <v>0.52507300838371906</v>
      </c>
      <c r="L168" s="99">
        <v>0.45643684552945568</v>
      </c>
      <c r="M168" s="99">
        <v>0.25517554234567852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0.56374797788689157</v>
      </c>
      <c r="D169" s="102">
        <v>0.57762878424947672</v>
      </c>
      <c r="E169" s="102">
        <v>0.51308541735948698</v>
      </c>
      <c r="F169" s="102">
        <v>0.49872927777375919</v>
      </c>
      <c r="G169" s="102">
        <v>0.55752438543598926</v>
      </c>
      <c r="H169" s="102">
        <v>0.51024652183408814</v>
      </c>
      <c r="I169" s="102">
        <v>0.52312047038154952</v>
      </c>
      <c r="J169" s="102">
        <v>0.5068344246938119</v>
      </c>
      <c r="K169" s="102">
        <v>0.52507300838371906</v>
      </c>
      <c r="L169" s="102">
        <v>0.45643684552945568</v>
      </c>
      <c r="M169" s="102">
        <v>0.25517554234567852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2.572543333543948</v>
      </c>
      <c r="D175" s="123">
        <v>2.6069635691279824</v>
      </c>
      <c r="E175" s="123">
        <v>3.2506566256774798</v>
      </c>
      <c r="F175" s="123">
        <v>2.6023629897724767</v>
      </c>
      <c r="G175" s="123">
        <v>1.7303881307494755</v>
      </c>
      <c r="H175" s="123">
        <v>1.6413264171872153</v>
      </c>
      <c r="I175" s="123">
        <v>1.4829163894989434</v>
      </c>
      <c r="J175" s="123">
        <v>1.3492278993727469</v>
      </c>
      <c r="K175" s="123">
        <v>1.8958530087158836</v>
      </c>
      <c r="L175" s="123">
        <v>2.5221448326663563</v>
      </c>
      <c r="M175" s="123">
        <v>2.4450937456340083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0.55884622593402977</v>
      </c>
      <c r="X175" s="123">
        <v>0.34036113168614046</v>
      </c>
      <c r="Y175" s="123">
        <v>0.40209587636366445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5.2686196885501548</v>
      </c>
      <c r="D176" s="99">
        <v>5.2456291678764915</v>
      </c>
      <c r="E176" s="99">
        <v>6.0903208926196584</v>
      </c>
      <c r="F176" s="99">
        <v>5.9729512163781573</v>
      </c>
      <c r="G176" s="99">
        <v>5.4678579488698924</v>
      </c>
      <c r="H176" s="99">
        <v>5.3175446182635273</v>
      </c>
      <c r="I176" s="99">
        <v>5.2829887630170917</v>
      </c>
      <c r="J176" s="99">
        <v>4.7151099801519427</v>
      </c>
      <c r="K176" s="99">
        <v>4.6351318177867782</v>
      </c>
      <c r="L176" s="99">
        <v>4.6517890919691478</v>
      </c>
      <c r="M176" s="99">
        <v>4.113883429479249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3.6170549698644741</v>
      </c>
      <c r="X176" s="99">
        <v>3.6161119175966667</v>
      </c>
      <c r="Y176" s="99">
        <v>3.7383504765763731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1067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:Y78" si="11">W46-W62</f>
        <v>0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X92" s="52">
        <f>RES_hhdet_numvin!X8</f>
        <v>0</v>
      </c>
      <c r="Y92" s="52">
        <f>RES_hhdet_numvin!Y8</f>
        <v>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X106" s="36">
        <f>RES_hhdet_numvin!X22</f>
        <v>0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:Y110" si="17">W111+W114+W116+W126</f>
        <v>0</v>
      </c>
      <c r="X110" s="117">
        <f t="shared" si="17"/>
        <v>0</v>
      </c>
      <c r="Y110" s="117">
        <f t="shared" si="17"/>
        <v>0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:Y111" si="20">SUM(W112:W113)</f>
        <v>0</v>
      </c>
      <c r="X111" s="122">
        <f t="shared" si="20"/>
        <v>0</v>
      </c>
      <c r="Y111" s="122">
        <f t="shared" si="20"/>
        <v>0</v>
      </c>
      <c r="DA111" s="130" t="s">
        <v>1573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1574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X114" s="122">
        <f t="shared" si="21"/>
        <v>0</v>
      </c>
      <c r="Y114" s="122">
        <f t="shared" si="21"/>
        <v>0</v>
      </c>
      <c r="DA114" s="130" t="s">
        <v>1576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X115" s="98">
        <v>0</v>
      </c>
      <c r="Y115" s="98">
        <v>0</v>
      </c>
      <c r="DA115" s="63" t="s">
        <v>1577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X116" s="122">
        <v>0</v>
      </c>
      <c r="Y116" s="122">
        <v>0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X122" s="101">
        <v>0</v>
      </c>
      <c r="Y122" s="101">
        <v>0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X126" s="122">
        <v>0</v>
      </c>
      <c r="Y126" s="122">
        <v>0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1590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:Y131" si="24">W132+W135+W137+W147</f>
        <v>0</v>
      </c>
      <c r="X131" s="117">
        <f t="shared" si="24"/>
        <v>0</v>
      </c>
      <c r="Y131" s="117">
        <f t="shared" si="24"/>
        <v>0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:Y132" si="27">SUM(W133:W134)</f>
        <v>0</v>
      </c>
      <c r="X132" s="122">
        <f t="shared" si="27"/>
        <v>0</v>
      </c>
      <c r="Y132" s="122">
        <f t="shared" si="27"/>
        <v>0</v>
      </c>
      <c r="DA132" s="130" t="s">
        <v>1741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1742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X134" s="98">
        <v>0</v>
      </c>
      <c r="Y134" s="98">
        <v>0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X135" s="122">
        <f t="shared" si="28"/>
        <v>0</v>
      </c>
      <c r="Y135" s="122">
        <f t="shared" si="28"/>
        <v>0</v>
      </c>
      <c r="DA135" s="130" t="s">
        <v>1744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1745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X137" s="122">
        <v>0</v>
      </c>
      <c r="Y137" s="122">
        <v>0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X147" s="122">
        <v>0</v>
      </c>
      <c r="Y147" s="122">
        <v>0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1758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DA150" s="60" t="s">
        <v>1759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:Y152" si="31">IF(W131=0,"",W131/W110)</f>
        <v/>
      </c>
      <c r="X152" s="119" t="str">
        <f t="shared" si="31"/>
        <v/>
      </c>
      <c r="Y152" s="119" t="str">
        <f t="shared" si="31"/>
        <v/>
      </c>
      <c r="DA152" s="129" t="s">
        <v>1908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:Y153" si="34">IF(W132=0,"",W132/W111)</f>
        <v/>
      </c>
      <c r="X153" s="124" t="str">
        <f t="shared" si="34"/>
        <v/>
      </c>
      <c r="Y153" s="124" t="str">
        <f t="shared" si="34"/>
        <v/>
      </c>
      <c r="DA153" s="130" t="s">
        <v>1909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:Y154" si="37">IF(W133=0,"",W133/W112)</f>
        <v/>
      </c>
      <c r="X154" s="111" t="str">
        <f t="shared" si="37"/>
        <v/>
      </c>
      <c r="Y154" s="111" t="str">
        <f t="shared" si="37"/>
        <v/>
      </c>
      <c r="DA154" s="63" t="s">
        <v>1910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:Y155" si="40">IF(W134=0,"",W134/W113)</f>
        <v/>
      </c>
      <c r="X155" s="111" t="str">
        <f t="shared" si="40"/>
        <v/>
      </c>
      <c r="Y155" s="111" t="str">
        <f t="shared" si="40"/>
        <v/>
      </c>
      <c r="DA155" s="63" t="s">
        <v>1911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:Y156" si="43">IF(W135=0,"",W135/W114)</f>
        <v/>
      </c>
      <c r="X156" s="124" t="str">
        <f t="shared" si="43"/>
        <v/>
      </c>
      <c r="Y156" s="124" t="str">
        <f t="shared" si="43"/>
        <v/>
      </c>
      <c r="DA156" s="130" t="s">
        <v>1912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:Y157" si="46">IF(W136=0,"",W136/W115)</f>
        <v/>
      </c>
      <c r="X157" s="111" t="str">
        <f t="shared" si="46"/>
        <v/>
      </c>
      <c r="Y157" s="111" t="str">
        <f t="shared" si="46"/>
        <v/>
      </c>
      <c r="DA157" s="63" t="s">
        <v>1913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:Y158" si="49">IF(W137=0,"",W137/W116)</f>
        <v/>
      </c>
      <c r="X158" s="124" t="str">
        <f t="shared" si="49"/>
        <v/>
      </c>
      <c r="Y158" s="124" t="str">
        <f t="shared" si="49"/>
        <v/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:Y164" si="67">IF(W143=0,"",W143/W122)</f>
        <v/>
      </c>
      <c r="X164" s="112" t="str">
        <f t="shared" si="67"/>
        <v/>
      </c>
      <c r="Y164" s="112" t="str">
        <f t="shared" si="67"/>
        <v/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:Y168" si="79">IF(W147=0,"",W147/W126)</f>
        <v/>
      </c>
      <c r="X168" s="124" t="str">
        <f t="shared" si="79"/>
        <v/>
      </c>
      <c r="Y168" s="124" t="str">
        <f t="shared" si="79"/>
        <v/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:Y170" si="85">IF(W149=0,"",W149/W128)</f>
        <v/>
      </c>
      <c r="X170" s="111" t="str">
        <f t="shared" si="85"/>
        <v/>
      </c>
      <c r="Y170" s="111" t="str">
        <f t="shared" si="85"/>
        <v/>
      </c>
      <c r="DA170" s="63" t="s">
        <v>1926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:Y171" si="88">IF(W150=0,"",W150/W129)</f>
        <v/>
      </c>
      <c r="X171" s="45" t="str">
        <f t="shared" si="88"/>
        <v/>
      </c>
      <c r="Y171" s="45" t="str">
        <f t="shared" si="88"/>
        <v/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:Y173" si="91">W174+W177+W179+W189</f>
        <v>0</v>
      </c>
      <c r="X173" s="117">
        <f t="shared" si="91"/>
        <v>0</v>
      </c>
      <c r="Y173" s="117">
        <f t="shared" si="91"/>
        <v>0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:Y174" si="94">SUM(W175:W176)</f>
        <v>0</v>
      </c>
      <c r="X174" s="122">
        <f t="shared" si="94"/>
        <v>0</v>
      </c>
      <c r="Y174" s="122">
        <f t="shared" si="94"/>
        <v>0</v>
      </c>
      <c r="DA174" s="130" t="s">
        <v>2077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X179" s="122">
        <v>0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:Y194" si="98">W195+W198+W200+W210</f>
        <v>0</v>
      </c>
      <c r="X194" s="117">
        <f t="shared" si="98"/>
        <v>0</v>
      </c>
      <c r="Y194" s="117">
        <f t="shared" si="98"/>
        <v>0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:Y195" si="101">SUM(W196:W197)</f>
        <v>0</v>
      </c>
      <c r="X195" s="122">
        <f t="shared" si="101"/>
        <v>0</v>
      </c>
      <c r="Y195" s="122">
        <f t="shared" si="101"/>
        <v>0</v>
      </c>
      <c r="DA195" s="130" t="s">
        <v>2245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2246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X198" s="122">
        <f t="shared" si="102"/>
        <v>0</v>
      </c>
      <c r="Y198" s="122">
        <f t="shared" si="102"/>
        <v>0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X199" s="98">
        <f>RES_hhdet_fech!X8</f>
        <v>0</v>
      </c>
      <c r="Y199" s="98">
        <f>RES_hhdet_fech!Y8</f>
        <v>0</v>
      </c>
      <c r="DA199" s="63" t="s">
        <v>2249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X200" s="122">
        <v>0</v>
      </c>
      <c r="Y200" s="122">
        <v>0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X206" s="101">
        <v>0</v>
      </c>
      <c r="Y206" s="101">
        <v>0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2262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X213" s="33">
        <v>0</v>
      </c>
      <c r="Y213" s="33">
        <v>0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:Y215" si="105">W216+W219+W221+W231</f>
        <v>0</v>
      </c>
      <c r="X215" s="117">
        <f t="shared" si="105"/>
        <v>0</v>
      </c>
      <c r="Y215" s="117">
        <f t="shared" si="105"/>
        <v>0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:Y216" si="108">SUM(W217:W218)</f>
        <v>0</v>
      </c>
      <c r="X216" s="122">
        <f t="shared" si="108"/>
        <v>0</v>
      </c>
      <c r="Y216" s="122">
        <f t="shared" si="108"/>
        <v>0</v>
      </c>
      <c r="DA216" s="130" t="s">
        <v>2413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2414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X219" s="122">
        <f t="shared" si="109"/>
        <v>0</v>
      </c>
      <c r="Y219" s="122">
        <f t="shared" si="109"/>
        <v>0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X220" s="98">
        <f>RES_hhdet_tesh!X8</f>
        <v>0</v>
      </c>
      <c r="Y220" s="98">
        <f>RES_hhdet_tesh!Y8</f>
        <v>0</v>
      </c>
      <c r="DA220" s="63" t="s">
        <v>2417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X221" s="122">
        <v>0</v>
      </c>
      <c r="Y221" s="122">
        <v>0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X227" s="101">
        <v>0</v>
      </c>
      <c r="Y227" s="101">
        <v>0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X231" s="122">
        <v>0</v>
      </c>
      <c r="Y231" s="122">
        <v>0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X233" s="98">
        <v>0</v>
      </c>
      <c r="Y233" s="98">
        <v>0</v>
      </c>
      <c r="DA233" s="63" t="s">
        <v>2430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X234" s="33">
        <v>0</v>
      </c>
      <c r="Y234" s="33">
        <v>0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:Y236" si="112">W237+W240+W242+W252</f>
        <v>0</v>
      </c>
      <c r="X236" s="117">
        <f t="shared" si="112"/>
        <v>0</v>
      </c>
      <c r="Y236" s="117">
        <f t="shared" si="112"/>
        <v>0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:Y237" si="115">SUM(W238:W239)</f>
        <v>0</v>
      </c>
      <c r="X237" s="122">
        <f t="shared" si="115"/>
        <v>0</v>
      </c>
      <c r="Y237" s="122">
        <f t="shared" si="115"/>
        <v>0</v>
      </c>
      <c r="DA237" s="130" t="s">
        <v>2581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X238" s="98">
        <v>0</v>
      </c>
      <c r="Y238" s="98">
        <v>0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X242" s="122">
        <v>0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X252" s="122">
        <v>0</v>
      </c>
      <c r="Y252" s="122">
        <v>0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X254" s="98">
        <v>0</v>
      </c>
      <c r="Y254" s="98">
        <v>0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:Y257" si="119">W258+W261+W263+W273</f>
        <v>0</v>
      </c>
      <c r="X257" s="118">
        <f t="shared" si="119"/>
        <v>0</v>
      </c>
      <c r="Y257" s="118">
        <f t="shared" si="119"/>
        <v>0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:Y258" si="122">SUM(W259:W260)</f>
        <v>0</v>
      </c>
      <c r="X258" s="123">
        <f t="shared" si="122"/>
        <v>0</v>
      </c>
      <c r="Y258" s="123">
        <f t="shared" si="122"/>
        <v>0</v>
      </c>
      <c r="DA258" s="130" t="s">
        <v>2749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X259" s="99">
        <v>0</v>
      </c>
      <c r="Y259" s="99">
        <v>0</v>
      </c>
      <c r="DA259" s="63" t="s">
        <v>2750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X260" s="99">
        <v>0</v>
      </c>
      <c r="Y260" s="99">
        <v>0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X261" s="123">
        <f t="shared" si="123"/>
        <v>0</v>
      </c>
      <c r="Y261" s="123">
        <f t="shared" si="123"/>
        <v>0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X262" s="99">
        <f>RES_hhdet_fecs!X8</f>
        <v>0</v>
      </c>
      <c r="Y262" s="99">
        <f>RES_hhdet_fecs!Y8</f>
        <v>0</v>
      </c>
      <c r="DA262" s="63" t="s">
        <v>2753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X263" s="123">
        <v>0</v>
      </c>
      <c r="Y263" s="123">
        <v>0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X275" s="99">
        <v>0</v>
      </c>
      <c r="Y275" s="99">
        <v>0</v>
      </c>
      <c r="DA275" s="63" t="s">
        <v>2766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X276" s="110">
        <v>0</v>
      </c>
      <c r="Y276" s="110">
        <v>0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:Y278" si="126">W279+W282+W284+W294</f>
        <v>0</v>
      </c>
      <c r="X278" s="118">
        <f t="shared" si="126"/>
        <v>0</v>
      </c>
      <c r="Y278" s="118">
        <f t="shared" si="126"/>
        <v>0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:Y279" si="129">SUM(W280:W281)</f>
        <v>0</v>
      </c>
      <c r="X279" s="123">
        <f t="shared" si="129"/>
        <v>0</v>
      </c>
      <c r="Y279" s="123">
        <f t="shared" si="129"/>
        <v>0</v>
      </c>
      <c r="DA279" s="130" t="s">
        <v>2917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X280" s="99">
        <v>0</v>
      </c>
      <c r="Y280" s="99">
        <v>0</v>
      </c>
      <c r="DA280" s="63" t="s">
        <v>2918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X281" s="99">
        <v>0</v>
      </c>
      <c r="Y281" s="99">
        <v>0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X282" s="123">
        <f t="shared" si="130"/>
        <v>0</v>
      </c>
      <c r="Y282" s="123">
        <f t="shared" si="130"/>
        <v>0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X283" s="99">
        <f>RES_hhdet_tess!X8</f>
        <v>0</v>
      </c>
      <c r="Y283" s="99">
        <f>RES_hhdet_tess!Y8</f>
        <v>0</v>
      </c>
      <c r="DA283" s="63" t="s">
        <v>2921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X290" s="102">
        <v>0</v>
      </c>
      <c r="Y290" s="102">
        <v>0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X294" s="123">
        <v>0</v>
      </c>
      <c r="Y294" s="123">
        <v>0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X296" s="99">
        <v>0</v>
      </c>
      <c r="Y296" s="99">
        <v>0</v>
      </c>
      <c r="DA296" s="63" t="s">
        <v>2934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X297" s="110">
        <v>0</v>
      </c>
      <c r="Y297" s="110">
        <v>0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:Y299" si="133">W300+W303+W305+W315</f>
        <v>0</v>
      </c>
      <c r="X299" s="118">
        <f t="shared" si="133"/>
        <v>0</v>
      </c>
      <c r="Y299" s="118">
        <f t="shared" si="133"/>
        <v>0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:Y300" si="136">SUM(W301:W302)</f>
        <v>0</v>
      </c>
      <c r="X300" s="123">
        <f t="shared" si="136"/>
        <v>0</v>
      </c>
      <c r="Y300" s="123">
        <f t="shared" si="136"/>
        <v>0</v>
      </c>
      <c r="DA300" s="130" t="s">
        <v>3085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X301" s="99">
        <v>0</v>
      </c>
      <c r="Y301" s="99">
        <v>0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X305" s="123">
        <v>0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X315" s="123">
        <v>0</v>
      </c>
      <c r="Y315" s="123">
        <v>0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284165</v>
      </c>
      <c r="C5" s="120">
        <v>285250</v>
      </c>
      <c r="D5" s="120">
        <v>287821</v>
      </c>
      <c r="E5" s="120">
        <v>293973</v>
      </c>
      <c r="F5" s="120">
        <v>288865</v>
      </c>
      <c r="G5" s="120">
        <v>248850</v>
      </c>
      <c r="H5" s="120">
        <v>184195</v>
      </c>
      <c r="I5" s="120">
        <v>121742</v>
      </c>
      <c r="J5" s="120">
        <v>81844</v>
      </c>
      <c r="K5" s="120">
        <v>75122</v>
      </c>
      <c r="L5" s="120">
        <v>78646</v>
      </c>
      <c r="M5" s="120">
        <v>83904</v>
      </c>
      <c r="N5" s="120">
        <v>83163</v>
      </c>
      <c r="O5" s="120">
        <v>78885</v>
      </c>
      <c r="P5" s="120">
        <v>71387</v>
      </c>
      <c r="Q5" s="120">
        <v>66803</v>
      </c>
      <c r="R5" s="120">
        <v>64812</v>
      </c>
      <c r="S5" s="120">
        <v>64359</v>
      </c>
      <c r="T5" s="120">
        <v>64291</v>
      </c>
      <c r="U5" s="120">
        <v>64302</v>
      </c>
      <c r="V5" s="120">
        <v>63232</v>
      </c>
      <c r="W5" s="120">
        <v>58328</v>
      </c>
      <c r="X5" s="120">
        <v>51757</v>
      </c>
      <c r="Y5" s="120">
        <v>48496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284165</v>
      </c>
      <c r="C7" s="52">
        <v>285250</v>
      </c>
      <c r="D7" s="52">
        <v>287821</v>
      </c>
      <c r="E7" s="52">
        <v>293973</v>
      </c>
      <c r="F7" s="52">
        <v>288865</v>
      </c>
      <c r="G7" s="52">
        <v>248850</v>
      </c>
      <c r="H7" s="52">
        <v>184195</v>
      </c>
      <c r="I7" s="52">
        <v>121742</v>
      </c>
      <c r="J7" s="52">
        <v>81844</v>
      </c>
      <c r="K7" s="52">
        <v>75122</v>
      </c>
      <c r="L7" s="52">
        <v>78646</v>
      </c>
      <c r="M7" s="52">
        <v>83904</v>
      </c>
      <c r="N7" s="52">
        <v>83163</v>
      </c>
      <c r="O7" s="52">
        <v>78885</v>
      </c>
      <c r="P7" s="52">
        <v>71387</v>
      </c>
      <c r="Q7" s="52">
        <v>66803</v>
      </c>
      <c r="R7" s="52">
        <v>64812</v>
      </c>
      <c r="S7" s="52">
        <v>64359</v>
      </c>
      <c r="T7" s="52">
        <v>64291</v>
      </c>
      <c r="U7" s="52">
        <v>64302</v>
      </c>
      <c r="V7" s="52">
        <v>63232</v>
      </c>
      <c r="W7" s="52">
        <v>58328</v>
      </c>
      <c r="X7" s="52">
        <v>51757</v>
      </c>
      <c r="Y7" s="52">
        <v>48496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5596</v>
      </c>
      <c r="C9" s="52">
        <v>6905</v>
      </c>
      <c r="D9" s="52">
        <v>8109</v>
      </c>
      <c r="E9" s="52">
        <v>8920</v>
      </c>
      <c r="F9" s="52">
        <v>9367</v>
      </c>
      <c r="G9" s="52">
        <v>9206</v>
      </c>
      <c r="H9" s="52">
        <v>8238</v>
      </c>
      <c r="I9" s="52">
        <v>7071</v>
      </c>
      <c r="J9" s="52">
        <v>5835</v>
      </c>
      <c r="K9" s="52">
        <v>4104</v>
      </c>
      <c r="L9" s="52">
        <v>2664</v>
      </c>
      <c r="M9" s="52">
        <v>1990</v>
      </c>
      <c r="N9" s="52">
        <v>2896</v>
      </c>
      <c r="O9" s="52">
        <v>5031</v>
      </c>
      <c r="P9" s="52">
        <v>7636</v>
      </c>
      <c r="Q9" s="52">
        <v>7724</v>
      </c>
      <c r="R9" s="52">
        <v>7488</v>
      </c>
      <c r="S9" s="52">
        <v>7073</v>
      </c>
      <c r="T9" s="52">
        <v>6746</v>
      </c>
      <c r="U9" s="52">
        <v>6318</v>
      </c>
      <c r="V9" s="52">
        <v>5601</v>
      </c>
      <c r="W9" s="52">
        <v>4719</v>
      </c>
      <c r="X9" s="52">
        <v>3916</v>
      </c>
      <c r="Y9" s="52">
        <v>3753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262858</v>
      </c>
      <c r="C11" s="52">
        <v>263259</v>
      </c>
      <c r="D11" s="52">
        <v>264771</v>
      </c>
      <c r="E11" s="52">
        <v>270062</v>
      </c>
      <c r="F11" s="52">
        <v>264392</v>
      </c>
      <c r="G11" s="52">
        <v>226949</v>
      </c>
      <c r="H11" s="52">
        <v>167284</v>
      </c>
      <c r="I11" s="52">
        <v>110266</v>
      </c>
      <c r="J11" s="52">
        <v>74091</v>
      </c>
      <c r="K11" s="52">
        <v>66925</v>
      </c>
      <c r="L11" s="52">
        <v>65557</v>
      </c>
      <c r="M11" s="52">
        <v>64276</v>
      </c>
      <c r="N11" s="52">
        <v>59735</v>
      </c>
      <c r="O11" s="52">
        <v>56122</v>
      </c>
      <c r="P11" s="52">
        <v>50747</v>
      </c>
      <c r="Q11" s="52">
        <v>47347</v>
      </c>
      <c r="R11" s="52">
        <v>45710</v>
      </c>
      <c r="S11" s="52">
        <v>45437</v>
      </c>
      <c r="T11" s="52">
        <v>43878</v>
      </c>
      <c r="U11" s="52">
        <v>43805</v>
      </c>
      <c r="V11" s="52">
        <v>40783</v>
      </c>
      <c r="W11" s="52">
        <v>37171</v>
      </c>
      <c r="X11" s="52">
        <v>32860</v>
      </c>
      <c r="Y11" s="52">
        <v>30570</v>
      </c>
      <c r="DA11" s="63" t="s">
        <v>1071</v>
      </c>
    </row>
    <row r="12" spans="1:105" ht="12" customHeight="1" x14ac:dyDescent="0.25">
      <c r="A12" s="97" t="s">
        <v>140</v>
      </c>
      <c r="B12" s="52">
        <v>4302</v>
      </c>
      <c r="C12" s="52">
        <v>4052</v>
      </c>
      <c r="D12" s="52">
        <v>3868</v>
      </c>
      <c r="E12" s="52">
        <v>4737</v>
      </c>
      <c r="F12" s="52">
        <v>4555</v>
      </c>
      <c r="G12" s="52">
        <v>3814</v>
      </c>
      <c r="H12" s="52">
        <v>2814</v>
      </c>
      <c r="I12" s="52">
        <v>1861</v>
      </c>
      <c r="J12" s="52">
        <v>1276</v>
      </c>
      <c r="K12" s="52">
        <v>1255</v>
      </c>
      <c r="L12" s="52">
        <v>2394</v>
      </c>
      <c r="M12" s="52">
        <v>2840</v>
      </c>
      <c r="N12" s="52">
        <v>3263</v>
      </c>
      <c r="O12" s="52">
        <v>3021</v>
      </c>
      <c r="P12" s="52">
        <v>2744</v>
      </c>
      <c r="Q12" s="52">
        <v>2559</v>
      </c>
      <c r="R12" s="52">
        <v>2423</v>
      </c>
      <c r="S12" s="52">
        <v>2533</v>
      </c>
      <c r="T12" s="52">
        <v>2380</v>
      </c>
      <c r="U12" s="52">
        <v>2327</v>
      </c>
      <c r="V12" s="52">
        <v>2528</v>
      </c>
      <c r="W12" s="52">
        <v>2226</v>
      </c>
      <c r="X12" s="52">
        <v>1976</v>
      </c>
      <c r="Y12" s="52">
        <v>1812</v>
      </c>
      <c r="DA12" s="63" t="s">
        <v>1072</v>
      </c>
    </row>
    <row r="13" spans="1:105" ht="12" customHeight="1" x14ac:dyDescent="0.25">
      <c r="A13" s="97" t="s">
        <v>122</v>
      </c>
      <c r="B13" s="52">
        <v>5491</v>
      </c>
      <c r="C13" s="52">
        <v>5655</v>
      </c>
      <c r="D13" s="52">
        <v>6064</v>
      </c>
      <c r="E13" s="52">
        <v>6215</v>
      </c>
      <c r="F13" s="52">
        <v>6511</v>
      </c>
      <c r="G13" s="52">
        <v>5781</v>
      </c>
      <c r="H13" s="52">
        <v>4547</v>
      </c>
      <c r="I13" s="52">
        <v>3102</v>
      </c>
      <c r="J13" s="52">
        <v>2098</v>
      </c>
      <c r="K13" s="52">
        <v>2095</v>
      </c>
      <c r="L13" s="52">
        <v>1620</v>
      </c>
      <c r="M13" s="52">
        <v>1852</v>
      </c>
      <c r="N13" s="52">
        <v>1770</v>
      </c>
      <c r="O13" s="52">
        <v>2050</v>
      </c>
      <c r="P13" s="52">
        <v>1861</v>
      </c>
      <c r="Q13" s="52">
        <v>1755</v>
      </c>
      <c r="R13" s="52">
        <v>1728</v>
      </c>
      <c r="S13" s="52">
        <v>1640</v>
      </c>
      <c r="T13" s="52">
        <v>2426</v>
      </c>
      <c r="U13" s="52">
        <v>2418</v>
      </c>
      <c r="V13" s="52">
        <v>3798</v>
      </c>
      <c r="W13" s="52">
        <v>3392</v>
      </c>
      <c r="X13" s="52">
        <v>3037</v>
      </c>
      <c r="Y13" s="52">
        <v>2936</v>
      </c>
      <c r="DA13" s="63" t="s">
        <v>1073</v>
      </c>
    </row>
    <row r="14" spans="1:105" ht="12" customHeight="1" x14ac:dyDescent="0.25">
      <c r="A14" s="97" t="s">
        <v>121</v>
      </c>
      <c r="B14" s="52">
        <v>11514</v>
      </c>
      <c r="C14" s="52">
        <v>12284</v>
      </c>
      <c r="D14" s="52">
        <v>13118</v>
      </c>
      <c r="E14" s="52">
        <v>12959</v>
      </c>
      <c r="F14" s="52">
        <v>13407</v>
      </c>
      <c r="G14" s="52">
        <v>12306</v>
      </c>
      <c r="H14" s="52">
        <v>9550</v>
      </c>
      <c r="I14" s="52">
        <v>6513</v>
      </c>
      <c r="J14" s="52">
        <v>4379</v>
      </c>
      <c r="K14" s="52">
        <v>4847</v>
      </c>
      <c r="L14" s="52">
        <v>9075</v>
      </c>
      <c r="M14" s="52">
        <v>14936</v>
      </c>
      <c r="N14" s="52">
        <v>18395</v>
      </c>
      <c r="O14" s="52">
        <v>17692</v>
      </c>
      <c r="P14" s="52">
        <v>16035</v>
      </c>
      <c r="Q14" s="52">
        <v>15142</v>
      </c>
      <c r="R14" s="52">
        <v>14951</v>
      </c>
      <c r="S14" s="52">
        <v>14749</v>
      </c>
      <c r="T14" s="52">
        <v>15607</v>
      </c>
      <c r="U14" s="52">
        <v>15752</v>
      </c>
      <c r="V14" s="52">
        <v>16123</v>
      </c>
      <c r="W14" s="52">
        <v>15539</v>
      </c>
      <c r="X14" s="52">
        <v>13884</v>
      </c>
      <c r="Y14" s="52">
        <v>13178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136238</v>
      </c>
      <c r="C16" s="52">
        <v>137156</v>
      </c>
      <c r="D16" s="52">
        <v>139209</v>
      </c>
      <c r="E16" s="52">
        <v>144937</v>
      </c>
      <c r="F16" s="52">
        <v>140635</v>
      </c>
      <c r="G16" s="52">
        <v>119086</v>
      </c>
      <c r="H16" s="52">
        <v>86889</v>
      </c>
      <c r="I16" s="52">
        <v>56860</v>
      </c>
      <c r="J16" s="52">
        <v>38068</v>
      </c>
      <c r="K16" s="52">
        <v>34035</v>
      </c>
      <c r="L16" s="52">
        <v>36668</v>
      </c>
      <c r="M16" s="52">
        <v>41865</v>
      </c>
      <c r="N16" s="52">
        <v>47775</v>
      </c>
      <c r="O16" s="52">
        <v>47014</v>
      </c>
      <c r="P16" s="52">
        <v>42555</v>
      </c>
      <c r="Q16" s="52">
        <v>39558</v>
      </c>
      <c r="R16" s="52">
        <v>37323</v>
      </c>
      <c r="S16" s="52">
        <v>34289</v>
      </c>
      <c r="T16" s="52">
        <v>29837</v>
      </c>
      <c r="U16" s="52">
        <v>25396</v>
      </c>
      <c r="V16" s="52">
        <v>21081</v>
      </c>
      <c r="W16" s="52">
        <v>17766</v>
      </c>
      <c r="X16" s="52">
        <v>15730</v>
      </c>
      <c r="Y16" s="52">
        <v>14545</v>
      </c>
      <c r="DA16" s="63" t="s">
        <v>1075</v>
      </c>
    </row>
    <row r="17" spans="1:105" ht="12" customHeight="1" x14ac:dyDescent="0.25">
      <c r="A17" s="109" t="s">
        <v>120</v>
      </c>
      <c r="B17" s="36">
        <v>147927</v>
      </c>
      <c r="C17" s="36">
        <v>148094</v>
      </c>
      <c r="D17" s="36">
        <v>148612</v>
      </c>
      <c r="E17" s="36">
        <v>149036</v>
      </c>
      <c r="F17" s="36">
        <v>148230</v>
      </c>
      <c r="G17" s="36">
        <v>129764</v>
      </c>
      <c r="H17" s="36">
        <v>97306</v>
      </c>
      <c r="I17" s="36">
        <v>64882</v>
      </c>
      <c r="J17" s="36">
        <v>43776</v>
      </c>
      <c r="K17" s="36">
        <v>41087</v>
      </c>
      <c r="L17" s="36">
        <v>41978</v>
      </c>
      <c r="M17" s="36">
        <v>42039</v>
      </c>
      <c r="N17" s="36">
        <v>35388</v>
      </c>
      <c r="O17" s="36">
        <v>31871</v>
      </c>
      <c r="P17" s="36">
        <v>28832</v>
      </c>
      <c r="Q17" s="36">
        <v>27245</v>
      </c>
      <c r="R17" s="36">
        <v>27489</v>
      </c>
      <c r="S17" s="36">
        <v>30070</v>
      </c>
      <c r="T17" s="36">
        <v>34454</v>
      </c>
      <c r="U17" s="36">
        <v>38906</v>
      </c>
      <c r="V17" s="36">
        <v>42151</v>
      </c>
      <c r="W17" s="36">
        <v>40562</v>
      </c>
      <c r="X17" s="36">
        <v>36027</v>
      </c>
      <c r="Y17" s="36">
        <v>33951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22200</v>
      </c>
      <c r="D21" s="52">
        <v>22206</v>
      </c>
      <c r="E21" s="52">
        <v>22246</v>
      </c>
      <c r="F21" s="52">
        <v>22359</v>
      </c>
      <c r="G21" s="52">
        <v>40015</v>
      </c>
      <c r="H21" s="52">
        <v>64655</v>
      </c>
      <c r="I21" s="52">
        <v>62453</v>
      </c>
      <c r="J21" s="52">
        <v>39898</v>
      </c>
      <c r="K21" s="52">
        <v>6722</v>
      </c>
      <c r="L21" s="52">
        <v>0</v>
      </c>
      <c r="M21" s="52">
        <v>7690</v>
      </c>
      <c r="N21" s="52">
        <v>22209</v>
      </c>
      <c r="O21" s="52">
        <v>17802</v>
      </c>
      <c r="P21" s="52">
        <v>7500</v>
      </c>
      <c r="Q21" s="52">
        <v>4584</v>
      </c>
      <c r="R21" s="52">
        <v>1991</v>
      </c>
      <c r="S21" s="52">
        <v>5841</v>
      </c>
      <c r="T21" s="52">
        <v>6420</v>
      </c>
      <c r="U21" s="52">
        <v>6291</v>
      </c>
      <c r="V21" s="52">
        <v>3518</v>
      </c>
      <c r="W21" s="52">
        <v>4905</v>
      </c>
      <c r="X21" s="52">
        <v>6578</v>
      </c>
      <c r="Y21" s="52">
        <v>3261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874</v>
      </c>
      <c r="D23" s="52">
        <v>879</v>
      </c>
      <c r="E23" s="52">
        <v>908</v>
      </c>
      <c r="F23" s="52">
        <v>986</v>
      </c>
      <c r="G23" s="52">
        <v>1136</v>
      </c>
      <c r="H23" s="52">
        <v>1370</v>
      </c>
      <c r="I23" s="52">
        <v>1179</v>
      </c>
      <c r="J23" s="52">
        <v>1258</v>
      </c>
      <c r="K23" s="52">
        <v>1802</v>
      </c>
      <c r="L23" s="52">
        <v>1511</v>
      </c>
      <c r="M23" s="52">
        <v>1150</v>
      </c>
      <c r="N23" s="52">
        <v>791</v>
      </c>
      <c r="O23" s="52">
        <v>561</v>
      </c>
      <c r="P23" s="52">
        <v>173</v>
      </c>
      <c r="Q23" s="52">
        <v>152</v>
      </c>
      <c r="R23" s="52">
        <v>326</v>
      </c>
      <c r="S23" s="52">
        <v>632</v>
      </c>
      <c r="T23" s="52">
        <v>1002</v>
      </c>
      <c r="U23" s="52">
        <v>1447</v>
      </c>
      <c r="V23" s="52">
        <v>1792</v>
      </c>
      <c r="W23" s="52">
        <v>1668</v>
      </c>
      <c r="X23" s="52">
        <v>1092</v>
      </c>
      <c r="Y23" s="52">
        <v>322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41072</v>
      </c>
      <c r="D25" s="52">
        <v>41152</v>
      </c>
      <c r="E25" s="52">
        <v>41722</v>
      </c>
      <c r="F25" s="52">
        <v>43284</v>
      </c>
      <c r="G25" s="52">
        <v>49509</v>
      </c>
      <c r="H25" s="52">
        <v>63924</v>
      </c>
      <c r="I25" s="52">
        <v>57021</v>
      </c>
      <c r="J25" s="52">
        <v>36175</v>
      </c>
      <c r="K25" s="52">
        <v>14415</v>
      </c>
      <c r="L25" s="52">
        <v>17844</v>
      </c>
      <c r="M25" s="52">
        <v>20498</v>
      </c>
      <c r="N25" s="52">
        <v>23617</v>
      </c>
      <c r="O25" s="52">
        <v>14372</v>
      </c>
      <c r="P25" s="52">
        <v>5462</v>
      </c>
      <c r="Q25" s="52">
        <v>4166</v>
      </c>
      <c r="R25" s="52">
        <v>3932</v>
      </c>
      <c r="S25" s="52">
        <v>9139</v>
      </c>
      <c r="T25" s="52">
        <v>11772</v>
      </c>
      <c r="U25" s="52">
        <v>13022</v>
      </c>
      <c r="V25" s="52">
        <v>10099</v>
      </c>
      <c r="W25" s="52">
        <v>6234</v>
      </c>
      <c r="X25" s="52">
        <v>4390</v>
      </c>
      <c r="Y25" s="52">
        <v>2848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672</v>
      </c>
      <c r="D26" s="52">
        <v>672</v>
      </c>
      <c r="E26" s="52">
        <v>679</v>
      </c>
      <c r="F26" s="52">
        <v>700</v>
      </c>
      <c r="G26" s="52">
        <v>809</v>
      </c>
      <c r="H26" s="52">
        <v>1067</v>
      </c>
      <c r="I26" s="52">
        <v>953</v>
      </c>
      <c r="J26" s="52">
        <v>585</v>
      </c>
      <c r="K26" s="52">
        <v>169</v>
      </c>
      <c r="L26" s="52">
        <v>305</v>
      </c>
      <c r="M26" s="52">
        <v>564</v>
      </c>
      <c r="N26" s="52">
        <v>615</v>
      </c>
      <c r="O26" s="52">
        <v>725</v>
      </c>
      <c r="P26" s="52">
        <v>282</v>
      </c>
      <c r="Q26" s="52">
        <v>213</v>
      </c>
      <c r="R26" s="52">
        <v>218</v>
      </c>
      <c r="S26" s="52">
        <v>493</v>
      </c>
      <c r="T26" s="52">
        <v>686</v>
      </c>
      <c r="U26" s="52">
        <v>691</v>
      </c>
      <c r="V26" s="52">
        <v>527</v>
      </c>
      <c r="W26" s="52">
        <v>302</v>
      </c>
      <c r="X26" s="52">
        <v>250</v>
      </c>
      <c r="Y26" s="52">
        <v>164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858</v>
      </c>
      <c r="D27" s="52">
        <v>860</v>
      </c>
      <c r="E27" s="52">
        <v>875</v>
      </c>
      <c r="F27" s="52">
        <v>914</v>
      </c>
      <c r="G27" s="52">
        <v>1078</v>
      </c>
      <c r="H27" s="52">
        <v>1464</v>
      </c>
      <c r="I27" s="52">
        <v>1445</v>
      </c>
      <c r="J27" s="52">
        <v>1004</v>
      </c>
      <c r="K27" s="52">
        <v>372</v>
      </c>
      <c r="L27" s="52">
        <v>494</v>
      </c>
      <c r="M27" s="52">
        <v>513</v>
      </c>
      <c r="N27" s="52">
        <v>691</v>
      </c>
      <c r="O27" s="52">
        <v>361</v>
      </c>
      <c r="P27" s="52">
        <v>192</v>
      </c>
      <c r="Q27" s="52">
        <v>143</v>
      </c>
      <c r="R27" s="52">
        <v>119</v>
      </c>
      <c r="S27" s="52">
        <v>306</v>
      </c>
      <c r="T27" s="52">
        <v>368</v>
      </c>
      <c r="U27" s="52">
        <v>498</v>
      </c>
      <c r="V27" s="52">
        <v>443</v>
      </c>
      <c r="W27" s="52">
        <v>406</v>
      </c>
      <c r="X27" s="52">
        <v>359</v>
      </c>
      <c r="Y27" s="52">
        <v>188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1799</v>
      </c>
      <c r="D28" s="52">
        <v>1804</v>
      </c>
      <c r="E28" s="52">
        <v>1839</v>
      </c>
      <c r="F28" s="52">
        <v>1933</v>
      </c>
      <c r="G28" s="52">
        <v>2269</v>
      </c>
      <c r="H28" s="52">
        <v>3051</v>
      </c>
      <c r="I28" s="52">
        <v>3037</v>
      </c>
      <c r="J28" s="52">
        <v>2134</v>
      </c>
      <c r="K28" s="52">
        <v>878</v>
      </c>
      <c r="L28" s="52">
        <v>991</v>
      </c>
      <c r="M28" s="52">
        <v>932</v>
      </c>
      <c r="N28" s="52">
        <v>3130</v>
      </c>
      <c r="O28" s="52">
        <v>3498</v>
      </c>
      <c r="P28" s="52">
        <v>1694</v>
      </c>
      <c r="Q28" s="52">
        <v>1230</v>
      </c>
      <c r="R28" s="52">
        <v>1124</v>
      </c>
      <c r="S28" s="52">
        <v>2904</v>
      </c>
      <c r="T28" s="52">
        <v>4006</v>
      </c>
      <c r="U28" s="52">
        <v>4358</v>
      </c>
      <c r="V28" s="52">
        <v>3341</v>
      </c>
      <c r="W28" s="52">
        <v>1971</v>
      </c>
      <c r="X28" s="52">
        <v>1768</v>
      </c>
      <c r="Y28" s="52">
        <v>1096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21287</v>
      </c>
      <c r="D30" s="52">
        <v>21330</v>
      </c>
      <c r="E30" s="52">
        <v>21638</v>
      </c>
      <c r="F30" s="52">
        <v>22483</v>
      </c>
      <c r="G30" s="52">
        <v>25867</v>
      </c>
      <c r="H30" s="52">
        <v>33694</v>
      </c>
      <c r="I30" s="52">
        <v>30029</v>
      </c>
      <c r="J30" s="52">
        <v>18793</v>
      </c>
      <c r="K30" s="52">
        <v>7759</v>
      </c>
      <c r="L30" s="52">
        <v>9921</v>
      </c>
      <c r="M30" s="52">
        <v>11310</v>
      </c>
      <c r="N30" s="52">
        <v>12314</v>
      </c>
      <c r="O30" s="52">
        <v>9156</v>
      </c>
      <c r="P30" s="52">
        <v>4506</v>
      </c>
      <c r="Q30" s="52">
        <v>3256</v>
      </c>
      <c r="R30" s="52">
        <v>2827</v>
      </c>
      <c r="S30" s="52">
        <v>6992</v>
      </c>
      <c r="T30" s="52">
        <v>9469</v>
      </c>
      <c r="U30" s="52">
        <v>10716</v>
      </c>
      <c r="V30" s="52">
        <v>8482</v>
      </c>
      <c r="W30" s="52">
        <v>3933</v>
      </c>
      <c r="X30" s="52">
        <v>2052</v>
      </c>
      <c r="Y30" s="52">
        <v>1295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23114</v>
      </c>
      <c r="D31" s="36">
        <v>23158</v>
      </c>
      <c r="E31" s="36">
        <v>23480</v>
      </c>
      <c r="F31" s="36">
        <v>24347</v>
      </c>
      <c r="G31" s="36">
        <v>27793</v>
      </c>
      <c r="H31" s="36">
        <v>35814</v>
      </c>
      <c r="I31" s="36">
        <v>32425</v>
      </c>
      <c r="J31" s="36">
        <v>21107</v>
      </c>
      <c r="K31" s="36">
        <v>8074</v>
      </c>
      <c r="L31" s="36">
        <v>9713</v>
      </c>
      <c r="M31" s="36">
        <v>11191</v>
      </c>
      <c r="N31" s="36">
        <v>15749</v>
      </c>
      <c r="O31" s="36">
        <v>9797</v>
      </c>
      <c r="P31" s="36">
        <v>3124</v>
      </c>
      <c r="Q31" s="36">
        <v>2494</v>
      </c>
      <c r="R31" s="36">
        <v>2562</v>
      </c>
      <c r="S31" s="36">
        <v>5861</v>
      </c>
      <c r="T31" s="36">
        <v>7367</v>
      </c>
      <c r="U31" s="36">
        <v>7858</v>
      </c>
      <c r="V31" s="36">
        <v>5939</v>
      </c>
      <c r="W31" s="36">
        <v>4984</v>
      </c>
      <c r="X31" s="36">
        <v>4713</v>
      </c>
      <c r="Y31" s="36">
        <v>3000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23285</v>
      </c>
      <c r="D35" s="52">
        <v>24777</v>
      </c>
      <c r="E35" s="52">
        <v>28398</v>
      </c>
      <c r="F35" s="52">
        <v>17251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3524</v>
      </c>
      <c r="M35" s="52">
        <v>12948</v>
      </c>
      <c r="N35" s="52">
        <v>21468</v>
      </c>
      <c r="O35" s="52">
        <v>13524</v>
      </c>
      <c r="P35" s="52">
        <v>2</v>
      </c>
      <c r="Q35" s="52">
        <v>0</v>
      </c>
      <c r="R35" s="52">
        <v>0</v>
      </c>
      <c r="S35" s="52">
        <v>5388</v>
      </c>
      <c r="T35" s="52">
        <v>6352</v>
      </c>
      <c r="U35" s="52">
        <v>6302</v>
      </c>
      <c r="V35" s="52">
        <v>2448</v>
      </c>
      <c r="W35" s="52">
        <v>1</v>
      </c>
      <c r="X35" s="52">
        <v>7</v>
      </c>
      <c r="Y35" s="52">
        <v>0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2183</v>
      </c>
      <c r="D37" s="52">
        <v>2083</v>
      </c>
      <c r="E37" s="52">
        <v>1719</v>
      </c>
      <c r="F37" s="52">
        <v>1433</v>
      </c>
      <c r="G37" s="52">
        <v>975</v>
      </c>
      <c r="H37" s="52">
        <v>402</v>
      </c>
      <c r="I37" s="52">
        <v>12</v>
      </c>
      <c r="J37" s="52">
        <v>22</v>
      </c>
      <c r="K37" s="52">
        <v>71</v>
      </c>
      <c r="L37" s="52">
        <v>71</v>
      </c>
      <c r="M37" s="52">
        <v>476</v>
      </c>
      <c r="N37" s="52">
        <v>1697</v>
      </c>
      <c r="O37" s="52">
        <v>2696</v>
      </c>
      <c r="P37" s="52">
        <v>2778</v>
      </c>
      <c r="Q37" s="52">
        <v>240</v>
      </c>
      <c r="R37" s="52">
        <v>90</v>
      </c>
      <c r="S37" s="52">
        <v>217</v>
      </c>
      <c r="T37" s="52">
        <v>675</v>
      </c>
      <c r="U37" s="52">
        <v>1019</v>
      </c>
      <c r="V37" s="52">
        <v>1075</v>
      </c>
      <c r="W37" s="52">
        <v>786</v>
      </c>
      <c r="X37" s="52">
        <v>289</v>
      </c>
      <c r="Y37" s="52">
        <v>159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41473</v>
      </c>
      <c r="D39" s="52">
        <v>42664</v>
      </c>
      <c r="E39" s="52">
        <v>47013</v>
      </c>
      <c r="F39" s="52">
        <v>37614</v>
      </c>
      <c r="G39" s="52">
        <v>12066</v>
      </c>
      <c r="H39" s="52">
        <v>4259</v>
      </c>
      <c r="I39" s="52">
        <v>3</v>
      </c>
      <c r="J39" s="52">
        <v>0</v>
      </c>
      <c r="K39" s="52">
        <v>7249</v>
      </c>
      <c r="L39" s="52">
        <v>16476</v>
      </c>
      <c r="M39" s="52">
        <v>19217</v>
      </c>
      <c r="N39" s="52">
        <v>19076</v>
      </c>
      <c r="O39" s="52">
        <v>10759</v>
      </c>
      <c r="P39" s="52">
        <v>87</v>
      </c>
      <c r="Q39" s="52">
        <v>766</v>
      </c>
      <c r="R39" s="52">
        <v>2295</v>
      </c>
      <c r="S39" s="52">
        <v>8866</v>
      </c>
      <c r="T39" s="52">
        <v>10213</v>
      </c>
      <c r="U39" s="52">
        <v>12949</v>
      </c>
      <c r="V39" s="52">
        <v>7077</v>
      </c>
      <c r="W39" s="52">
        <v>2622</v>
      </c>
      <c r="X39" s="52">
        <v>79</v>
      </c>
      <c r="Y39" s="52">
        <v>558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422</v>
      </c>
      <c r="D40" s="52">
        <v>488</v>
      </c>
      <c r="E40" s="52">
        <v>1548</v>
      </c>
      <c r="F40" s="52">
        <v>518</v>
      </c>
      <c r="G40" s="52">
        <v>68</v>
      </c>
      <c r="H40" s="52">
        <v>67</v>
      </c>
      <c r="I40" s="52">
        <v>0</v>
      </c>
      <c r="J40" s="52">
        <v>0</v>
      </c>
      <c r="K40" s="52">
        <v>148</v>
      </c>
      <c r="L40" s="52">
        <v>1444</v>
      </c>
      <c r="M40" s="52">
        <v>1010</v>
      </c>
      <c r="N40" s="52">
        <v>1038</v>
      </c>
      <c r="O40" s="52">
        <v>483</v>
      </c>
      <c r="P40" s="52">
        <v>5</v>
      </c>
      <c r="Q40" s="52">
        <v>28</v>
      </c>
      <c r="R40" s="52">
        <v>82</v>
      </c>
      <c r="S40" s="52">
        <v>603</v>
      </c>
      <c r="T40" s="52">
        <v>533</v>
      </c>
      <c r="U40" s="52">
        <v>638</v>
      </c>
      <c r="V40" s="52">
        <v>728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1022</v>
      </c>
      <c r="D41" s="52">
        <v>1269</v>
      </c>
      <c r="E41" s="52">
        <v>1026</v>
      </c>
      <c r="F41" s="52">
        <v>1210</v>
      </c>
      <c r="G41" s="52">
        <v>348</v>
      </c>
      <c r="H41" s="52">
        <v>230</v>
      </c>
      <c r="I41" s="52">
        <v>0</v>
      </c>
      <c r="J41" s="52">
        <v>0</v>
      </c>
      <c r="K41" s="52">
        <v>369</v>
      </c>
      <c r="L41" s="52">
        <v>19</v>
      </c>
      <c r="M41" s="52">
        <v>745</v>
      </c>
      <c r="N41" s="52">
        <v>609</v>
      </c>
      <c r="O41" s="52">
        <v>641</v>
      </c>
      <c r="P41" s="52">
        <v>3</v>
      </c>
      <c r="Q41" s="52">
        <v>37</v>
      </c>
      <c r="R41" s="52">
        <v>92</v>
      </c>
      <c r="S41" s="52">
        <v>218</v>
      </c>
      <c r="T41" s="52">
        <v>1154</v>
      </c>
      <c r="U41" s="52">
        <v>490</v>
      </c>
      <c r="V41" s="52">
        <v>1823</v>
      </c>
      <c r="W41" s="52">
        <v>0</v>
      </c>
      <c r="X41" s="52">
        <v>4</v>
      </c>
      <c r="Y41" s="52">
        <v>87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2569</v>
      </c>
      <c r="D42" s="52">
        <v>2638</v>
      </c>
      <c r="E42" s="52">
        <v>1680</v>
      </c>
      <c r="F42" s="52">
        <v>2381</v>
      </c>
      <c r="G42" s="52">
        <v>1168</v>
      </c>
      <c r="H42" s="52">
        <v>295</v>
      </c>
      <c r="I42" s="52">
        <v>0</v>
      </c>
      <c r="J42" s="52">
        <v>0</v>
      </c>
      <c r="K42" s="52">
        <v>1346</v>
      </c>
      <c r="L42" s="52">
        <v>5219</v>
      </c>
      <c r="M42" s="52">
        <v>6793</v>
      </c>
      <c r="N42" s="52">
        <v>6589</v>
      </c>
      <c r="O42" s="52">
        <v>2795</v>
      </c>
      <c r="P42" s="52">
        <v>37</v>
      </c>
      <c r="Q42" s="52">
        <v>337</v>
      </c>
      <c r="R42" s="52">
        <v>933</v>
      </c>
      <c r="S42" s="52">
        <v>2702</v>
      </c>
      <c r="T42" s="52">
        <v>4864</v>
      </c>
      <c r="U42" s="52">
        <v>4503</v>
      </c>
      <c r="V42" s="52">
        <v>3712</v>
      </c>
      <c r="W42" s="52">
        <v>1387</v>
      </c>
      <c r="X42" s="52">
        <v>113</v>
      </c>
      <c r="Y42" s="52">
        <v>390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22205</v>
      </c>
      <c r="D44" s="52">
        <v>23383</v>
      </c>
      <c r="E44" s="52">
        <v>27366</v>
      </c>
      <c r="F44" s="52">
        <v>18181</v>
      </c>
      <c r="G44" s="52">
        <v>4318</v>
      </c>
      <c r="H44" s="52">
        <v>1497</v>
      </c>
      <c r="I44" s="52">
        <v>0</v>
      </c>
      <c r="J44" s="52">
        <v>1</v>
      </c>
      <c r="K44" s="52">
        <v>3726</v>
      </c>
      <c r="L44" s="52">
        <v>12554</v>
      </c>
      <c r="M44" s="52">
        <v>16507</v>
      </c>
      <c r="N44" s="52">
        <v>18224</v>
      </c>
      <c r="O44" s="52">
        <v>8395</v>
      </c>
      <c r="P44" s="52">
        <v>47</v>
      </c>
      <c r="Q44" s="52">
        <v>259</v>
      </c>
      <c r="R44" s="52">
        <v>592</v>
      </c>
      <c r="S44" s="52">
        <v>3958</v>
      </c>
      <c r="T44" s="52">
        <v>5017</v>
      </c>
      <c r="U44" s="52">
        <v>6275</v>
      </c>
      <c r="V44" s="52">
        <v>4167</v>
      </c>
      <c r="W44" s="52">
        <v>618</v>
      </c>
      <c r="X44" s="52">
        <v>16</v>
      </c>
      <c r="Y44" s="52">
        <v>110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23281</v>
      </c>
      <c r="D45" s="36">
        <v>23676</v>
      </c>
      <c r="E45" s="36">
        <v>23904</v>
      </c>
      <c r="F45" s="36">
        <v>23541</v>
      </c>
      <c r="G45" s="36">
        <v>9327</v>
      </c>
      <c r="H45" s="36">
        <v>3356</v>
      </c>
      <c r="I45" s="36">
        <v>1</v>
      </c>
      <c r="J45" s="36">
        <v>1</v>
      </c>
      <c r="K45" s="36">
        <v>5385</v>
      </c>
      <c r="L45" s="36">
        <v>10604</v>
      </c>
      <c r="M45" s="36">
        <v>11252</v>
      </c>
      <c r="N45" s="36">
        <v>9098</v>
      </c>
      <c r="O45" s="36">
        <v>6280</v>
      </c>
      <c r="P45" s="36">
        <v>85</v>
      </c>
      <c r="Q45" s="36">
        <v>907</v>
      </c>
      <c r="R45" s="36">
        <v>2806</v>
      </c>
      <c r="S45" s="36">
        <v>8442</v>
      </c>
      <c r="T45" s="36">
        <v>11751</v>
      </c>
      <c r="U45" s="36">
        <v>12310</v>
      </c>
      <c r="V45" s="36">
        <v>9184</v>
      </c>
      <c r="W45" s="36">
        <v>3395</v>
      </c>
      <c r="X45" s="36">
        <v>178</v>
      </c>
      <c r="Y45" s="36">
        <v>924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9257</v>
      </c>
      <c r="D49" s="52">
        <v>9669</v>
      </c>
      <c r="E49" s="52">
        <v>10911</v>
      </c>
      <c r="F49" s="52">
        <v>6401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1087</v>
      </c>
      <c r="M49" s="52">
        <v>5135</v>
      </c>
      <c r="N49" s="52">
        <v>6870</v>
      </c>
      <c r="O49" s="52">
        <v>3273</v>
      </c>
      <c r="P49" s="52">
        <v>1</v>
      </c>
      <c r="Q49" s="52">
        <v>0</v>
      </c>
      <c r="R49" s="52">
        <v>0</v>
      </c>
      <c r="S49" s="52">
        <v>1913</v>
      </c>
      <c r="T49" s="52">
        <v>2255</v>
      </c>
      <c r="U49" s="52">
        <v>2228</v>
      </c>
      <c r="V49" s="52">
        <v>722</v>
      </c>
      <c r="W49" s="52">
        <v>0</v>
      </c>
      <c r="X49" s="52">
        <v>1</v>
      </c>
      <c r="Y49" s="52">
        <v>0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518</v>
      </c>
      <c r="D51" s="52">
        <v>425</v>
      </c>
      <c r="E51" s="52">
        <v>554</v>
      </c>
      <c r="F51" s="52">
        <v>398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48</v>
      </c>
      <c r="M51" s="52">
        <v>298</v>
      </c>
      <c r="N51" s="52">
        <v>463</v>
      </c>
      <c r="O51" s="52">
        <v>236</v>
      </c>
      <c r="P51" s="52">
        <v>0</v>
      </c>
      <c r="Q51" s="52">
        <v>0</v>
      </c>
      <c r="R51" s="52">
        <v>0</v>
      </c>
      <c r="S51" s="52">
        <v>70</v>
      </c>
      <c r="T51" s="52">
        <v>64</v>
      </c>
      <c r="U51" s="52">
        <v>59</v>
      </c>
      <c r="V51" s="52">
        <v>13</v>
      </c>
      <c r="W51" s="52">
        <v>0</v>
      </c>
      <c r="X51" s="52">
        <v>0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8440</v>
      </c>
      <c r="D53" s="52">
        <v>8766</v>
      </c>
      <c r="E53" s="52">
        <v>10006</v>
      </c>
      <c r="F53" s="52">
        <v>5770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773</v>
      </c>
      <c r="M53" s="52">
        <v>3554</v>
      </c>
      <c r="N53" s="52">
        <v>4797</v>
      </c>
      <c r="O53" s="52">
        <v>2397</v>
      </c>
      <c r="P53" s="52">
        <v>1</v>
      </c>
      <c r="Q53" s="52">
        <v>0</v>
      </c>
      <c r="R53" s="52">
        <v>0</v>
      </c>
      <c r="S53" s="52">
        <v>1369</v>
      </c>
      <c r="T53" s="52">
        <v>1373</v>
      </c>
      <c r="U53" s="52">
        <v>1553</v>
      </c>
      <c r="V53" s="52">
        <v>382</v>
      </c>
      <c r="W53" s="52">
        <v>0</v>
      </c>
      <c r="X53" s="52">
        <v>0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86</v>
      </c>
      <c r="D54" s="52">
        <v>100</v>
      </c>
      <c r="E54" s="52">
        <v>329</v>
      </c>
      <c r="F54" s="52">
        <v>80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68</v>
      </c>
      <c r="M54" s="52">
        <v>187</v>
      </c>
      <c r="N54" s="52">
        <v>262</v>
      </c>
      <c r="O54" s="52">
        <v>109</v>
      </c>
      <c r="P54" s="52">
        <v>0</v>
      </c>
      <c r="Q54" s="52">
        <v>0</v>
      </c>
      <c r="R54" s="52">
        <v>0</v>
      </c>
      <c r="S54" s="52">
        <v>93</v>
      </c>
      <c r="T54" s="52">
        <v>72</v>
      </c>
      <c r="U54" s="52">
        <v>77</v>
      </c>
      <c r="V54" s="52">
        <v>40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208</v>
      </c>
      <c r="D55" s="52">
        <v>261</v>
      </c>
      <c r="E55" s="52">
        <v>219</v>
      </c>
      <c r="F55" s="52">
        <v>186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</v>
      </c>
      <c r="M55" s="52">
        <v>138</v>
      </c>
      <c r="N55" s="52">
        <v>154</v>
      </c>
      <c r="O55" s="52">
        <v>144</v>
      </c>
      <c r="P55" s="52">
        <v>0</v>
      </c>
      <c r="Q55" s="52">
        <v>0</v>
      </c>
      <c r="R55" s="52">
        <v>0</v>
      </c>
      <c r="S55" s="52">
        <v>34</v>
      </c>
      <c r="T55" s="52">
        <v>155</v>
      </c>
      <c r="U55" s="52">
        <v>59</v>
      </c>
      <c r="V55" s="52">
        <v>99</v>
      </c>
      <c r="W55" s="52">
        <v>0</v>
      </c>
      <c r="X55" s="52">
        <v>0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523</v>
      </c>
      <c r="D56" s="52">
        <v>542</v>
      </c>
      <c r="E56" s="52">
        <v>357</v>
      </c>
      <c r="F56" s="52">
        <v>365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245</v>
      </c>
      <c r="M56" s="52">
        <v>1256</v>
      </c>
      <c r="N56" s="52">
        <v>1657</v>
      </c>
      <c r="O56" s="52">
        <v>623</v>
      </c>
      <c r="P56" s="52">
        <v>0</v>
      </c>
      <c r="Q56" s="52">
        <v>0</v>
      </c>
      <c r="R56" s="52">
        <v>0</v>
      </c>
      <c r="S56" s="52">
        <v>417</v>
      </c>
      <c r="T56" s="52">
        <v>655</v>
      </c>
      <c r="U56" s="52">
        <v>539</v>
      </c>
      <c r="V56" s="52">
        <v>201</v>
      </c>
      <c r="W56" s="52">
        <v>0</v>
      </c>
      <c r="X56" s="52">
        <v>1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4519</v>
      </c>
      <c r="D58" s="52">
        <v>4804</v>
      </c>
      <c r="E58" s="52">
        <v>5824</v>
      </c>
      <c r="F58" s="52">
        <v>2789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589</v>
      </c>
      <c r="M58" s="52">
        <v>3053</v>
      </c>
      <c r="N58" s="52">
        <v>4582</v>
      </c>
      <c r="O58" s="52">
        <v>1872</v>
      </c>
      <c r="P58" s="52">
        <v>0</v>
      </c>
      <c r="Q58" s="52">
        <v>0</v>
      </c>
      <c r="R58" s="52">
        <v>0</v>
      </c>
      <c r="S58" s="52">
        <v>611</v>
      </c>
      <c r="T58" s="52">
        <v>675</v>
      </c>
      <c r="U58" s="52">
        <v>753</v>
      </c>
      <c r="V58" s="52">
        <v>225</v>
      </c>
      <c r="W58" s="52">
        <v>0</v>
      </c>
      <c r="X58" s="52">
        <v>0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4738</v>
      </c>
      <c r="D59" s="36">
        <v>4865</v>
      </c>
      <c r="E59" s="36">
        <v>5087</v>
      </c>
      <c r="F59" s="36">
        <v>3612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498</v>
      </c>
      <c r="M59" s="36">
        <v>2082</v>
      </c>
      <c r="N59" s="36">
        <v>2288</v>
      </c>
      <c r="O59" s="36">
        <v>1401</v>
      </c>
      <c r="P59" s="36">
        <v>1</v>
      </c>
      <c r="Q59" s="36">
        <v>0</v>
      </c>
      <c r="R59" s="36">
        <v>0</v>
      </c>
      <c r="S59" s="36">
        <v>1302</v>
      </c>
      <c r="T59" s="36">
        <v>1580</v>
      </c>
      <c r="U59" s="36">
        <v>1475</v>
      </c>
      <c r="V59" s="36">
        <v>497</v>
      </c>
      <c r="W59" s="36">
        <v>0</v>
      </c>
      <c r="X59" s="36">
        <v>1</v>
      </c>
      <c r="Y59" s="36">
        <v>0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14028</v>
      </c>
      <c r="D63" s="52">
        <v>15108</v>
      </c>
      <c r="E63" s="52">
        <v>17487</v>
      </c>
      <c r="F63" s="52">
        <v>10850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2437</v>
      </c>
      <c r="M63" s="52">
        <v>7813</v>
      </c>
      <c r="N63" s="52">
        <v>14598</v>
      </c>
      <c r="O63" s="52">
        <v>10251</v>
      </c>
      <c r="P63" s="52">
        <v>1</v>
      </c>
      <c r="Q63" s="52">
        <v>0</v>
      </c>
      <c r="R63" s="52">
        <v>0</v>
      </c>
      <c r="S63" s="52">
        <v>3475</v>
      </c>
      <c r="T63" s="52">
        <v>4097</v>
      </c>
      <c r="U63" s="52">
        <v>4074</v>
      </c>
      <c r="V63" s="52">
        <v>1726</v>
      </c>
      <c r="W63" s="52">
        <v>1</v>
      </c>
      <c r="X63" s="52">
        <v>6</v>
      </c>
      <c r="Y63" s="52">
        <v>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1665</v>
      </c>
      <c r="D65" s="52">
        <v>1658</v>
      </c>
      <c r="E65" s="52">
        <v>1165</v>
      </c>
      <c r="F65" s="52">
        <v>1035</v>
      </c>
      <c r="G65" s="52">
        <v>975</v>
      </c>
      <c r="H65" s="52">
        <v>402</v>
      </c>
      <c r="I65" s="52">
        <v>12</v>
      </c>
      <c r="J65" s="52">
        <v>22</v>
      </c>
      <c r="K65" s="52">
        <v>71</v>
      </c>
      <c r="L65" s="52">
        <v>23</v>
      </c>
      <c r="M65" s="52">
        <v>178</v>
      </c>
      <c r="N65" s="52">
        <v>1234</v>
      </c>
      <c r="O65" s="52">
        <v>2460</v>
      </c>
      <c r="P65" s="52">
        <v>2778</v>
      </c>
      <c r="Q65" s="52">
        <v>240</v>
      </c>
      <c r="R65" s="52">
        <v>90</v>
      </c>
      <c r="S65" s="52">
        <v>147</v>
      </c>
      <c r="T65" s="52">
        <v>611</v>
      </c>
      <c r="U65" s="52">
        <v>960</v>
      </c>
      <c r="V65" s="52">
        <v>1062</v>
      </c>
      <c r="W65" s="52">
        <v>786</v>
      </c>
      <c r="X65" s="52">
        <v>289</v>
      </c>
      <c r="Y65" s="52">
        <v>159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33033</v>
      </c>
      <c r="D67" s="52">
        <f t="shared" si="0"/>
        <v>33898</v>
      </c>
      <c r="E67" s="52">
        <f t="shared" si="0"/>
        <v>37007</v>
      </c>
      <c r="F67" s="52">
        <f t="shared" si="0"/>
        <v>31844</v>
      </c>
      <c r="G67" s="52">
        <f t="shared" si="0"/>
        <v>12066</v>
      </c>
      <c r="H67" s="52">
        <f t="shared" si="0"/>
        <v>4259</v>
      </c>
      <c r="I67" s="52">
        <f t="shared" si="0"/>
        <v>3</v>
      </c>
      <c r="J67" s="52">
        <f t="shared" si="0"/>
        <v>0</v>
      </c>
      <c r="K67" s="52">
        <f t="shared" si="0"/>
        <v>7249</v>
      </c>
      <c r="L67" s="52">
        <f t="shared" si="0"/>
        <v>15703</v>
      </c>
      <c r="M67" s="52">
        <f t="shared" si="0"/>
        <v>15663</v>
      </c>
      <c r="N67" s="52">
        <f t="shared" si="0"/>
        <v>14279</v>
      </c>
      <c r="O67" s="52">
        <f t="shared" si="0"/>
        <v>8362</v>
      </c>
      <c r="P67" s="52">
        <f t="shared" si="0"/>
        <v>86</v>
      </c>
      <c r="Q67" s="52">
        <f t="shared" si="0"/>
        <v>766</v>
      </c>
      <c r="R67" s="52">
        <f t="shared" ref="R67:V67" si="1">R39-R53</f>
        <v>2295</v>
      </c>
      <c r="S67" s="52">
        <f t="shared" si="1"/>
        <v>7497</v>
      </c>
      <c r="T67" s="52">
        <f t="shared" si="1"/>
        <v>8840</v>
      </c>
      <c r="U67" s="52">
        <f t="shared" si="1"/>
        <v>11396</v>
      </c>
      <c r="V67" s="52">
        <f t="shared" si="1"/>
        <v>6695</v>
      </c>
      <c r="W67" s="52">
        <f t="shared" ref="W67:Y67" si="2">W39-W53</f>
        <v>2622</v>
      </c>
      <c r="X67" s="52">
        <f t="shared" si="2"/>
        <v>79</v>
      </c>
      <c r="Y67" s="52">
        <f t="shared" si="2"/>
        <v>558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336</v>
      </c>
      <c r="D68" s="52">
        <f t="shared" si="3"/>
        <v>388</v>
      </c>
      <c r="E68" s="52">
        <f t="shared" si="3"/>
        <v>1219</v>
      </c>
      <c r="F68" s="52">
        <f t="shared" si="3"/>
        <v>438</v>
      </c>
      <c r="G68" s="52">
        <f t="shared" si="3"/>
        <v>68</v>
      </c>
      <c r="H68" s="52">
        <f t="shared" si="3"/>
        <v>67</v>
      </c>
      <c r="I68" s="52">
        <f t="shared" si="3"/>
        <v>0</v>
      </c>
      <c r="J68" s="52">
        <f t="shared" si="3"/>
        <v>0</v>
      </c>
      <c r="K68" s="52">
        <f t="shared" si="3"/>
        <v>148</v>
      </c>
      <c r="L68" s="52">
        <f t="shared" si="3"/>
        <v>1376</v>
      </c>
      <c r="M68" s="52">
        <f t="shared" si="3"/>
        <v>823</v>
      </c>
      <c r="N68" s="52">
        <f t="shared" si="3"/>
        <v>776</v>
      </c>
      <c r="O68" s="52">
        <f t="shared" si="3"/>
        <v>374</v>
      </c>
      <c r="P68" s="52">
        <f t="shared" si="3"/>
        <v>5</v>
      </c>
      <c r="Q68" s="52">
        <f t="shared" si="3"/>
        <v>28</v>
      </c>
      <c r="R68" s="52">
        <f t="shared" ref="R68:V68" si="4">R40-R54</f>
        <v>82</v>
      </c>
      <c r="S68" s="52">
        <f t="shared" si="4"/>
        <v>510</v>
      </c>
      <c r="T68" s="52">
        <f t="shared" si="4"/>
        <v>461</v>
      </c>
      <c r="U68" s="52">
        <f t="shared" si="4"/>
        <v>561</v>
      </c>
      <c r="V68" s="52">
        <f t="shared" si="4"/>
        <v>688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814</v>
      </c>
      <c r="D69" s="52">
        <f t="shared" si="6"/>
        <v>1008</v>
      </c>
      <c r="E69" s="52">
        <f t="shared" si="6"/>
        <v>807</v>
      </c>
      <c r="F69" s="52">
        <f t="shared" si="6"/>
        <v>1024</v>
      </c>
      <c r="G69" s="52">
        <f t="shared" si="6"/>
        <v>348</v>
      </c>
      <c r="H69" s="52">
        <f t="shared" si="6"/>
        <v>230</v>
      </c>
      <c r="I69" s="52">
        <f t="shared" si="6"/>
        <v>0</v>
      </c>
      <c r="J69" s="52">
        <f t="shared" si="6"/>
        <v>0</v>
      </c>
      <c r="K69" s="52">
        <f t="shared" si="6"/>
        <v>369</v>
      </c>
      <c r="L69" s="52">
        <f t="shared" si="6"/>
        <v>18</v>
      </c>
      <c r="M69" s="52">
        <f t="shared" si="6"/>
        <v>607</v>
      </c>
      <c r="N69" s="52">
        <f t="shared" si="6"/>
        <v>455</v>
      </c>
      <c r="O69" s="52">
        <f t="shared" si="6"/>
        <v>497</v>
      </c>
      <c r="P69" s="52">
        <f t="shared" si="6"/>
        <v>3</v>
      </c>
      <c r="Q69" s="52">
        <f t="shared" si="6"/>
        <v>37</v>
      </c>
      <c r="R69" s="52">
        <f t="shared" ref="R69:V69" si="7">R41-R55</f>
        <v>92</v>
      </c>
      <c r="S69" s="52">
        <f t="shared" si="7"/>
        <v>184</v>
      </c>
      <c r="T69" s="52">
        <f t="shared" si="7"/>
        <v>999</v>
      </c>
      <c r="U69" s="52">
        <f t="shared" si="7"/>
        <v>431</v>
      </c>
      <c r="V69" s="52">
        <f t="shared" si="7"/>
        <v>1724</v>
      </c>
      <c r="W69" s="52">
        <f t="shared" ref="W69:Y69" si="8">W41-W55</f>
        <v>0</v>
      </c>
      <c r="X69" s="52">
        <f t="shared" si="8"/>
        <v>4</v>
      </c>
      <c r="Y69" s="52">
        <f t="shared" si="8"/>
        <v>87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2046</v>
      </c>
      <c r="D70" s="52">
        <f t="shared" si="9"/>
        <v>2096</v>
      </c>
      <c r="E70" s="52">
        <f t="shared" si="9"/>
        <v>1323</v>
      </c>
      <c r="F70" s="52">
        <f t="shared" si="9"/>
        <v>2016</v>
      </c>
      <c r="G70" s="52">
        <f t="shared" si="9"/>
        <v>1168</v>
      </c>
      <c r="H70" s="52">
        <f t="shared" si="9"/>
        <v>295</v>
      </c>
      <c r="I70" s="52">
        <f t="shared" si="9"/>
        <v>0</v>
      </c>
      <c r="J70" s="52">
        <f t="shared" si="9"/>
        <v>0</v>
      </c>
      <c r="K70" s="52">
        <f t="shared" si="9"/>
        <v>1346</v>
      </c>
      <c r="L70" s="52">
        <f t="shared" si="9"/>
        <v>4974</v>
      </c>
      <c r="M70" s="52">
        <f t="shared" si="9"/>
        <v>5537</v>
      </c>
      <c r="N70" s="52">
        <f t="shared" si="9"/>
        <v>4932</v>
      </c>
      <c r="O70" s="52">
        <f t="shared" si="9"/>
        <v>2172</v>
      </c>
      <c r="P70" s="52">
        <f t="shared" si="9"/>
        <v>37</v>
      </c>
      <c r="Q70" s="52">
        <f t="shared" si="9"/>
        <v>337</v>
      </c>
      <c r="R70" s="52">
        <f t="shared" ref="R70:V70" si="10">R42-R56</f>
        <v>933</v>
      </c>
      <c r="S70" s="52">
        <f t="shared" si="10"/>
        <v>2285</v>
      </c>
      <c r="T70" s="52">
        <f t="shared" si="10"/>
        <v>4209</v>
      </c>
      <c r="U70" s="52">
        <f t="shared" si="10"/>
        <v>3964</v>
      </c>
      <c r="V70" s="52">
        <f t="shared" si="10"/>
        <v>3511</v>
      </c>
      <c r="W70" s="52">
        <f t="shared" ref="W70:Y70" si="11">W42-W56</f>
        <v>1387</v>
      </c>
      <c r="X70" s="52">
        <f t="shared" si="11"/>
        <v>112</v>
      </c>
      <c r="Y70" s="52">
        <f t="shared" si="11"/>
        <v>390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17686</v>
      </c>
      <c r="D72" s="52">
        <v>18579</v>
      </c>
      <c r="E72" s="52">
        <v>21542</v>
      </c>
      <c r="F72" s="52">
        <v>15392</v>
      </c>
      <c r="G72" s="52">
        <v>4318</v>
      </c>
      <c r="H72" s="52">
        <v>1497</v>
      </c>
      <c r="I72" s="52">
        <v>0</v>
      </c>
      <c r="J72" s="52">
        <v>1</v>
      </c>
      <c r="K72" s="52">
        <v>3726</v>
      </c>
      <c r="L72" s="52">
        <v>11965</v>
      </c>
      <c r="M72" s="52">
        <v>13454</v>
      </c>
      <c r="N72" s="52">
        <v>13642</v>
      </c>
      <c r="O72" s="52">
        <v>6523</v>
      </c>
      <c r="P72" s="52">
        <v>47</v>
      </c>
      <c r="Q72" s="52">
        <v>259</v>
      </c>
      <c r="R72" s="52">
        <v>592</v>
      </c>
      <c r="S72" s="52">
        <v>3347</v>
      </c>
      <c r="T72" s="52">
        <v>4342</v>
      </c>
      <c r="U72" s="52">
        <v>5522</v>
      </c>
      <c r="V72" s="52">
        <v>3942</v>
      </c>
      <c r="W72" s="52">
        <v>618</v>
      </c>
      <c r="X72" s="52">
        <v>16</v>
      </c>
      <c r="Y72" s="52">
        <v>110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18543</v>
      </c>
      <c r="D73" s="36">
        <v>18811</v>
      </c>
      <c r="E73" s="36">
        <v>18817</v>
      </c>
      <c r="F73" s="36">
        <v>19929</v>
      </c>
      <c r="G73" s="36">
        <v>9327</v>
      </c>
      <c r="H73" s="36">
        <v>3356</v>
      </c>
      <c r="I73" s="36">
        <v>1</v>
      </c>
      <c r="J73" s="36">
        <v>1</v>
      </c>
      <c r="K73" s="36">
        <v>5385</v>
      </c>
      <c r="L73" s="36">
        <v>10106</v>
      </c>
      <c r="M73" s="36">
        <v>9170</v>
      </c>
      <c r="N73" s="36">
        <v>6810</v>
      </c>
      <c r="O73" s="36">
        <v>4879</v>
      </c>
      <c r="P73" s="36">
        <v>84</v>
      </c>
      <c r="Q73" s="36">
        <v>907</v>
      </c>
      <c r="R73" s="36">
        <v>2806</v>
      </c>
      <c r="S73" s="36">
        <v>7140</v>
      </c>
      <c r="T73" s="36">
        <v>10171</v>
      </c>
      <c r="U73" s="36">
        <v>10835</v>
      </c>
      <c r="V73" s="36">
        <v>8687</v>
      </c>
      <c r="W73" s="36">
        <v>3395</v>
      </c>
      <c r="X73" s="36">
        <v>177</v>
      </c>
      <c r="Y73" s="36">
        <v>924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1559</v>
      </c>
      <c r="M79" s="52">
        <f>RES_hhdet_numvin!M26</f>
        <v>7133</v>
      </c>
      <c r="N79" s="52">
        <f>RES_hhdet_numvin!N26</f>
        <v>13807</v>
      </c>
      <c r="O79" s="52">
        <f>RES_hhdet_numvin!O26</f>
        <v>9335</v>
      </c>
      <c r="P79" s="52">
        <f>RES_hhdet_numvin!P26</f>
        <v>2</v>
      </c>
      <c r="Q79" s="52">
        <f>RES_hhdet_numvin!Q26</f>
        <v>0</v>
      </c>
      <c r="R79" s="52">
        <f>RES_hhdet_numvin!R26</f>
        <v>0</v>
      </c>
      <c r="S79" s="52">
        <f>RES_hhdet_numvin!S26</f>
        <v>4338</v>
      </c>
      <c r="T79" s="52">
        <f>RES_hhdet_numvin!T26</f>
        <v>5164</v>
      </c>
      <c r="U79" s="52">
        <f>RES_hhdet_numvin!U26</f>
        <v>5145</v>
      </c>
      <c r="V79" s="52">
        <f>RES_hhdet_numvin!V26</f>
        <v>2005</v>
      </c>
      <c r="W79" s="52">
        <f>RES_hhdet_numvin!W26</f>
        <v>1</v>
      </c>
      <c r="X79" s="52">
        <f>RES_hhdet_numvin!X26</f>
        <v>7</v>
      </c>
      <c r="Y79" s="52">
        <f>RES_hhdet_numvin!Y26</f>
        <v>0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17</v>
      </c>
      <c r="S82" s="138">
        <f>RES_hhdet_numvin!S29</f>
        <v>105</v>
      </c>
      <c r="T82" s="138">
        <f>RES_hhdet_numvin!T29</f>
        <v>498</v>
      </c>
      <c r="U82" s="138">
        <f>RES_hhdet_numvin!U29</f>
        <v>889</v>
      </c>
      <c r="V82" s="138">
        <f>RES_hhdet_numvin!V29</f>
        <v>1020</v>
      </c>
      <c r="W82" s="138">
        <f>RES_hhdet_numvin!W29</f>
        <v>776</v>
      </c>
      <c r="X82" s="138">
        <f>RES_hhdet_numvin!X29</f>
        <v>289</v>
      </c>
      <c r="Y82" s="138">
        <f>RES_hhdet_numvin!Y29</f>
        <v>159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321</v>
      </c>
      <c r="S84" s="138">
        <f>RES_hhdet_numvin!S31</f>
        <v>4198</v>
      </c>
      <c r="T84" s="138">
        <f>RES_hhdet_numvin!T31</f>
        <v>7044</v>
      </c>
      <c r="U84" s="138">
        <f>RES_hhdet_numvin!U31</f>
        <v>10231</v>
      </c>
      <c r="V84" s="138">
        <f>RES_hhdet_numvin!V31</f>
        <v>5826</v>
      </c>
      <c r="W84" s="138">
        <f>RES_hhdet_numvin!W31</f>
        <v>2313</v>
      </c>
      <c r="X84" s="138">
        <f>RES_hhdet_numvin!X31</f>
        <v>79</v>
      </c>
      <c r="Y84" s="138">
        <f>RES_hhdet_numvin!Y31</f>
        <v>558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12</v>
      </c>
      <c r="S85" s="138">
        <f>RES_hhdet_numvin!S32</f>
        <v>293</v>
      </c>
      <c r="T85" s="138">
        <f>RES_hhdet_numvin!T32</f>
        <v>375</v>
      </c>
      <c r="U85" s="138">
        <f>RES_hhdet_numvin!U32</f>
        <v>518</v>
      </c>
      <c r="V85" s="138">
        <f>RES_hhdet_numvin!V32</f>
        <v>614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13</v>
      </c>
      <c r="S88" s="138">
        <f>RES_hhdet_numvin!S35</f>
        <v>108</v>
      </c>
      <c r="T88" s="138">
        <f>RES_hhdet_numvin!T35</f>
        <v>807</v>
      </c>
      <c r="U88" s="138">
        <f>RES_hhdet_numvin!U35</f>
        <v>399</v>
      </c>
      <c r="V88" s="138">
        <f>RES_hhdet_numvin!V35</f>
        <v>1518</v>
      </c>
      <c r="W88" s="138">
        <f>RES_hhdet_numvin!W35</f>
        <v>0</v>
      </c>
      <c r="X88" s="138">
        <f>RES_hhdet_numvin!X35</f>
        <v>4</v>
      </c>
      <c r="Y88" s="138">
        <f>RES_hhdet_numvin!Y35</f>
        <v>87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131</v>
      </c>
      <c r="S89" s="138">
        <f>RES_hhdet_numvin!S36</f>
        <v>1283</v>
      </c>
      <c r="T89" s="138">
        <f>RES_hhdet_numvin!T36</f>
        <v>3373</v>
      </c>
      <c r="U89" s="138">
        <f>RES_hhdet_numvin!U36</f>
        <v>3582</v>
      </c>
      <c r="V89" s="138">
        <f>RES_hhdet_numvin!V36</f>
        <v>3074</v>
      </c>
      <c r="W89" s="138">
        <f>RES_hhdet_numvin!W36</f>
        <v>1232</v>
      </c>
      <c r="X89" s="138">
        <f>RES_hhdet_numvin!X36</f>
        <v>113</v>
      </c>
      <c r="Y89" s="138">
        <f>RES_hhdet_numvin!Y36</f>
        <v>390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82</v>
      </c>
      <c r="S93" s="138">
        <f>RES_hhdet_numvin!S40</f>
        <v>1877</v>
      </c>
      <c r="T93" s="138">
        <f>RES_hhdet_numvin!T40</f>
        <v>3467</v>
      </c>
      <c r="U93" s="138">
        <f>RES_hhdet_numvin!U40</f>
        <v>4989</v>
      </c>
      <c r="V93" s="138">
        <f>RES_hhdet_numvin!V40</f>
        <v>3453</v>
      </c>
      <c r="W93" s="138">
        <f>RES_hhdet_numvin!W40</f>
        <v>551</v>
      </c>
      <c r="X93" s="138">
        <f>RES_hhdet_numvin!X40</f>
        <v>16</v>
      </c>
      <c r="Y93" s="138">
        <f>RES_hhdet_numvin!Y40</f>
        <v>110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392</v>
      </c>
      <c r="S94" s="39">
        <f>RES_hhdet_numvin!S41</f>
        <v>3998</v>
      </c>
      <c r="T94" s="39">
        <f>RES_hhdet_numvin!T41</f>
        <v>8110</v>
      </c>
      <c r="U94" s="39">
        <f>RES_hhdet_numvin!U41</f>
        <v>9758</v>
      </c>
      <c r="V94" s="39">
        <f>RES_hhdet_numvin!V41</f>
        <v>7582</v>
      </c>
      <c r="W94" s="39">
        <f>RES_hhdet_numvin!W41</f>
        <v>3009</v>
      </c>
      <c r="X94" s="39">
        <f>RES_hhdet_numvin!X41</f>
        <v>178</v>
      </c>
      <c r="Y94" s="39">
        <f>RES_hhdet_numvin!Y41</f>
        <v>924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169.44120866001106</v>
      </c>
      <c r="C98" s="117">
        <f t="shared" si="12"/>
        <v>166.84367401040635</v>
      </c>
      <c r="D98" s="117">
        <f t="shared" si="12"/>
        <v>168.10712471612629</v>
      </c>
      <c r="E98" s="117">
        <f t="shared" si="12"/>
        <v>219.91444849187477</v>
      </c>
      <c r="F98" s="117">
        <f t="shared" si="12"/>
        <v>214.90850394831716</v>
      </c>
      <c r="G98" s="117">
        <f t="shared" si="12"/>
        <v>170.50089788455313</v>
      </c>
      <c r="H98" s="117">
        <f t="shared" si="12"/>
        <v>124.25329772888377</v>
      </c>
      <c r="I98" s="117">
        <f t="shared" si="12"/>
        <v>84.378861647782045</v>
      </c>
      <c r="J98" s="117">
        <f t="shared" si="12"/>
        <v>48.298734601844743</v>
      </c>
      <c r="K98" s="117">
        <f t="shared" si="12"/>
        <v>32.334735731425695</v>
      </c>
      <c r="L98" s="117">
        <f t="shared" si="12"/>
        <v>60.481384091828353</v>
      </c>
      <c r="M98" s="117">
        <f t="shared" si="12"/>
        <v>52.640694946500417</v>
      </c>
      <c r="N98" s="117">
        <f t="shared" si="12"/>
        <v>47.751444912040064</v>
      </c>
      <c r="O98" s="117">
        <f t="shared" si="12"/>
        <v>44.759521106918484</v>
      </c>
      <c r="P98" s="117">
        <f t="shared" si="12"/>
        <v>39.258018955789879</v>
      </c>
      <c r="Q98" s="117">
        <f t="shared" si="12"/>
        <v>36.097751853598695</v>
      </c>
      <c r="R98" s="117">
        <f t="shared" ref="R98:V98" si="13">R99+R102+R104+R113</f>
        <v>36.874517230562688</v>
      </c>
      <c r="S98" s="117">
        <f t="shared" si="13"/>
        <v>36.620651729500523</v>
      </c>
      <c r="T98" s="117">
        <f t="shared" si="13"/>
        <v>35.926524789149532</v>
      </c>
      <c r="U98" s="117">
        <f t="shared" si="13"/>
        <v>35.910593727954449</v>
      </c>
      <c r="V98" s="117">
        <f t="shared" si="13"/>
        <v>38.81865202871812</v>
      </c>
      <c r="W98" s="117">
        <f t="shared" ref="W98:Y98" si="14">W99+W102+W104+W113</f>
        <v>34.305866109651404</v>
      </c>
      <c r="X98" s="117">
        <f t="shared" si="14"/>
        <v>30.377382066385909</v>
      </c>
      <c r="Y98" s="117">
        <f t="shared" si="14"/>
        <v>29.765498894023573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77.098366846776457</v>
      </c>
      <c r="C99" s="122">
        <f t="shared" si="15"/>
        <v>74.433923006940873</v>
      </c>
      <c r="D99" s="122">
        <f t="shared" si="15"/>
        <v>73.581108507167968</v>
      </c>
      <c r="E99" s="122">
        <f t="shared" si="15"/>
        <v>120.30819567133105</v>
      </c>
      <c r="F99" s="122">
        <f t="shared" si="15"/>
        <v>117.50538798914124</v>
      </c>
      <c r="G99" s="122">
        <f t="shared" si="15"/>
        <v>88.296346003691141</v>
      </c>
      <c r="H99" s="122">
        <f t="shared" si="15"/>
        <v>64.891619838414996</v>
      </c>
      <c r="I99" s="122">
        <f t="shared" si="15"/>
        <v>44.451625614162936</v>
      </c>
      <c r="J99" s="122">
        <f t="shared" si="15"/>
        <v>23.598995621556995</v>
      </c>
      <c r="K99" s="122">
        <f t="shared" si="15"/>
        <v>9.8424990163022876</v>
      </c>
      <c r="L99" s="122">
        <f t="shared" si="15"/>
        <v>35.092259235051472</v>
      </c>
      <c r="M99" s="122">
        <f t="shared" si="15"/>
        <v>29.590222683735654</v>
      </c>
      <c r="N99" s="122">
        <f t="shared" si="15"/>
        <v>27.637366821846992</v>
      </c>
      <c r="O99" s="122">
        <f t="shared" si="15"/>
        <v>26.862301238011622</v>
      </c>
      <c r="P99" s="122">
        <f t="shared" si="15"/>
        <v>24.313313582102808</v>
      </c>
      <c r="Q99" s="122">
        <f t="shared" si="15"/>
        <v>22.485703453860602</v>
      </c>
      <c r="R99" s="122">
        <f t="shared" ref="R99:V99" si="16">SUM(R100:R101)</f>
        <v>22.229451436340447</v>
      </c>
      <c r="S99" s="122">
        <f t="shared" si="16"/>
        <v>22.196638731531731</v>
      </c>
      <c r="T99" s="122">
        <f t="shared" si="16"/>
        <v>21.121717999885135</v>
      </c>
      <c r="U99" s="122">
        <f t="shared" si="16"/>
        <v>21.385031122336137</v>
      </c>
      <c r="V99" s="122">
        <f t="shared" si="16"/>
        <v>23.47574717826199</v>
      </c>
      <c r="W99" s="122">
        <f t="shared" ref="W99:Y99" si="17">SUM(W100:W101)</f>
        <v>20.437124711140751</v>
      </c>
      <c r="X99" s="122">
        <f t="shared" si="17"/>
        <v>18.520683336214198</v>
      </c>
      <c r="Y99" s="122">
        <f t="shared" si="17"/>
        <v>17.711508042248266</v>
      </c>
      <c r="DA99" s="130" t="s">
        <v>1593</v>
      </c>
    </row>
    <row r="100" spans="1:105" ht="12" customHeight="1" x14ac:dyDescent="0.25">
      <c r="A100" s="97" t="s">
        <v>74</v>
      </c>
      <c r="B100" s="98">
        <v>76.418755326291603</v>
      </c>
      <c r="C100" s="98">
        <v>73.794372664258049</v>
      </c>
      <c r="D100" s="98">
        <v>72.971141593556467</v>
      </c>
      <c r="E100" s="98">
        <v>119.47995547845481</v>
      </c>
      <c r="F100" s="98">
        <v>116.73083190369792</v>
      </c>
      <c r="G100" s="98">
        <v>87.706645788004636</v>
      </c>
      <c r="H100" s="98">
        <v>64.451153441103429</v>
      </c>
      <c r="I100" s="98">
        <v>44.139646608940893</v>
      </c>
      <c r="J100" s="98">
        <v>23.424770383489214</v>
      </c>
      <c r="K100" s="98">
        <v>9.7735584134902087</v>
      </c>
      <c r="L100" s="98">
        <v>34.926997494159536</v>
      </c>
      <c r="M100" s="98">
        <v>29.429530906659025</v>
      </c>
      <c r="N100" s="98">
        <v>27.484876277825485</v>
      </c>
      <c r="O100" s="98">
        <v>26.706945638673893</v>
      </c>
      <c r="P100" s="98">
        <v>24.178886022738034</v>
      </c>
      <c r="Q100" s="98">
        <v>22.363829177414733</v>
      </c>
      <c r="R100" s="98">
        <v>22.104547625871749</v>
      </c>
      <c r="S100" s="98">
        <v>22.071586892137194</v>
      </c>
      <c r="T100" s="98">
        <v>21.001452183051548</v>
      </c>
      <c r="U100" s="98">
        <v>21.261851533390676</v>
      </c>
      <c r="V100" s="98">
        <v>23.282382726664775</v>
      </c>
      <c r="W100" s="98">
        <v>20.268663418362451</v>
      </c>
      <c r="X100" s="98">
        <v>18.366790866532821</v>
      </c>
      <c r="Y100" s="98">
        <v>17.560380242667506</v>
      </c>
      <c r="DA100" s="63" t="s">
        <v>1594</v>
      </c>
    </row>
    <row r="101" spans="1:105" ht="12" customHeight="1" x14ac:dyDescent="0.25">
      <c r="A101" s="97" t="s">
        <v>53</v>
      </c>
      <c r="B101" s="98">
        <v>0.67961152048486073</v>
      </c>
      <c r="C101" s="98">
        <v>0.63955034268283018</v>
      </c>
      <c r="D101" s="98">
        <v>0.60996691361150768</v>
      </c>
      <c r="E101" s="98">
        <v>0.82824019287623563</v>
      </c>
      <c r="F101" s="98">
        <v>0.77455608544332877</v>
      </c>
      <c r="G101" s="98">
        <v>0.58970021568650988</v>
      </c>
      <c r="H101" s="98">
        <v>0.44046639731156428</v>
      </c>
      <c r="I101" s="98">
        <v>0.31197900522203936</v>
      </c>
      <c r="J101" s="98">
        <v>0.17422523806778001</v>
      </c>
      <c r="K101" s="98">
        <v>6.894060281207981E-2</v>
      </c>
      <c r="L101" s="98">
        <v>0.16526174089193785</v>
      </c>
      <c r="M101" s="98">
        <v>0.1606917770766276</v>
      </c>
      <c r="N101" s="98">
        <v>0.15249054402150664</v>
      </c>
      <c r="O101" s="98">
        <v>0.15535559933772847</v>
      </c>
      <c r="P101" s="98">
        <v>0.13442755936477532</v>
      </c>
      <c r="Q101" s="98">
        <v>0.12187427644586887</v>
      </c>
      <c r="R101" s="98">
        <v>0.12490381046869889</v>
      </c>
      <c r="S101" s="98">
        <v>0.12505183939453715</v>
      </c>
      <c r="T101" s="98">
        <v>0.12026581683358888</v>
      </c>
      <c r="U101" s="98">
        <v>0.1231795889454603</v>
      </c>
      <c r="V101" s="98">
        <v>0.1933644515972143</v>
      </c>
      <c r="W101" s="98">
        <v>0.16846129277830121</v>
      </c>
      <c r="X101" s="98">
        <v>0.15389246968137807</v>
      </c>
      <c r="Y101" s="98">
        <v>0.15112779958075875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0.3531290726430501</v>
      </c>
      <c r="C102" s="122">
        <f t="shared" si="18"/>
        <v>0.3913990874250291</v>
      </c>
      <c r="D102" s="122">
        <f t="shared" si="18"/>
        <v>0.3117103779218392</v>
      </c>
      <c r="E102" s="122">
        <f t="shared" si="18"/>
        <v>0.67599567493780732</v>
      </c>
      <c r="F102" s="122">
        <f t="shared" si="18"/>
        <v>0.49308954316521503</v>
      </c>
      <c r="G102" s="122">
        <f t="shared" si="18"/>
        <v>0.5666019612697043</v>
      </c>
      <c r="H102" s="122">
        <f t="shared" si="18"/>
        <v>0.58667972360528975</v>
      </c>
      <c r="I102" s="122">
        <f t="shared" si="18"/>
        <v>0.23367304446247927</v>
      </c>
      <c r="J102" s="122">
        <f t="shared" si="18"/>
        <v>0.18052229891901359</v>
      </c>
      <c r="K102" s="122">
        <f t="shared" si="18"/>
        <v>0.20544610452834608</v>
      </c>
      <c r="L102" s="122">
        <f t="shared" si="18"/>
        <v>0.19981445782432861</v>
      </c>
      <c r="M102" s="122">
        <f t="shared" si="18"/>
        <v>0.12272903233273651</v>
      </c>
      <c r="N102" s="122">
        <f t="shared" si="18"/>
        <v>0.13486017785646645</v>
      </c>
      <c r="O102" s="122">
        <f t="shared" si="18"/>
        <v>0.19608160014032447</v>
      </c>
      <c r="P102" s="122">
        <f t="shared" si="18"/>
        <v>0.26509135882409407</v>
      </c>
      <c r="Q102" s="122">
        <f t="shared" si="18"/>
        <v>0.26284508287116454</v>
      </c>
      <c r="R102" s="122">
        <f t="shared" si="18"/>
        <v>0.27532789806259639</v>
      </c>
      <c r="S102" s="122">
        <f t="shared" si="18"/>
        <v>0.25036912199894484</v>
      </c>
      <c r="T102" s="122">
        <f t="shared" si="18"/>
        <v>0.24682419296178235</v>
      </c>
      <c r="U102" s="122">
        <f t="shared" si="18"/>
        <v>0.22516985960301927</v>
      </c>
      <c r="V102" s="122">
        <f t="shared" si="18"/>
        <v>0.20001906110795228</v>
      </c>
      <c r="W102" s="122">
        <f t="shared" si="18"/>
        <v>0.17834821564441994</v>
      </c>
      <c r="X102" s="122">
        <f t="shared" si="18"/>
        <v>0.1582924186965626</v>
      </c>
      <c r="Y102" s="122">
        <f t="shared" si="18"/>
        <v>0.17823771703222019</v>
      </c>
      <c r="DA102" s="130" t="s">
        <v>1596</v>
      </c>
    </row>
    <row r="103" spans="1:105" ht="12" customHeight="1" x14ac:dyDescent="0.25">
      <c r="A103" s="97" t="s">
        <v>53</v>
      </c>
      <c r="B103" s="98">
        <v>0.3531290726430501</v>
      </c>
      <c r="C103" s="98">
        <v>0.3913990874250291</v>
      </c>
      <c r="D103" s="98">
        <v>0.3117103779218392</v>
      </c>
      <c r="E103" s="98">
        <v>0.67599567493780732</v>
      </c>
      <c r="F103" s="98">
        <v>0.49308954316521503</v>
      </c>
      <c r="G103" s="98">
        <v>0.5666019612697043</v>
      </c>
      <c r="H103" s="98">
        <v>0.58667972360528975</v>
      </c>
      <c r="I103" s="98">
        <v>0.23367304446247927</v>
      </c>
      <c r="J103" s="98">
        <v>0.18052229891901359</v>
      </c>
      <c r="K103" s="98">
        <v>0.20544610452834608</v>
      </c>
      <c r="L103" s="98">
        <v>0.19981445782432861</v>
      </c>
      <c r="M103" s="98">
        <v>0.12272903233273651</v>
      </c>
      <c r="N103" s="98">
        <v>0.13486017785646645</v>
      </c>
      <c r="O103" s="98">
        <v>0.19608160014032447</v>
      </c>
      <c r="P103" s="98">
        <v>0.26509135882409407</v>
      </c>
      <c r="Q103" s="98">
        <v>0.26284508287116454</v>
      </c>
      <c r="R103" s="98">
        <v>0.27532789806259639</v>
      </c>
      <c r="S103" s="98">
        <v>0.25036912199894484</v>
      </c>
      <c r="T103" s="98">
        <v>0.24682419296178235</v>
      </c>
      <c r="U103" s="98">
        <v>0.22516985960301927</v>
      </c>
      <c r="V103" s="98">
        <v>0.20001906110795228</v>
      </c>
      <c r="W103" s="98">
        <v>0.17834821564441994</v>
      </c>
      <c r="X103" s="98">
        <v>0.1582924186965626</v>
      </c>
      <c r="Y103" s="98">
        <v>0.17823771703222019</v>
      </c>
      <c r="DA103" s="63" t="s">
        <v>1597</v>
      </c>
    </row>
    <row r="104" spans="1:105" ht="12" customHeight="1" x14ac:dyDescent="0.25">
      <c r="A104" s="121" t="s">
        <v>55</v>
      </c>
      <c r="B104" s="122">
        <v>36.308374365947834</v>
      </c>
      <c r="C104" s="122">
        <v>35.520690630924939</v>
      </c>
      <c r="D104" s="122">
        <v>35.33490468184776</v>
      </c>
      <c r="E104" s="122">
        <v>36.563644522122324</v>
      </c>
      <c r="F104" s="122">
        <v>35.332277846177504</v>
      </c>
      <c r="G104" s="122">
        <v>29.891519600200947</v>
      </c>
      <c r="H104" s="122">
        <v>22.114263614919164</v>
      </c>
      <c r="I104" s="122">
        <v>14.892019338890496</v>
      </c>
      <c r="J104" s="122">
        <v>10.064410039847099</v>
      </c>
      <c r="K104" s="122">
        <v>9.2674674314130208</v>
      </c>
      <c r="L104" s="122">
        <v>9.8076002605396937</v>
      </c>
      <c r="M104" s="122">
        <v>8.8689094495266403</v>
      </c>
      <c r="N104" s="122">
        <v>8.2288827698054501</v>
      </c>
      <c r="O104" s="122">
        <v>7.7605145058763645</v>
      </c>
      <c r="P104" s="122">
        <v>6.5866385273194172</v>
      </c>
      <c r="Q104" s="122">
        <v>5.9477665812580538</v>
      </c>
      <c r="R104" s="122">
        <v>5.9055330779326685</v>
      </c>
      <c r="S104" s="122">
        <v>5.9251797642455246</v>
      </c>
      <c r="T104" s="122">
        <v>5.7093220556139244</v>
      </c>
      <c r="U104" s="122">
        <v>5.5121234898652993</v>
      </c>
      <c r="V104" s="122">
        <v>5.8340987282071488</v>
      </c>
      <c r="W104" s="122">
        <v>4.9842761944484639</v>
      </c>
      <c r="X104" s="122">
        <v>4.3379804250189729</v>
      </c>
      <c r="Y104" s="122">
        <v>4.0612496979471411</v>
      </c>
      <c r="DA104" s="130" t="s">
        <v>1598</v>
      </c>
    </row>
    <row r="105" spans="1:105" ht="12" customHeight="1" x14ac:dyDescent="0.25">
      <c r="A105" s="97" t="s">
        <v>141</v>
      </c>
      <c r="B105" s="98">
        <v>34.444897152111842</v>
      </c>
      <c r="C105" s="98">
        <v>33.551793770247926</v>
      </c>
      <c r="D105" s="98">
        <v>33.235534552207504</v>
      </c>
      <c r="E105" s="98">
        <v>34.555529886096693</v>
      </c>
      <c r="F105" s="98">
        <v>33.286670860730005</v>
      </c>
      <c r="G105" s="98">
        <v>27.923838341476159</v>
      </c>
      <c r="H105" s="98">
        <v>20.652274449455753</v>
      </c>
      <c r="I105" s="98">
        <v>13.867980408124861</v>
      </c>
      <c r="J105" s="98">
        <v>9.3723198521724154</v>
      </c>
      <c r="K105" s="98">
        <v>8.5263101154443071</v>
      </c>
      <c r="L105" s="98">
        <v>8.7045723633904082</v>
      </c>
      <c r="M105" s="98">
        <v>7.3749511548223952</v>
      </c>
      <c r="N105" s="98">
        <v>6.5530635870358793</v>
      </c>
      <c r="O105" s="98">
        <v>6.1531882421899207</v>
      </c>
      <c r="P105" s="98">
        <v>5.203237745657785</v>
      </c>
      <c r="Q105" s="98">
        <v>4.6703113285546101</v>
      </c>
      <c r="R105" s="98">
        <v>4.6114099649010383</v>
      </c>
      <c r="S105" s="98">
        <v>4.6213183566438865</v>
      </c>
      <c r="T105" s="98">
        <v>4.2845197702645024</v>
      </c>
      <c r="U105" s="98">
        <v>4.0854899533046929</v>
      </c>
      <c r="V105" s="98">
        <v>4.3035135396998188</v>
      </c>
      <c r="W105" s="98">
        <v>3.4403742984609931</v>
      </c>
      <c r="X105" s="98">
        <v>2.939032991761013</v>
      </c>
      <c r="Y105" s="98">
        <v>2.7092191383588284</v>
      </c>
      <c r="DA105" s="63" t="s">
        <v>1599</v>
      </c>
    </row>
    <row r="106" spans="1:105" ht="12" customHeight="1" x14ac:dyDescent="0.25">
      <c r="A106" s="97" t="s">
        <v>140</v>
      </c>
      <c r="B106" s="98">
        <v>0.36299331105441796</v>
      </c>
      <c r="C106" s="98">
        <v>0.3363385035784045</v>
      </c>
      <c r="D106" s="98">
        <v>0.31934672500507433</v>
      </c>
      <c r="E106" s="98">
        <v>0.39372062891668141</v>
      </c>
      <c r="F106" s="98">
        <v>0.37454200801807508</v>
      </c>
      <c r="G106" s="98">
        <v>0.31270722772874743</v>
      </c>
      <c r="H106" s="98">
        <v>0.23041471074606543</v>
      </c>
      <c r="I106" s="98">
        <v>0.15605320144230314</v>
      </c>
      <c r="J106" s="98">
        <v>0.10742616301855448</v>
      </c>
      <c r="K106" s="98">
        <v>0.10726189818499438</v>
      </c>
      <c r="L106" s="98">
        <v>0.21054235164413032</v>
      </c>
      <c r="M106" s="98">
        <v>0.2115815180795384</v>
      </c>
      <c r="N106" s="98">
        <v>0.23735117126912714</v>
      </c>
      <c r="O106" s="98">
        <v>0.22161674325259775</v>
      </c>
      <c r="P106" s="98">
        <v>0.18868365810712168</v>
      </c>
      <c r="Q106" s="98">
        <v>0.16966600479532923</v>
      </c>
      <c r="R106" s="98">
        <v>0.16628720911333145</v>
      </c>
      <c r="S106" s="98">
        <v>0.17945287111758765</v>
      </c>
      <c r="T106" s="98">
        <v>0.16474842300280662</v>
      </c>
      <c r="U106" s="98">
        <v>0.16087446992927523</v>
      </c>
      <c r="V106" s="98">
        <v>0.20633354462663539</v>
      </c>
      <c r="W106" s="98">
        <v>0.16149732763732119</v>
      </c>
      <c r="X106" s="98">
        <v>0.14167215872737776</v>
      </c>
      <c r="Y106" s="98">
        <v>0.12735400523887058</v>
      </c>
      <c r="DA106" s="63" t="s">
        <v>1600</v>
      </c>
    </row>
    <row r="107" spans="1:105" ht="12" customHeight="1" x14ac:dyDescent="0.25">
      <c r="A107" s="100" t="s">
        <v>50</v>
      </c>
      <c r="B107" s="101">
        <v>0.10083531045353018</v>
      </c>
      <c r="C107" s="101">
        <v>9.7723337473126629E-2</v>
      </c>
      <c r="D107" s="101">
        <v>9.5657943701977735E-2</v>
      </c>
      <c r="E107" s="101">
        <v>0.10371617623834721</v>
      </c>
      <c r="F107" s="101">
        <v>9.8396993515403638E-2</v>
      </c>
      <c r="G107" s="101">
        <v>9.2461379925281861E-2</v>
      </c>
      <c r="H107" s="101">
        <v>6.2899296266449994E-2</v>
      </c>
      <c r="I107" s="101">
        <v>4.3104323740633464E-2</v>
      </c>
      <c r="J107" s="101">
        <v>2.9121833724496615E-2</v>
      </c>
      <c r="K107" s="101">
        <v>3.0136132095680522E-2</v>
      </c>
      <c r="L107" s="101">
        <v>5.0230762336395299E-2</v>
      </c>
      <c r="M107" s="101">
        <v>3.4214304197118975E-2</v>
      </c>
      <c r="N107" s="101">
        <v>3.9766718084807418E-2</v>
      </c>
      <c r="O107" s="101">
        <v>3.4325431432311128E-2</v>
      </c>
      <c r="P107" s="101">
        <v>3.0280829561113127E-2</v>
      </c>
      <c r="Q107" s="101">
        <v>2.7485164655201635E-2</v>
      </c>
      <c r="R107" s="101">
        <v>2.8843919772870728E-2</v>
      </c>
      <c r="S107" s="101">
        <v>2.9963869436260414E-2</v>
      </c>
      <c r="T107" s="101">
        <v>1.9337927597578311E-2</v>
      </c>
      <c r="U107" s="101">
        <v>1.8752205610433177E-2</v>
      </c>
      <c r="V107" s="101">
        <v>3.1397217681836412E-2</v>
      </c>
      <c r="W107" s="101">
        <v>2.5633153156608988E-2</v>
      </c>
      <c r="X107" s="101">
        <v>3.4892665867505099E-2</v>
      </c>
      <c r="Y107" s="101">
        <v>2.6040244634669196E-2</v>
      </c>
      <c r="DA107" s="131" t="s">
        <v>1601</v>
      </c>
    </row>
    <row r="108" spans="1:105" ht="12" customHeight="1" x14ac:dyDescent="0.25">
      <c r="A108" s="103" t="s">
        <v>52</v>
      </c>
      <c r="B108" s="104">
        <v>0.26215800060088779</v>
      </c>
      <c r="C108" s="104">
        <v>0.23861516610527789</v>
      </c>
      <c r="D108" s="104">
        <v>0.22368878130309661</v>
      </c>
      <c r="E108" s="104">
        <v>0.29000445267833419</v>
      </c>
      <c r="F108" s="104">
        <v>0.27614501450267143</v>
      </c>
      <c r="G108" s="104">
        <v>0.22024584780346557</v>
      </c>
      <c r="H108" s="104">
        <v>0.16751541447961543</v>
      </c>
      <c r="I108" s="104">
        <v>0.11294887770166968</v>
      </c>
      <c r="J108" s="104">
        <v>7.8304329294057867E-2</v>
      </c>
      <c r="K108" s="104">
        <v>7.7125766089313846E-2</v>
      </c>
      <c r="L108" s="104">
        <v>0.16031158930773504</v>
      </c>
      <c r="M108" s="104">
        <v>0.17736721388241944</v>
      </c>
      <c r="N108" s="104">
        <v>0.19758445318431972</v>
      </c>
      <c r="O108" s="104">
        <v>0.18729131182028663</v>
      </c>
      <c r="P108" s="104">
        <v>0.15840282854600854</v>
      </c>
      <c r="Q108" s="104">
        <v>0.14218084014012758</v>
      </c>
      <c r="R108" s="104">
        <v>0.13744328934046071</v>
      </c>
      <c r="S108" s="104">
        <v>0.14948900168132723</v>
      </c>
      <c r="T108" s="104">
        <v>0.1454104954052283</v>
      </c>
      <c r="U108" s="104">
        <v>0.14212226431884206</v>
      </c>
      <c r="V108" s="104">
        <v>0.17493632694479899</v>
      </c>
      <c r="W108" s="104">
        <v>0.1358641744807122</v>
      </c>
      <c r="X108" s="104">
        <v>0.10677949285987265</v>
      </c>
      <c r="Y108" s="104">
        <v>0.10131376060420139</v>
      </c>
      <c r="DA108" s="132" t="s">
        <v>1602</v>
      </c>
    </row>
    <row r="109" spans="1:105" ht="12" customHeight="1" x14ac:dyDescent="0.25">
      <c r="A109" s="106" t="s">
        <v>122</v>
      </c>
      <c r="B109" s="101">
        <v>0.6087690822863937</v>
      </c>
      <c r="C109" s="101">
        <v>0.64208308518544455</v>
      </c>
      <c r="D109" s="101">
        <v>0.69690034573298332</v>
      </c>
      <c r="E109" s="101">
        <v>0.65579104321096704</v>
      </c>
      <c r="F109" s="101">
        <v>0.6816455227917283</v>
      </c>
      <c r="G109" s="101">
        <v>0.64995583301147786</v>
      </c>
      <c r="H109" s="101">
        <v>0.49094152716123068</v>
      </c>
      <c r="I109" s="101">
        <v>0.34499688159339637</v>
      </c>
      <c r="J109" s="101">
        <v>0.23353249381261407</v>
      </c>
      <c r="K109" s="101">
        <v>0.23650285330886206</v>
      </c>
      <c r="L109" s="101">
        <v>0.17977142622622866</v>
      </c>
      <c r="M109" s="101">
        <v>0.1923337763417465</v>
      </c>
      <c r="N109" s="101">
        <v>0.17204674453576019</v>
      </c>
      <c r="O109" s="101">
        <v>0.19473621357297979</v>
      </c>
      <c r="P109" s="101">
        <v>0.16762713628167225</v>
      </c>
      <c r="Q109" s="101">
        <v>0.15487154514636603</v>
      </c>
      <c r="R109" s="101">
        <v>0.15624068269451463</v>
      </c>
      <c r="S109" s="101">
        <v>0.14977299662445437</v>
      </c>
      <c r="T109" s="101">
        <v>0.2196403122430578</v>
      </c>
      <c r="U109" s="101">
        <v>0.21524982147380062</v>
      </c>
      <c r="V109" s="101">
        <v>0.31702792379347727</v>
      </c>
      <c r="W109" s="101">
        <v>0.30613434560178421</v>
      </c>
      <c r="X109" s="101">
        <v>0.27339939157780235</v>
      </c>
      <c r="Y109" s="101">
        <v>0.27031536351536567</v>
      </c>
      <c r="DA109" s="131" t="s">
        <v>1603</v>
      </c>
    </row>
    <row r="110" spans="1:105" ht="12" customHeight="1" x14ac:dyDescent="0.25">
      <c r="A110" s="107" t="s">
        <v>121</v>
      </c>
      <c r="B110" s="104">
        <v>0.89171482049518302</v>
      </c>
      <c r="C110" s="104">
        <v>0.99047527191316032</v>
      </c>
      <c r="D110" s="104">
        <v>1.083123058902193</v>
      </c>
      <c r="E110" s="104">
        <v>0.95860296389798383</v>
      </c>
      <c r="F110" s="104">
        <v>0.98941945463769732</v>
      </c>
      <c r="G110" s="104">
        <v>1.0050181979845609</v>
      </c>
      <c r="H110" s="104">
        <v>0.74063292755611831</v>
      </c>
      <c r="I110" s="104">
        <v>0.52298884772993537</v>
      </c>
      <c r="J110" s="104">
        <v>0.35113153084351317</v>
      </c>
      <c r="K110" s="104">
        <v>0.39739256447485832</v>
      </c>
      <c r="L110" s="104">
        <v>0.7127141192789257</v>
      </c>
      <c r="M110" s="104">
        <v>1.0900430002829615</v>
      </c>
      <c r="N110" s="104">
        <v>1.2664212669646837</v>
      </c>
      <c r="O110" s="104">
        <v>1.1909733068608659</v>
      </c>
      <c r="P110" s="104">
        <v>1.0270899872728374</v>
      </c>
      <c r="Q110" s="104">
        <v>0.95291770276174859</v>
      </c>
      <c r="R110" s="104">
        <v>0.9715952212237835</v>
      </c>
      <c r="S110" s="104">
        <v>0.97463553985959595</v>
      </c>
      <c r="T110" s="104">
        <v>1.0404135501035574</v>
      </c>
      <c r="U110" s="104">
        <v>1.05050924515753</v>
      </c>
      <c r="V110" s="104">
        <v>1.0072237200872167</v>
      </c>
      <c r="W110" s="104">
        <v>1.0762702227483658</v>
      </c>
      <c r="X110" s="104">
        <v>0.98387588295277917</v>
      </c>
      <c r="Y110" s="104">
        <v>0.95436119083407578</v>
      </c>
      <c r="DA110" s="132" t="s">
        <v>1604</v>
      </c>
    </row>
    <row r="111" spans="1:105" ht="12" customHeight="1" x14ac:dyDescent="0.25">
      <c r="A111" s="108" t="s">
        <v>53</v>
      </c>
      <c r="B111" s="98">
        <v>0.2108517999398056</v>
      </c>
      <c r="C111" s="98">
        <v>0.26407020882461174</v>
      </c>
      <c r="D111" s="98">
        <v>0.30716836757865035</v>
      </c>
      <c r="E111" s="98">
        <v>0.20049162804700912</v>
      </c>
      <c r="F111" s="98">
        <v>0.20919977875249521</v>
      </c>
      <c r="G111" s="98">
        <v>0.28303000892087876</v>
      </c>
      <c r="H111" s="98">
        <v>0.17964213442924112</v>
      </c>
      <c r="I111" s="98">
        <v>0.13103569870187412</v>
      </c>
      <c r="J111" s="98">
        <v>8.5180091946406786E-2</v>
      </c>
      <c r="K111" s="98">
        <v>0.1027492757842644</v>
      </c>
      <c r="L111" s="98">
        <v>0.13143871288963291</v>
      </c>
      <c r="M111" s="98">
        <v>0.15339170700972643</v>
      </c>
      <c r="N111" s="98">
        <v>0.1716156430142261</v>
      </c>
      <c r="O111" s="98">
        <v>0.13678801079012395</v>
      </c>
      <c r="P111" s="98">
        <v>0.12708627162163461</v>
      </c>
      <c r="Q111" s="98">
        <v>0.12504575265428636</v>
      </c>
      <c r="R111" s="98">
        <v>0.13971457358613076</v>
      </c>
      <c r="S111" s="98">
        <v>0.13269994066723154</v>
      </c>
      <c r="T111" s="98">
        <v>0.10107631467680844</v>
      </c>
      <c r="U111" s="98">
        <v>0.10285705015674697</v>
      </c>
      <c r="V111" s="98">
        <v>3.8256451168551905E-2</v>
      </c>
      <c r="W111" s="98">
        <v>9.9889279510397055E-2</v>
      </c>
      <c r="X111" s="98">
        <v>0.17223408449747549</v>
      </c>
      <c r="Y111" s="98">
        <v>0.16291629877038982</v>
      </c>
      <c r="DA111" s="63" t="s">
        <v>1605</v>
      </c>
    </row>
    <row r="112" spans="1:105" ht="12" customHeight="1" x14ac:dyDescent="0.25">
      <c r="A112" s="108" t="s">
        <v>52</v>
      </c>
      <c r="B112" s="98">
        <v>0.6808630205553774</v>
      </c>
      <c r="C112" s="98">
        <v>0.72640506308854857</v>
      </c>
      <c r="D112" s="98">
        <v>0.77595469132354267</v>
      </c>
      <c r="E112" s="98">
        <v>0.75811133585097468</v>
      </c>
      <c r="F112" s="98">
        <v>0.78021967588520214</v>
      </c>
      <c r="G112" s="98">
        <v>0.72198818906368223</v>
      </c>
      <c r="H112" s="98">
        <v>0.56099079312687716</v>
      </c>
      <c r="I112" s="98">
        <v>0.39195314902806122</v>
      </c>
      <c r="J112" s="98">
        <v>0.26595143889710637</v>
      </c>
      <c r="K112" s="98">
        <v>0.29464328869059392</v>
      </c>
      <c r="L112" s="98">
        <v>0.58127540638929276</v>
      </c>
      <c r="M112" s="98">
        <v>0.93665129327323504</v>
      </c>
      <c r="N112" s="98">
        <v>1.0948056239504576</v>
      </c>
      <c r="O112" s="98">
        <v>1.0541852960707419</v>
      </c>
      <c r="P112" s="98">
        <v>0.90000371565120285</v>
      </c>
      <c r="Q112" s="98">
        <v>0.82787195010746228</v>
      </c>
      <c r="R112" s="98">
        <v>0.83188064763765279</v>
      </c>
      <c r="S112" s="98">
        <v>0.84193559919236438</v>
      </c>
      <c r="T112" s="98">
        <v>0.93933723542674896</v>
      </c>
      <c r="U112" s="98">
        <v>0.94765219500078302</v>
      </c>
      <c r="V112" s="98">
        <v>0.96896726891866491</v>
      </c>
      <c r="W112" s="98">
        <v>0.97638094323796876</v>
      </c>
      <c r="X112" s="98">
        <v>0.81164179845530371</v>
      </c>
      <c r="Y112" s="98">
        <v>0.79144489206368596</v>
      </c>
      <c r="DA112" s="63" t="s">
        <v>1606</v>
      </c>
    </row>
    <row r="113" spans="1:105" ht="12" customHeight="1" x14ac:dyDescent="0.25">
      <c r="A113" s="121" t="s">
        <v>54</v>
      </c>
      <c r="B113" s="122">
        <v>55.681338374643701</v>
      </c>
      <c r="C113" s="122">
        <v>56.497661285115512</v>
      </c>
      <c r="D113" s="122">
        <v>58.879401149188737</v>
      </c>
      <c r="E113" s="122">
        <v>62.366612623483583</v>
      </c>
      <c r="F113" s="122">
        <v>61.577748569833219</v>
      </c>
      <c r="G113" s="122">
        <v>51.74643031939133</v>
      </c>
      <c r="H113" s="122">
        <v>36.660734551944316</v>
      </c>
      <c r="I113" s="122">
        <v>24.80154365026614</v>
      </c>
      <c r="J113" s="122">
        <v>14.454806641521639</v>
      </c>
      <c r="K113" s="122">
        <v>13.019323179182045</v>
      </c>
      <c r="L113" s="122">
        <v>15.381710138412856</v>
      </c>
      <c r="M113" s="122">
        <v>14.058833780905386</v>
      </c>
      <c r="N113" s="122">
        <v>11.750335142531156</v>
      </c>
      <c r="O113" s="122">
        <v>9.9406237628901781</v>
      </c>
      <c r="P113" s="122">
        <v>8.0929754875435584</v>
      </c>
      <c r="Q113" s="122">
        <v>7.401436735608879</v>
      </c>
      <c r="R113" s="122">
        <v>8.4642048182269782</v>
      </c>
      <c r="S113" s="122">
        <v>8.2484641117243207</v>
      </c>
      <c r="T113" s="122">
        <v>8.8486605406886909</v>
      </c>
      <c r="U113" s="122">
        <v>8.7882692561499915</v>
      </c>
      <c r="V113" s="122">
        <v>9.3087870611410253</v>
      </c>
      <c r="W113" s="122">
        <v>8.7061169884177687</v>
      </c>
      <c r="X113" s="122">
        <v>7.3604258864561771</v>
      </c>
      <c r="Y113" s="122">
        <v>7.8145034367959472</v>
      </c>
      <c r="DA113" s="130" t="s">
        <v>1607</v>
      </c>
    </row>
    <row r="114" spans="1:105" ht="12" customHeight="1" x14ac:dyDescent="0.25">
      <c r="A114" s="97" t="s">
        <v>50</v>
      </c>
      <c r="B114" s="98">
        <v>31.319527984462912</v>
      </c>
      <c r="C114" s="98">
        <v>30.109099955450048</v>
      </c>
      <c r="D114" s="98">
        <v>30.430389981644748</v>
      </c>
      <c r="E114" s="98">
        <v>36.887108369865871</v>
      </c>
      <c r="F114" s="98">
        <v>35.613801952644977</v>
      </c>
      <c r="G114" s="98">
        <v>27.663794587870445</v>
      </c>
      <c r="H114" s="98">
        <v>19.762590219540641</v>
      </c>
      <c r="I114" s="98">
        <v>12.946299855094983</v>
      </c>
      <c r="J114" s="98">
        <v>7.8130346198578264</v>
      </c>
      <c r="K114" s="98">
        <v>6.9353900445399397</v>
      </c>
      <c r="L114" s="98">
        <v>7.5923694227295222</v>
      </c>
      <c r="M114" s="98">
        <v>7.8381513002574552</v>
      </c>
      <c r="N114" s="98">
        <v>7.6517550551682048</v>
      </c>
      <c r="O114" s="98">
        <v>7.0048036436203356</v>
      </c>
      <c r="P114" s="98">
        <v>5.7195813238989617</v>
      </c>
      <c r="Q114" s="98">
        <v>5.1632700863976266</v>
      </c>
      <c r="R114" s="98">
        <v>5.2516622893428959</v>
      </c>
      <c r="S114" s="98">
        <v>5.2105173046468192</v>
      </c>
      <c r="T114" s="98">
        <v>4.6918995458081802</v>
      </c>
      <c r="U114" s="98">
        <v>4.1558206798390449</v>
      </c>
      <c r="V114" s="98">
        <v>4.0171247216445476</v>
      </c>
      <c r="W114" s="98">
        <v>3.2347367337503443</v>
      </c>
      <c r="X114" s="98">
        <v>2.8942248837637785</v>
      </c>
      <c r="Y114" s="98">
        <v>2.7835117366064437</v>
      </c>
      <c r="DA114" s="63" t="s">
        <v>1608</v>
      </c>
    </row>
    <row r="115" spans="1:105" ht="12" customHeight="1" x14ac:dyDescent="0.25">
      <c r="A115" s="109" t="s">
        <v>120</v>
      </c>
      <c r="B115" s="33">
        <v>24.361810390180793</v>
      </c>
      <c r="C115" s="33">
        <v>26.388561329665468</v>
      </c>
      <c r="D115" s="33">
        <v>28.449011167543986</v>
      </c>
      <c r="E115" s="33">
        <v>25.479504253617712</v>
      </c>
      <c r="F115" s="33">
        <v>25.963946617188245</v>
      </c>
      <c r="G115" s="33">
        <v>24.082635731520885</v>
      </c>
      <c r="H115" s="33">
        <v>16.898144332403678</v>
      </c>
      <c r="I115" s="33">
        <v>11.855243795171159</v>
      </c>
      <c r="J115" s="33">
        <v>6.6417720216638125</v>
      </c>
      <c r="K115" s="33">
        <v>6.0839331346421046</v>
      </c>
      <c r="L115" s="33">
        <v>7.7893407156833332</v>
      </c>
      <c r="M115" s="33">
        <v>6.2206824806479313</v>
      </c>
      <c r="N115" s="33">
        <v>4.0985800873629525</v>
      </c>
      <c r="O115" s="33">
        <v>2.9358201192698425</v>
      </c>
      <c r="P115" s="33">
        <v>2.3733941636445972</v>
      </c>
      <c r="Q115" s="33">
        <v>2.2381666492112524</v>
      </c>
      <c r="R115" s="33">
        <v>3.2125425288840819</v>
      </c>
      <c r="S115" s="33">
        <v>3.0379468070775015</v>
      </c>
      <c r="T115" s="33">
        <v>4.1567609948805098</v>
      </c>
      <c r="U115" s="33">
        <v>4.6324485763109475</v>
      </c>
      <c r="V115" s="33">
        <v>5.2916623394964777</v>
      </c>
      <c r="W115" s="33">
        <v>5.4713802546674239</v>
      </c>
      <c r="X115" s="33">
        <v>4.4662010026923991</v>
      </c>
      <c r="Y115" s="33">
        <v>5.030991700189503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92.93585083467795</v>
      </c>
      <c r="C117" s="117">
        <f t="shared" si="19"/>
        <v>92.641061055714559</v>
      </c>
      <c r="D117" s="117">
        <f t="shared" si="19"/>
        <v>94.244860895001992</v>
      </c>
      <c r="E117" s="117">
        <f t="shared" si="19"/>
        <v>120.4362673427606</v>
      </c>
      <c r="F117" s="117">
        <f t="shared" si="19"/>
        <v>118.36062625457612</v>
      </c>
      <c r="G117" s="117">
        <f t="shared" si="19"/>
        <v>95.599908610633349</v>
      </c>
      <c r="H117" s="117">
        <f t="shared" si="19"/>
        <v>70.12527977908799</v>
      </c>
      <c r="I117" s="117">
        <f t="shared" si="19"/>
        <v>47.442786433677355</v>
      </c>
      <c r="J117" s="117">
        <f t="shared" si="19"/>
        <v>27.434618403883327</v>
      </c>
      <c r="K117" s="117">
        <f t="shared" si="19"/>
        <v>19.425254108602932</v>
      </c>
      <c r="L117" s="117">
        <f t="shared" si="19"/>
        <v>34.069278931205446</v>
      </c>
      <c r="M117" s="117">
        <f t="shared" si="19"/>
        <v>30.276485425471375</v>
      </c>
      <c r="N117" s="117">
        <f t="shared" si="19"/>
        <v>28.405761051772007</v>
      </c>
      <c r="O117" s="117">
        <f t="shared" si="19"/>
        <v>27.668403992087317</v>
      </c>
      <c r="P117" s="117">
        <f t="shared" si="19"/>
        <v>24.513402536460475</v>
      </c>
      <c r="Q117" s="117">
        <f t="shared" si="19"/>
        <v>22.614226314443563</v>
      </c>
      <c r="R117" s="117">
        <f t="shared" ref="R117:V117" si="20">R118+R121+R123+R132</f>
        <v>23.347828276535914</v>
      </c>
      <c r="S117" s="117">
        <f t="shared" si="20"/>
        <v>23.565357991543543</v>
      </c>
      <c r="T117" s="117">
        <f t="shared" si="20"/>
        <v>23.95823609082975</v>
      </c>
      <c r="U117" s="117">
        <f t="shared" si="20"/>
        <v>24.623105055257863</v>
      </c>
      <c r="V117" s="117">
        <f t="shared" si="20"/>
        <v>26.998755967031848</v>
      </c>
      <c r="W117" s="117">
        <f t="shared" ref="W117:Y117" si="21">W118+W121+W123+W132</f>
        <v>24.165565424649284</v>
      </c>
      <c r="X117" s="117">
        <f t="shared" si="21"/>
        <v>21.329471991269752</v>
      </c>
      <c r="Y117" s="117">
        <f t="shared" si="21"/>
        <v>21.121022574660138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36.37018455941967</v>
      </c>
      <c r="C118" s="122">
        <f t="shared" si="22"/>
        <v>35.397735293706695</v>
      </c>
      <c r="D118" s="122">
        <f t="shared" si="22"/>
        <v>35.310475583614</v>
      </c>
      <c r="E118" s="122">
        <f t="shared" si="22"/>
        <v>58.289097307735751</v>
      </c>
      <c r="F118" s="122">
        <f t="shared" si="22"/>
        <v>57.37645934131902</v>
      </c>
      <c r="G118" s="122">
        <f t="shared" si="22"/>
        <v>43.248893200921451</v>
      </c>
      <c r="H118" s="122">
        <f t="shared" si="22"/>
        <v>31.84763937111672</v>
      </c>
      <c r="I118" s="122">
        <f t="shared" si="22"/>
        <v>21.821308764801117</v>
      </c>
      <c r="J118" s="122">
        <f t="shared" si="22"/>
        <v>11.589170509574259</v>
      </c>
      <c r="K118" s="122">
        <f t="shared" si="22"/>
        <v>4.8316276709945276</v>
      </c>
      <c r="L118" s="122">
        <f t="shared" si="22"/>
        <v>17.293830745426732</v>
      </c>
      <c r="M118" s="122">
        <f t="shared" si="22"/>
        <v>15.016237706240297</v>
      </c>
      <c r="N118" s="122">
        <f t="shared" si="22"/>
        <v>14.955079629924937</v>
      </c>
      <c r="O118" s="122">
        <f t="shared" si="22"/>
        <v>15.443010221236301</v>
      </c>
      <c r="P118" s="122">
        <f t="shared" si="22"/>
        <v>13.974497291266703</v>
      </c>
      <c r="Q118" s="122">
        <f t="shared" si="22"/>
        <v>12.922984374036586</v>
      </c>
      <c r="R118" s="122">
        <f t="shared" ref="R118:V118" si="23">SUM(R119:R120)</f>
        <v>12.810420896731495</v>
      </c>
      <c r="S118" s="122">
        <f t="shared" si="23"/>
        <v>13.106738988951681</v>
      </c>
      <c r="T118" s="122">
        <f t="shared" si="23"/>
        <v>12.826178474923026</v>
      </c>
      <c r="U118" s="122">
        <f t="shared" si="23"/>
        <v>13.350166195251493</v>
      </c>
      <c r="V118" s="122">
        <f t="shared" si="23"/>
        <v>14.870549685457647</v>
      </c>
      <c r="W118" s="122">
        <f t="shared" ref="W118:Y118" si="24">SUM(W119:W120)</f>
        <v>12.970111196156159</v>
      </c>
      <c r="X118" s="122">
        <f t="shared" si="24"/>
        <v>11.773712251750201</v>
      </c>
      <c r="Y118" s="122">
        <f t="shared" si="24"/>
        <v>11.277205806974568</v>
      </c>
      <c r="DA118" s="130" t="s">
        <v>1761</v>
      </c>
    </row>
    <row r="119" spans="1:105" ht="12" customHeight="1" x14ac:dyDescent="0.25">
      <c r="A119" s="97" t="s">
        <v>74</v>
      </c>
      <c r="B119" s="98">
        <v>35.690573038934808</v>
      </c>
      <c r="C119" s="98">
        <v>34.758184951023864</v>
      </c>
      <c r="D119" s="98">
        <v>34.700508670002492</v>
      </c>
      <c r="E119" s="98">
        <v>57.460857114859515</v>
      </c>
      <c r="F119" s="98">
        <v>56.60190325587569</v>
      </c>
      <c r="G119" s="98">
        <v>42.659192985234938</v>
      </c>
      <c r="H119" s="98">
        <v>31.407172973805157</v>
      </c>
      <c r="I119" s="98">
        <v>21.509329759579078</v>
      </c>
      <c r="J119" s="98">
        <v>11.414945271506479</v>
      </c>
      <c r="K119" s="98">
        <v>4.7626870681824478</v>
      </c>
      <c r="L119" s="98">
        <v>17.128569004534793</v>
      </c>
      <c r="M119" s="98">
        <v>14.85554592916367</v>
      </c>
      <c r="N119" s="98">
        <v>14.802589085903429</v>
      </c>
      <c r="O119" s="98">
        <v>15.287654621898573</v>
      </c>
      <c r="P119" s="98">
        <v>13.840069731901927</v>
      </c>
      <c r="Q119" s="98">
        <v>12.801110097590717</v>
      </c>
      <c r="R119" s="98">
        <v>12.685517086262797</v>
      </c>
      <c r="S119" s="98">
        <v>12.981687149557144</v>
      </c>
      <c r="T119" s="98">
        <v>12.705912658089437</v>
      </c>
      <c r="U119" s="98">
        <v>13.226986606306033</v>
      </c>
      <c r="V119" s="98">
        <v>14.677185233860433</v>
      </c>
      <c r="W119" s="98">
        <v>12.801649903377857</v>
      </c>
      <c r="X119" s="98">
        <v>11.619819782068824</v>
      </c>
      <c r="Y119" s="98">
        <v>11.126078007393808</v>
      </c>
      <c r="DA119" s="63" t="s">
        <v>1762</v>
      </c>
    </row>
    <row r="120" spans="1:105" ht="12" customHeight="1" x14ac:dyDescent="0.25">
      <c r="A120" s="97" t="s">
        <v>53</v>
      </c>
      <c r="B120" s="98">
        <v>0.67961152048486073</v>
      </c>
      <c r="C120" s="98">
        <v>0.63955034268283018</v>
      </c>
      <c r="D120" s="98">
        <v>0.60996691361150768</v>
      </c>
      <c r="E120" s="98">
        <v>0.82824019287623563</v>
      </c>
      <c r="F120" s="98">
        <v>0.77455608544332877</v>
      </c>
      <c r="G120" s="98">
        <v>0.58970021568650988</v>
      </c>
      <c r="H120" s="98">
        <v>0.44046639731156428</v>
      </c>
      <c r="I120" s="98">
        <v>0.31197900522203936</v>
      </c>
      <c r="J120" s="98">
        <v>0.17422523806778001</v>
      </c>
      <c r="K120" s="98">
        <v>6.894060281207981E-2</v>
      </c>
      <c r="L120" s="98">
        <v>0.16526174089193785</v>
      </c>
      <c r="M120" s="98">
        <v>0.1606917770766276</v>
      </c>
      <c r="N120" s="98">
        <v>0.15249054402150664</v>
      </c>
      <c r="O120" s="98">
        <v>0.15535559933772847</v>
      </c>
      <c r="P120" s="98">
        <v>0.13442755936477532</v>
      </c>
      <c r="Q120" s="98">
        <v>0.12187427644586887</v>
      </c>
      <c r="R120" s="98">
        <v>0.12490381046869889</v>
      </c>
      <c r="S120" s="98">
        <v>0.12505183939453715</v>
      </c>
      <c r="T120" s="98">
        <v>0.12026581683358888</v>
      </c>
      <c r="U120" s="98">
        <v>0.1231795889454603</v>
      </c>
      <c r="V120" s="98">
        <v>0.1933644515972143</v>
      </c>
      <c r="W120" s="98">
        <v>0.16846129277830121</v>
      </c>
      <c r="X120" s="98">
        <v>0.15389246968137807</v>
      </c>
      <c r="Y120" s="98">
        <v>0.15112779958075875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0.62668817691634437</v>
      </c>
      <c r="C121" s="122">
        <f t="shared" si="25"/>
        <v>0.74721098704564537</v>
      </c>
      <c r="D121" s="122">
        <f t="shared" si="25"/>
        <v>0.63205038151027226</v>
      </c>
      <c r="E121" s="122">
        <f t="shared" si="25"/>
        <v>1.4408300029431447</v>
      </c>
      <c r="F121" s="122">
        <f t="shared" si="25"/>
        <v>1.0993991629893793</v>
      </c>
      <c r="G121" s="122">
        <f t="shared" si="25"/>
        <v>1.3163905751106539</v>
      </c>
      <c r="H121" s="122">
        <f t="shared" si="25"/>
        <v>1.4190292551930883</v>
      </c>
      <c r="I121" s="122">
        <f t="shared" si="25"/>
        <v>0.57720751305304341</v>
      </c>
      <c r="J121" s="122">
        <f t="shared" si="25"/>
        <v>0.45026749399355992</v>
      </c>
      <c r="K121" s="122">
        <f t="shared" si="25"/>
        <v>0.52501889041028504</v>
      </c>
      <c r="L121" s="122">
        <f t="shared" si="25"/>
        <v>0.52472769924245166</v>
      </c>
      <c r="M121" s="122">
        <f t="shared" si="25"/>
        <v>0.34584256579002948</v>
      </c>
      <c r="N121" s="122">
        <f t="shared" si="25"/>
        <v>0.43615717411371735</v>
      </c>
      <c r="O121" s="122">
        <f t="shared" si="25"/>
        <v>0.68558422699013588</v>
      </c>
      <c r="P121" s="122">
        <f t="shared" si="25"/>
        <v>0.95754529557263435</v>
      </c>
      <c r="Q121" s="122">
        <f t="shared" si="25"/>
        <v>0.95273561279453689</v>
      </c>
      <c r="R121" s="122">
        <f t="shared" si="25"/>
        <v>1.0005775456039796</v>
      </c>
      <c r="S121" s="122">
        <f t="shared" si="25"/>
        <v>0.91446389590708066</v>
      </c>
      <c r="T121" s="122">
        <f t="shared" si="25"/>
        <v>0.91149696778764511</v>
      </c>
      <c r="U121" s="122">
        <f t="shared" si="25"/>
        <v>0.84600465863175056</v>
      </c>
      <c r="V121" s="122">
        <f t="shared" si="25"/>
        <v>0.76834229863225456</v>
      </c>
      <c r="W121" s="122">
        <f t="shared" si="25"/>
        <v>0.69943496486804813</v>
      </c>
      <c r="X121" s="122">
        <f t="shared" si="25"/>
        <v>0.62775074770266404</v>
      </c>
      <c r="Y121" s="122">
        <f t="shared" si="25"/>
        <v>0.70820811826904606</v>
      </c>
      <c r="DA121" s="130" t="s">
        <v>1764</v>
      </c>
    </row>
    <row r="122" spans="1:105" ht="12" customHeight="1" x14ac:dyDescent="0.25">
      <c r="A122" s="97" t="s">
        <v>53</v>
      </c>
      <c r="B122" s="98">
        <v>0.62668817691634437</v>
      </c>
      <c r="C122" s="98">
        <v>0.74721098704564537</v>
      </c>
      <c r="D122" s="98">
        <v>0.63205038151027226</v>
      </c>
      <c r="E122" s="98">
        <v>1.4408300029431447</v>
      </c>
      <c r="F122" s="98">
        <v>1.0993991629893793</v>
      </c>
      <c r="G122" s="98">
        <v>1.3163905751106539</v>
      </c>
      <c r="H122" s="98">
        <v>1.4190292551930883</v>
      </c>
      <c r="I122" s="98">
        <v>0.57720751305304341</v>
      </c>
      <c r="J122" s="98">
        <v>0.45026749399355992</v>
      </c>
      <c r="K122" s="98">
        <v>0.52501889041028504</v>
      </c>
      <c r="L122" s="98">
        <v>0.52472769924245166</v>
      </c>
      <c r="M122" s="98">
        <v>0.34584256579002948</v>
      </c>
      <c r="N122" s="98">
        <v>0.43615717411371735</v>
      </c>
      <c r="O122" s="98">
        <v>0.68558422699013588</v>
      </c>
      <c r="P122" s="98">
        <v>0.95754529557263435</v>
      </c>
      <c r="Q122" s="98">
        <v>0.95273561279453689</v>
      </c>
      <c r="R122" s="98">
        <v>1.0005775456039796</v>
      </c>
      <c r="S122" s="98">
        <v>0.91446389590708066</v>
      </c>
      <c r="T122" s="98">
        <v>0.91149696778764511</v>
      </c>
      <c r="U122" s="98">
        <v>0.84600465863175056</v>
      </c>
      <c r="V122" s="98">
        <v>0.76834229863225456</v>
      </c>
      <c r="W122" s="98">
        <v>0.69943496486804813</v>
      </c>
      <c r="X122" s="98">
        <v>0.62775074770266404</v>
      </c>
      <c r="Y122" s="98">
        <v>0.70820811826904606</v>
      </c>
      <c r="DA122" s="63" t="s">
        <v>1765</v>
      </c>
    </row>
    <row r="123" spans="1:105" ht="12" customHeight="1" x14ac:dyDescent="0.25">
      <c r="A123" s="121" t="s">
        <v>55</v>
      </c>
      <c r="B123" s="122">
        <v>21.031317028301103</v>
      </c>
      <c r="C123" s="122">
        <v>20.715645077670533</v>
      </c>
      <c r="D123" s="122">
        <v>20.757918747632271</v>
      </c>
      <c r="E123" s="122">
        <v>21.619983405824385</v>
      </c>
      <c r="F123" s="122">
        <v>21.049871257964043</v>
      </c>
      <c r="G123" s="122">
        <v>17.935408495137573</v>
      </c>
      <c r="H123" s="122">
        <v>13.37075948990493</v>
      </c>
      <c r="I123" s="122">
        <v>9.0510793842281956</v>
      </c>
      <c r="J123" s="122">
        <v>6.1197601680640776</v>
      </c>
      <c r="K123" s="122">
        <v>5.6818571548805528</v>
      </c>
      <c r="L123" s="122">
        <v>6.2002535450223029</v>
      </c>
      <c r="M123" s="122">
        <v>5.8537685914189215</v>
      </c>
      <c r="N123" s="122">
        <v>5.6157060473185689</v>
      </c>
      <c r="O123" s="122">
        <v>5.3669705819436526</v>
      </c>
      <c r="P123" s="122">
        <v>4.5587507967929213</v>
      </c>
      <c r="Q123" s="122">
        <v>4.1301798003603984</v>
      </c>
      <c r="R123" s="122">
        <v>4.1303719117417055</v>
      </c>
      <c r="S123" s="122">
        <v>4.2433128507788824</v>
      </c>
      <c r="T123" s="122">
        <v>4.2524060953291762</v>
      </c>
      <c r="U123" s="122">
        <v>4.2638492222849775</v>
      </c>
      <c r="V123" s="122">
        <v>4.6301961616526439</v>
      </c>
      <c r="W123" s="122">
        <v>4.0289142243663818</v>
      </c>
      <c r="X123" s="122">
        <v>3.4953097202884709</v>
      </c>
      <c r="Y123" s="122">
        <v>3.2844219170398423</v>
      </c>
      <c r="DA123" s="130" t="s">
        <v>1766</v>
      </c>
    </row>
    <row r="124" spans="1:105" ht="12" customHeight="1" x14ac:dyDescent="0.25">
      <c r="A124" s="97" t="s">
        <v>141</v>
      </c>
      <c r="B124" s="98">
        <v>19.5075269258658</v>
      </c>
      <c r="C124" s="98">
        <v>19.112847493842121</v>
      </c>
      <c r="D124" s="98">
        <v>19.05450344590777</v>
      </c>
      <c r="E124" s="98">
        <v>19.955556454431918</v>
      </c>
      <c r="F124" s="98">
        <v>19.354299208891771</v>
      </c>
      <c r="G124" s="98">
        <v>16.327213175221448</v>
      </c>
      <c r="H124" s="98">
        <v>12.163316442799275</v>
      </c>
      <c r="I124" s="98">
        <v>8.2061206571660321</v>
      </c>
      <c r="J124" s="98">
        <v>5.5476361112845254</v>
      </c>
      <c r="K124" s="98">
        <v>5.0672865293677969</v>
      </c>
      <c r="L124" s="98">
        <v>5.2211126594380657</v>
      </c>
      <c r="M124" s="98">
        <v>4.4870478316194271</v>
      </c>
      <c r="N124" s="98">
        <v>4.0664145908827125</v>
      </c>
      <c r="O124" s="98">
        <v>3.8782530426663149</v>
      </c>
      <c r="P124" s="98">
        <v>3.280672605620012</v>
      </c>
      <c r="Q124" s="98">
        <v>2.9519938713562217</v>
      </c>
      <c r="R124" s="98">
        <v>2.9401189812559183</v>
      </c>
      <c r="S124" s="98">
        <v>3.0364200108027788</v>
      </c>
      <c r="T124" s="98">
        <v>2.9251985899858997</v>
      </c>
      <c r="U124" s="98">
        <v>2.9285323882523744</v>
      </c>
      <c r="V124" s="98">
        <v>3.1973931475327766</v>
      </c>
      <c r="W124" s="98">
        <v>2.5925993212757734</v>
      </c>
      <c r="X124" s="98">
        <v>2.216101667741198</v>
      </c>
      <c r="Y124" s="98">
        <v>2.0461925398814316</v>
      </c>
      <c r="DA124" s="63" t="s">
        <v>1767</v>
      </c>
    </row>
    <row r="125" spans="1:105" ht="12" customHeight="1" x14ac:dyDescent="0.25">
      <c r="A125" s="97" t="s">
        <v>140</v>
      </c>
      <c r="B125" s="98">
        <v>0.31926508166034384</v>
      </c>
      <c r="C125" s="98">
        <v>0.29417334713094928</v>
      </c>
      <c r="D125" s="98">
        <v>0.27835775693112352</v>
      </c>
      <c r="E125" s="98">
        <v>0.35002482540933627</v>
      </c>
      <c r="F125" s="98">
        <v>0.33343064391867477</v>
      </c>
      <c r="G125" s="98">
        <v>0.27433680965687379</v>
      </c>
      <c r="H125" s="98">
        <v>0.20457127428920716</v>
      </c>
      <c r="I125" s="98">
        <v>0.13845689381071116</v>
      </c>
      <c r="J125" s="98">
        <v>9.5541208459654275E-2</v>
      </c>
      <c r="K125" s="98">
        <v>9.5030151721504461E-2</v>
      </c>
      <c r="L125" s="98">
        <v>0.19071758757598736</v>
      </c>
      <c r="M125" s="98">
        <v>0.19835869710178269</v>
      </c>
      <c r="N125" s="98">
        <v>0.22230404046240435</v>
      </c>
      <c r="O125" s="98">
        <v>0.20888655002296824</v>
      </c>
      <c r="P125" s="98">
        <v>0.17745894430158049</v>
      </c>
      <c r="Q125" s="98">
        <v>0.15950796566934827</v>
      </c>
      <c r="R125" s="98">
        <v>0.15574577706607806</v>
      </c>
      <c r="S125" s="98">
        <v>0.16920317038544916</v>
      </c>
      <c r="T125" s="98">
        <v>0.15866179068306924</v>
      </c>
      <c r="U125" s="98">
        <v>0.15558127626995952</v>
      </c>
      <c r="V125" s="98">
        <v>0.19838288740942489</v>
      </c>
      <c r="W125" s="98">
        <v>0.15518478869858421</v>
      </c>
      <c r="X125" s="98">
        <v>0.1330927767840292</v>
      </c>
      <c r="Y125" s="98">
        <v>0.12097268142653433</v>
      </c>
      <c r="DA125" s="63" t="s">
        <v>1768</v>
      </c>
    </row>
    <row r="126" spans="1:105" ht="12" customHeight="1" x14ac:dyDescent="0.25">
      <c r="A126" s="100" t="s">
        <v>50</v>
      </c>
      <c r="B126" s="101">
        <v>5.7107081059456034E-2</v>
      </c>
      <c r="C126" s="101">
        <v>5.555818102567138E-2</v>
      </c>
      <c r="D126" s="101">
        <v>5.4668975628026931E-2</v>
      </c>
      <c r="E126" s="101">
        <v>6.0020372731002074E-2</v>
      </c>
      <c r="F126" s="101">
        <v>5.7285629416003327E-2</v>
      </c>
      <c r="G126" s="101">
        <v>5.4090961853408254E-2</v>
      </c>
      <c r="H126" s="101">
        <v>3.705585980959173E-2</v>
      </c>
      <c r="I126" s="101">
        <v>2.5508016109041479E-2</v>
      </c>
      <c r="J126" s="101">
        <v>1.7236879165596415E-2</v>
      </c>
      <c r="K126" s="101">
        <v>1.7904385632190618E-2</v>
      </c>
      <c r="L126" s="101">
        <v>3.0405998268252327E-2</v>
      </c>
      <c r="M126" s="101">
        <v>2.0991483219363245E-2</v>
      </c>
      <c r="N126" s="101">
        <v>2.4719587278084619E-2</v>
      </c>
      <c r="O126" s="101">
        <v>2.15952382026816E-2</v>
      </c>
      <c r="P126" s="101">
        <v>1.9056115755571944E-2</v>
      </c>
      <c r="Q126" s="101">
        <v>1.7327125529220697E-2</v>
      </c>
      <c r="R126" s="101">
        <v>1.830248772561735E-2</v>
      </c>
      <c r="S126" s="101">
        <v>1.9714168704121932E-2</v>
      </c>
      <c r="T126" s="101">
        <v>1.3251295277840948E-2</v>
      </c>
      <c r="U126" s="101">
        <v>1.3459011951117468E-2</v>
      </c>
      <c r="V126" s="101">
        <v>2.3446560464625912E-2</v>
      </c>
      <c r="W126" s="101">
        <v>1.9320614217872005E-2</v>
      </c>
      <c r="X126" s="101">
        <v>2.6313283924156564E-2</v>
      </c>
      <c r="Y126" s="101">
        <v>1.9658920822332955E-2</v>
      </c>
      <c r="DA126" s="131" t="s">
        <v>1769</v>
      </c>
    </row>
    <row r="127" spans="1:105" ht="12" customHeight="1" x14ac:dyDescent="0.25">
      <c r="A127" s="103" t="s">
        <v>52</v>
      </c>
      <c r="B127" s="104">
        <v>0.26215800060088779</v>
      </c>
      <c r="C127" s="104">
        <v>0.23861516610527789</v>
      </c>
      <c r="D127" s="104">
        <v>0.22368878130309661</v>
      </c>
      <c r="E127" s="104">
        <v>0.29000445267833419</v>
      </c>
      <c r="F127" s="104">
        <v>0.27614501450267143</v>
      </c>
      <c r="G127" s="104">
        <v>0.22024584780346557</v>
      </c>
      <c r="H127" s="104">
        <v>0.16751541447961543</v>
      </c>
      <c r="I127" s="104">
        <v>0.11294887770166968</v>
      </c>
      <c r="J127" s="104">
        <v>7.8304329294057867E-2</v>
      </c>
      <c r="K127" s="104">
        <v>7.7125766089313846E-2</v>
      </c>
      <c r="L127" s="104">
        <v>0.16031158930773504</v>
      </c>
      <c r="M127" s="104">
        <v>0.17736721388241944</v>
      </c>
      <c r="N127" s="104">
        <v>0.19758445318431972</v>
      </c>
      <c r="O127" s="104">
        <v>0.18729131182028663</v>
      </c>
      <c r="P127" s="104">
        <v>0.15840282854600854</v>
      </c>
      <c r="Q127" s="104">
        <v>0.14218084014012758</v>
      </c>
      <c r="R127" s="104">
        <v>0.13744328934046071</v>
      </c>
      <c r="S127" s="104">
        <v>0.14948900168132723</v>
      </c>
      <c r="T127" s="104">
        <v>0.1454104954052283</v>
      </c>
      <c r="U127" s="104">
        <v>0.14212226431884206</v>
      </c>
      <c r="V127" s="104">
        <v>0.17493632694479899</v>
      </c>
      <c r="W127" s="104">
        <v>0.1358641744807122</v>
      </c>
      <c r="X127" s="104">
        <v>0.10677949285987265</v>
      </c>
      <c r="Y127" s="104">
        <v>0.10131376060420139</v>
      </c>
      <c r="DA127" s="132" t="s">
        <v>1770</v>
      </c>
    </row>
    <row r="128" spans="1:105" ht="12" customHeight="1" x14ac:dyDescent="0.25">
      <c r="A128" s="106" t="s">
        <v>122</v>
      </c>
      <c r="B128" s="101">
        <v>0.38894718547928786</v>
      </c>
      <c r="C128" s="101">
        <v>0.41244735597628468</v>
      </c>
      <c r="D128" s="101">
        <v>0.45044949407611773</v>
      </c>
      <c r="E128" s="101">
        <v>0.42605917113563485</v>
      </c>
      <c r="F128" s="101">
        <v>0.44530056529447465</v>
      </c>
      <c r="G128" s="101">
        <v>0.42623841414681796</v>
      </c>
      <c r="H128" s="101">
        <v>0.32351166419371474</v>
      </c>
      <c r="I128" s="101">
        <v>0.22796781190803653</v>
      </c>
      <c r="J128" s="101">
        <v>0.15433890816275575</v>
      </c>
      <c r="K128" s="101">
        <v>0.15672356464549167</v>
      </c>
      <c r="L128" s="101">
        <v>0.11930798154293762</v>
      </c>
      <c r="M128" s="101">
        <v>0.12865801252358641</v>
      </c>
      <c r="N128" s="101">
        <v>0.11617437094474548</v>
      </c>
      <c r="O128" s="101">
        <v>0.13271847575583787</v>
      </c>
      <c r="P128" s="101">
        <v>0.11426577661581198</v>
      </c>
      <c r="Q128" s="101">
        <v>0.10572303738217897</v>
      </c>
      <c r="R128" s="101">
        <v>0.10710807833791156</v>
      </c>
      <c r="S128" s="101">
        <v>0.10375575048382832</v>
      </c>
      <c r="T128" s="101">
        <v>0.15737681204414578</v>
      </c>
      <c r="U128" s="101">
        <v>0.15710773386681995</v>
      </c>
      <c r="V128" s="101">
        <v>0.23700062079511611</v>
      </c>
      <c r="W128" s="101">
        <v>0.22994817346386351</v>
      </c>
      <c r="X128" s="101">
        <v>0.20540938311143775</v>
      </c>
      <c r="Y128" s="101">
        <v>0.20345942895750563</v>
      </c>
      <c r="DA128" s="131" t="s">
        <v>1771</v>
      </c>
    </row>
    <row r="129" spans="1:105" ht="12" customHeight="1" x14ac:dyDescent="0.25">
      <c r="A129" s="107" t="s">
        <v>121</v>
      </c>
      <c r="B129" s="104">
        <v>0.81557783529566963</v>
      </c>
      <c r="C129" s="104">
        <v>0.89617688072117818</v>
      </c>
      <c r="D129" s="104">
        <v>0.97460805071726109</v>
      </c>
      <c r="E129" s="104">
        <v>0.88834295484749859</v>
      </c>
      <c r="F129" s="104">
        <v>0.91684083985912446</v>
      </c>
      <c r="G129" s="104">
        <v>0.90762009611243222</v>
      </c>
      <c r="H129" s="104">
        <v>0.67936010862273266</v>
      </c>
      <c r="I129" s="104">
        <v>0.47853402134341599</v>
      </c>
      <c r="J129" s="104">
        <v>0.32224394015714258</v>
      </c>
      <c r="K129" s="104">
        <v>0.36281690914575992</v>
      </c>
      <c r="L129" s="104">
        <v>0.66911531646531253</v>
      </c>
      <c r="M129" s="104">
        <v>1.0397040501741255</v>
      </c>
      <c r="N129" s="104">
        <v>1.2108130450287071</v>
      </c>
      <c r="O129" s="104">
        <v>1.1471125134985316</v>
      </c>
      <c r="P129" s="104">
        <v>0.98635347025551678</v>
      </c>
      <c r="Q129" s="104">
        <v>0.9129549259526496</v>
      </c>
      <c r="R129" s="104">
        <v>0.92739907508179786</v>
      </c>
      <c r="S129" s="104">
        <v>0.93393391910682599</v>
      </c>
      <c r="T129" s="104">
        <v>1.0111689026160611</v>
      </c>
      <c r="U129" s="104">
        <v>1.0226278238958237</v>
      </c>
      <c r="V129" s="104">
        <v>0.99741950591532624</v>
      </c>
      <c r="W129" s="104">
        <v>1.05118194092816</v>
      </c>
      <c r="X129" s="104">
        <v>0.94070589265180615</v>
      </c>
      <c r="Y129" s="104">
        <v>0.91379726677437056</v>
      </c>
      <c r="DA129" s="132" t="s">
        <v>1772</v>
      </c>
    </row>
    <row r="130" spans="1:105" ht="12" customHeight="1" x14ac:dyDescent="0.25">
      <c r="A130" s="108" t="s">
        <v>53</v>
      </c>
      <c r="B130" s="98">
        <v>0.13471481474029226</v>
      </c>
      <c r="C130" s="98">
        <v>0.16977181763262958</v>
      </c>
      <c r="D130" s="98">
        <v>0.19865335939371845</v>
      </c>
      <c r="E130" s="98">
        <v>0.13023161899652391</v>
      </c>
      <c r="F130" s="98">
        <v>0.13662116397392229</v>
      </c>
      <c r="G130" s="98">
        <v>0.18563190704874996</v>
      </c>
      <c r="H130" s="98">
        <v>0.1183693154958555</v>
      </c>
      <c r="I130" s="98">
        <v>8.6580872315354787E-2</v>
      </c>
      <c r="J130" s="98">
        <v>5.6292501260036203E-2</v>
      </c>
      <c r="K130" s="98">
        <v>6.8173620455165979E-2</v>
      </c>
      <c r="L130" s="98">
        <v>8.7839910076019781E-2</v>
      </c>
      <c r="M130" s="98">
        <v>0.10305275690089051</v>
      </c>
      <c r="N130" s="98">
        <v>0.11600742107824963</v>
      </c>
      <c r="O130" s="98">
        <v>9.2927217427789865E-2</v>
      </c>
      <c r="P130" s="98">
        <v>8.6349754604313989E-2</v>
      </c>
      <c r="Q130" s="98">
        <v>8.5082975845187273E-2</v>
      </c>
      <c r="R130" s="98">
        <v>9.5518427444145029E-2</v>
      </c>
      <c r="S130" s="98">
        <v>9.1998319914461585E-2</v>
      </c>
      <c r="T130" s="98">
        <v>7.1831667189312082E-2</v>
      </c>
      <c r="U130" s="98">
        <v>7.4975628895040738E-2</v>
      </c>
      <c r="V130" s="98">
        <v>2.8452236996661284E-2</v>
      </c>
      <c r="W130" s="98">
        <v>7.4800997690191301E-2</v>
      </c>
      <c r="X130" s="98">
        <v>0.12906409419650242</v>
      </c>
      <c r="Y130" s="98">
        <v>0.12235237471068462</v>
      </c>
      <c r="DA130" s="63" t="s">
        <v>1773</v>
      </c>
    </row>
    <row r="131" spans="1:105" ht="12" customHeight="1" x14ac:dyDescent="0.25">
      <c r="A131" s="108" t="s">
        <v>52</v>
      </c>
      <c r="B131" s="98">
        <v>0.6808630205553774</v>
      </c>
      <c r="C131" s="98">
        <v>0.72640506308854857</v>
      </c>
      <c r="D131" s="98">
        <v>0.77595469132354267</v>
      </c>
      <c r="E131" s="98">
        <v>0.75811133585097468</v>
      </c>
      <c r="F131" s="98">
        <v>0.78021967588520214</v>
      </c>
      <c r="G131" s="98">
        <v>0.72198818906368223</v>
      </c>
      <c r="H131" s="98">
        <v>0.56099079312687716</v>
      </c>
      <c r="I131" s="98">
        <v>0.39195314902806122</v>
      </c>
      <c r="J131" s="98">
        <v>0.26595143889710637</v>
      </c>
      <c r="K131" s="98">
        <v>0.29464328869059392</v>
      </c>
      <c r="L131" s="98">
        <v>0.58127540638929276</v>
      </c>
      <c r="M131" s="98">
        <v>0.93665129327323504</v>
      </c>
      <c r="N131" s="98">
        <v>1.0948056239504576</v>
      </c>
      <c r="O131" s="98">
        <v>1.0541852960707419</v>
      </c>
      <c r="P131" s="98">
        <v>0.90000371565120285</v>
      </c>
      <c r="Q131" s="98">
        <v>0.82787195010746228</v>
      </c>
      <c r="R131" s="98">
        <v>0.83188064763765279</v>
      </c>
      <c r="S131" s="98">
        <v>0.84193559919236438</v>
      </c>
      <c r="T131" s="98">
        <v>0.93933723542674896</v>
      </c>
      <c r="U131" s="98">
        <v>0.94765219500078302</v>
      </c>
      <c r="V131" s="98">
        <v>0.96896726891866491</v>
      </c>
      <c r="W131" s="98">
        <v>0.97638094323796876</v>
      </c>
      <c r="X131" s="98">
        <v>0.81164179845530371</v>
      </c>
      <c r="Y131" s="98">
        <v>0.79144489206368596</v>
      </c>
      <c r="DA131" s="63" t="s">
        <v>1774</v>
      </c>
    </row>
    <row r="132" spans="1:105" ht="12" customHeight="1" x14ac:dyDescent="0.25">
      <c r="A132" s="121" t="s">
        <v>54</v>
      </c>
      <c r="B132" s="122">
        <v>34.907661070040831</v>
      </c>
      <c r="C132" s="122">
        <v>35.780469697291679</v>
      </c>
      <c r="D132" s="122">
        <v>37.544416182245442</v>
      </c>
      <c r="E132" s="122">
        <v>39.086356626257327</v>
      </c>
      <c r="F132" s="122">
        <v>38.83489649230367</v>
      </c>
      <c r="G132" s="122">
        <v>33.099216339463666</v>
      </c>
      <c r="H132" s="122">
        <v>23.487851662873254</v>
      </c>
      <c r="I132" s="122">
        <v>15.993190771595</v>
      </c>
      <c r="J132" s="122">
        <v>9.275420232251431</v>
      </c>
      <c r="K132" s="122">
        <v>8.3867503923175661</v>
      </c>
      <c r="L132" s="122">
        <v>10.050466941513964</v>
      </c>
      <c r="M132" s="122">
        <v>9.060636562022129</v>
      </c>
      <c r="N132" s="122">
        <v>7.3988182004147838</v>
      </c>
      <c r="O132" s="122">
        <v>6.1728389619172255</v>
      </c>
      <c r="P132" s="122">
        <v>5.0226091528282186</v>
      </c>
      <c r="Q132" s="122">
        <v>4.6083265272520393</v>
      </c>
      <c r="R132" s="122">
        <v>5.406457922458733</v>
      </c>
      <c r="S132" s="122">
        <v>5.3008422559058994</v>
      </c>
      <c r="T132" s="122">
        <v>5.9681545527899029</v>
      </c>
      <c r="U132" s="122">
        <v>6.1630849790896418</v>
      </c>
      <c r="V132" s="122">
        <v>6.7296678212892989</v>
      </c>
      <c r="W132" s="122">
        <v>6.4671050392586951</v>
      </c>
      <c r="X132" s="122">
        <v>5.4326992715284179</v>
      </c>
      <c r="Y132" s="122">
        <v>5.851186732376684</v>
      </c>
      <c r="DA132" s="130" t="s">
        <v>1775</v>
      </c>
    </row>
    <row r="133" spans="1:105" ht="12" customHeight="1" x14ac:dyDescent="0.25">
      <c r="A133" s="97" t="s">
        <v>50</v>
      </c>
      <c r="B133" s="98">
        <v>17.335944463426983</v>
      </c>
      <c r="C133" s="98">
        <v>16.695887800913077</v>
      </c>
      <c r="D133" s="98">
        <v>16.908108164101623</v>
      </c>
      <c r="E133" s="98">
        <v>20.543487469431494</v>
      </c>
      <c r="F133" s="98">
        <v>19.873081423557011</v>
      </c>
      <c r="G133" s="98">
        <v>15.460892120141141</v>
      </c>
      <c r="H133" s="98">
        <v>11.068056136179184</v>
      </c>
      <c r="I133" s="98">
        <v>7.2605747256143083</v>
      </c>
      <c r="J133" s="98">
        <v>4.3821533117489633</v>
      </c>
      <c r="K133" s="98">
        <v>3.8942069780770181</v>
      </c>
      <c r="L133" s="98">
        <v>4.2747267648752736</v>
      </c>
      <c r="M133" s="98">
        <v>4.4252901097018373</v>
      </c>
      <c r="N133" s="98">
        <v>4.3269968091456557</v>
      </c>
      <c r="O133" s="98">
        <v>3.9627956917093483</v>
      </c>
      <c r="P133" s="98">
        <v>3.2357375419727732</v>
      </c>
      <c r="Q133" s="98">
        <v>2.9211683148629342</v>
      </c>
      <c r="R133" s="98">
        <v>2.9719573202335909</v>
      </c>
      <c r="S133" s="98">
        <v>2.9569455860604426</v>
      </c>
      <c r="T133" s="98">
        <v>2.6796074536700996</v>
      </c>
      <c r="U133" s="98">
        <v>2.4034661484650122</v>
      </c>
      <c r="V133" s="98">
        <v>2.3568337799768102</v>
      </c>
      <c r="W133" s="98">
        <v>1.9093063690456722</v>
      </c>
      <c r="X133" s="98">
        <v>1.7088498773777381</v>
      </c>
      <c r="Y133" s="98">
        <v>1.6448472425269678</v>
      </c>
      <c r="DA133" s="63" t="s">
        <v>1776</v>
      </c>
    </row>
    <row r="134" spans="1:105" ht="12" customHeight="1" x14ac:dyDescent="0.25">
      <c r="A134" s="109" t="s">
        <v>120</v>
      </c>
      <c r="B134" s="33">
        <v>17.571716606613847</v>
      </c>
      <c r="C134" s="33">
        <v>19.084581896378602</v>
      </c>
      <c r="D134" s="33">
        <v>20.636308018143822</v>
      </c>
      <c r="E134" s="33">
        <v>18.54286915682583</v>
      </c>
      <c r="F134" s="33">
        <v>18.961815068746663</v>
      </c>
      <c r="G134" s="33">
        <v>17.638324219322524</v>
      </c>
      <c r="H134" s="33">
        <v>12.41979552669407</v>
      </c>
      <c r="I134" s="33">
        <v>8.7326160459806914</v>
      </c>
      <c r="J134" s="33">
        <v>4.8932669205024677</v>
      </c>
      <c r="K134" s="33">
        <v>4.4925434142405472</v>
      </c>
      <c r="L134" s="33">
        <v>5.7757401766386893</v>
      </c>
      <c r="M134" s="33">
        <v>4.6353464523202907</v>
      </c>
      <c r="N134" s="33">
        <v>3.0718213912691281</v>
      </c>
      <c r="O134" s="33">
        <v>2.2100432702078767</v>
      </c>
      <c r="P134" s="33">
        <v>1.7868716108554454</v>
      </c>
      <c r="Q134" s="33">
        <v>1.6871582123891047</v>
      </c>
      <c r="R134" s="33">
        <v>2.4345006022251425</v>
      </c>
      <c r="S134" s="33">
        <v>2.3438966698454569</v>
      </c>
      <c r="T134" s="33">
        <v>3.2885470991198029</v>
      </c>
      <c r="U134" s="33">
        <v>3.7596188306246296</v>
      </c>
      <c r="V134" s="33">
        <v>4.3728340413124887</v>
      </c>
      <c r="W134" s="33">
        <v>4.5577986702130229</v>
      </c>
      <c r="X134" s="33">
        <v>3.7238493941506801</v>
      </c>
      <c r="Y134" s="33">
        <v>4.2063394898497162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0.54848434787287526</v>
      </c>
      <c r="C136" s="119">
        <f t="shared" si="26"/>
        <v>0.55525665929615264</v>
      </c>
      <c r="D136" s="119">
        <f t="shared" si="26"/>
        <v>0.56062383467772925</v>
      </c>
      <c r="E136" s="119">
        <f t="shared" si="26"/>
        <v>0.54765054396692081</v>
      </c>
      <c r="F136" s="119">
        <f t="shared" si="26"/>
        <v>0.5507489190983359</v>
      </c>
      <c r="G136" s="119">
        <f t="shared" si="26"/>
        <v>0.56070032355703159</v>
      </c>
      <c r="H136" s="119">
        <f t="shared" si="26"/>
        <v>0.56437359056738146</v>
      </c>
      <c r="I136" s="119">
        <f t="shared" si="26"/>
        <v>0.5622591429559114</v>
      </c>
      <c r="J136" s="119">
        <f t="shared" si="26"/>
        <v>0.56801940320058564</v>
      </c>
      <c r="K136" s="119">
        <f t="shared" si="26"/>
        <v>0.60075499827647538</v>
      </c>
      <c r="L136" s="119">
        <f t="shared" si="26"/>
        <v>0.56330190591336926</v>
      </c>
      <c r="M136" s="119">
        <f t="shared" si="26"/>
        <v>0.57515360418858175</v>
      </c>
      <c r="N136" s="119">
        <f t="shared" si="26"/>
        <v>0.5948670475646648</v>
      </c>
      <c r="O136" s="119">
        <f t="shared" si="26"/>
        <v>0.618156836977655</v>
      </c>
      <c r="P136" s="119">
        <f t="shared" si="26"/>
        <v>0.62441771613758856</v>
      </c>
      <c r="Q136" s="119">
        <f t="shared" si="26"/>
        <v>0.62647187576001584</v>
      </c>
      <c r="R136" s="119">
        <f t="shared" ref="R136:V136" si="27">IF(R117=0,"",R117/R98)</f>
        <v>0.63316973427884082</v>
      </c>
      <c r="S136" s="119">
        <f t="shared" si="27"/>
        <v>0.6434991426588943</v>
      </c>
      <c r="T136" s="119">
        <f t="shared" si="27"/>
        <v>0.66686762027329671</v>
      </c>
      <c r="U136" s="119">
        <f t="shared" si="27"/>
        <v>0.68567802698539382</v>
      </c>
      <c r="V136" s="119">
        <f t="shared" si="27"/>
        <v>0.69550987878348047</v>
      </c>
      <c r="W136" s="119">
        <f t="shared" ref="W136:Y136" si="28">IF(W117=0,"",W117/W98)</f>
        <v>0.70441496353449273</v>
      </c>
      <c r="X136" s="119">
        <f t="shared" si="28"/>
        <v>0.70214977527217126</v>
      </c>
      <c r="Y136" s="119">
        <f t="shared" si="28"/>
        <v>0.70958066753253368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0.47173741866284857</v>
      </c>
      <c r="C137" s="124">
        <f t="shared" si="29"/>
        <v>0.47555917871487036</v>
      </c>
      <c r="D137" s="124">
        <f t="shared" si="29"/>
        <v>0.47988507240515682</v>
      </c>
      <c r="E137" s="124">
        <f t="shared" si="29"/>
        <v>0.48449814231255905</v>
      </c>
      <c r="F137" s="124">
        <f t="shared" si="29"/>
        <v>0.4882879017141003</v>
      </c>
      <c r="G137" s="124">
        <f t="shared" si="29"/>
        <v>0.48981520933055911</v>
      </c>
      <c r="H137" s="124">
        <f t="shared" si="29"/>
        <v>0.49078200621928891</v>
      </c>
      <c r="I137" s="124">
        <f t="shared" si="29"/>
        <v>0.49090012937228844</v>
      </c>
      <c r="J137" s="124">
        <f t="shared" si="29"/>
        <v>0.49108744691608358</v>
      </c>
      <c r="K137" s="124">
        <f t="shared" si="29"/>
        <v>0.49089440222364522</v>
      </c>
      <c r="L137" s="124">
        <f t="shared" si="29"/>
        <v>0.49281041239297019</v>
      </c>
      <c r="M137" s="124">
        <f t="shared" si="29"/>
        <v>0.50747295370960532</v>
      </c>
      <c r="N137" s="124">
        <f t="shared" si="29"/>
        <v>0.54111810746395472</v>
      </c>
      <c r="O137" s="124">
        <f t="shared" si="29"/>
        <v>0.57489528110062293</v>
      </c>
      <c r="P137" s="124">
        <f t="shared" si="29"/>
        <v>0.57476728723448967</v>
      </c>
      <c r="Q137" s="124">
        <f t="shared" si="29"/>
        <v>0.57472003935984584</v>
      </c>
      <c r="R137" s="124">
        <f t="shared" ref="R137:V137" si="30">IF(R118=0,"",R118/R99)</f>
        <v>0.57628146755745702</v>
      </c>
      <c r="S137" s="124">
        <f t="shared" si="30"/>
        <v>0.59048305229803688</v>
      </c>
      <c r="T137" s="124">
        <f t="shared" si="30"/>
        <v>0.60725072056130935</v>
      </c>
      <c r="U137" s="124">
        <f t="shared" si="30"/>
        <v>0.62427621072328365</v>
      </c>
      <c r="V137" s="124">
        <f t="shared" si="30"/>
        <v>0.63344308372972424</v>
      </c>
      <c r="W137" s="124">
        <f t="shared" ref="W137:Y137" si="31">IF(W118=0,"",W118/W99)</f>
        <v>0.63463483143917254</v>
      </c>
      <c r="X137" s="124">
        <f t="shared" si="31"/>
        <v>0.63570614744697962</v>
      </c>
      <c r="Y137" s="124">
        <f t="shared" si="31"/>
        <v>0.63671629654992723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0.46703944452567642</v>
      </c>
      <c r="C138" s="111">
        <f t="shared" si="32"/>
        <v>0.47101403123464486</v>
      </c>
      <c r="D138" s="111">
        <f t="shared" si="32"/>
        <v>0.47553742359248813</v>
      </c>
      <c r="E138" s="111">
        <f t="shared" si="32"/>
        <v>0.4809246612518292</v>
      </c>
      <c r="F138" s="111">
        <f t="shared" si="32"/>
        <v>0.48489248583931832</v>
      </c>
      <c r="G138" s="111">
        <f t="shared" si="32"/>
        <v>0.48638495523299674</v>
      </c>
      <c r="H138" s="111">
        <f t="shared" si="32"/>
        <v>0.48730195344766902</v>
      </c>
      <c r="I138" s="111">
        <f t="shared" si="32"/>
        <v>0.48730181168288206</v>
      </c>
      <c r="J138" s="111">
        <f t="shared" si="32"/>
        <v>0.48730233358241254</v>
      </c>
      <c r="K138" s="111">
        <f t="shared" si="32"/>
        <v>0.48730327959247932</v>
      </c>
      <c r="L138" s="111">
        <f t="shared" si="32"/>
        <v>0.49041057730195725</v>
      </c>
      <c r="M138" s="111">
        <f t="shared" si="32"/>
        <v>0.50478364661267172</v>
      </c>
      <c r="N138" s="111">
        <f t="shared" si="32"/>
        <v>0.53857215642065692</v>
      </c>
      <c r="O138" s="111">
        <f t="shared" si="32"/>
        <v>0.57242242631298013</v>
      </c>
      <c r="P138" s="111">
        <f t="shared" si="32"/>
        <v>0.57240311728532922</v>
      </c>
      <c r="Q138" s="111">
        <f t="shared" si="32"/>
        <v>0.57240242697429378</v>
      </c>
      <c r="R138" s="111">
        <f t="shared" ref="R138:V138" si="33">IF(R119=0,"",R119/R100)</f>
        <v>0.57388720642332125</v>
      </c>
      <c r="S138" s="111">
        <f t="shared" si="33"/>
        <v>0.58816283636505329</v>
      </c>
      <c r="T138" s="111">
        <f t="shared" si="33"/>
        <v>0.60500162309458194</v>
      </c>
      <c r="U138" s="111">
        <f t="shared" si="33"/>
        <v>0.62209947170093405</v>
      </c>
      <c r="V138" s="111">
        <f t="shared" si="33"/>
        <v>0.63039876142277274</v>
      </c>
      <c r="W138" s="111">
        <f t="shared" ref="W138:Y138" si="34">IF(W119=0,"",W119/W100)</f>
        <v>0.63159812954317296</v>
      </c>
      <c r="X138" s="111">
        <f t="shared" si="34"/>
        <v>0.63265378620072177</v>
      </c>
      <c r="Y138" s="111">
        <f t="shared" si="34"/>
        <v>0.63358981147572824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1.7746717148656102</v>
      </c>
      <c r="C140" s="124">
        <f t="shared" si="38"/>
        <v>1.9090769780825576</v>
      </c>
      <c r="D140" s="124">
        <f t="shared" si="38"/>
        <v>2.0276847557149917</v>
      </c>
      <c r="E140" s="124">
        <f t="shared" si="38"/>
        <v>2.1314189666608492</v>
      </c>
      <c r="F140" s="124">
        <f t="shared" si="38"/>
        <v>2.2296136233840467</v>
      </c>
      <c r="G140" s="124">
        <f t="shared" si="38"/>
        <v>2.3233074805472618</v>
      </c>
      <c r="H140" s="124">
        <f t="shared" si="38"/>
        <v>2.4187460348430112</v>
      </c>
      <c r="I140" s="124">
        <f t="shared" si="38"/>
        <v>2.4701501809111117</v>
      </c>
      <c r="J140" s="124">
        <f t="shared" si="38"/>
        <v>2.4942486146576286</v>
      </c>
      <c r="K140" s="124">
        <f t="shared" si="38"/>
        <v>2.555506669817857</v>
      </c>
      <c r="L140" s="124">
        <f t="shared" si="38"/>
        <v>2.6260747343106567</v>
      </c>
      <c r="M140" s="124">
        <f t="shared" si="38"/>
        <v>2.8179360597613061</v>
      </c>
      <c r="N140" s="124">
        <f t="shared" si="38"/>
        <v>3.2341435481267529</v>
      </c>
      <c r="O140" s="124">
        <f t="shared" si="38"/>
        <v>3.4964230529509255</v>
      </c>
      <c r="P140" s="124">
        <f t="shared" si="38"/>
        <v>3.6121331899318152</v>
      </c>
      <c r="Q140" s="124">
        <f t="shared" si="38"/>
        <v>3.6247039601708178</v>
      </c>
      <c r="R140" s="124">
        <f t="shared" ref="R140:V140" si="39">IF(R121=0,"",R121/R102)</f>
        <v>3.6341306225949399</v>
      </c>
      <c r="S140" s="124">
        <f t="shared" si="39"/>
        <v>3.6524627661989988</v>
      </c>
      <c r="T140" s="124">
        <f t="shared" si="39"/>
        <v>3.6928996175378117</v>
      </c>
      <c r="U140" s="124">
        <f t="shared" si="39"/>
        <v>3.7571842880005359</v>
      </c>
      <c r="V140" s="124">
        <f t="shared" si="39"/>
        <v>3.84134539166531</v>
      </c>
      <c r="W140" s="124">
        <f t="shared" ref="W140:Y140" si="40">IF(W121=0,"",W121/W102)</f>
        <v>3.9217379458538568</v>
      </c>
      <c r="X140" s="124">
        <f t="shared" si="40"/>
        <v>3.9657663511101302</v>
      </c>
      <c r="Y140" s="124">
        <f t="shared" si="40"/>
        <v>3.9733908740596284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1.7746717148656102</v>
      </c>
      <c r="C141" s="111">
        <f t="shared" si="41"/>
        <v>1.9090769780825576</v>
      </c>
      <c r="D141" s="111">
        <f t="shared" si="41"/>
        <v>2.0276847557149917</v>
      </c>
      <c r="E141" s="111">
        <f t="shared" si="41"/>
        <v>2.1314189666608492</v>
      </c>
      <c r="F141" s="111">
        <f t="shared" si="41"/>
        <v>2.2296136233840467</v>
      </c>
      <c r="G141" s="111">
        <f t="shared" si="41"/>
        <v>2.3233074805472618</v>
      </c>
      <c r="H141" s="111">
        <f t="shared" si="41"/>
        <v>2.4187460348430112</v>
      </c>
      <c r="I141" s="111">
        <f t="shared" si="41"/>
        <v>2.4701501809111117</v>
      </c>
      <c r="J141" s="111">
        <f t="shared" si="41"/>
        <v>2.4942486146576286</v>
      </c>
      <c r="K141" s="111">
        <f t="shared" si="41"/>
        <v>2.555506669817857</v>
      </c>
      <c r="L141" s="111">
        <f t="shared" si="41"/>
        <v>2.6260747343106567</v>
      </c>
      <c r="M141" s="111">
        <f t="shared" si="41"/>
        <v>2.8179360597613061</v>
      </c>
      <c r="N141" s="111">
        <f t="shared" si="41"/>
        <v>3.2341435481267529</v>
      </c>
      <c r="O141" s="111">
        <f t="shared" si="41"/>
        <v>3.4964230529509255</v>
      </c>
      <c r="P141" s="111">
        <f t="shared" si="41"/>
        <v>3.6121331899318152</v>
      </c>
      <c r="Q141" s="111">
        <f t="shared" si="41"/>
        <v>3.6247039601708178</v>
      </c>
      <c r="R141" s="111">
        <f t="shared" ref="R141:V141" si="42">IF(R122=0,"",R122/R103)</f>
        <v>3.6341306225949399</v>
      </c>
      <c r="S141" s="111">
        <f t="shared" si="42"/>
        <v>3.6524627661989988</v>
      </c>
      <c r="T141" s="111">
        <f t="shared" si="42"/>
        <v>3.6928996175378117</v>
      </c>
      <c r="U141" s="111">
        <f t="shared" si="42"/>
        <v>3.7571842880005359</v>
      </c>
      <c r="V141" s="111">
        <f t="shared" si="42"/>
        <v>3.84134539166531</v>
      </c>
      <c r="W141" s="111">
        <f t="shared" ref="W141:Y141" si="43">IF(W122=0,"",W122/W103)</f>
        <v>3.9217379458538568</v>
      </c>
      <c r="X141" s="111">
        <f t="shared" si="43"/>
        <v>3.9657663511101302</v>
      </c>
      <c r="Y141" s="111">
        <f t="shared" si="43"/>
        <v>3.9733908740596284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0.57924149443676365</v>
      </c>
      <c r="C142" s="124">
        <f t="shared" si="44"/>
        <v>0.58319938913673963</v>
      </c>
      <c r="D142" s="124">
        <f t="shared" si="44"/>
        <v>0.58746214075104108</v>
      </c>
      <c r="E142" s="124">
        <f t="shared" si="44"/>
        <v>0.59129727597979231</v>
      </c>
      <c r="F142" s="124">
        <f t="shared" si="44"/>
        <v>0.59576887031191983</v>
      </c>
      <c r="G142" s="124">
        <f t="shared" si="44"/>
        <v>0.60001661792453675</v>
      </c>
      <c r="H142" s="124">
        <f t="shared" si="44"/>
        <v>0.60462151137985365</v>
      </c>
      <c r="I142" s="124">
        <f t="shared" si="44"/>
        <v>0.60778052850034314</v>
      </c>
      <c r="J142" s="124">
        <f t="shared" si="44"/>
        <v>0.60805950312384638</v>
      </c>
      <c r="K142" s="124">
        <f t="shared" si="44"/>
        <v>0.61309707284444526</v>
      </c>
      <c r="L142" s="124">
        <f t="shared" si="44"/>
        <v>0.63218864761124705</v>
      </c>
      <c r="M142" s="124">
        <f t="shared" si="44"/>
        <v>0.66003251298628995</v>
      </c>
      <c r="N142" s="124">
        <f t="shared" si="44"/>
        <v>0.68243845542732617</v>
      </c>
      <c r="O142" s="124">
        <f t="shared" si="44"/>
        <v>0.69157406739974669</v>
      </c>
      <c r="P142" s="124">
        <f t="shared" si="44"/>
        <v>0.69212099280757233</v>
      </c>
      <c r="Q142" s="124">
        <f t="shared" si="44"/>
        <v>0.69440852191055469</v>
      </c>
      <c r="R142" s="124">
        <f t="shared" ref="R142:V142" si="45">IF(R123=0,"",R123/R104)</f>
        <v>0.6994071250190359</v>
      </c>
      <c r="S142" s="124">
        <f t="shared" si="45"/>
        <v>0.71614921734264025</v>
      </c>
      <c r="T142" s="124">
        <f t="shared" si="45"/>
        <v>0.74481804562904697</v>
      </c>
      <c r="U142" s="124">
        <f t="shared" si="45"/>
        <v>0.77354022095560382</v>
      </c>
      <c r="V142" s="124">
        <f t="shared" si="45"/>
        <v>0.79364377898958338</v>
      </c>
      <c r="W142" s="124">
        <f t="shared" ref="W142:Y142" si="46">IF(W123=0,"",W123/W104)</f>
        <v>0.80832483337376571</v>
      </c>
      <c r="X142" s="124">
        <f t="shared" si="46"/>
        <v>0.80574584895070922</v>
      </c>
      <c r="Y142" s="124">
        <f t="shared" si="46"/>
        <v>0.80872198493484271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0.56634011243287397</v>
      </c>
      <c r="C143" s="111">
        <f t="shared" si="47"/>
        <v>0.56965203186216684</v>
      </c>
      <c r="D143" s="111">
        <f t="shared" si="47"/>
        <v>0.57331719506350376</v>
      </c>
      <c r="E143" s="111">
        <f t="shared" si="47"/>
        <v>0.57749241641526594</v>
      </c>
      <c r="F143" s="111">
        <f t="shared" si="47"/>
        <v>0.58144292320098101</v>
      </c>
      <c r="G143" s="111">
        <f t="shared" si="47"/>
        <v>0.58470518900584389</v>
      </c>
      <c r="H143" s="111">
        <f t="shared" si="47"/>
        <v>0.58895771855868462</v>
      </c>
      <c r="I143" s="111">
        <f t="shared" si="47"/>
        <v>0.59173148617647997</v>
      </c>
      <c r="J143" s="111">
        <f t="shared" si="47"/>
        <v>0.59191707056376608</v>
      </c>
      <c r="K143" s="111">
        <f t="shared" si="47"/>
        <v>0.59431177857219419</v>
      </c>
      <c r="L143" s="111">
        <f t="shared" si="47"/>
        <v>0.59981265494407998</v>
      </c>
      <c r="M143" s="111">
        <f t="shared" si="47"/>
        <v>0.60841729489766161</v>
      </c>
      <c r="N143" s="111">
        <f t="shared" si="47"/>
        <v>0.62053641581128882</v>
      </c>
      <c r="O143" s="111">
        <f t="shared" si="47"/>
        <v>0.63028350344861939</v>
      </c>
      <c r="P143" s="111">
        <f t="shared" si="47"/>
        <v>0.6305059976084707</v>
      </c>
      <c r="Q143" s="111">
        <f t="shared" si="47"/>
        <v>0.63207646421931762</v>
      </c>
      <c r="R143" s="111">
        <f t="shared" ref="R143:V143" si="48">IF(R124=0,"",R124/R105)</f>
        <v>0.63757484232244221</v>
      </c>
      <c r="S143" s="111">
        <f t="shared" si="48"/>
        <v>0.6570462747794551</v>
      </c>
      <c r="T143" s="111">
        <f t="shared" si="48"/>
        <v>0.68273663020238884</v>
      </c>
      <c r="U143" s="111">
        <f t="shared" si="48"/>
        <v>0.71681301917864892</v>
      </c>
      <c r="V143" s="111">
        <f t="shared" si="48"/>
        <v>0.74297271706871471</v>
      </c>
      <c r="W143" s="111">
        <f t="shared" ref="W143:Y143" si="49">IF(W124=0,"",W124/W105)</f>
        <v>0.75358059802840038</v>
      </c>
      <c r="X143" s="111">
        <f t="shared" si="49"/>
        <v>0.75402408681821287</v>
      </c>
      <c r="Y143" s="111">
        <f t="shared" si="49"/>
        <v>0.75527022192858106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0.87953433834069017</v>
      </c>
      <c r="C144" s="111">
        <f t="shared" si="50"/>
        <v>0.87463476230390602</v>
      </c>
      <c r="D144" s="111">
        <f t="shared" si="50"/>
        <v>0.87164744503548763</v>
      </c>
      <c r="E144" s="111">
        <f t="shared" si="50"/>
        <v>0.88901825228824372</v>
      </c>
      <c r="F144" s="111">
        <f t="shared" si="50"/>
        <v>0.89023563920921711</v>
      </c>
      <c r="G144" s="111">
        <f t="shared" si="50"/>
        <v>0.87729603069757822</v>
      </c>
      <c r="H144" s="111">
        <f t="shared" si="50"/>
        <v>0.8878394683517421</v>
      </c>
      <c r="I144" s="111">
        <f t="shared" si="50"/>
        <v>0.8872416107522294</v>
      </c>
      <c r="J144" s="111">
        <f t="shared" si="50"/>
        <v>0.88936629378778564</v>
      </c>
      <c r="K144" s="111">
        <f t="shared" si="50"/>
        <v>0.88596373297073439</v>
      </c>
      <c r="L144" s="111">
        <f t="shared" si="50"/>
        <v>0.90583954290749158</v>
      </c>
      <c r="M144" s="111">
        <f t="shared" si="50"/>
        <v>0.93750483928003137</v>
      </c>
      <c r="N144" s="111">
        <f t="shared" si="50"/>
        <v>0.93660393278758591</v>
      </c>
      <c r="O144" s="111">
        <f t="shared" si="50"/>
        <v>0.94255761977731212</v>
      </c>
      <c r="P144" s="111">
        <f t="shared" si="50"/>
        <v>0.9405104081712865</v>
      </c>
      <c r="Q144" s="111">
        <f t="shared" si="50"/>
        <v>0.94012920185021887</v>
      </c>
      <c r="R144" s="111">
        <f t="shared" ref="R144:V144" si="51">IF(R125=0,"",R125/R106)</f>
        <v>0.9366070781784005</v>
      </c>
      <c r="S144" s="111">
        <f t="shared" si="51"/>
        <v>0.94288360688627648</v>
      </c>
      <c r="T144" s="111">
        <f t="shared" si="51"/>
        <v>0.9630549888806299</v>
      </c>
      <c r="U144" s="111">
        <f t="shared" si="51"/>
        <v>0.96709736689952885</v>
      </c>
      <c r="V144" s="111">
        <f t="shared" si="51"/>
        <v>0.96146696732420622</v>
      </c>
      <c r="W144" s="111">
        <f t="shared" ref="W144:Y144" si="52">IF(W125=0,"",W125/W106)</f>
        <v>0.96091242479929317</v>
      </c>
      <c r="X144" s="111">
        <f t="shared" si="52"/>
        <v>0.9394420045518046</v>
      </c>
      <c r="Y144" s="111">
        <f t="shared" si="52"/>
        <v>0.94989302613320115</v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0.56634011243287397</v>
      </c>
      <c r="C145" s="112">
        <f t="shared" si="53"/>
        <v>0.5685252106841886</v>
      </c>
      <c r="D145" s="112">
        <f t="shared" si="53"/>
        <v>0.57150481718850332</v>
      </c>
      <c r="E145" s="112">
        <f t="shared" si="53"/>
        <v>0.5786982793606944</v>
      </c>
      <c r="F145" s="112">
        <f t="shared" si="53"/>
        <v>0.58218881867600458</v>
      </c>
      <c r="G145" s="112">
        <f t="shared" si="53"/>
        <v>0.58501140581201816</v>
      </c>
      <c r="H145" s="112">
        <f t="shared" si="53"/>
        <v>0.58912995866627915</v>
      </c>
      <c r="I145" s="112">
        <f t="shared" si="53"/>
        <v>0.59177395433757041</v>
      </c>
      <c r="J145" s="112">
        <f t="shared" si="53"/>
        <v>0.59188852352718258</v>
      </c>
      <c r="K145" s="112">
        <f t="shared" si="53"/>
        <v>0.59411690841230724</v>
      </c>
      <c r="L145" s="112">
        <f t="shared" si="53"/>
        <v>0.60532623543762742</v>
      </c>
      <c r="M145" s="112">
        <f t="shared" si="53"/>
        <v>0.61352944950816324</v>
      </c>
      <c r="N145" s="112">
        <f t="shared" si="53"/>
        <v>0.62161497022125534</v>
      </c>
      <c r="O145" s="112">
        <f t="shared" si="53"/>
        <v>0.62913231681492066</v>
      </c>
      <c r="P145" s="112">
        <f t="shared" si="53"/>
        <v>0.62931286995003444</v>
      </c>
      <c r="Q145" s="112">
        <f t="shared" si="53"/>
        <v>0.63041738139784065</v>
      </c>
      <c r="R145" s="112">
        <f t="shared" ref="R145:V145" si="54">IF(R126=0,"",R126/R107)</f>
        <v>0.63453538457113001</v>
      </c>
      <c r="S145" s="112">
        <f t="shared" si="54"/>
        <v>0.65793133780862989</v>
      </c>
      <c r="T145" s="112">
        <f t="shared" si="54"/>
        <v>0.68524898601339312</v>
      </c>
      <c r="U145" s="112">
        <f t="shared" si="54"/>
        <v>0.71772954236536679</v>
      </c>
      <c r="V145" s="112">
        <f t="shared" si="54"/>
        <v>0.74677191788844299</v>
      </c>
      <c r="W145" s="112">
        <f t="shared" ref="W145:Y145" si="55">IF(W126=0,"",W126/W107)</f>
        <v>0.75373537152570624</v>
      </c>
      <c r="X145" s="112">
        <f t="shared" si="55"/>
        <v>0.7541207663545606</v>
      </c>
      <c r="Y145" s="112">
        <f t="shared" si="55"/>
        <v>0.75494378405952689</v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0.63890758712399387</v>
      </c>
      <c r="C147" s="112">
        <f t="shared" si="59"/>
        <v>0.64235823290246441</v>
      </c>
      <c r="D147" s="112">
        <f t="shared" si="59"/>
        <v>0.64636141570907901</v>
      </c>
      <c r="E147" s="112">
        <f t="shared" si="59"/>
        <v>0.64968738982696383</v>
      </c>
      <c r="F147" s="112">
        <f t="shared" si="59"/>
        <v>0.65327292618414645</v>
      </c>
      <c r="G147" s="112">
        <f t="shared" si="59"/>
        <v>0.6557959671996525</v>
      </c>
      <c r="H147" s="112">
        <f t="shared" si="59"/>
        <v>0.65896170174145785</v>
      </c>
      <c r="I147" s="112">
        <f t="shared" si="59"/>
        <v>0.66078223911807121</v>
      </c>
      <c r="J147" s="112">
        <f t="shared" si="59"/>
        <v>0.66088836565329079</v>
      </c>
      <c r="K147" s="112">
        <f t="shared" si="59"/>
        <v>0.66267092533051919</v>
      </c>
      <c r="L147" s="112">
        <f t="shared" si="59"/>
        <v>0.66366487738044422</v>
      </c>
      <c r="M147" s="112">
        <f t="shared" si="59"/>
        <v>0.66893093335297282</v>
      </c>
      <c r="N147" s="112">
        <f t="shared" si="59"/>
        <v>0.67524887645054188</v>
      </c>
      <c r="O147" s="112">
        <f t="shared" si="59"/>
        <v>0.68152950763880382</v>
      </c>
      <c r="P147" s="112">
        <f t="shared" si="59"/>
        <v>0.68166634084713762</v>
      </c>
      <c r="Q147" s="112">
        <f t="shared" si="59"/>
        <v>0.68264985205811834</v>
      </c>
      <c r="R147" s="112">
        <f t="shared" ref="R147:V147" si="60">IF(R128=0,"",R128/R109)</f>
        <v>0.68553258018804053</v>
      </c>
      <c r="S147" s="112">
        <f t="shared" si="60"/>
        <v>0.69275338560520905</v>
      </c>
      <c r="T147" s="112">
        <f t="shared" si="60"/>
        <v>0.71652061698942515</v>
      </c>
      <c r="U147" s="112">
        <f t="shared" si="60"/>
        <v>0.72988554783048909</v>
      </c>
      <c r="V147" s="112">
        <f t="shared" si="60"/>
        <v>0.7475701760249559</v>
      </c>
      <c r="W147" s="112">
        <f t="shared" ref="W147:Y147" si="61">IF(W128=0,"",W128/W109)</f>
        <v>0.75113484248832785</v>
      </c>
      <c r="X147" s="112">
        <f t="shared" si="61"/>
        <v>0.75131616762571907</v>
      </c>
      <c r="Y147" s="112">
        <f t="shared" si="61"/>
        <v>0.75267430719282913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0.91461733790940769</v>
      </c>
      <c r="C148" s="113">
        <f t="shared" si="62"/>
        <v>0.90479480521523836</v>
      </c>
      <c r="D148" s="113">
        <f t="shared" si="62"/>
        <v>0.89981285386452947</v>
      </c>
      <c r="E148" s="113">
        <f t="shared" si="62"/>
        <v>0.92670582952843605</v>
      </c>
      <c r="F148" s="113">
        <f t="shared" si="62"/>
        <v>0.92664525198248759</v>
      </c>
      <c r="G148" s="113">
        <f t="shared" si="62"/>
        <v>0.90308822062381711</v>
      </c>
      <c r="H148" s="113">
        <f t="shared" si="62"/>
        <v>0.91726965322002518</v>
      </c>
      <c r="I148" s="113">
        <f t="shared" si="62"/>
        <v>0.91499851941493926</v>
      </c>
      <c r="J148" s="113">
        <f t="shared" si="62"/>
        <v>0.91773000101422175</v>
      </c>
      <c r="K148" s="113">
        <f t="shared" si="62"/>
        <v>0.91299370340562602</v>
      </c>
      <c r="L148" s="113">
        <f t="shared" si="62"/>
        <v>0.93882708138611959</v>
      </c>
      <c r="M148" s="113">
        <f t="shared" si="62"/>
        <v>0.9538192987838382</v>
      </c>
      <c r="N148" s="113">
        <f t="shared" si="62"/>
        <v>0.9560902652327874</v>
      </c>
      <c r="O148" s="113">
        <f t="shared" si="62"/>
        <v>0.96317231199921571</v>
      </c>
      <c r="P148" s="113">
        <f t="shared" si="62"/>
        <v>0.96033792800815287</v>
      </c>
      <c r="Q148" s="113">
        <f t="shared" si="62"/>
        <v>0.95806271969417844</v>
      </c>
      <c r="R148" s="113">
        <f t="shared" ref="R148:V148" si="63">IF(R129=0,"",R129/R110)</f>
        <v>0.95451177076980898</v>
      </c>
      <c r="S148" s="113">
        <f t="shared" si="63"/>
        <v>0.9582391375153082</v>
      </c>
      <c r="T148" s="113">
        <f t="shared" si="63"/>
        <v>0.9718913239023218</v>
      </c>
      <c r="U148" s="113">
        <f t="shared" si="63"/>
        <v>0.973459137660873</v>
      </c>
      <c r="V148" s="113">
        <f t="shared" si="63"/>
        <v>0.99026610079135002</v>
      </c>
      <c r="W148" s="113">
        <f t="shared" ref="W148:Y148" si="64">IF(W129=0,"",W129/W110)</f>
        <v>0.97668960704297814</v>
      </c>
      <c r="X148" s="113">
        <f t="shared" si="64"/>
        <v>0.95612252414256504</v>
      </c>
      <c r="Y148" s="113">
        <f t="shared" si="64"/>
        <v>0.95749625566369279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0.63890758712399376</v>
      </c>
      <c r="C149" s="111">
        <f t="shared" si="65"/>
        <v>0.6429040912577435</v>
      </c>
      <c r="D149" s="111">
        <f t="shared" si="65"/>
        <v>0.6467246642604022</v>
      </c>
      <c r="E149" s="111">
        <f t="shared" si="65"/>
        <v>0.6495613820143582</v>
      </c>
      <c r="F149" s="111">
        <f t="shared" si="65"/>
        <v>0.65306552802600781</v>
      </c>
      <c r="G149" s="111">
        <f t="shared" si="65"/>
        <v>0.65587358653775651</v>
      </c>
      <c r="H149" s="111">
        <f t="shared" si="65"/>
        <v>0.65891732956713311</v>
      </c>
      <c r="I149" s="111">
        <f t="shared" si="65"/>
        <v>0.66074263100118436</v>
      </c>
      <c r="J149" s="111">
        <f t="shared" si="65"/>
        <v>0.66086452801030149</v>
      </c>
      <c r="K149" s="111">
        <f t="shared" si="65"/>
        <v>0.66349489993783939</v>
      </c>
      <c r="L149" s="111">
        <f t="shared" si="65"/>
        <v>0.66829557399711925</v>
      </c>
      <c r="M149" s="111">
        <f t="shared" si="65"/>
        <v>0.67182743389351574</v>
      </c>
      <c r="N149" s="111">
        <f t="shared" si="65"/>
        <v>0.67597230089702942</v>
      </c>
      <c r="O149" s="111">
        <f t="shared" si="65"/>
        <v>0.67935206375922519</v>
      </c>
      <c r="P149" s="111">
        <f t="shared" si="65"/>
        <v>0.67945776913966993</v>
      </c>
      <c r="Q149" s="111">
        <f t="shared" si="65"/>
        <v>0.68041476051102623</v>
      </c>
      <c r="R149" s="111">
        <f t="shared" ref="R149:V149" si="66">IF(R130=0,"",R130/R111)</f>
        <v>0.68366831743046586</v>
      </c>
      <c r="S149" s="111">
        <f t="shared" si="66"/>
        <v>0.69328079162569911</v>
      </c>
      <c r="T149" s="111">
        <f t="shared" si="66"/>
        <v>0.71066765165502788</v>
      </c>
      <c r="U149" s="111">
        <f t="shared" si="66"/>
        <v>0.72893038231976426</v>
      </c>
      <c r="V149" s="111">
        <f t="shared" si="66"/>
        <v>0.74372389825980467</v>
      </c>
      <c r="W149" s="111">
        <f t="shared" ref="W149:Y149" si="67">IF(W130=0,"",W130/W111)</f>
        <v>0.74883909521447278</v>
      </c>
      <c r="X149" s="111">
        <f t="shared" si="67"/>
        <v>0.7493528041970936</v>
      </c>
      <c r="Y149" s="111">
        <f t="shared" si="67"/>
        <v>0.75101371461381539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0.62691849889041396</v>
      </c>
      <c r="C151" s="124">
        <f t="shared" si="71"/>
        <v>0.63330886417980203</v>
      </c>
      <c r="D151" s="124">
        <f t="shared" si="71"/>
        <v>0.63764942321874729</v>
      </c>
      <c r="E151" s="124">
        <f t="shared" si="71"/>
        <v>0.62671924900310705</v>
      </c>
      <c r="F151" s="124">
        <f t="shared" si="71"/>
        <v>0.63066444282649181</v>
      </c>
      <c r="G151" s="124">
        <f t="shared" si="71"/>
        <v>0.63964250548622192</v>
      </c>
      <c r="H151" s="124">
        <f t="shared" si="71"/>
        <v>0.64068142523422422</v>
      </c>
      <c r="I151" s="124">
        <f t="shared" si="71"/>
        <v>0.64484658685441865</v>
      </c>
      <c r="J151" s="124">
        <f t="shared" si="71"/>
        <v>0.64168414440132693</v>
      </c>
      <c r="K151" s="124">
        <f t="shared" si="71"/>
        <v>0.64417714169105322</v>
      </c>
      <c r="L151" s="124">
        <f t="shared" si="71"/>
        <v>0.65340374061625695</v>
      </c>
      <c r="M151" s="124">
        <f t="shared" si="71"/>
        <v>0.64447995496811583</v>
      </c>
      <c r="N151" s="124">
        <f t="shared" si="71"/>
        <v>0.62966869545994875</v>
      </c>
      <c r="O151" s="124">
        <f t="shared" si="71"/>
        <v>0.62097098825541996</v>
      </c>
      <c r="P151" s="124">
        <f t="shared" si="71"/>
        <v>0.62061341475194798</v>
      </c>
      <c r="Q151" s="124">
        <f t="shared" si="71"/>
        <v>0.62262594302549767</v>
      </c>
      <c r="R151" s="124">
        <f t="shared" ref="R151:V151" si="72">IF(R132=0,"",R132/R113)</f>
        <v>0.63874374953880664</v>
      </c>
      <c r="S151" s="124">
        <f t="shared" si="72"/>
        <v>0.64264597434221871</v>
      </c>
      <c r="T151" s="124">
        <f t="shared" si="72"/>
        <v>0.67446982798657584</v>
      </c>
      <c r="U151" s="124">
        <f t="shared" si="72"/>
        <v>0.70128540665464278</v>
      </c>
      <c r="V151" s="124">
        <f t="shared" si="72"/>
        <v>0.72293713209768162</v>
      </c>
      <c r="W151" s="124">
        <f t="shared" ref="W151:Y151" si="73">IF(W132=0,"",W132/W113)</f>
        <v>0.74282312629869829</v>
      </c>
      <c r="X151" s="124">
        <f t="shared" si="73"/>
        <v>0.73809577806157334</v>
      </c>
      <c r="Y151" s="124">
        <f t="shared" si="73"/>
        <v>0.74875988982554598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0.55351870155983995</v>
      </c>
      <c r="C152" s="111">
        <f t="shared" si="74"/>
        <v>0.55451301518865082</v>
      </c>
      <c r="D152" s="111">
        <f t="shared" si="74"/>
        <v>0.55563231934590374</v>
      </c>
      <c r="E152" s="111">
        <f t="shared" si="74"/>
        <v>0.55692865007044179</v>
      </c>
      <c r="F152" s="111">
        <f t="shared" si="74"/>
        <v>0.55801628396715086</v>
      </c>
      <c r="G152" s="111">
        <f t="shared" si="74"/>
        <v>0.55888544397015483</v>
      </c>
      <c r="H152" s="111">
        <f t="shared" si="74"/>
        <v>0.56005088468795095</v>
      </c>
      <c r="I152" s="111">
        <f t="shared" si="74"/>
        <v>0.56082238221579028</v>
      </c>
      <c r="J152" s="111">
        <f t="shared" si="74"/>
        <v>0.5608772423215892</v>
      </c>
      <c r="K152" s="111">
        <f t="shared" si="74"/>
        <v>0.56149790466980731</v>
      </c>
      <c r="L152" s="111">
        <f t="shared" si="74"/>
        <v>0.5630293426025722</v>
      </c>
      <c r="M152" s="111">
        <f t="shared" si="74"/>
        <v>0.56458339985813777</v>
      </c>
      <c r="N152" s="111">
        <f t="shared" si="74"/>
        <v>0.56549076361547712</v>
      </c>
      <c r="O152" s="111">
        <f t="shared" si="74"/>
        <v>0.56572544975168393</v>
      </c>
      <c r="P152" s="111">
        <f t="shared" si="74"/>
        <v>0.56572979012509506</v>
      </c>
      <c r="Q152" s="111">
        <f t="shared" si="74"/>
        <v>0.56575934746443035</v>
      </c>
      <c r="R152" s="111">
        <f t="shared" ref="R152:V152" si="75">IF(R133=0,"",R133/R114)</f>
        <v>0.56590792714614013</v>
      </c>
      <c r="S152" s="111">
        <f t="shared" si="75"/>
        <v>0.56749558885897822</v>
      </c>
      <c r="T152" s="111">
        <f t="shared" si="75"/>
        <v>0.57111356019207715</v>
      </c>
      <c r="U152" s="111">
        <f t="shared" si="75"/>
        <v>0.57833730895195856</v>
      </c>
      <c r="V152" s="111">
        <f t="shared" si="75"/>
        <v>0.58669669061506247</v>
      </c>
      <c r="W152" s="111">
        <f t="shared" ref="W152:Y152" si="76">IF(W133=0,"",W133/W114)</f>
        <v>0.5902509311266354</v>
      </c>
      <c r="X152" s="111">
        <f t="shared" si="76"/>
        <v>0.59043438088179034</v>
      </c>
      <c r="Y152" s="111">
        <f t="shared" si="76"/>
        <v>0.59092520462382014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0.7212812317797308</v>
      </c>
      <c r="C153" s="45">
        <f t="shared" si="77"/>
        <v>0.72321418579663588</v>
      </c>
      <c r="D153" s="45">
        <f t="shared" si="77"/>
        <v>0.7253787450330339</v>
      </c>
      <c r="E153" s="45">
        <f t="shared" si="77"/>
        <v>0.72775627705523416</v>
      </c>
      <c r="F153" s="45">
        <f t="shared" si="77"/>
        <v>0.73031328204140811</v>
      </c>
      <c r="G153" s="45">
        <f t="shared" si="77"/>
        <v>0.73240837987830221</v>
      </c>
      <c r="H153" s="45">
        <f t="shared" si="77"/>
        <v>0.73497984644846592</v>
      </c>
      <c r="I153" s="45">
        <f t="shared" si="77"/>
        <v>0.73660366643304576</v>
      </c>
      <c r="J153" s="45">
        <f t="shared" si="77"/>
        <v>0.73674117457537613</v>
      </c>
      <c r="K153" s="45">
        <f t="shared" si="77"/>
        <v>0.73842748018709559</v>
      </c>
      <c r="L153" s="45">
        <f t="shared" si="77"/>
        <v>0.74149281530458799</v>
      </c>
      <c r="M153" s="45">
        <f t="shared" si="77"/>
        <v>0.74515078799480605</v>
      </c>
      <c r="N153" s="45">
        <f t="shared" si="77"/>
        <v>0.74948429109398074</v>
      </c>
      <c r="O153" s="45">
        <f t="shared" si="77"/>
        <v>0.7527856545780226</v>
      </c>
      <c r="P153" s="45">
        <f t="shared" si="77"/>
        <v>0.7528760448755446</v>
      </c>
      <c r="Q153" s="45">
        <f t="shared" si="77"/>
        <v>0.75381259611909268</v>
      </c>
      <c r="R153" s="45">
        <f t="shared" ref="R153:V153" si="78">IF(R134=0,"",R134/R115)</f>
        <v>0.75781116680525251</v>
      </c>
      <c r="S153" s="45">
        <f t="shared" si="78"/>
        <v>0.7715397334755445</v>
      </c>
      <c r="T153" s="45">
        <f t="shared" si="78"/>
        <v>0.7911321105952438</v>
      </c>
      <c r="U153" s="45">
        <f t="shared" si="78"/>
        <v>0.81158350032211335</v>
      </c>
      <c r="V153" s="45">
        <f t="shared" si="78"/>
        <v>0.82636301426001058</v>
      </c>
      <c r="W153" s="45">
        <f t="shared" ref="W153:Y153" si="79">IF(W134=0,"",W134/W115)</f>
        <v>0.83302538995072406</v>
      </c>
      <c r="X153" s="45">
        <f t="shared" si="79"/>
        <v>0.8337845502040323</v>
      </c>
      <c r="Y153" s="45">
        <f t="shared" si="79"/>
        <v>0.83608555539681673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375.89598657827332</v>
      </c>
      <c r="C155" s="117">
        <f t="shared" si="80"/>
        <v>363.39722701359511</v>
      </c>
      <c r="D155" s="117">
        <f t="shared" si="80"/>
        <v>361.23019112792457</v>
      </c>
      <c r="E155" s="117">
        <f t="shared" si="80"/>
        <v>504.66683018471207</v>
      </c>
      <c r="F155" s="117">
        <f t="shared" si="80"/>
        <v>490.67387564191336</v>
      </c>
      <c r="G155" s="117">
        <f t="shared" si="80"/>
        <v>378.80924177018403</v>
      </c>
      <c r="H155" s="117">
        <f t="shared" si="80"/>
        <v>277.20864297149086</v>
      </c>
      <c r="I155" s="117">
        <f t="shared" si="80"/>
        <v>187.56498360314094</v>
      </c>
      <c r="J155" s="117">
        <f t="shared" si="80"/>
        <v>107.36363916231029</v>
      </c>
      <c r="K155" s="117">
        <f t="shared" si="80"/>
        <v>66.747908523120344</v>
      </c>
      <c r="L155" s="117">
        <f t="shared" si="80"/>
        <v>135.45973262982162</v>
      </c>
      <c r="M155" s="117">
        <f t="shared" si="80"/>
        <v>118.03045928468448</v>
      </c>
      <c r="N155" s="117">
        <f t="shared" si="80"/>
        <v>110.24384620145456</v>
      </c>
      <c r="O155" s="117">
        <f t="shared" si="80"/>
        <v>105.4086977447574</v>
      </c>
      <c r="P155" s="117">
        <f t="shared" si="80"/>
        <v>92.814167752962206</v>
      </c>
      <c r="Q155" s="117">
        <f t="shared" si="80"/>
        <v>85.134011133520787</v>
      </c>
      <c r="R155" s="117">
        <f t="shared" ref="R155:V155" si="81">R156+R159+R161+R170</f>
        <v>84.530523416182632</v>
      </c>
      <c r="S155" s="117">
        <f t="shared" si="81"/>
        <v>84.363881135681282</v>
      </c>
      <c r="T155" s="117">
        <f t="shared" si="81"/>
        <v>79.248751665941114</v>
      </c>
      <c r="U155" s="117">
        <f t="shared" si="81"/>
        <v>77.993083539869815</v>
      </c>
      <c r="V155" s="117">
        <f t="shared" si="81"/>
        <v>83.574045732603409</v>
      </c>
      <c r="W155" s="117">
        <f t="shared" ref="W155:Y155" si="82">W156+W159+W161+W170</f>
        <v>71.249690441593316</v>
      </c>
      <c r="X155" s="117">
        <f t="shared" si="82"/>
        <v>64.025584045308264</v>
      </c>
      <c r="Y155" s="117">
        <f t="shared" si="82"/>
        <v>60.972136072754608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201.88847826887428</v>
      </c>
      <c r="C156" s="122">
        <f t="shared" si="83"/>
        <v>194.95519834602158</v>
      </c>
      <c r="D156" s="122">
        <f t="shared" si="83"/>
        <v>192.78032821868234</v>
      </c>
      <c r="E156" s="122">
        <f t="shared" si="83"/>
        <v>315.65060556382986</v>
      </c>
      <c r="F156" s="122">
        <f t="shared" si="83"/>
        <v>308.387776266088</v>
      </c>
      <c r="G156" s="122">
        <f t="shared" si="83"/>
        <v>231.70962647327246</v>
      </c>
      <c r="H156" s="122">
        <f t="shared" si="83"/>
        <v>170.27162030237071</v>
      </c>
      <c r="I156" s="122">
        <f t="shared" si="83"/>
        <v>116.61124349847998</v>
      </c>
      <c r="J156" s="122">
        <f t="shared" si="83"/>
        <v>61.885216872844964</v>
      </c>
      <c r="K156" s="122">
        <f t="shared" si="83"/>
        <v>25.820478584694111</v>
      </c>
      <c r="L156" s="122">
        <f t="shared" si="83"/>
        <v>92.27261481149327</v>
      </c>
      <c r="M156" s="122">
        <f t="shared" si="83"/>
        <v>77.749018360000022</v>
      </c>
      <c r="N156" s="122">
        <f t="shared" si="83"/>
        <v>72.611492079999849</v>
      </c>
      <c r="O156" s="122">
        <f t="shared" si="83"/>
        <v>70.556299839999923</v>
      </c>
      <c r="P156" s="122">
        <f t="shared" si="83"/>
        <v>63.877492959999771</v>
      </c>
      <c r="Q156" s="122">
        <f t="shared" si="83"/>
        <v>59.082347280000008</v>
      </c>
      <c r="R156" s="122">
        <f t="shared" ref="R156:V156" si="84">SUM(R157:R158)</f>
        <v>58.39735891999991</v>
      </c>
      <c r="S156" s="122">
        <f t="shared" si="84"/>
        <v>58.310280920000011</v>
      </c>
      <c r="T156" s="122">
        <f t="shared" si="84"/>
        <v>55.48312328000015</v>
      </c>
      <c r="U156" s="122">
        <f t="shared" si="84"/>
        <v>56.171064720000061</v>
      </c>
      <c r="V156" s="122">
        <f t="shared" si="84"/>
        <v>61.509047080000059</v>
      </c>
      <c r="W156" s="122">
        <f t="shared" ref="W156:Y156" si="85">SUM(W157:W158)</f>
        <v>53.547190039999947</v>
      </c>
      <c r="X156" s="122">
        <f t="shared" si="85"/>
        <v>48.522688479999765</v>
      </c>
      <c r="Y156" s="122">
        <f t="shared" si="85"/>
        <v>46.392255800000207</v>
      </c>
      <c r="DA156" s="130" t="s">
        <v>2097</v>
      </c>
    </row>
    <row r="157" spans="1:105" ht="12" customHeight="1" x14ac:dyDescent="0.25">
      <c r="A157" s="97" t="s">
        <v>74</v>
      </c>
      <c r="B157" s="98">
        <v>201.88847826887428</v>
      </c>
      <c r="C157" s="98">
        <v>194.95519834602158</v>
      </c>
      <c r="D157" s="98">
        <v>192.78032821868234</v>
      </c>
      <c r="E157" s="98">
        <v>315.65060556382986</v>
      </c>
      <c r="F157" s="98">
        <v>308.387776266088</v>
      </c>
      <c r="G157" s="98">
        <v>231.70962647327246</v>
      </c>
      <c r="H157" s="98">
        <v>170.27162030237071</v>
      </c>
      <c r="I157" s="98">
        <v>116.61124349847998</v>
      </c>
      <c r="J157" s="98">
        <v>61.885216872844964</v>
      </c>
      <c r="K157" s="98">
        <v>25.820478584694111</v>
      </c>
      <c r="L157" s="98">
        <v>92.27261481149327</v>
      </c>
      <c r="M157" s="98">
        <v>77.749018360000022</v>
      </c>
      <c r="N157" s="98">
        <v>72.611492079999849</v>
      </c>
      <c r="O157" s="98">
        <v>70.556299839999923</v>
      </c>
      <c r="P157" s="98">
        <v>63.877492959999771</v>
      </c>
      <c r="Q157" s="98">
        <v>59.082347280000008</v>
      </c>
      <c r="R157" s="98">
        <v>58.39735891999991</v>
      </c>
      <c r="S157" s="98">
        <v>58.310280920000011</v>
      </c>
      <c r="T157" s="98">
        <v>55.48312328000015</v>
      </c>
      <c r="U157" s="98">
        <v>56.171064720000061</v>
      </c>
      <c r="V157" s="98">
        <v>61.509047080000059</v>
      </c>
      <c r="W157" s="98">
        <v>53.547190039999947</v>
      </c>
      <c r="X157" s="98">
        <v>48.522688479999765</v>
      </c>
      <c r="Y157" s="98">
        <v>46.392255800000207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91.26536185746356</v>
      </c>
      <c r="C161" s="122">
        <v>88.897676680988724</v>
      </c>
      <c r="D161" s="122">
        <v>88.056704184122395</v>
      </c>
      <c r="E161" s="122">
        <v>91.565250122097936</v>
      </c>
      <c r="F161" s="122">
        <v>88.199035920149612</v>
      </c>
      <c r="G161" s="122">
        <v>74.01544415801861</v>
      </c>
      <c r="H161" s="122">
        <v>54.726812635750122</v>
      </c>
      <c r="I161" s="122">
        <v>36.751288549441284</v>
      </c>
      <c r="J161" s="122">
        <v>24.83739426787383</v>
      </c>
      <c r="K161" s="122">
        <v>22.605025493145469</v>
      </c>
      <c r="L161" s="122">
        <v>23.129058737606375</v>
      </c>
      <c r="M161" s="122">
        <v>19.574057878552257</v>
      </c>
      <c r="N161" s="122">
        <v>17.417405872453436</v>
      </c>
      <c r="O161" s="122">
        <v>16.346611698943306</v>
      </c>
      <c r="P161" s="122">
        <v>13.826279905128414</v>
      </c>
      <c r="Q161" s="122">
        <v>12.410971379753402</v>
      </c>
      <c r="R161" s="122">
        <v>12.258951242506571</v>
      </c>
      <c r="S161" s="122">
        <v>12.288086695640139</v>
      </c>
      <c r="T161" s="122">
        <v>11.370235979337055</v>
      </c>
      <c r="U161" s="122">
        <v>10.842877515766833</v>
      </c>
      <c r="V161" s="122">
        <v>11.452274150532482</v>
      </c>
      <c r="W161" s="122">
        <v>9.156743879010957</v>
      </c>
      <c r="X161" s="122">
        <v>7.8567273562595803</v>
      </c>
      <c r="Y161" s="122">
        <v>7.2262018943565387</v>
      </c>
      <c r="DA161" s="130" t="s">
        <v>2102</v>
      </c>
    </row>
    <row r="162" spans="1:105" ht="12" customHeight="1" x14ac:dyDescent="0.25">
      <c r="A162" s="97" t="s">
        <v>141</v>
      </c>
      <c r="B162" s="98">
        <v>90.998967995167447</v>
      </c>
      <c r="C162" s="98">
        <v>88.63950424923992</v>
      </c>
      <c r="D162" s="98">
        <v>87.803988255868092</v>
      </c>
      <c r="E162" s="98">
        <v>91.291245384606199</v>
      </c>
      <c r="F162" s="98">
        <v>87.939083776173476</v>
      </c>
      <c r="G162" s="98">
        <v>73.771173138266306</v>
      </c>
      <c r="H162" s="98">
        <v>54.560640821603236</v>
      </c>
      <c r="I162" s="98">
        <v>36.637412495197161</v>
      </c>
      <c r="J162" s="98">
        <v>24.760458145714626</v>
      </c>
      <c r="K162" s="98">
        <v>22.525409725736946</v>
      </c>
      <c r="L162" s="98">
        <v>22.996355553328112</v>
      </c>
      <c r="M162" s="98">
        <v>19.483668107351569</v>
      </c>
      <c r="N162" s="98">
        <v>17.31234734113335</v>
      </c>
      <c r="O162" s="98">
        <v>16.255928343944881</v>
      </c>
      <c r="P162" s="98">
        <v>13.746281865711133</v>
      </c>
      <c r="Q162" s="98">
        <v>12.338359125817632</v>
      </c>
      <c r="R162" s="98">
        <v>12.18274933310108</v>
      </c>
      <c r="S162" s="98">
        <v>12.208926023921471</v>
      </c>
      <c r="T162" s="98">
        <v>11.319147673084499</v>
      </c>
      <c r="U162" s="98">
        <v>10.793336611329034</v>
      </c>
      <c r="V162" s="98">
        <v>11.369326757937595</v>
      </c>
      <c r="W162" s="98">
        <v>9.0890244001745835</v>
      </c>
      <c r="X162" s="98">
        <v>7.7645454411700623</v>
      </c>
      <c r="Y162" s="98">
        <v>7.1574069324313498</v>
      </c>
      <c r="DA162" s="63" t="s">
        <v>2103</v>
      </c>
    </row>
    <row r="163" spans="1:105" ht="12" customHeight="1" x14ac:dyDescent="0.25">
      <c r="A163" s="97" t="s">
        <v>140</v>
      </c>
      <c r="B163" s="98">
        <v>0.26639386229611617</v>
      </c>
      <c r="C163" s="98">
        <v>0.25817243174879906</v>
      </c>
      <c r="D163" s="98">
        <v>0.25271592825429889</v>
      </c>
      <c r="E163" s="98">
        <v>0.27400473749174337</v>
      </c>
      <c r="F163" s="98">
        <v>0.25995214397613425</v>
      </c>
      <c r="G163" s="98">
        <v>0.24427101975230836</v>
      </c>
      <c r="H163" s="98">
        <v>0.16617181414688328</v>
      </c>
      <c r="I163" s="98">
        <v>0.11387605424412633</v>
      </c>
      <c r="J163" s="98">
        <v>7.6936122159202869E-2</v>
      </c>
      <c r="K163" s="98">
        <v>7.9615767408521193E-2</v>
      </c>
      <c r="L163" s="98">
        <v>0.13270318427826253</v>
      </c>
      <c r="M163" s="98">
        <v>9.0389771200686073E-2</v>
      </c>
      <c r="N163" s="98">
        <v>0.10505853132008465</v>
      </c>
      <c r="O163" s="98">
        <v>9.0683354998424962E-2</v>
      </c>
      <c r="P163" s="98">
        <v>7.9998039417281605E-2</v>
      </c>
      <c r="Q163" s="98">
        <v>7.2612253935769283E-2</v>
      </c>
      <c r="R163" s="98">
        <v>7.6201909405489821E-2</v>
      </c>
      <c r="S163" s="98">
        <v>7.9160671718668862E-2</v>
      </c>
      <c r="T163" s="98">
        <v>5.1088306252556295E-2</v>
      </c>
      <c r="U163" s="98">
        <v>4.9540904437799592E-2</v>
      </c>
      <c r="V163" s="98">
        <v>8.2947392594887315E-2</v>
      </c>
      <c r="W163" s="98">
        <v>6.7719478836373123E-2</v>
      </c>
      <c r="X163" s="98">
        <v>9.218191508951841E-2</v>
      </c>
      <c r="Y163" s="98">
        <v>6.8794961925189232E-2</v>
      </c>
      <c r="DA163" s="63" t="s">
        <v>2104</v>
      </c>
    </row>
    <row r="164" spans="1:105" ht="12" customHeight="1" x14ac:dyDescent="0.25">
      <c r="A164" s="100" t="s">
        <v>50</v>
      </c>
      <c r="B164" s="101">
        <v>0.26639386229611617</v>
      </c>
      <c r="C164" s="101">
        <v>0.25817243174879906</v>
      </c>
      <c r="D164" s="101">
        <v>0.25271592825429889</v>
      </c>
      <c r="E164" s="101">
        <v>0.27400473749174337</v>
      </c>
      <c r="F164" s="101">
        <v>0.25995214397613425</v>
      </c>
      <c r="G164" s="101">
        <v>0.24427101975230836</v>
      </c>
      <c r="H164" s="101">
        <v>0.16617181414688328</v>
      </c>
      <c r="I164" s="101">
        <v>0.11387605424412633</v>
      </c>
      <c r="J164" s="101">
        <v>7.6936122159202869E-2</v>
      </c>
      <c r="K164" s="101">
        <v>7.9615767408521193E-2</v>
      </c>
      <c r="L164" s="101">
        <v>0.13270318427826253</v>
      </c>
      <c r="M164" s="101">
        <v>9.0389771200686073E-2</v>
      </c>
      <c r="N164" s="101">
        <v>0.10505853132008465</v>
      </c>
      <c r="O164" s="101">
        <v>9.0683354998424962E-2</v>
      </c>
      <c r="P164" s="101">
        <v>7.9998039417281605E-2</v>
      </c>
      <c r="Q164" s="101">
        <v>7.2612253935769283E-2</v>
      </c>
      <c r="R164" s="101">
        <v>7.6201909405489821E-2</v>
      </c>
      <c r="S164" s="101">
        <v>7.9160671718668862E-2</v>
      </c>
      <c r="T164" s="101">
        <v>5.1088306252556295E-2</v>
      </c>
      <c r="U164" s="101">
        <v>4.9540904437799592E-2</v>
      </c>
      <c r="V164" s="101">
        <v>8.2947392594887315E-2</v>
      </c>
      <c r="W164" s="101">
        <v>6.7719478836373123E-2</v>
      </c>
      <c r="X164" s="101">
        <v>9.218191508951841E-2</v>
      </c>
      <c r="Y164" s="101">
        <v>6.8794961925189232E-2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82.74214645193544</v>
      </c>
      <c r="C170" s="122">
        <v>79.5443519865848</v>
      </c>
      <c r="D170" s="122">
        <v>80.393158725119804</v>
      </c>
      <c r="E170" s="122">
        <v>97.450974498784262</v>
      </c>
      <c r="F170" s="122">
        <v>94.087063455675761</v>
      </c>
      <c r="G170" s="122">
        <v>73.08417113889297</v>
      </c>
      <c r="H170" s="122">
        <v>52.210210033370018</v>
      </c>
      <c r="I170" s="122">
        <v>34.202451555219675</v>
      </c>
      <c r="J170" s="122">
        <v>20.641028021591495</v>
      </c>
      <c r="K170" s="122">
        <v>18.322404445280768</v>
      </c>
      <c r="L170" s="122">
        <v>20.058059080721986</v>
      </c>
      <c r="M170" s="122">
        <v>20.707383046132207</v>
      </c>
      <c r="N170" s="122">
        <v>20.214948249001271</v>
      </c>
      <c r="O170" s="122">
        <v>18.505786205814175</v>
      </c>
      <c r="P170" s="122">
        <v>15.110394887834014</v>
      </c>
      <c r="Q170" s="122">
        <v>13.64069247376737</v>
      </c>
      <c r="R170" s="122">
        <v>13.87421325367615</v>
      </c>
      <c r="S170" s="122">
        <v>13.765513520041138</v>
      </c>
      <c r="T170" s="122">
        <v>12.395392406603897</v>
      </c>
      <c r="U170" s="122">
        <v>10.979141304102923</v>
      </c>
      <c r="V170" s="122">
        <v>10.61272450207086</v>
      </c>
      <c r="W170" s="122">
        <v>8.5457565225824101</v>
      </c>
      <c r="X170" s="122">
        <v>7.6461682090489216</v>
      </c>
      <c r="Y170" s="122">
        <v>7.3536783783978557</v>
      </c>
      <c r="DA170" s="130" t="s">
        <v>2111</v>
      </c>
    </row>
    <row r="171" spans="1:105" ht="12" customHeight="1" x14ac:dyDescent="0.25">
      <c r="A171" s="97" t="s">
        <v>50</v>
      </c>
      <c r="B171" s="98">
        <v>82.74214645193544</v>
      </c>
      <c r="C171" s="98">
        <v>79.5443519865848</v>
      </c>
      <c r="D171" s="98">
        <v>80.393158725119804</v>
      </c>
      <c r="E171" s="98">
        <v>97.450974498784262</v>
      </c>
      <c r="F171" s="98">
        <v>94.087063455675761</v>
      </c>
      <c r="G171" s="98">
        <v>73.08417113889297</v>
      </c>
      <c r="H171" s="98">
        <v>52.210210033370018</v>
      </c>
      <c r="I171" s="98">
        <v>34.202451555219675</v>
      </c>
      <c r="J171" s="98">
        <v>20.641028021591495</v>
      </c>
      <c r="K171" s="98">
        <v>18.322404445280768</v>
      </c>
      <c r="L171" s="98">
        <v>20.058059080721986</v>
      </c>
      <c r="M171" s="98">
        <v>20.707383046132207</v>
      </c>
      <c r="N171" s="98">
        <v>20.214948249001271</v>
      </c>
      <c r="O171" s="98">
        <v>18.505786205814175</v>
      </c>
      <c r="P171" s="98">
        <v>15.110394887834014</v>
      </c>
      <c r="Q171" s="98">
        <v>13.64069247376737</v>
      </c>
      <c r="R171" s="98">
        <v>13.87421325367615</v>
      </c>
      <c r="S171" s="98">
        <v>13.765513520041138</v>
      </c>
      <c r="T171" s="98">
        <v>12.395392406603897</v>
      </c>
      <c r="U171" s="98">
        <v>10.979141304102923</v>
      </c>
      <c r="V171" s="98">
        <v>10.61272450207086</v>
      </c>
      <c r="W171" s="98">
        <v>8.5457565225824101</v>
      </c>
      <c r="X171" s="98">
        <v>7.6461682090489216</v>
      </c>
      <c r="Y171" s="98">
        <v>7.3536783783978557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6934.7078518323096</v>
      </c>
      <c r="C174" s="117">
        <f t="shared" si="87"/>
        <v>6802.4256923436496</v>
      </c>
      <c r="D174" s="117">
        <f t="shared" si="87"/>
        <v>6792.7144317077245</v>
      </c>
      <c r="E174" s="117">
        <f t="shared" si="87"/>
        <v>8700.1358490762887</v>
      </c>
      <c r="F174" s="117">
        <f t="shared" si="87"/>
        <v>8652.4359161508983</v>
      </c>
      <c r="G174" s="117">
        <f t="shared" si="87"/>
        <v>7968.3562081468863</v>
      </c>
      <c r="H174" s="117">
        <f t="shared" si="87"/>
        <v>7845.3044468466469</v>
      </c>
      <c r="I174" s="117">
        <f t="shared" si="87"/>
        <v>8060.7034627630983</v>
      </c>
      <c r="J174" s="117">
        <f t="shared" si="87"/>
        <v>6863.2310666567428</v>
      </c>
      <c r="K174" s="117">
        <f t="shared" si="87"/>
        <v>5005.8967620201929</v>
      </c>
      <c r="L174" s="117">
        <f t="shared" si="87"/>
        <v>8943.8559747217132</v>
      </c>
      <c r="M174" s="117">
        <f t="shared" si="87"/>
        <v>7296.5684857432279</v>
      </c>
      <c r="N174" s="117">
        <f t="shared" si="87"/>
        <v>6677.8411592538259</v>
      </c>
      <c r="O174" s="117">
        <f t="shared" si="87"/>
        <v>6598.8873736890664</v>
      </c>
      <c r="P174" s="117">
        <f t="shared" si="87"/>
        <v>6395.7129513193759</v>
      </c>
      <c r="Q174" s="117">
        <f t="shared" si="87"/>
        <v>6284.4012103850555</v>
      </c>
      <c r="R174" s="117">
        <f t="shared" ref="R174:V174" si="88">R175+R178+R180+R189</f>
        <v>6616.8400202345883</v>
      </c>
      <c r="S174" s="117">
        <f t="shared" si="88"/>
        <v>6617.5387997652397</v>
      </c>
      <c r="T174" s="117">
        <f t="shared" si="88"/>
        <v>6498.9731579507097</v>
      </c>
      <c r="U174" s="117">
        <f t="shared" si="88"/>
        <v>6494.980017046285</v>
      </c>
      <c r="V174" s="117">
        <f t="shared" si="88"/>
        <v>7139.7539709955663</v>
      </c>
      <c r="W174" s="117">
        <f t="shared" ref="W174:Y174" si="89">W175+W178+W180+W189</f>
        <v>6840.2349275690194</v>
      </c>
      <c r="X174" s="117">
        <f t="shared" si="89"/>
        <v>6825.91636748784</v>
      </c>
      <c r="Y174" s="117">
        <f t="shared" si="89"/>
        <v>7138.1712334521226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3155.3991745218805</v>
      </c>
      <c r="C175" s="122">
        <f t="shared" si="90"/>
        <v>3034.7643280305783</v>
      </c>
      <c r="D175" s="122">
        <f t="shared" si="90"/>
        <v>2973.1961598992552</v>
      </c>
      <c r="E175" s="122">
        <f t="shared" si="90"/>
        <v>4759.5674284971074</v>
      </c>
      <c r="F175" s="122">
        <f t="shared" si="90"/>
        <v>4730.8869621231815</v>
      </c>
      <c r="G175" s="122">
        <f t="shared" si="90"/>
        <v>4126.5280450991677</v>
      </c>
      <c r="H175" s="122">
        <f t="shared" si="90"/>
        <v>4097.2314054169028</v>
      </c>
      <c r="I175" s="122">
        <f t="shared" si="90"/>
        <v>4246.4589533005446</v>
      </c>
      <c r="J175" s="122">
        <f t="shared" si="90"/>
        <v>3353.4079355689832</v>
      </c>
      <c r="K175" s="122">
        <f t="shared" si="90"/>
        <v>1523.7648566278269</v>
      </c>
      <c r="L175" s="122">
        <f t="shared" si="90"/>
        <v>5189.3672266059139</v>
      </c>
      <c r="M175" s="122">
        <f t="shared" si="90"/>
        <v>4101.5242397483507</v>
      </c>
      <c r="N175" s="122">
        <f t="shared" si="90"/>
        <v>3864.9709142056026</v>
      </c>
      <c r="O175" s="122">
        <f t="shared" si="90"/>
        <v>3960.3037763589418</v>
      </c>
      <c r="P175" s="122">
        <f t="shared" si="90"/>
        <v>3960.9990188669599</v>
      </c>
      <c r="Q175" s="122">
        <f t="shared" si="90"/>
        <v>3914.6255582593417</v>
      </c>
      <c r="R175" s="122">
        <f t="shared" ref="R175:V175" si="91">SUM(R176:R177)</f>
        <v>3988.898972484099</v>
      </c>
      <c r="S175" s="122">
        <f t="shared" si="91"/>
        <v>4011.0459834322164</v>
      </c>
      <c r="T175" s="122">
        <f t="shared" si="91"/>
        <v>3820.8393140356211</v>
      </c>
      <c r="U175" s="122">
        <f t="shared" si="91"/>
        <v>3867.8098963137891</v>
      </c>
      <c r="V175" s="122">
        <f t="shared" si="91"/>
        <v>4317.7969965078901</v>
      </c>
      <c r="W175" s="122">
        <f t="shared" ref="W175:Y175" si="92">SUM(W176:W177)</f>
        <v>4074.9513165300873</v>
      </c>
      <c r="X175" s="122">
        <f t="shared" si="92"/>
        <v>4161.6698649491109</v>
      </c>
      <c r="Y175" s="122">
        <f t="shared" si="92"/>
        <v>4247.4603788219092</v>
      </c>
      <c r="DA175" s="130" t="s">
        <v>2265</v>
      </c>
    </row>
    <row r="176" spans="1:105" ht="12" customHeight="1" x14ac:dyDescent="0.25">
      <c r="A176" s="97" t="s">
        <v>74</v>
      </c>
      <c r="B176" s="98">
        <v>3127.5847639391595</v>
      </c>
      <c r="C176" s="98">
        <v>3008.6890590195308</v>
      </c>
      <c r="D176" s="98">
        <v>2948.5491911051026</v>
      </c>
      <c r="E176" s="98">
        <v>4726.8010402806703</v>
      </c>
      <c r="F176" s="98">
        <v>4699.7025428487595</v>
      </c>
      <c r="G176" s="98">
        <v>4098.9684167751411</v>
      </c>
      <c r="H176" s="98">
        <v>4069.4205299819914</v>
      </c>
      <c r="I176" s="98">
        <v>4216.6556329120813</v>
      </c>
      <c r="J176" s="98">
        <v>3328.6505982109816</v>
      </c>
      <c r="K176" s="98">
        <v>1513.0918286106751</v>
      </c>
      <c r="L176" s="98">
        <v>5164.9286785987269</v>
      </c>
      <c r="M176" s="98">
        <v>4079.2506250529705</v>
      </c>
      <c r="N176" s="98">
        <v>3843.6457452365885</v>
      </c>
      <c r="O176" s="98">
        <v>3937.3997309726483</v>
      </c>
      <c r="P176" s="98">
        <v>3939.0987777108344</v>
      </c>
      <c r="Q176" s="98">
        <v>3893.4079806795107</v>
      </c>
      <c r="R176" s="98">
        <v>3966.485973105111</v>
      </c>
      <c r="S176" s="98">
        <v>3988.4484773777644</v>
      </c>
      <c r="T176" s="98">
        <v>3799.0836802801246</v>
      </c>
      <c r="U176" s="98">
        <v>3845.5309840025748</v>
      </c>
      <c r="V176" s="98">
        <v>4282.2322733918163</v>
      </c>
      <c r="W176" s="98">
        <v>4041.361876895407</v>
      </c>
      <c r="X176" s="98">
        <v>4127.089626094571</v>
      </c>
      <c r="Y176" s="98">
        <v>4211.2178782213605</v>
      </c>
      <c r="DA176" s="63" t="s">
        <v>2266</v>
      </c>
    </row>
    <row r="177" spans="1:105" ht="12" customHeight="1" x14ac:dyDescent="0.25">
      <c r="A177" s="97" t="s">
        <v>53</v>
      </c>
      <c r="B177" s="98">
        <v>27.814410582721059</v>
      </c>
      <c r="C177" s="98">
        <v>26.075269011047556</v>
      </c>
      <c r="D177" s="98">
        <v>24.646968794152734</v>
      </c>
      <c r="E177" s="98">
        <v>32.766388216436951</v>
      </c>
      <c r="F177" s="98">
        <v>31.184419274422012</v>
      </c>
      <c r="G177" s="98">
        <v>27.55962832402696</v>
      </c>
      <c r="H177" s="98">
        <v>27.810875434911328</v>
      </c>
      <c r="I177" s="98">
        <v>29.803320388463451</v>
      </c>
      <c r="J177" s="98">
        <v>24.757337358001582</v>
      </c>
      <c r="K177" s="98">
        <v>10.673028017151941</v>
      </c>
      <c r="L177" s="98">
        <v>24.438548007187109</v>
      </c>
      <c r="M177" s="98">
        <v>22.273614695380182</v>
      </c>
      <c r="N177" s="98">
        <v>21.325168969014133</v>
      </c>
      <c r="O177" s="98">
        <v>22.904045386293745</v>
      </c>
      <c r="P177" s="98">
        <v>21.900241156125581</v>
      </c>
      <c r="Q177" s="98">
        <v>21.217577579831069</v>
      </c>
      <c r="R177" s="98">
        <v>22.412999378987966</v>
      </c>
      <c r="S177" s="98">
        <v>22.597506054451859</v>
      </c>
      <c r="T177" s="98">
        <v>21.755633755496703</v>
      </c>
      <c r="U177" s="98">
        <v>22.278912311214324</v>
      </c>
      <c r="V177" s="98">
        <v>35.564723116074177</v>
      </c>
      <c r="W177" s="98">
        <v>33.589439634680481</v>
      </c>
      <c r="X177" s="98">
        <v>34.580238854540006</v>
      </c>
      <c r="Y177" s="98">
        <v>36.242500600549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14.452487515488089</v>
      </c>
      <c r="C178" s="122">
        <f t="shared" si="93"/>
        <v>15.957831329546323</v>
      </c>
      <c r="D178" s="122">
        <f t="shared" si="93"/>
        <v>12.595299492500514</v>
      </c>
      <c r="E178" s="122">
        <f t="shared" si="93"/>
        <v>26.743373369413852</v>
      </c>
      <c r="F178" s="122">
        <f t="shared" si="93"/>
        <v>19.852288740454714</v>
      </c>
      <c r="G178" s="122">
        <f t="shared" si="93"/>
        <v>26.480131844752506</v>
      </c>
      <c r="H178" s="122">
        <f t="shared" si="93"/>
        <v>37.042727465618064</v>
      </c>
      <c r="I178" s="122">
        <f t="shared" si="93"/>
        <v>22.322760486098751</v>
      </c>
      <c r="J178" s="122">
        <f t="shared" si="93"/>
        <v>25.652147212112411</v>
      </c>
      <c r="K178" s="122">
        <f t="shared" si="93"/>
        <v>31.806104678585033</v>
      </c>
      <c r="L178" s="122">
        <f t="shared" si="93"/>
        <v>29.548128887634991</v>
      </c>
      <c r="M178" s="122">
        <f t="shared" si="93"/>
        <v>17.011568531056035</v>
      </c>
      <c r="N178" s="122">
        <f t="shared" si="93"/>
        <v>18.859635516644481</v>
      </c>
      <c r="O178" s="122">
        <f t="shared" si="93"/>
        <v>28.908271656613724</v>
      </c>
      <c r="P178" s="122">
        <f t="shared" si="93"/>
        <v>43.187310058192871</v>
      </c>
      <c r="Q178" s="122">
        <f t="shared" si="93"/>
        <v>45.759746026250973</v>
      </c>
      <c r="R178" s="122">
        <f t="shared" si="93"/>
        <v>49.405410332469238</v>
      </c>
      <c r="S178" s="122">
        <f t="shared" si="93"/>
        <v>45.242979052622459</v>
      </c>
      <c r="T178" s="122">
        <f t="shared" si="93"/>
        <v>44.649567811132648</v>
      </c>
      <c r="U178" s="122">
        <f t="shared" si="93"/>
        <v>40.72541238504423</v>
      </c>
      <c r="V178" s="122">
        <f t="shared" si="93"/>
        <v>36.788677895456182</v>
      </c>
      <c r="W178" s="122">
        <f t="shared" si="93"/>
        <v>35.560789808404266</v>
      </c>
      <c r="X178" s="122">
        <f t="shared" si="93"/>
        <v>35.568924579110515</v>
      </c>
      <c r="Y178" s="122">
        <f t="shared" si="93"/>
        <v>42.743827307091735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14.452487515488089</v>
      </c>
      <c r="C179" s="98">
        <f>RES_hhdet_fech!C29</f>
        <v>15.957831329546323</v>
      </c>
      <c r="D179" s="98">
        <f>RES_hhdet_fech!D29</f>
        <v>12.595299492500514</v>
      </c>
      <c r="E179" s="98">
        <f>RES_hhdet_fech!E29</f>
        <v>26.743373369413852</v>
      </c>
      <c r="F179" s="98">
        <f>RES_hhdet_fech!F29</f>
        <v>19.852288740454714</v>
      </c>
      <c r="G179" s="98">
        <f>RES_hhdet_fech!G29</f>
        <v>26.480131844752506</v>
      </c>
      <c r="H179" s="98">
        <f>RES_hhdet_fech!H29</f>
        <v>37.042727465618064</v>
      </c>
      <c r="I179" s="98">
        <f>RES_hhdet_fech!I29</f>
        <v>22.322760486098751</v>
      </c>
      <c r="J179" s="98">
        <f>RES_hhdet_fech!J29</f>
        <v>25.652147212112411</v>
      </c>
      <c r="K179" s="98">
        <f>RES_hhdet_fech!K29</f>
        <v>31.806104678585033</v>
      </c>
      <c r="L179" s="98">
        <f>RES_hhdet_fech!L29</f>
        <v>29.548128887634991</v>
      </c>
      <c r="M179" s="98">
        <f>RES_hhdet_fech!M29</f>
        <v>17.011568531056035</v>
      </c>
      <c r="N179" s="98">
        <f>RES_hhdet_fech!N29</f>
        <v>18.859635516644481</v>
      </c>
      <c r="O179" s="98">
        <f>RES_hhdet_fech!O29</f>
        <v>28.908271656613724</v>
      </c>
      <c r="P179" s="98">
        <f>RES_hhdet_fech!P29</f>
        <v>43.187310058192871</v>
      </c>
      <c r="Q179" s="98">
        <f>RES_hhdet_fech!Q29</f>
        <v>45.759746026250973</v>
      </c>
      <c r="R179" s="98">
        <f>RES_hhdet_fech!R29</f>
        <v>49.405410332469238</v>
      </c>
      <c r="S179" s="98">
        <f>RES_hhdet_fech!S29</f>
        <v>45.242979052622459</v>
      </c>
      <c r="T179" s="98">
        <f>RES_hhdet_fech!T29</f>
        <v>44.649567811132648</v>
      </c>
      <c r="U179" s="98">
        <f>RES_hhdet_fech!U29</f>
        <v>40.72541238504423</v>
      </c>
      <c r="V179" s="98">
        <f>RES_hhdet_fech!V29</f>
        <v>36.788677895456182</v>
      </c>
      <c r="W179" s="98">
        <f>RES_hhdet_fech!W29</f>
        <v>35.560789808404266</v>
      </c>
      <c r="X179" s="98">
        <f>RES_hhdet_fech!X29</f>
        <v>35.568924579110515</v>
      </c>
      <c r="Y179" s="98">
        <f>RES_hhdet_fech!Y29</f>
        <v>42.743827307091735</v>
      </c>
      <c r="DA179" s="63" t="s">
        <v>2269</v>
      </c>
    </row>
    <row r="180" spans="1:105" ht="12" customHeight="1" x14ac:dyDescent="0.25">
      <c r="A180" s="121" t="s">
        <v>55</v>
      </c>
      <c r="B180" s="122">
        <v>1485.9901602096434</v>
      </c>
      <c r="C180" s="122">
        <v>1448.2230746280702</v>
      </c>
      <c r="D180" s="122">
        <v>1427.7795624707351</v>
      </c>
      <c r="E180" s="122">
        <v>1446.5110258162574</v>
      </c>
      <c r="F180" s="122">
        <v>1422.5136009936973</v>
      </c>
      <c r="G180" s="122">
        <v>1396.9795979519267</v>
      </c>
      <c r="H180" s="122">
        <v>1396.285924381823</v>
      </c>
      <c r="I180" s="122">
        <v>1422.6329854224216</v>
      </c>
      <c r="J180" s="122">
        <v>1430.1486824131487</v>
      </c>
      <c r="K180" s="122">
        <v>1434.7414369603237</v>
      </c>
      <c r="L180" s="122">
        <v>1450.3266667100252</v>
      </c>
      <c r="M180" s="122">
        <v>1229.3265743944846</v>
      </c>
      <c r="N180" s="122">
        <v>1150.7750635840141</v>
      </c>
      <c r="O180" s="122">
        <v>1144.1311238301594</v>
      </c>
      <c r="P180" s="122">
        <v>1073.0610065239443</v>
      </c>
      <c r="Q180" s="122">
        <v>1035.4703432485242</v>
      </c>
      <c r="R180" s="122">
        <v>1059.7011309071922</v>
      </c>
      <c r="S180" s="122">
        <v>1070.7102450034254</v>
      </c>
      <c r="T180" s="122">
        <v>1032.7948780823122</v>
      </c>
      <c r="U180" s="122">
        <v>996.95182400443889</v>
      </c>
      <c r="V180" s="122">
        <v>1073.041627799993</v>
      </c>
      <c r="W180" s="122">
        <v>993.81312819633172</v>
      </c>
      <c r="X180" s="122">
        <v>974.76114038624064</v>
      </c>
      <c r="Y180" s="122">
        <v>973.94288162168539</v>
      </c>
      <c r="DA180" s="130" t="s">
        <v>2270</v>
      </c>
    </row>
    <row r="181" spans="1:105" ht="12" customHeight="1" x14ac:dyDescent="0.25">
      <c r="A181" s="97" t="s">
        <v>141</v>
      </c>
      <c r="B181" s="98">
        <v>1523.9945289055713</v>
      </c>
      <c r="C181" s="98">
        <v>1482.2185055325112</v>
      </c>
      <c r="D181" s="98">
        <v>1459.8625485501557</v>
      </c>
      <c r="E181" s="98">
        <v>1488.1057408124968</v>
      </c>
      <c r="F181" s="98">
        <v>1464.2045981356848</v>
      </c>
      <c r="G181" s="98">
        <v>1430.9569106335243</v>
      </c>
      <c r="H181" s="98">
        <v>1435.7975170797588</v>
      </c>
      <c r="I181" s="98">
        <v>1462.6867043920352</v>
      </c>
      <c r="J181" s="98">
        <v>1471.1649172067482</v>
      </c>
      <c r="K181" s="98">
        <v>1481.6733155415361</v>
      </c>
      <c r="L181" s="98">
        <v>1544.2161262142936</v>
      </c>
      <c r="M181" s="98">
        <v>1334.412252327221</v>
      </c>
      <c r="N181" s="98">
        <v>1275.8371058379053</v>
      </c>
      <c r="O181" s="98">
        <v>1275.1074312510027</v>
      </c>
      <c r="P181" s="98">
        <v>1192.4577804008127</v>
      </c>
      <c r="Q181" s="98">
        <v>1147.183997953199</v>
      </c>
      <c r="R181" s="98">
        <v>1173.2815115248102</v>
      </c>
      <c r="S181" s="98">
        <v>1182.8671014320576</v>
      </c>
      <c r="T181" s="98">
        <v>1135.6252547558265</v>
      </c>
      <c r="U181" s="98">
        <v>1084.6763647285372</v>
      </c>
      <c r="V181" s="98">
        <v>1227.2236585515755</v>
      </c>
      <c r="W181" s="98">
        <v>1076.4185276452436</v>
      </c>
      <c r="X181" s="98">
        <v>1040.1994429148076</v>
      </c>
      <c r="Y181" s="98">
        <v>1030.6908269255209</v>
      </c>
      <c r="DA181" s="63" t="s">
        <v>2271</v>
      </c>
    </row>
    <row r="182" spans="1:105" ht="12" customHeight="1" x14ac:dyDescent="0.25">
      <c r="A182" s="97" t="s">
        <v>140</v>
      </c>
      <c r="B182" s="98">
        <v>981.31385577937715</v>
      </c>
      <c r="C182" s="98">
        <v>965.35458949083034</v>
      </c>
      <c r="D182" s="98">
        <v>960.18676623811132</v>
      </c>
      <c r="E182" s="98">
        <v>966.63941614967393</v>
      </c>
      <c r="F182" s="98">
        <v>956.29496229422898</v>
      </c>
      <c r="G182" s="98">
        <v>953.53567343611246</v>
      </c>
      <c r="H182" s="98">
        <v>952.28254654468401</v>
      </c>
      <c r="I182" s="98">
        <v>975.22769090488202</v>
      </c>
      <c r="J182" s="98">
        <v>979.12717547475597</v>
      </c>
      <c r="K182" s="98">
        <v>993.9887457302666</v>
      </c>
      <c r="L182" s="98">
        <v>1022.810171103273</v>
      </c>
      <c r="M182" s="98">
        <v>866.44121664261661</v>
      </c>
      <c r="N182" s="98">
        <v>845.9681648360247</v>
      </c>
      <c r="O182" s="98">
        <v>853.16210659639592</v>
      </c>
      <c r="P182" s="98">
        <v>799.70515444089847</v>
      </c>
      <c r="Q182" s="98">
        <v>771.08856419291874</v>
      </c>
      <c r="R182" s="98">
        <v>798.1511522856149</v>
      </c>
      <c r="S182" s="98">
        <v>823.93876474439185</v>
      </c>
      <c r="T182" s="98">
        <v>805.05216786665585</v>
      </c>
      <c r="U182" s="98">
        <v>804.02668039427192</v>
      </c>
      <c r="V182" s="98">
        <v>949.2322484207948</v>
      </c>
      <c r="W182" s="98">
        <v>843.76186901259905</v>
      </c>
      <c r="X182" s="98">
        <v>833.82955769200578</v>
      </c>
      <c r="Y182" s="98">
        <v>817.39905128480405</v>
      </c>
      <c r="DA182" s="63" t="s">
        <v>2272</v>
      </c>
    </row>
    <row r="183" spans="1:105" ht="12" customHeight="1" x14ac:dyDescent="0.25">
      <c r="A183" s="100" t="s">
        <v>50</v>
      </c>
      <c r="B183" s="101">
        <v>272.59755011031058</v>
      </c>
      <c r="C183" s="101">
        <v>280.48430770297699</v>
      </c>
      <c r="D183" s="101">
        <v>287.61682659100336</v>
      </c>
      <c r="E183" s="101">
        <v>254.6377727785472</v>
      </c>
      <c r="F183" s="101">
        <v>251.23096258707884</v>
      </c>
      <c r="G183" s="101">
        <v>281.94175367882224</v>
      </c>
      <c r="H183" s="101">
        <v>259.95693517370768</v>
      </c>
      <c r="I183" s="101">
        <v>269.37307098525912</v>
      </c>
      <c r="J183" s="101">
        <v>265.42862556104672</v>
      </c>
      <c r="K183" s="101">
        <v>279.26949503805935</v>
      </c>
      <c r="L183" s="101">
        <v>244.01995236937233</v>
      </c>
      <c r="M183" s="101">
        <v>140.10998514524425</v>
      </c>
      <c r="N183" s="101">
        <v>141.73672428020541</v>
      </c>
      <c r="O183" s="101">
        <v>132.14325308102565</v>
      </c>
      <c r="P183" s="101">
        <v>128.34039642702101</v>
      </c>
      <c r="Q183" s="101">
        <v>124.91303827276086</v>
      </c>
      <c r="R183" s="101">
        <v>138.44605322265232</v>
      </c>
      <c r="S183" s="101">
        <v>137.57591849337095</v>
      </c>
      <c r="T183" s="101">
        <v>94.495839478922591</v>
      </c>
      <c r="U183" s="101">
        <v>93.720735388628214</v>
      </c>
      <c r="V183" s="101">
        <v>144.44210507901801</v>
      </c>
      <c r="W183" s="101">
        <v>133.92343720186994</v>
      </c>
      <c r="X183" s="101">
        <v>205.36523483759328</v>
      </c>
      <c r="Y183" s="101">
        <v>167.13468272693308</v>
      </c>
      <c r="DA183" s="131" t="s">
        <v>2273</v>
      </c>
    </row>
    <row r="184" spans="1:105" ht="12" customHeight="1" x14ac:dyDescent="0.25">
      <c r="A184" s="103" t="s">
        <v>52</v>
      </c>
      <c r="B184" s="104">
        <v>708.71630566906663</v>
      </c>
      <c r="C184" s="104">
        <v>684.8702817878534</v>
      </c>
      <c r="D184" s="104">
        <v>672.56993964710796</v>
      </c>
      <c r="E184" s="104">
        <v>712.00164337112665</v>
      </c>
      <c r="F184" s="104">
        <v>705.06399970715006</v>
      </c>
      <c r="G184" s="104">
        <v>671.59391975729011</v>
      </c>
      <c r="H184" s="104">
        <v>692.32561137097639</v>
      </c>
      <c r="I184" s="104">
        <v>705.85461991962302</v>
      </c>
      <c r="J184" s="104">
        <v>713.69854991370926</v>
      </c>
      <c r="K184" s="104">
        <v>714.7192506922072</v>
      </c>
      <c r="L184" s="104">
        <v>778.79021873390082</v>
      </c>
      <c r="M184" s="104">
        <v>726.33123149737253</v>
      </c>
      <c r="N184" s="104">
        <v>704.23144055581918</v>
      </c>
      <c r="O184" s="104">
        <v>721.01885351537021</v>
      </c>
      <c r="P184" s="104">
        <v>671.36475801387735</v>
      </c>
      <c r="Q184" s="104">
        <v>646.17552592015784</v>
      </c>
      <c r="R184" s="104">
        <v>659.70509906296252</v>
      </c>
      <c r="S184" s="104">
        <v>686.36284625102076</v>
      </c>
      <c r="T184" s="104">
        <v>710.55632838773317</v>
      </c>
      <c r="U184" s="104">
        <v>710.30594500564382</v>
      </c>
      <c r="V184" s="104">
        <v>804.79014334177702</v>
      </c>
      <c r="W184" s="104">
        <v>709.83843181072905</v>
      </c>
      <c r="X184" s="104">
        <v>628.46432285441233</v>
      </c>
      <c r="Y184" s="104">
        <v>650.26436855787097</v>
      </c>
      <c r="DA184" s="132" t="s">
        <v>2274</v>
      </c>
    </row>
    <row r="185" spans="1:105" ht="12" customHeight="1" x14ac:dyDescent="0.25">
      <c r="A185" s="106" t="s">
        <v>122</v>
      </c>
      <c r="B185" s="101">
        <v>1289.3797900183497</v>
      </c>
      <c r="C185" s="101">
        <v>1320.4997843866879</v>
      </c>
      <c r="D185" s="101">
        <v>1336.5684401178423</v>
      </c>
      <c r="E185" s="101">
        <v>1227.1681146490018</v>
      </c>
      <c r="F185" s="101">
        <v>1217.5606558236523</v>
      </c>
      <c r="G185" s="101">
        <v>1307.5568825330372</v>
      </c>
      <c r="H185" s="101">
        <v>1255.6960547361145</v>
      </c>
      <c r="I185" s="101">
        <v>1293.4602620667956</v>
      </c>
      <c r="J185" s="101">
        <v>1294.5581044045291</v>
      </c>
      <c r="K185" s="101">
        <v>1312.9012811370244</v>
      </c>
      <c r="L185" s="101">
        <v>1290.5812882784192</v>
      </c>
      <c r="M185" s="101">
        <v>1207.7979583447691</v>
      </c>
      <c r="N185" s="101">
        <v>1130.4540333055882</v>
      </c>
      <c r="O185" s="101">
        <v>1104.771787245734</v>
      </c>
      <c r="P185" s="101">
        <v>1047.5570096484946</v>
      </c>
      <c r="Q185" s="101">
        <v>1026.2997550155196</v>
      </c>
      <c r="R185" s="101">
        <v>1051.5504280886603</v>
      </c>
      <c r="S185" s="101">
        <v>1062.1097260624417</v>
      </c>
      <c r="T185" s="101">
        <v>1052.9335661116086</v>
      </c>
      <c r="U185" s="101">
        <v>1035.300009818156</v>
      </c>
      <c r="V185" s="101">
        <v>970.7832421585415</v>
      </c>
      <c r="W185" s="101">
        <v>1049.6292568834758</v>
      </c>
      <c r="X185" s="101">
        <v>1046.9657306716633</v>
      </c>
      <c r="Y185" s="101">
        <v>1070.7655577941769</v>
      </c>
      <c r="DA185" s="131" t="s">
        <v>2275</v>
      </c>
    </row>
    <row r="186" spans="1:105" ht="12" customHeight="1" x14ac:dyDescent="0.25">
      <c r="A186" s="107" t="s">
        <v>121</v>
      </c>
      <c r="B186" s="104">
        <v>900.69857237788585</v>
      </c>
      <c r="C186" s="104">
        <v>937.74238133751658</v>
      </c>
      <c r="D186" s="104">
        <v>960.26232467087243</v>
      </c>
      <c r="E186" s="104">
        <v>860.29419477842055</v>
      </c>
      <c r="F186" s="104">
        <v>858.27912713033629</v>
      </c>
      <c r="G186" s="104">
        <v>949.80998233060643</v>
      </c>
      <c r="H186" s="104">
        <v>901.9435547097022</v>
      </c>
      <c r="I186" s="104">
        <v>933.87997836621344</v>
      </c>
      <c r="J186" s="104">
        <v>932.55531027861571</v>
      </c>
      <c r="K186" s="104">
        <v>953.51259022954446</v>
      </c>
      <c r="L186" s="104">
        <v>913.37357655249662</v>
      </c>
      <c r="M186" s="104">
        <v>848.76808337512341</v>
      </c>
      <c r="N186" s="104">
        <v>800.67840906764184</v>
      </c>
      <c r="O186" s="104">
        <v>782.89732979831956</v>
      </c>
      <c r="P186" s="104">
        <v>744.93648593595879</v>
      </c>
      <c r="Q186" s="104">
        <v>731.9002036137324</v>
      </c>
      <c r="R186" s="104">
        <v>755.77903971858746</v>
      </c>
      <c r="S186" s="104">
        <v>768.52744786542144</v>
      </c>
      <c r="T186" s="104">
        <v>775.29375201540165</v>
      </c>
      <c r="U186" s="104">
        <v>775.61087615427073</v>
      </c>
      <c r="V186" s="104">
        <v>726.54046173877873</v>
      </c>
      <c r="W186" s="104">
        <v>805.52305106914821</v>
      </c>
      <c r="X186" s="104">
        <v>824.1484095895147</v>
      </c>
      <c r="Y186" s="104">
        <v>842.25380553955847</v>
      </c>
      <c r="DA186" s="132" t="s">
        <v>2276</v>
      </c>
    </row>
    <row r="187" spans="1:105" ht="12" customHeight="1" x14ac:dyDescent="0.25">
      <c r="A187" s="108" t="s">
        <v>53</v>
      </c>
      <c r="B187" s="98">
        <v>212.97606681430773</v>
      </c>
      <c r="C187" s="98">
        <v>250.01111434632321</v>
      </c>
      <c r="D187" s="98">
        <v>272.32566816128247</v>
      </c>
      <c r="E187" s="98">
        <v>179.93036763536665</v>
      </c>
      <c r="F187" s="98">
        <v>181.47187490799726</v>
      </c>
      <c r="G187" s="98">
        <v>267.48244789125789</v>
      </c>
      <c r="H187" s="98">
        <v>218.76837941487688</v>
      </c>
      <c r="I187" s="98">
        <v>233.98513371761035</v>
      </c>
      <c r="J187" s="98">
        <v>226.22618619244369</v>
      </c>
      <c r="K187" s="98">
        <v>246.5389059977295</v>
      </c>
      <c r="L187" s="98">
        <v>168.44432296489597</v>
      </c>
      <c r="M187" s="98">
        <v>119.43931122945355</v>
      </c>
      <c r="N187" s="98">
        <v>108.50176288423211</v>
      </c>
      <c r="O187" s="98">
        <v>89.918865334000756</v>
      </c>
      <c r="P187" s="98">
        <v>92.174202616751515</v>
      </c>
      <c r="Q187" s="98">
        <v>96.042933784793973</v>
      </c>
      <c r="R187" s="98">
        <v>108.68038865672536</v>
      </c>
      <c r="S187" s="98">
        <v>104.63762356498086</v>
      </c>
      <c r="T187" s="98">
        <v>75.319891054737099</v>
      </c>
      <c r="U187" s="98">
        <v>75.941308616237137</v>
      </c>
      <c r="V187" s="98">
        <v>27.595517403104797</v>
      </c>
      <c r="W187" s="98">
        <v>74.761073473577312</v>
      </c>
      <c r="X187" s="98">
        <v>144.27271699118697</v>
      </c>
      <c r="Y187" s="98">
        <v>143.77876420546622</v>
      </c>
      <c r="DA187" s="63" t="s">
        <v>2277</v>
      </c>
    </row>
    <row r="188" spans="1:105" ht="12" customHeight="1" x14ac:dyDescent="0.25">
      <c r="A188" s="108" t="s">
        <v>52</v>
      </c>
      <c r="B188" s="98">
        <v>687.72250556357824</v>
      </c>
      <c r="C188" s="98">
        <v>687.73126699119348</v>
      </c>
      <c r="D188" s="98">
        <v>687.93665650958997</v>
      </c>
      <c r="E188" s="98">
        <v>680.36382714305387</v>
      </c>
      <c r="F188" s="98">
        <v>676.80725222233912</v>
      </c>
      <c r="G188" s="98">
        <v>682.32753443934871</v>
      </c>
      <c r="H188" s="98">
        <v>683.17517529482518</v>
      </c>
      <c r="I188" s="98">
        <v>699.89484464860311</v>
      </c>
      <c r="J188" s="98">
        <v>706.32912408617199</v>
      </c>
      <c r="K188" s="98">
        <v>706.97368423181501</v>
      </c>
      <c r="L188" s="98">
        <v>744.92925358760056</v>
      </c>
      <c r="M188" s="98">
        <v>729.32877214566975</v>
      </c>
      <c r="N188" s="98">
        <v>692.17664618340973</v>
      </c>
      <c r="O188" s="98">
        <v>692.97846446431879</v>
      </c>
      <c r="P188" s="98">
        <v>652.76228331920731</v>
      </c>
      <c r="Q188" s="98">
        <v>635.85726982893846</v>
      </c>
      <c r="R188" s="98">
        <v>647.09865106186226</v>
      </c>
      <c r="S188" s="98">
        <v>663.88982430044064</v>
      </c>
      <c r="T188" s="98">
        <v>699.97386096066452</v>
      </c>
      <c r="U188" s="98">
        <v>699.66956753803368</v>
      </c>
      <c r="V188" s="98">
        <v>698.94494433567399</v>
      </c>
      <c r="W188" s="98">
        <v>730.7619775955709</v>
      </c>
      <c r="X188" s="98">
        <v>679.87569259832776</v>
      </c>
      <c r="Y188" s="98">
        <v>698.47504133409223</v>
      </c>
      <c r="DA188" s="63" t="s">
        <v>2278</v>
      </c>
    </row>
    <row r="189" spans="1:105" ht="12" customHeight="1" x14ac:dyDescent="0.25">
      <c r="A189" s="121" t="s">
        <v>54</v>
      </c>
      <c r="B189" s="122">
        <v>2278.8660295852978</v>
      </c>
      <c r="C189" s="122">
        <v>2303.4804583554542</v>
      </c>
      <c r="D189" s="122">
        <v>2379.1434098452337</v>
      </c>
      <c r="E189" s="122">
        <v>2467.3140213935094</v>
      </c>
      <c r="F189" s="122">
        <v>2479.1830642935638</v>
      </c>
      <c r="G189" s="122">
        <v>2418.3684332510393</v>
      </c>
      <c r="H189" s="122">
        <v>2314.7443895823035</v>
      </c>
      <c r="I189" s="122">
        <v>2369.2887635540342</v>
      </c>
      <c r="J189" s="122">
        <v>2054.022301462498</v>
      </c>
      <c r="K189" s="122">
        <v>2015.5843637534567</v>
      </c>
      <c r="L189" s="122">
        <v>2274.6139525181384</v>
      </c>
      <c r="M189" s="122">
        <v>1948.7061030693369</v>
      </c>
      <c r="N189" s="122">
        <v>1643.2355459475648</v>
      </c>
      <c r="O189" s="122">
        <v>1465.5442018433512</v>
      </c>
      <c r="P189" s="122">
        <v>1318.4656158702787</v>
      </c>
      <c r="Q189" s="122">
        <v>1288.5455628509387</v>
      </c>
      <c r="R189" s="122">
        <v>1518.8345065108276</v>
      </c>
      <c r="S189" s="122">
        <v>1490.5395922769751</v>
      </c>
      <c r="T189" s="122">
        <v>1600.6893980216435</v>
      </c>
      <c r="U189" s="122">
        <v>1589.4928843430125</v>
      </c>
      <c r="V189" s="122">
        <v>1712.1266687922273</v>
      </c>
      <c r="W189" s="122">
        <v>1735.9096930341971</v>
      </c>
      <c r="X189" s="122">
        <v>1653.9164375733785</v>
      </c>
      <c r="Y189" s="122">
        <v>1874.0241457014365</v>
      </c>
      <c r="DA189" s="130" t="s">
        <v>2279</v>
      </c>
    </row>
    <row r="190" spans="1:105" ht="12" customHeight="1" x14ac:dyDescent="0.25">
      <c r="A190" s="97" t="s">
        <v>50</v>
      </c>
      <c r="B190" s="98">
        <v>2673.601421477882</v>
      </c>
      <c r="C190" s="98">
        <v>2553.0697343308648</v>
      </c>
      <c r="D190" s="98">
        <v>2542.2597352651655</v>
      </c>
      <c r="E190" s="98">
        <v>2959.8865047678655</v>
      </c>
      <c r="F190" s="98">
        <v>2945.1311317187124</v>
      </c>
      <c r="G190" s="98">
        <v>2701.6604055634857</v>
      </c>
      <c r="H190" s="98">
        <v>2645.2016279765871</v>
      </c>
      <c r="I190" s="98">
        <v>2648.0032943150659</v>
      </c>
      <c r="J190" s="98">
        <v>2386.9284603590031</v>
      </c>
      <c r="K190" s="98">
        <v>2369.8717854561337</v>
      </c>
      <c r="L190" s="98">
        <v>2408.0739714831552</v>
      </c>
      <c r="M190" s="98">
        <v>2177.4202704405639</v>
      </c>
      <c r="N190" s="98">
        <v>1862.6878344658548</v>
      </c>
      <c r="O190" s="98">
        <v>1732.8001526205915</v>
      </c>
      <c r="P190" s="98">
        <v>1563.1237409692144</v>
      </c>
      <c r="Q190" s="98">
        <v>1517.9946181506748</v>
      </c>
      <c r="R190" s="98">
        <v>1636.4395258971113</v>
      </c>
      <c r="S190" s="98">
        <v>1767.2815262341423</v>
      </c>
      <c r="T190" s="98">
        <v>1828.8296986208111</v>
      </c>
      <c r="U190" s="98">
        <v>1903.1420108098948</v>
      </c>
      <c r="V190" s="98">
        <v>2216.1738301184046</v>
      </c>
      <c r="W190" s="98">
        <v>2117.5271987794949</v>
      </c>
      <c r="X190" s="98">
        <v>2139.8496756626027</v>
      </c>
      <c r="Y190" s="98">
        <v>2225.6611548114774</v>
      </c>
      <c r="DA190" s="63" t="s">
        <v>2280</v>
      </c>
    </row>
    <row r="191" spans="1:105" ht="12" customHeight="1" x14ac:dyDescent="0.25">
      <c r="A191" s="109" t="s">
        <v>120</v>
      </c>
      <c r="B191" s="33">
        <v>1915.3221172456863</v>
      </c>
      <c r="C191" s="33">
        <v>2072.3254707416195</v>
      </c>
      <c r="D191" s="33">
        <v>2226.3478042051556</v>
      </c>
      <c r="E191" s="33">
        <v>1988.2889668910464</v>
      </c>
      <c r="F191" s="33">
        <v>2037.1092164737188</v>
      </c>
      <c r="G191" s="33">
        <v>2158.3879470237348</v>
      </c>
      <c r="H191" s="33">
        <v>2019.6639321917949</v>
      </c>
      <c r="I191" s="33">
        <v>2125.0344523572107</v>
      </c>
      <c r="J191" s="33">
        <v>1764.5241367861418</v>
      </c>
      <c r="K191" s="33">
        <v>1722.1053461164763</v>
      </c>
      <c r="L191" s="33">
        <v>2158.0359360473858</v>
      </c>
      <c r="M191" s="33">
        <v>1720.9385867869228</v>
      </c>
      <c r="N191" s="33">
        <v>1346.9675148646754</v>
      </c>
      <c r="O191" s="33">
        <v>1071.3058262090385</v>
      </c>
      <c r="P191" s="33">
        <v>957.35898041019243</v>
      </c>
      <c r="Q191" s="33">
        <v>955.40018830342694</v>
      </c>
      <c r="R191" s="33">
        <v>1359.1571032384545</v>
      </c>
      <c r="S191" s="33">
        <v>1174.9691176026386</v>
      </c>
      <c r="T191" s="33">
        <v>1403.1209836437083</v>
      </c>
      <c r="U191" s="33">
        <v>1384.7575423455589</v>
      </c>
      <c r="V191" s="33">
        <v>1460.0373184110467</v>
      </c>
      <c r="W191" s="33">
        <v>1568.762693205023</v>
      </c>
      <c r="X191" s="33">
        <v>1441.7497338471869</v>
      </c>
      <c r="Y191" s="33">
        <v>1723.3787951224976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3803.5787138011524</v>
      </c>
      <c r="C193" s="117">
        <f t="shared" si="94"/>
        <v>3777.0921650410528</v>
      </c>
      <c r="D193" s="117">
        <f t="shared" si="94"/>
        <v>3808.157612574736</v>
      </c>
      <c r="E193" s="117">
        <f t="shared" si="94"/>
        <v>4764.6341303327372</v>
      </c>
      <c r="F193" s="117">
        <f t="shared" si="94"/>
        <v>4765.3197283877244</v>
      </c>
      <c r="G193" s="117">
        <f t="shared" si="94"/>
        <v>4467.8599041256412</v>
      </c>
      <c r="H193" s="117">
        <f t="shared" si="94"/>
        <v>4427.6826397610876</v>
      </c>
      <c r="I193" s="117">
        <f t="shared" si="94"/>
        <v>4532.2042205949274</v>
      </c>
      <c r="J193" s="117">
        <f t="shared" si="94"/>
        <v>3898.4484145100814</v>
      </c>
      <c r="K193" s="117">
        <f t="shared" si="94"/>
        <v>3007.3175006396541</v>
      </c>
      <c r="L193" s="117">
        <f t="shared" si="94"/>
        <v>5038.0911167754166</v>
      </c>
      <c r="M193" s="117">
        <f t="shared" si="94"/>
        <v>4196.6476627840402</v>
      </c>
      <c r="N193" s="117">
        <f t="shared" si="94"/>
        <v>3972.4276545111215</v>
      </c>
      <c r="O193" s="117">
        <f t="shared" si="94"/>
        <v>4079.1473464914175</v>
      </c>
      <c r="P193" s="117">
        <f t="shared" si="94"/>
        <v>3993.5964741344415</v>
      </c>
      <c r="Q193" s="117">
        <f t="shared" si="94"/>
        <v>3937.0006142984384</v>
      </c>
      <c r="R193" s="117">
        <f t="shared" ref="R193:V193" si="95">R194+R197+R199+R208</f>
        <v>4189.582837377533</v>
      </c>
      <c r="S193" s="117">
        <f t="shared" si="95"/>
        <v>4258.3805441609011</v>
      </c>
      <c r="T193" s="117">
        <f t="shared" si="95"/>
        <v>4333.9547640626206</v>
      </c>
      <c r="U193" s="117">
        <f t="shared" si="95"/>
        <v>4453.4650833978558</v>
      </c>
      <c r="V193" s="117">
        <f t="shared" si="95"/>
        <v>4965.7694189109998</v>
      </c>
      <c r="W193" s="117">
        <f t="shared" ref="W193:Y193" si="96">W194+W197+W199+W208</f>
        <v>4818.363837070895</v>
      </c>
      <c r="X193" s="117">
        <f t="shared" si="96"/>
        <v>4792.8156434582233</v>
      </c>
      <c r="Y193" s="117">
        <f t="shared" si="96"/>
        <v>5065.1083087944871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1488.519861439835</v>
      </c>
      <c r="C194" s="122">
        <f t="shared" si="97"/>
        <v>1443.2100314314071</v>
      </c>
      <c r="D194" s="122">
        <f t="shared" si="97"/>
        <v>1426.7924544679881</v>
      </c>
      <c r="E194" s="122">
        <f t="shared" si="97"/>
        <v>2306.0015773182122</v>
      </c>
      <c r="F194" s="122">
        <f t="shared" si="97"/>
        <v>2310.0348679817221</v>
      </c>
      <c r="G194" s="122">
        <f t="shared" si="97"/>
        <v>2021.2361982186717</v>
      </c>
      <c r="H194" s="122">
        <f t="shared" si="97"/>
        <v>2010.8474490951844</v>
      </c>
      <c r="I194" s="122">
        <f t="shared" si="97"/>
        <v>2084.58724954935</v>
      </c>
      <c r="J194" s="122">
        <f t="shared" si="97"/>
        <v>1646.8165415467065</v>
      </c>
      <c r="K194" s="122">
        <f t="shared" si="97"/>
        <v>748.00763842371555</v>
      </c>
      <c r="L194" s="122">
        <f t="shared" si="97"/>
        <v>2557.3742030022236</v>
      </c>
      <c r="M194" s="122">
        <f t="shared" si="97"/>
        <v>2081.4126206566393</v>
      </c>
      <c r="N194" s="122">
        <f t="shared" si="97"/>
        <v>2091.4057464981661</v>
      </c>
      <c r="O194" s="122">
        <f t="shared" si="97"/>
        <v>2276.7599527537323</v>
      </c>
      <c r="P194" s="122">
        <f t="shared" si="97"/>
        <v>2276.6526608126374</v>
      </c>
      <c r="Q194" s="122">
        <f t="shared" si="97"/>
        <v>2249.8137549218668</v>
      </c>
      <c r="R194" s="122">
        <f t="shared" ref="R194:V194" si="98">SUM(R195:R196)</f>
        <v>2298.728553801569</v>
      </c>
      <c r="S194" s="122">
        <f t="shared" si="98"/>
        <v>2368.4546752048368</v>
      </c>
      <c r="T194" s="122">
        <f t="shared" si="98"/>
        <v>2320.2074265971096</v>
      </c>
      <c r="U194" s="122">
        <f t="shared" si="98"/>
        <v>2414.581705868789</v>
      </c>
      <c r="V194" s="122">
        <f t="shared" si="98"/>
        <v>2735.0786443868997</v>
      </c>
      <c r="W194" s="122">
        <f t="shared" ref="W194:Y194" si="99">SUM(W195:W196)</f>
        <v>2586.106041888906</v>
      </c>
      <c r="X194" s="122">
        <f t="shared" si="99"/>
        <v>2645.599116792991</v>
      </c>
      <c r="Y194" s="122">
        <f t="shared" si="99"/>
        <v>2704.4272421460373</v>
      </c>
      <c r="DA194" s="130" t="s">
        <v>2433</v>
      </c>
    </row>
    <row r="195" spans="1:105" ht="12" customHeight="1" x14ac:dyDescent="0.25">
      <c r="A195" s="97" t="s">
        <v>74</v>
      </c>
      <c r="B195" s="98">
        <v>1460.7054508571139</v>
      </c>
      <c r="C195" s="98">
        <v>1417.1347624203595</v>
      </c>
      <c r="D195" s="98">
        <v>1402.1454856738353</v>
      </c>
      <c r="E195" s="98">
        <v>2273.2351891017752</v>
      </c>
      <c r="F195" s="98">
        <v>2278.8504487073001</v>
      </c>
      <c r="G195" s="98">
        <v>1993.6765698946447</v>
      </c>
      <c r="H195" s="98">
        <v>1983.036573660273</v>
      </c>
      <c r="I195" s="98">
        <v>2054.7839291608866</v>
      </c>
      <c r="J195" s="98">
        <v>1622.0592041887048</v>
      </c>
      <c r="K195" s="98">
        <v>737.33461040656357</v>
      </c>
      <c r="L195" s="98">
        <v>2532.9356549950367</v>
      </c>
      <c r="M195" s="98">
        <v>2059.139005961259</v>
      </c>
      <c r="N195" s="98">
        <v>2070.0805775291519</v>
      </c>
      <c r="O195" s="98">
        <v>2253.8559073674387</v>
      </c>
      <c r="P195" s="98">
        <v>2254.7524196565118</v>
      </c>
      <c r="Q195" s="98">
        <v>2228.5961773420358</v>
      </c>
      <c r="R195" s="98">
        <v>2276.315554422581</v>
      </c>
      <c r="S195" s="98">
        <v>2345.8571691503848</v>
      </c>
      <c r="T195" s="98">
        <v>2298.451792841613</v>
      </c>
      <c r="U195" s="98">
        <v>2392.3027935575747</v>
      </c>
      <c r="V195" s="98">
        <v>2699.5139212708254</v>
      </c>
      <c r="W195" s="98">
        <v>2552.5166022542257</v>
      </c>
      <c r="X195" s="98">
        <v>2611.0188779384512</v>
      </c>
      <c r="Y195" s="98">
        <v>2668.1847415454881</v>
      </c>
      <c r="DA195" s="63" t="s">
        <v>2434</v>
      </c>
    </row>
    <row r="196" spans="1:105" ht="12" customHeight="1" x14ac:dyDescent="0.25">
      <c r="A196" s="97" t="s">
        <v>53</v>
      </c>
      <c r="B196" s="98">
        <v>27.814410582721059</v>
      </c>
      <c r="C196" s="98">
        <v>26.075269011047556</v>
      </c>
      <c r="D196" s="98">
        <v>24.646968794152734</v>
      </c>
      <c r="E196" s="98">
        <v>32.766388216436951</v>
      </c>
      <c r="F196" s="98">
        <v>31.184419274422012</v>
      </c>
      <c r="G196" s="98">
        <v>27.55962832402696</v>
      </c>
      <c r="H196" s="98">
        <v>27.810875434911328</v>
      </c>
      <c r="I196" s="98">
        <v>29.803320388463451</v>
      </c>
      <c r="J196" s="98">
        <v>24.757337358001582</v>
      </c>
      <c r="K196" s="98">
        <v>10.673028017151941</v>
      </c>
      <c r="L196" s="98">
        <v>24.438548007187109</v>
      </c>
      <c r="M196" s="98">
        <v>22.273614695380182</v>
      </c>
      <c r="N196" s="98">
        <v>21.325168969014133</v>
      </c>
      <c r="O196" s="98">
        <v>22.904045386293745</v>
      </c>
      <c r="P196" s="98">
        <v>21.900241156125581</v>
      </c>
      <c r="Q196" s="98">
        <v>21.217577579831069</v>
      </c>
      <c r="R196" s="98">
        <v>22.412999378987966</v>
      </c>
      <c r="S196" s="98">
        <v>22.597506054451859</v>
      </c>
      <c r="T196" s="98">
        <v>21.755633755496703</v>
      </c>
      <c r="U196" s="98">
        <v>22.278912311214324</v>
      </c>
      <c r="V196" s="98">
        <v>35.564723116074177</v>
      </c>
      <c r="W196" s="98">
        <v>33.589439634680481</v>
      </c>
      <c r="X196" s="98">
        <v>34.580238854540006</v>
      </c>
      <c r="Y196" s="98">
        <v>36.242500600549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25.648420803185068</v>
      </c>
      <c r="C197" s="122">
        <f t="shared" si="100"/>
        <v>30.464728411361456</v>
      </c>
      <c r="D197" s="122">
        <f t="shared" si="100"/>
        <v>25.539296774608058</v>
      </c>
      <c r="E197" s="122">
        <f t="shared" si="100"/>
        <v>57.001333232061349</v>
      </c>
      <c r="F197" s="122">
        <f t="shared" si="100"/>
        <v>44.262933431071552</v>
      </c>
      <c r="G197" s="122">
        <f t="shared" si="100"/>
        <v>61.521488400791263</v>
      </c>
      <c r="H197" s="122">
        <f t="shared" si="100"/>
        <v>89.596950177234007</v>
      </c>
      <c r="I197" s="122">
        <f t="shared" si="100"/>
        <v>55.140570853172235</v>
      </c>
      <c r="J197" s="122">
        <f t="shared" si="100"/>
        <v>63.982832646804923</v>
      </c>
      <c r="K197" s="122">
        <f t="shared" si="100"/>
        <v>81.280712647049</v>
      </c>
      <c r="L197" s="122">
        <f t="shared" si="100"/>
        <v>77.5955947179731</v>
      </c>
      <c r="M197" s="122">
        <f t="shared" si="100"/>
        <v>47.937512396763481</v>
      </c>
      <c r="N197" s="122">
        <f t="shared" si="100"/>
        <v>60.994768526177907</v>
      </c>
      <c r="O197" s="122">
        <f t="shared" si="100"/>
        <v>101.07554744115207</v>
      </c>
      <c r="P197" s="122">
        <f t="shared" si="100"/>
        <v>155.99831604507455</v>
      </c>
      <c r="Q197" s="122">
        <f t="shared" si="100"/>
        <v>165.86553263776273</v>
      </c>
      <c r="R197" s="122">
        <f t="shared" si="100"/>
        <v>179.54571461109489</v>
      </c>
      <c r="S197" s="122">
        <f t="shared" si="100"/>
        <v>165.24829642162476</v>
      </c>
      <c r="T197" s="122">
        <f t="shared" si="100"/>
        <v>164.88637189296031</v>
      </c>
      <c r="U197" s="122">
        <f t="shared" si="100"/>
        <v>153.01287953543061</v>
      </c>
      <c r="V197" s="122">
        <f t="shared" si="100"/>
        <v>141.31801829917006</v>
      </c>
      <c r="W197" s="122">
        <f t="shared" si="100"/>
        <v>139.46009877615211</v>
      </c>
      <c r="X197" s="122">
        <f t="shared" si="100"/>
        <v>141.05804424101055</v>
      </c>
      <c r="Y197" s="122">
        <f t="shared" si="100"/>
        <v>169.83793334437902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25.648420803185068</v>
      </c>
      <c r="C198" s="98">
        <f>RES_hhdet_tesh!C29</f>
        <v>30.464728411361456</v>
      </c>
      <c r="D198" s="98">
        <f>RES_hhdet_tesh!D29</f>
        <v>25.539296774608058</v>
      </c>
      <c r="E198" s="98">
        <f>RES_hhdet_tesh!E29</f>
        <v>57.001333232061349</v>
      </c>
      <c r="F198" s="98">
        <f>RES_hhdet_tesh!F29</f>
        <v>44.262933431071552</v>
      </c>
      <c r="G198" s="98">
        <f>RES_hhdet_tesh!G29</f>
        <v>61.521488400791263</v>
      </c>
      <c r="H198" s="98">
        <f>RES_hhdet_tesh!H29</f>
        <v>89.596950177234007</v>
      </c>
      <c r="I198" s="98">
        <f>RES_hhdet_tesh!I29</f>
        <v>55.140570853172235</v>
      </c>
      <c r="J198" s="98">
        <f>RES_hhdet_tesh!J29</f>
        <v>63.982832646804923</v>
      </c>
      <c r="K198" s="98">
        <f>RES_hhdet_tesh!K29</f>
        <v>81.280712647049</v>
      </c>
      <c r="L198" s="98">
        <f>RES_hhdet_tesh!L29</f>
        <v>77.5955947179731</v>
      </c>
      <c r="M198" s="98">
        <f>RES_hhdet_tesh!M29</f>
        <v>47.937512396763481</v>
      </c>
      <c r="N198" s="98">
        <f>RES_hhdet_tesh!N29</f>
        <v>60.994768526177907</v>
      </c>
      <c r="O198" s="98">
        <f>RES_hhdet_tesh!O29</f>
        <v>101.07554744115207</v>
      </c>
      <c r="P198" s="98">
        <f>RES_hhdet_tesh!P29</f>
        <v>155.99831604507455</v>
      </c>
      <c r="Q198" s="98">
        <f>RES_hhdet_tesh!Q29</f>
        <v>165.86553263776273</v>
      </c>
      <c r="R198" s="98">
        <f>RES_hhdet_tesh!R29</f>
        <v>179.54571461109489</v>
      </c>
      <c r="S198" s="98">
        <f>RES_hhdet_tesh!S29</f>
        <v>165.24829642162476</v>
      </c>
      <c r="T198" s="98">
        <f>RES_hhdet_tesh!T29</f>
        <v>164.88637189296031</v>
      </c>
      <c r="U198" s="98">
        <f>RES_hhdet_tesh!U29</f>
        <v>153.01287953543061</v>
      </c>
      <c r="V198" s="98">
        <f>RES_hhdet_tesh!V29</f>
        <v>141.31801829917006</v>
      </c>
      <c r="W198" s="98">
        <f>RES_hhdet_tesh!W29</f>
        <v>139.46009877615211</v>
      </c>
      <c r="X198" s="98">
        <f>RES_hhdet_tesh!X29</f>
        <v>141.05804424101055</v>
      </c>
      <c r="Y198" s="98">
        <f>RES_hhdet_tesh!Y29</f>
        <v>169.83793334437902</v>
      </c>
      <c r="DA198" s="63" t="s">
        <v>2437</v>
      </c>
    </row>
    <row r="199" spans="1:105" ht="12" customHeight="1" x14ac:dyDescent="0.25">
      <c r="A199" s="121" t="s">
        <v>55</v>
      </c>
      <c r="B199" s="122">
        <v>860.74716111815962</v>
      </c>
      <c r="C199" s="122">
        <v>844.60281245682143</v>
      </c>
      <c r="D199" s="122">
        <v>838.76643828964291</v>
      </c>
      <c r="E199" s="122">
        <v>855.31802923988801</v>
      </c>
      <c r="F199" s="122">
        <v>847.48932106735606</v>
      </c>
      <c r="G199" s="122">
        <v>838.21097367269419</v>
      </c>
      <c r="H199" s="122">
        <v>844.22450591815391</v>
      </c>
      <c r="I199" s="122">
        <v>864.6486277420604</v>
      </c>
      <c r="J199" s="122">
        <v>869.61549722136283</v>
      </c>
      <c r="K199" s="122">
        <v>879.63577528900748</v>
      </c>
      <c r="L199" s="122">
        <v>916.88005402193858</v>
      </c>
      <c r="M199" s="122">
        <v>811.39550817841882</v>
      </c>
      <c r="N199" s="122">
        <v>785.33315693655777</v>
      </c>
      <c r="O199" s="122">
        <v>791.25141494586649</v>
      </c>
      <c r="P199" s="122">
        <v>742.68804917844534</v>
      </c>
      <c r="Q199" s="122">
        <v>719.0394305374225</v>
      </c>
      <c r="R199" s="122">
        <v>741.16252134722026</v>
      </c>
      <c r="S199" s="122">
        <v>766.78830395994964</v>
      </c>
      <c r="T199" s="122">
        <v>769.2442626289577</v>
      </c>
      <c r="U199" s="122">
        <v>771.18233422248591</v>
      </c>
      <c r="V199" s="122">
        <v>851.61281250032027</v>
      </c>
      <c r="W199" s="122">
        <v>803.32383125396075</v>
      </c>
      <c r="X199" s="122">
        <v>785.40974258467293</v>
      </c>
      <c r="Y199" s="122">
        <v>787.64902043824986</v>
      </c>
      <c r="DA199" s="130" t="s">
        <v>2438</v>
      </c>
    </row>
    <row r="200" spans="1:105" ht="12" customHeight="1" x14ac:dyDescent="0.25">
      <c r="A200" s="97" t="s">
        <v>141</v>
      </c>
      <c r="B200" s="98">
        <v>863.09923284746617</v>
      </c>
      <c r="C200" s="98">
        <v>844.34878334029941</v>
      </c>
      <c r="D200" s="98">
        <v>836.96430151303332</v>
      </c>
      <c r="E200" s="98">
        <v>859.36978014323824</v>
      </c>
      <c r="F200" s="98">
        <v>851.35140170433033</v>
      </c>
      <c r="G200" s="98">
        <v>836.68793089119345</v>
      </c>
      <c r="H200" s="98">
        <v>845.62402997151878</v>
      </c>
      <c r="I200" s="98">
        <v>865.51777740047669</v>
      </c>
      <c r="J200" s="98">
        <v>870.80762810920396</v>
      </c>
      <c r="K200" s="98">
        <v>880.57590342245021</v>
      </c>
      <c r="L200" s="98">
        <v>926.24037447205797</v>
      </c>
      <c r="M200" s="98">
        <v>811.87949283922364</v>
      </c>
      <c r="N200" s="98">
        <v>791.70338481570172</v>
      </c>
      <c r="O200" s="98">
        <v>803.67917904225158</v>
      </c>
      <c r="P200" s="98">
        <v>751.85178243759708</v>
      </c>
      <c r="Q200" s="98">
        <v>725.10800523523903</v>
      </c>
      <c r="R200" s="98">
        <v>748.05477471026757</v>
      </c>
      <c r="S200" s="98">
        <v>777.19842255510525</v>
      </c>
      <c r="T200" s="98">
        <v>775.33295960472253</v>
      </c>
      <c r="U200" s="98">
        <v>777.51013983278415</v>
      </c>
      <c r="V200" s="98">
        <v>911.79369604507247</v>
      </c>
      <c r="W200" s="98">
        <v>811.16811779175282</v>
      </c>
      <c r="X200" s="98">
        <v>784.33543505265163</v>
      </c>
      <c r="Y200" s="98">
        <v>778.45008959179097</v>
      </c>
      <c r="DA200" s="63" t="s">
        <v>2439</v>
      </c>
    </row>
    <row r="201" spans="1:105" ht="12" customHeight="1" x14ac:dyDescent="0.25">
      <c r="A201" s="97" t="s">
        <v>140</v>
      </c>
      <c r="B201" s="98">
        <v>863.09923284746606</v>
      </c>
      <c r="C201" s="98">
        <v>844.33268191829723</v>
      </c>
      <c r="D201" s="98">
        <v>836.94434154833675</v>
      </c>
      <c r="E201" s="98">
        <v>859.36008433831137</v>
      </c>
      <c r="F201" s="98">
        <v>851.32785703055708</v>
      </c>
      <c r="G201" s="98">
        <v>836.5330614340437</v>
      </c>
      <c r="H201" s="98">
        <v>845.47402984487553</v>
      </c>
      <c r="I201" s="98">
        <v>865.26258732862482</v>
      </c>
      <c r="J201" s="98">
        <v>870.80270719888665</v>
      </c>
      <c r="K201" s="98">
        <v>880.63797969808502</v>
      </c>
      <c r="L201" s="98">
        <v>926.50189787332192</v>
      </c>
      <c r="M201" s="98">
        <v>812.29283355413111</v>
      </c>
      <c r="N201" s="98">
        <v>792.33711019851751</v>
      </c>
      <c r="O201" s="98">
        <v>804.15444447769642</v>
      </c>
      <c r="P201" s="98">
        <v>752.13102121989095</v>
      </c>
      <c r="Q201" s="98">
        <v>724.92287641051996</v>
      </c>
      <c r="R201" s="98">
        <v>747.55401868695333</v>
      </c>
      <c r="S201" s="98">
        <v>776.87835435561533</v>
      </c>
      <c r="T201" s="98">
        <v>775.30950657314929</v>
      </c>
      <c r="U201" s="98">
        <v>777.57208552626957</v>
      </c>
      <c r="V201" s="98">
        <v>912.65545117547913</v>
      </c>
      <c r="W201" s="98">
        <v>810.78126350607999</v>
      </c>
      <c r="X201" s="98">
        <v>783.33451113272247</v>
      </c>
      <c r="Y201" s="98">
        <v>776.44165838333015</v>
      </c>
      <c r="DA201" s="63" t="s">
        <v>2440</v>
      </c>
    </row>
    <row r="202" spans="1:105" ht="12" customHeight="1" x14ac:dyDescent="0.25">
      <c r="A202" s="100" t="s">
        <v>50</v>
      </c>
      <c r="B202" s="101">
        <v>154.38292717839929</v>
      </c>
      <c r="C202" s="101">
        <v>159.46240013044377</v>
      </c>
      <c r="D202" s="101">
        <v>164.37440190122882</v>
      </c>
      <c r="E202" s="101">
        <v>147.35844096718472</v>
      </c>
      <c r="F202" s="101">
        <v>146.26385732340694</v>
      </c>
      <c r="G202" s="101">
        <v>164.93914167675351</v>
      </c>
      <c r="H202" s="101">
        <v>153.148418473899</v>
      </c>
      <c r="I202" s="101">
        <v>159.40796740900186</v>
      </c>
      <c r="J202" s="101">
        <v>157.10415728517737</v>
      </c>
      <c r="K202" s="101">
        <v>165.91872900587799</v>
      </c>
      <c r="L202" s="101">
        <v>147.71167913942128</v>
      </c>
      <c r="M202" s="101">
        <v>85.961602056758636</v>
      </c>
      <c r="N202" s="101">
        <v>88.105669642698174</v>
      </c>
      <c r="O202" s="101">
        <v>83.135590962326049</v>
      </c>
      <c r="P202" s="101">
        <v>80.766263206013747</v>
      </c>
      <c r="Q202" s="101">
        <v>78.747350490362138</v>
      </c>
      <c r="R202" s="101">
        <v>87.848919623990824</v>
      </c>
      <c r="S202" s="101">
        <v>90.515508104594574</v>
      </c>
      <c r="T202" s="101">
        <v>64.753178185416061</v>
      </c>
      <c r="U202" s="101">
        <v>67.266140520625768</v>
      </c>
      <c r="V202" s="101">
        <v>107.86530783370227</v>
      </c>
      <c r="W202" s="101">
        <v>100.94283169535105</v>
      </c>
      <c r="X202" s="101">
        <v>154.87018827831014</v>
      </c>
      <c r="Y202" s="101">
        <v>126.17728982545931</v>
      </c>
      <c r="DA202" s="131" t="s">
        <v>2441</v>
      </c>
    </row>
    <row r="203" spans="1:105" ht="12" customHeight="1" x14ac:dyDescent="0.25">
      <c r="A203" s="103" t="s">
        <v>52</v>
      </c>
      <c r="B203" s="104">
        <v>708.71630566906663</v>
      </c>
      <c r="C203" s="104">
        <v>684.8702817878534</v>
      </c>
      <c r="D203" s="104">
        <v>672.56993964710796</v>
      </c>
      <c r="E203" s="104">
        <v>712.00164337112665</v>
      </c>
      <c r="F203" s="104">
        <v>705.06399970715006</v>
      </c>
      <c r="G203" s="104">
        <v>671.59391975729011</v>
      </c>
      <c r="H203" s="104">
        <v>692.32561137097639</v>
      </c>
      <c r="I203" s="104">
        <v>705.85461991962302</v>
      </c>
      <c r="J203" s="104">
        <v>713.69854991370926</v>
      </c>
      <c r="K203" s="104">
        <v>714.7192506922072</v>
      </c>
      <c r="L203" s="104">
        <v>778.79021873390082</v>
      </c>
      <c r="M203" s="104">
        <v>726.33123149737253</v>
      </c>
      <c r="N203" s="104">
        <v>704.23144055581918</v>
      </c>
      <c r="O203" s="104">
        <v>721.01885351537021</v>
      </c>
      <c r="P203" s="104">
        <v>671.36475801387735</v>
      </c>
      <c r="Q203" s="104">
        <v>646.17552592015784</v>
      </c>
      <c r="R203" s="104">
        <v>659.70509906296252</v>
      </c>
      <c r="S203" s="104">
        <v>686.36284625102076</v>
      </c>
      <c r="T203" s="104">
        <v>710.55632838773317</v>
      </c>
      <c r="U203" s="104">
        <v>710.30594500564382</v>
      </c>
      <c r="V203" s="104">
        <v>804.79014334177702</v>
      </c>
      <c r="W203" s="104">
        <v>709.83843181072905</v>
      </c>
      <c r="X203" s="104">
        <v>628.46432285441233</v>
      </c>
      <c r="Y203" s="104">
        <v>650.26436855787097</v>
      </c>
      <c r="DA203" s="132" t="s">
        <v>2442</v>
      </c>
    </row>
    <row r="204" spans="1:105" ht="12" customHeight="1" x14ac:dyDescent="0.25">
      <c r="A204" s="106" t="s">
        <v>122</v>
      </c>
      <c r="B204" s="101">
        <v>823.79453052706583</v>
      </c>
      <c r="C204" s="101">
        <v>848.23390804671817</v>
      </c>
      <c r="D204" s="101">
        <v>863.90626914664404</v>
      </c>
      <c r="E204" s="101">
        <v>797.27564928518643</v>
      </c>
      <c r="F204" s="101">
        <v>795.39941243660576</v>
      </c>
      <c r="G204" s="101">
        <v>857.49053044931543</v>
      </c>
      <c r="H204" s="101">
        <v>827.45560909894493</v>
      </c>
      <c r="I204" s="101">
        <v>854.69556817874422</v>
      </c>
      <c r="J204" s="101">
        <v>855.55838986313131</v>
      </c>
      <c r="K204" s="101">
        <v>870.02150683869604</v>
      </c>
      <c r="L204" s="101">
        <v>856.51347243479279</v>
      </c>
      <c r="M204" s="101">
        <v>807.9334155773812</v>
      </c>
      <c r="N204" s="101">
        <v>763.33781586858186</v>
      </c>
      <c r="O204" s="101">
        <v>752.93457221482652</v>
      </c>
      <c r="P204" s="101">
        <v>714.08435359585894</v>
      </c>
      <c r="Q204" s="101">
        <v>700.60337592862754</v>
      </c>
      <c r="R204" s="101">
        <v>720.87207816545799</v>
      </c>
      <c r="S204" s="101">
        <v>735.78010861397775</v>
      </c>
      <c r="T204" s="101">
        <v>754.44860843916535</v>
      </c>
      <c r="U204" s="101">
        <v>755.65051483503555</v>
      </c>
      <c r="V204" s="101">
        <v>725.72859922253826</v>
      </c>
      <c r="W204" s="101">
        <v>788.41310654031042</v>
      </c>
      <c r="X204" s="101">
        <v>786.60228040369486</v>
      </c>
      <c r="Y204" s="101">
        <v>805.93772437867506</v>
      </c>
      <c r="DA204" s="131" t="s">
        <v>2443</v>
      </c>
    </row>
    <row r="205" spans="1:105" ht="12" customHeight="1" x14ac:dyDescent="0.25">
      <c r="A205" s="107" t="s">
        <v>121</v>
      </c>
      <c r="B205" s="104">
        <v>823.79453052706606</v>
      </c>
      <c r="C205" s="104">
        <v>848.46443526435223</v>
      </c>
      <c r="D205" s="104">
        <v>864.05638282068503</v>
      </c>
      <c r="E205" s="104">
        <v>797.23964541063424</v>
      </c>
      <c r="F205" s="104">
        <v>795.32027803100004</v>
      </c>
      <c r="G205" s="104">
        <v>857.76220687368652</v>
      </c>
      <c r="H205" s="104">
        <v>827.32545165260535</v>
      </c>
      <c r="I205" s="104">
        <v>854.4987975163408</v>
      </c>
      <c r="J205" s="104">
        <v>855.83398584781185</v>
      </c>
      <c r="K205" s="104">
        <v>870.55099099756308</v>
      </c>
      <c r="L205" s="104">
        <v>857.49984908998181</v>
      </c>
      <c r="M205" s="104">
        <v>809.57137811496239</v>
      </c>
      <c r="N205" s="104">
        <v>765.52083249164798</v>
      </c>
      <c r="O205" s="104">
        <v>754.06503119986007</v>
      </c>
      <c r="P205" s="104">
        <v>715.3907614014131</v>
      </c>
      <c r="Q205" s="104">
        <v>701.20629961889551</v>
      </c>
      <c r="R205" s="104">
        <v>721.39998951249481</v>
      </c>
      <c r="S205" s="104">
        <v>736.43307879940244</v>
      </c>
      <c r="T205" s="104">
        <v>753.50127105944705</v>
      </c>
      <c r="U205" s="104">
        <v>755.02549466153062</v>
      </c>
      <c r="V205" s="104">
        <v>719.46839011320753</v>
      </c>
      <c r="W205" s="104">
        <v>786.7459922127872</v>
      </c>
      <c r="X205" s="104">
        <v>787.9868576448074</v>
      </c>
      <c r="Y205" s="104">
        <v>806.45486512262335</v>
      </c>
      <c r="DA205" s="132" t="s">
        <v>2444</v>
      </c>
    </row>
    <row r="206" spans="1:105" ht="12" customHeight="1" x14ac:dyDescent="0.25">
      <c r="A206" s="108" t="s">
        <v>53</v>
      </c>
      <c r="B206" s="98">
        <v>136.07202496348785</v>
      </c>
      <c r="C206" s="98">
        <v>160.73316827315875</v>
      </c>
      <c r="D206" s="98">
        <v>176.11972631109509</v>
      </c>
      <c r="E206" s="98">
        <v>116.87581826758029</v>
      </c>
      <c r="F206" s="98">
        <v>118.51302580866086</v>
      </c>
      <c r="G206" s="98">
        <v>175.43467243433787</v>
      </c>
      <c r="H206" s="98">
        <v>144.15027635778006</v>
      </c>
      <c r="I206" s="98">
        <v>154.60395286773777</v>
      </c>
      <c r="J206" s="98">
        <v>149.50486176163989</v>
      </c>
      <c r="K206" s="98">
        <v>163.57730676574795</v>
      </c>
      <c r="L206" s="98">
        <v>112.57059550238128</v>
      </c>
      <c r="M206" s="98">
        <v>80.242605969292754</v>
      </c>
      <c r="N206" s="98">
        <v>73.344186308238278</v>
      </c>
      <c r="O206" s="98">
        <v>61.086566735541282</v>
      </c>
      <c r="P206" s="98">
        <v>62.628478082205902</v>
      </c>
      <c r="Q206" s="98">
        <v>65.349029789956944</v>
      </c>
      <c r="R206" s="98">
        <v>74.301338450632514</v>
      </c>
      <c r="S206" s="98">
        <v>72.543254498961844</v>
      </c>
      <c r="T206" s="98">
        <v>53.527410098782568</v>
      </c>
      <c r="U206" s="98">
        <v>55.35592712349694</v>
      </c>
      <c r="V206" s="98">
        <v>20.523445777533386</v>
      </c>
      <c r="W206" s="98">
        <v>55.984014617216346</v>
      </c>
      <c r="X206" s="98">
        <v>108.11116504647963</v>
      </c>
      <c r="Y206" s="98">
        <v>107.97982378853105</v>
      </c>
      <c r="DA206" s="63" t="s">
        <v>2445</v>
      </c>
    </row>
    <row r="207" spans="1:105" ht="12" customHeight="1" x14ac:dyDescent="0.25">
      <c r="A207" s="108" t="s">
        <v>52</v>
      </c>
      <c r="B207" s="98">
        <v>687.72250556357824</v>
      </c>
      <c r="C207" s="98">
        <v>687.73126699119348</v>
      </c>
      <c r="D207" s="98">
        <v>687.93665650958997</v>
      </c>
      <c r="E207" s="98">
        <v>680.36382714305387</v>
      </c>
      <c r="F207" s="98">
        <v>676.80725222233912</v>
      </c>
      <c r="G207" s="98">
        <v>682.32753443934871</v>
      </c>
      <c r="H207" s="98">
        <v>683.17517529482518</v>
      </c>
      <c r="I207" s="98">
        <v>699.89484464860311</v>
      </c>
      <c r="J207" s="98">
        <v>706.32912408617199</v>
      </c>
      <c r="K207" s="98">
        <v>706.97368423181501</v>
      </c>
      <c r="L207" s="98">
        <v>744.92925358760056</v>
      </c>
      <c r="M207" s="98">
        <v>729.32877214566975</v>
      </c>
      <c r="N207" s="98">
        <v>692.17664618340973</v>
      </c>
      <c r="O207" s="98">
        <v>692.97846446431879</v>
      </c>
      <c r="P207" s="98">
        <v>652.76228331920731</v>
      </c>
      <c r="Q207" s="98">
        <v>635.85726982893846</v>
      </c>
      <c r="R207" s="98">
        <v>647.09865106186226</v>
      </c>
      <c r="S207" s="98">
        <v>663.88982430044064</v>
      </c>
      <c r="T207" s="98">
        <v>699.97386096066452</v>
      </c>
      <c r="U207" s="98">
        <v>699.66956753803368</v>
      </c>
      <c r="V207" s="98">
        <v>698.94494433567399</v>
      </c>
      <c r="W207" s="98">
        <v>730.7619775955709</v>
      </c>
      <c r="X207" s="98">
        <v>679.87569259832776</v>
      </c>
      <c r="Y207" s="98">
        <v>698.47504133409223</v>
      </c>
      <c r="DA207" s="63" t="s">
        <v>2446</v>
      </c>
    </row>
    <row r="208" spans="1:105" ht="12" customHeight="1" x14ac:dyDescent="0.25">
      <c r="A208" s="121" t="s">
        <v>54</v>
      </c>
      <c r="B208" s="122">
        <v>1428.6632704399726</v>
      </c>
      <c r="C208" s="122">
        <v>1458.8145927414628</v>
      </c>
      <c r="D208" s="122">
        <v>1517.059423042497</v>
      </c>
      <c r="E208" s="122">
        <v>1546.3131905425762</v>
      </c>
      <c r="F208" s="122">
        <v>1563.5326059075751</v>
      </c>
      <c r="G208" s="122">
        <v>1546.8912438334837</v>
      </c>
      <c r="H208" s="122">
        <v>1483.013734570515</v>
      </c>
      <c r="I208" s="122">
        <v>1527.8277724503446</v>
      </c>
      <c r="J208" s="122">
        <v>1318.0335430952073</v>
      </c>
      <c r="K208" s="122">
        <v>1298.393374279882</v>
      </c>
      <c r="L208" s="122">
        <v>1486.2412650332808</v>
      </c>
      <c r="M208" s="122">
        <v>1255.9020215522187</v>
      </c>
      <c r="N208" s="122">
        <v>1034.6939825502197</v>
      </c>
      <c r="O208" s="122">
        <v>910.06043135066648</v>
      </c>
      <c r="P208" s="122">
        <v>818.2574480982837</v>
      </c>
      <c r="Q208" s="122">
        <v>802.28189620138642</v>
      </c>
      <c r="R208" s="122">
        <v>970.14604761764895</v>
      </c>
      <c r="S208" s="122">
        <v>957.88926857449019</v>
      </c>
      <c r="T208" s="122">
        <v>1079.6167029435935</v>
      </c>
      <c r="U208" s="122">
        <v>1114.6881637711508</v>
      </c>
      <c r="V208" s="122">
        <v>1237.7599437246101</v>
      </c>
      <c r="W208" s="122">
        <v>1289.4738651518762</v>
      </c>
      <c r="X208" s="122">
        <v>1220.7487398395483</v>
      </c>
      <c r="Y208" s="122">
        <v>1403.1941128658207</v>
      </c>
      <c r="DA208" s="130" t="s">
        <v>2447</v>
      </c>
    </row>
    <row r="209" spans="1:105" ht="12" customHeight="1" x14ac:dyDescent="0.25">
      <c r="A209" s="97" t="s">
        <v>50</v>
      </c>
      <c r="B209" s="98">
        <v>1479.8883873049797</v>
      </c>
      <c r="C209" s="98">
        <v>1415.7103963706954</v>
      </c>
      <c r="D209" s="98">
        <v>1412.561673085087</v>
      </c>
      <c r="E209" s="98">
        <v>1648.4455954620855</v>
      </c>
      <c r="F209" s="98">
        <v>1643.4311299176452</v>
      </c>
      <c r="G209" s="98">
        <v>1509.9186752199375</v>
      </c>
      <c r="H209" s="98">
        <v>1481.4475119262959</v>
      </c>
      <c r="I209" s="98">
        <v>1485.0595156330357</v>
      </c>
      <c r="J209" s="98">
        <v>1338.7738524650742</v>
      </c>
      <c r="K209" s="98">
        <v>1330.6780418697142</v>
      </c>
      <c r="L209" s="98">
        <v>1355.8163051025263</v>
      </c>
      <c r="M209" s="98">
        <v>1229.3353392053593</v>
      </c>
      <c r="N209" s="98">
        <v>1053.3327658893559</v>
      </c>
      <c r="O209" s="98">
        <v>980.28914567107063</v>
      </c>
      <c r="P209" s="98">
        <v>884.30566591806735</v>
      </c>
      <c r="Q209" s="98">
        <v>858.81964461944301</v>
      </c>
      <c r="R209" s="98">
        <v>926.07410000044661</v>
      </c>
      <c r="S209" s="98">
        <v>1002.9244704098382</v>
      </c>
      <c r="T209" s="98">
        <v>1044.4694401643349</v>
      </c>
      <c r="U209" s="98">
        <v>1100.6580290852139</v>
      </c>
      <c r="V209" s="98">
        <v>1300.2218519581759</v>
      </c>
      <c r="W209" s="98">
        <v>1249.8724007655728</v>
      </c>
      <c r="X209" s="98">
        <v>1263.4408184299489</v>
      </c>
      <c r="Y209" s="98">
        <v>1315.1992733302604</v>
      </c>
      <c r="DA209" s="63" t="s">
        <v>2448</v>
      </c>
    </row>
    <row r="210" spans="1:105" ht="12" customHeight="1" x14ac:dyDescent="0.25">
      <c r="A210" s="109" t="s">
        <v>120</v>
      </c>
      <c r="B210" s="33">
        <v>1381.4858959819305</v>
      </c>
      <c r="C210" s="33">
        <v>1498.7351780280303</v>
      </c>
      <c r="D210" s="33">
        <v>1614.9453762213861</v>
      </c>
      <c r="E210" s="33">
        <v>1446.9897762546257</v>
      </c>
      <c r="F210" s="33">
        <v>1487.7279177597225</v>
      </c>
      <c r="G210" s="33">
        <v>1580.8214194285083</v>
      </c>
      <c r="H210" s="33">
        <v>1484.4122867598303</v>
      </c>
      <c r="I210" s="33">
        <v>1565.3081689028613</v>
      </c>
      <c r="J210" s="33">
        <v>1299.9975851024237</v>
      </c>
      <c r="K210" s="33">
        <v>1271.6499113495158</v>
      </c>
      <c r="L210" s="33">
        <v>1600.168141748248</v>
      </c>
      <c r="M210" s="33">
        <v>1282.3587440349431</v>
      </c>
      <c r="N210" s="33">
        <v>1009.5309930049722</v>
      </c>
      <c r="O210" s="33">
        <v>806.46365763602046</v>
      </c>
      <c r="P210" s="33">
        <v>720.77264269730972</v>
      </c>
      <c r="Q210" s="33">
        <v>720.19269627767608</v>
      </c>
      <c r="R210" s="33">
        <v>1029.9844302767801</v>
      </c>
      <c r="S210" s="33">
        <v>906.53535983713539</v>
      </c>
      <c r="T210" s="33">
        <v>1110.0540652105215</v>
      </c>
      <c r="U210" s="33">
        <v>1123.846373314256</v>
      </c>
      <c r="V210" s="33">
        <v>1206.5208393742555</v>
      </c>
      <c r="W210" s="33">
        <v>1306.8191542472625</v>
      </c>
      <c r="X210" s="33">
        <v>1202.10865334256</v>
      </c>
      <c r="Y210" s="33">
        <v>1440.8921170790902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1322.8088841985232</v>
      </c>
      <c r="C212" s="117">
        <f t="shared" si="101"/>
        <v>1273.9604803281159</v>
      </c>
      <c r="D212" s="117">
        <f t="shared" si="101"/>
        <v>1255.0515463705724</v>
      </c>
      <c r="E212" s="117">
        <f t="shared" si="101"/>
        <v>1716.7115013443822</v>
      </c>
      <c r="F212" s="117">
        <f t="shared" si="101"/>
        <v>1698.6269559895225</v>
      </c>
      <c r="G212" s="117">
        <f t="shared" si="101"/>
        <v>1522.2392677122125</v>
      </c>
      <c r="H212" s="117">
        <f t="shared" si="101"/>
        <v>1504.9737667770073</v>
      </c>
      <c r="I212" s="117">
        <f t="shared" si="101"/>
        <v>1540.6760493760653</v>
      </c>
      <c r="J212" s="117">
        <f t="shared" si="101"/>
        <v>1311.8083080288145</v>
      </c>
      <c r="K212" s="117">
        <f t="shared" si="101"/>
        <v>888.5267767514224</v>
      </c>
      <c r="L212" s="117">
        <f t="shared" si="101"/>
        <v>1722.398248223961</v>
      </c>
      <c r="M212" s="117">
        <f t="shared" si="101"/>
        <v>1406.7322092472887</v>
      </c>
      <c r="N212" s="117">
        <f t="shared" si="101"/>
        <v>1325.635753898423</v>
      </c>
      <c r="O212" s="117">
        <f t="shared" si="101"/>
        <v>1336.2324617450392</v>
      </c>
      <c r="P212" s="117">
        <f t="shared" si="101"/>
        <v>1300.1550387740374</v>
      </c>
      <c r="Q212" s="117">
        <f t="shared" si="101"/>
        <v>1274.4040108007243</v>
      </c>
      <c r="R212" s="117">
        <f t="shared" ref="R212:V212" si="102">R213+R216+R218+R227</f>
        <v>1304.2418597818712</v>
      </c>
      <c r="S212" s="117">
        <f t="shared" si="102"/>
        <v>1310.8326906210675</v>
      </c>
      <c r="T212" s="117">
        <f t="shared" si="102"/>
        <v>1232.6570074495824</v>
      </c>
      <c r="U212" s="117">
        <f t="shared" si="102"/>
        <v>1212.9184712741412</v>
      </c>
      <c r="V212" s="117">
        <f t="shared" si="102"/>
        <v>1321.7049236557978</v>
      </c>
      <c r="W212" s="117">
        <f t="shared" ref="W212:Y212" si="103">W213+W216+W218+W227</f>
        <v>1221.5349479082654</v>
      </c>
      <c r="X212" s="117">
        <f t="shared" si="103"/>
        <v>1237.0420241765996</v>
      </c>
      <c r="Y212" s="117">
        <f t="shared" si="103"/>
        <v>1257.2611364391826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710.4621549764197</v>
      </c>
      <c r="C213" s="122">
        <f t="shared" si="104"/>
        <v>683.45380664687661</v>
      </c>
      <c r="D213" s="122">
        <f t="shared" si="104"/>
        <v>669.79243425143522</v>
      </c>
      <c r="E213" s="122">
        <f t="shared" si="104"/>
        <v>1073.7401243101572</v>
      </c>
      <c r="F213" s="122">
        <f t="shared" si="104"/>
        <v>1067.5844296335245</v>
      </c>
      <c r="G213" s="122">
        <f t="shared" si="104"/>
        <v>931.12166555464125</v>
      </c>
      <c r="H213" s="122">
        <f t="shared" si="104"/>
        <v>924.40956759070934</v>
      </c>
      <c r="I213" s="122">
        <f t="shared" si="104"/>
        <v>957.85549357230843</v>
      </c>
      <c r="J213" s="122">
        <f t="shared" si="104"/>
        <v>756.13626988960664</v>
      </c>
      <c r="K213" s="122">
        <f t="shared" si="104"/>
        <v>343.71393978720096</v>
      </c>
      <c r="L213" s="122">
        <f t="shared" si="104"/>
        <v>1173.2651986304868</v>
      </c>
      <c r="M213" s="122">
        <f t="shared" si="104"/>
        <v>926.64257198703319</v>
      </c>
      <c r="N213" s="122">
        <f t="shared" si="104"/>
        <v>873.12256748794357</v>
      </c>
      <c r="O213" s="122">
        <f t="shared" si="104"/>
        <v>894.41972288774707</v>
      </c>
      <c r="P213" s="122">
        <f t="shared" si="104"/>
        <v>894.80567834479348</v>
      </c>
      <c r="Q213" s="122">
        <f t="shared" si="104"/>
        <v>884.4265568911577</v>
      </c>
      <c r="R213" s="122">
        <f t="shared" ref="R213:V213" si="105">SUM(R214:R215)</f>
        <v>901.02695365055718</v>
      </c>
      <c r="S213" s="122">
        <f t="shared" si="105"/>
        <v>906.01595612113317</v>
      </c>
      <c r="T213" s="122">
        <f t="shared" si="105"/>
        <v>862.99984881243336</v>
      </c>
      <c r="U213" s="122">
        <f t="shared" si="105"/>
        <v>873.55081832602502</v>
      </c>
      <c r="V213" s="122">
        <f t="shared" si="105"/>
        <v>972.75188322368513</v>
      </c>
      <c r="W213" s="122">
        <f t="shared" ref="W213:Y213" si="106">SUM(W214:W215)</f>
        <v>918.0357639555607</v>
      </c>
      <c r="X213" s="122">
        <f t="shared" si="106"/>
        <v>937.5096794636429</v>
      </c>
      <c r="Y213" s="122">
        <f t="shared" si="106"/>
        <v>956.62025321676435</v>
      </c>
      <c r="DA213" s="130" t="s">
        <v>2601</v>
      </c>
    </row>
    <row r="214" spans="1:105" ht="12" customHeight="1" x14ac:dyDescent="0.25">
      <c r="A214" s="97" t="s">
        <v>74</v>
      </c>
      <c r="B214" s="98">
        <v>710.4621549764197</v>
      </c>
      <c r="C214" s="98">
        <v>683.45380664687661</v>
      </c>
      <c r="D214" s="98">
        <v>669.79243425143522</v>
      </c>
      <c r="E214" s="98">
        <v>1073.7401243101572</v>
      </c>
      <c r="F214" s="98">
        <v>1067.5844296335245</v>
      </c>
      <c r="G214" s="98">
        <v>931.12166555464125</v>
      </c>
      <c r="H214" s="98">
        <v>924.40956759070934</v>
      </c>
      <c r="I214" s="98">
        <v>957.85549357230843</v>
      </c>
      <c r="J214" s="98">
        <v>756.13626988960664</v>
      </c>
      <c r="K214" s="98">
        <v>343.71393978720096</v>
      </c>
      <c r="L214" s="98">
        <v>1173.2651986304868</v>
      </c>
      <c r="M214" s="98">
        <v>926.64257198703319</v>
      </c>
      <c r="N214" s="98">
        <v>873.12256748794357</v>
      </c>
      <c r="O214" s="98">
        <v>894.41972288774707</v>
      </c>
      <c r="P214" s="98">
        <v>894.80567834479348</v>
      </c>
      <c r="Q214" s="98">
        <v>884.4265568911577</v>
      </c>
      <c r="R214" s="98">
        <v>901.02695365055718</v>
      </c>
      <c r="S214" s="98">
        <v>906.01595612113317</v>
      </c>
      <c r="T214" s="98">
        <v>862.99984881243336</v>
      </c>
      <c r="U214" s="98">
        <v>873.55081832602502</v>
      </c>
      <c r="V214" s="98">
        <v>972.75188322368513</v>
      </c>
      <c r="W214" s="98">
        <v>918.0357639555607</v>
      </c>
      <c r="X214" s="98">
        <v>937.5096794636429</v>
      </c>
      <c r="Y214" s="98">
        <v>956.62025321676435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321.17031252076629</v>
      </c>
      <c r="C218" s="122">
        <v>311.64829686586756</v>
      </c>
      <c r="D218" s="122">
        <v>305.94259690614098</v>
      </c>
      <c r="E218" s="122">
        <v>311.47503383677395</v>
      </c>
      <c r="F218" s="122">
        <v>305.32960351773187</v>
      </c>
      <c r="G218" s="122">
        <v>297.42995442241755</v>
      </c>
      <c r="H218" s="122">
        <v>297.11345387089835</v>
      </c>
      <c r="I218" s="122">
        <v>301.87846880650295</v>
      </c>
      <c r="J218" s="122">
        <v>303.47238976435449</v>
      </c>
      <c r="K218" s="122">
        <v>300.91085824585969</v>
      </c>
      <c r="L218" s="122">
        <v>294.09071965015863</v>
      </c>
      <c r="M218" s="122">
        <v>233.29111697359193</v>
      </c>
      <c r="N218" s="122">
        <v>209.43695961489408</v>
      </c>
      <c r="O218" s="122">
        <v>207.22078594084181</v>
      </c>
      <c r="P218" s="122">
        <v>193.68064080474616</v>
      </c>
      <c r="Q218" s="122">
        <v>185.78464110524081</v>
      </c>
      <c r="R218" s="122">
        <v>189.1463192388226</v>
      </c>
      <c r="S218" s="122">
        <v>190.93035466119952</v>
      </c>
      <c r="T218" s="122">
        <v>176.85579597979586</v>
      </c>
      <c r="U218" s="122">
        <v>168.62426543135257</v>
      </c>
      <c r="V218" s="122">
        <v>181.11516558913971</v>
      </c>
      <c r="W218" s="122">
        <v>156.98710531838836</v>
      </c>
      <c r="X218" s="122">
        <v>151.80028510654753</v>
      </c>
      <c r="Y218" s="122">
        <v>149.00614265829219</v>
      </c>
      <c r="DA218" s="130" t="s">
        <v>2606</v>
      </c>
    </row>
    <row r="219" spans="1:105" ht="12" customHeight="1" x14ac:dyDescent="0.25">
      <c r="A219" s="97" t="s">
        <v>141</v>
      </c>
      <c r="B219" s="98">
        <v>346.19059718618968</v>
      </c>
      <c r="C219" s="98">
        <v>336.70075571676534</v>
      </c>
      <c r="D219" s="98">
        <v>331.62237652865343</v>
      </c>
      <c r="E219" s="98">
        <v>338.03810008296688</v>
      </c>
      <c r="F219" s="98">
        <v>332.60871651250216</v>
      </c>
      <c r="G219" s="98">
        <v>325.05617181951146</v>
      </c>
      <c r="H219" s="98">
        <v>326.15576397983813</v>
      </c>
      <c r="I219" s="98">
        <v>332.26391176969474</v>
      </c>
      <c r="J219" s="98">
        <v>334.189822592685</v>
      </c>
      <c r="K219" s="98">
        <v>336.57691035841532</v>
      </c>
      <c r="L219" s="98">
        <v>350.78413523083901</v>
      </c>
      <c r="M219" s="98">
        <v>303.12508723865153</v>
      </c>
      <c r="N219" s="98">
        <v>289.81915696213861</v>
      </c>
      <c r="O219" s="98">
        <v>289.65340408297783</v>
      </c>
      <c r="P219" s="98">
        <v>270.87870939584866</v>
      </c>
      <c r="Q219" s="98">
        <v>260.59431697504874</v>
      </c>
      <c r="R219" s="98">
        <v>266.52262815797593</v>
      </c>
      <c r="S219" s="98">
        <v>268.70009076130623</v>
      </c>
      <c r="T219" s="98">
        <v>257.96863287033364</v>
      </c>
      <c r="U219" s="98">
        <v>246.39508301173458</v>
      </c>
      <c r="V219" s="98">
        <v>278.77612627657589</v>
      </c>
      <c r="W219" s="98">
        <v>244.51923273989357</v>
      </c>
      <c r="X219" s="98">
        <v>236.29170545252776</v>
      </c>
      <c r="Y219" s="98">
        <v>234.13172824440136</v>
      </c>
      <c r="DA219" s="63" t="s">
        <v>2607</v>
      </c>
    </row>
    <row r="220" spans="1:105" ht="12" customHeight="1" x14ac:dyDescent="0.25">
      <c r="A220" s="97" t="s">
        <v>140</v>
      </c>
      <c r="B220" s="98">
        <v>61.923259483058153</v>
      </c>
      <c r="C220" s="98">
        <v>63.714815337808254</v>
      </c>
      <c r="D220" s="98">
        <v>65.335038328412324</v>
      </c>
      <c r="E220" s="98">
        <v>57.84351646437478</v>
      </c>
      <c r="F220" s="98">
        <v>57.069625461280843</v>
      </c>
      <c r="G220" s="98">
        <v>64.045888765681269</v>
      </c>
      <c r="H220" s="98">
        <v>59.051817394059448</v>
      </c>
      <c r="I220" s="98">
        <v>61.190786805011463</v>
      </c>
      <c r="J220" s="98">
        <v>60.294766582447394</v>
      </c>
      <c r="K220" s="98">
        <v>63.438858492845569</v>
      </c>
      <c r="L220" s="98">
        <v>55.431572380226612</v>
      </c>
      <c r="M220" s="98">
        <v>31.827384225593686</v>
      </c>
      <c r="N220" s="98">
        <v>32.19691428749146</v>
      </c>
      <c r="O220" s="98">
        <v>30.017661369885783</v>
      </c>
      <c r="P220" s="98">
        <v>29.153804452362099</v>
      </c>
      <c r="Q220" s="98">
        <v>28.375245774040362</v>
      </c>
      <c r="R220" s="98">
        <v>31.449405450057704</v>
      </c>
      <c r="S220" s="98">
        <v>31.251745644954148</v>
      </c>
      <c r="T220" s="98">
        <v>21.465674896032056</v>
      </c>
      <c r="U220" s="98">
        <v>21.289602250880787</v>
      </c>
      <c r="V220" s="98">
        <v>32.81146858974973</v>
      </c>
      <c r="W220" s="98">
        <v>30.422047994776783</v>
      </c>
      <c r="X220" s="98">
        <v>46.650766745707699</v>
      </c>
      <c r="Y220" s="98">
        <v>37.966314528250123</v>
      </c>
      <c r="DA220" s="63" t="s">
        <v>2608</v>
      </c>
    </row>
    <row r="221" spans="1:105" ht="12" customHeight="1" x14ac:dyDescent="0.25">
      <c r="A221" s="100" t="s">
        <v>50</v>
      </c>
      <c r="B221" s="101">
        <v>61.923259483058153</v>
      </c>
      <c r="C221" s="101">
        <v>63.714815337808254</v>
      </c>
      <c r="D221" s="101">
        <v>65.335038328412324</v>
      </c>
      <c r="E221" s="101">
        <v>57.84351646437478</v>
      </c>
      <c r="F221" s="101">
        <v>57.069625461280843</v>
      </c>
      <c r="G221" s="101">
        <v>64.045888765681269</v>
      </c>
      <c r="H221" s="101">
        <v>59.051817394059448</v>
      </c>
      <c r="I221" s="101">
        <v>61.190786805011463</v>
      </c>
      <c r="J221" s="101">
        <v>60.294766582447394</v>
      </c>
      <c r="K221" s="101">
        <v>63.438858492845569</v>
      </c>
      <c r="L221" s="101">
        <v>55.431572380226612</v>
      </c>
      <c r="M221" s="101">
        <v>31.827384225593686</v>
      </c>
      <c r="N221" s="101">
        <v>32.19691428749146</v>
      </c>
      <c r="O221" s="101">
        <v>30.017661369885783</v>
      </c>
      <c r="P221" s="101">
        <v>29.153804452362099</v>
      </c>
      <c r="Q221" s="101">
        <v>28.375245774040362</v>
      </c>
      <c r="R221" s="101">
        <v>31.449405450057704</v>
      </c>
      <c r="S221" s="101">
        <v>31.251745644954148</v>
      </c>
      <c r="T221" s="101">
        <v>21.465674896032056</v>
      </c>
      <c r="U221" s="101">
        <v>21.289602250880787</v>
      </c>
      <c r="V221" s="101">
        <v>32.81146858974973</v>
      </c>
      <c r="W221" s="101">
        <v>30.422047994776783</v>
      </c>
      <c r="X221" s="101">
        <v>46.650766745707699</v>
      </c>
      <c r="Y221" s="101">
        <v>37.966314528250123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291.17641670133702</v>
      </c>
      <c r="C227" s="122">
        <v>278.8583768153718</v>
      </c>
      <c r="D227" s="122">
        <v>279.31651521299625</v>
      </c>
      <c r="E227" s="122">
        <v>331.49634319745098</v>
      </c>
      <c r="F227" s="122">
        <v>325.71292283826619</v>
      </c>
      <c r="G227" s="122">
        <v>293.68764773515358</v>
      </c>
      <c r="H227" s="122">
        <v>283.45074531539956</v>
      </c>
      <c r="I227" s="122">
        <v>280.9420869972538</v>
      </c>
      <c r="J227" s="122">
        <v>252.19964837485333</v>
      </c>
      <c r="K227" s="122">
        <v>243.9019787183617</v>
      </c>
      <c r="L227" s="122">
        <v>255.04232994331542</v>
      </c>
      <c r="M227" s="122">
        <v>246.7985202866634</v>
      </c>
      <c r="N227" s="122">
        <v>243.07622679558543</v>
      </c>
      <c r="O227" s="122">
        <v>234.59195291645023</v>
      </c>
      <c r="P227" s="122">
        <v>211.66871962449767</v>
      </c>
      <c r="Q227" s="122">
        <v>204.19281280432571</v>
      </c>
      <c r="R227" s="122">
        <v>214.06858689249137</v>
      </c>
      <c r="S227" s="122">
        <v>213.88637983873488</v>
      </c>
      <c r="T227" s="122">
        <v>192.80136265735322</v>
      </c>
      <c r="U227" s="122">
        <v>170.74338751676342</v>
      </c>
      <c r="V227" s="122">
        <v>167.83787484297284</v>
      </c>
      <c r="W227" s="122">
        <v>146.51207863431645</v>
      </c>
      <c r="X227" s="122">
        <v>147.73205960640919</v>
      </c>
      <c r="Y227" s="122">
        <v>151.63474056412602</v>
      </c>
      <c r="DA227" s="130" t="s">
        <v>2615</v>
      </c>
    </row>
    <row r="228" spans="1:105" ht="12" customHeight="1" x14ac:dyDescent="0.25">
      <c r="A228" s="97" t="s">
        <v>50</v>
      </c>
      <c r="B228" s="98">
        <v>607.33529890291584</v>
      </c>
      <c r="C228" s="98">
        <v>579.95532085059926</v>
      </c>
      <c r="D228" s="98">
        <v>577.49972146283505</v>
      </c>
      <c r="E228" s="98">
        <v>672.36781842306834</v>
      </c>
      <c r="F228" s="98">
        <v>669.01598788122283</v>
      </c>
      <c r="G228" s="98">
        <v>613.70917772780149</v>
      </c>
      <c r="H228" s="98">
        <v>600.88400181116162</v>
      </c>
      <c r="I228" s="98">
        <v>601.52042833661051</v>
      </c>
      <c r="J228" s="98">
        <v>542.21466905515115</v>
      </c>
      <c r="K228" s="98">
        <v>538.34007478421529</v>
      </c>
      <c r="L228" s="98">
        <v>547.01808336211366</v>
      </c>
      <c r="M228" s="98">
        <v>494.62278863327856</v>
      </c>
      <c r="N228" s="98">
        <v>423.12816847726367</v>
      </c>
      <c r="O228" s="98">
        <v>393.62288266929374</v>
      </c>
      <c r="P228" s="98">
        <v>355.07918899856691</v>
      </c>
      <c r="Q228" s="98">
        <v>344.8276574591074</v>
      </c>
      <c r="R228" s="98">
        <v>371.73360270278783</v>
      </c>
      <c r="S228" s="98">
        <v>401.45567149934783</v>
      </c>
      <c r="T228" s="98">
        <v>415.43695433870352</v>
      </c>
      <c r="U228" s="98">
        <v>432.31773917557575</v>
      </c>
      <c r="V228" s="98">
        <v>503.42604724969686</v>
      </c>
      <c r="W228" s="98">
        <v>481.01747847475008</v>
      </c>
      <c r="X228" s="98">
        <v>486.08825232351694</v>
      </c>
      <c r="Y228" s="98">
        <v>505.5811879269753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68.02274265023064</v>
      </c>
      <c r="C231" s="118">
        <f t="shared" si="108"/>
        <v>66.557869368563701</v>
      </c>
      <c r="D231" s="118">
        <f t="shared" si="108"/>
        <v>66.303756477728967</v>
      </c>
      <c r="E231" s="118">
        <f t="shared" si="108"/>
        <v>84.716850243229899</v>
      </c>
      <c r="F231" s="118">
        <f t="shared" si="108"/>
        <v>84.019463363976669</v>
      </c>
      <c r="G231" s="118">
        <f t="shared" si="108"/>
        <v>77.172552814902758</v>
      </c>
      <c r="H231" s="118">
        <f t="shared" si="108"/>
        <v>75.728555186857392</v>
      </c>
      <c r="I231" s="118">
        <f t="shared" si="108"/>
        <v>77.586916153598864</v>
      </c>
      <c r="J231" s="118">
        <f t="shared" si="108"/>
        <v>65.83642240060999</v>
      </c>
      <c r="K231" s="118">
        <f t="shared" si="108"/>
        <v>47.820334691811603</v>
      </c>
      <c r="L231" s="118">
        <f t="shared" si="108"/>
        <v>85.130026024330249</v>
      </c>
      <c r="M231" s="118">
        <f t="shared" si="108"/>
        <v>68.997552897645022</v>
      </c>
      <c r="N231" s="118">
        <f t="shared" si="108"/>
        <v>62.761665030581064</v>
      </c>
      <c r="O231" s="118">
        <f t="shared" si="108"/>
        <v>61.733750517536379</v>
      </c>
      <c r="P231" s="118">
        <f t="shared" si="108"/>
        <v>59.408868078989286</v>
      </c>
      <c r="Q231" s="118">
        <f t="shared" si="108"/>
        <v>58.046252238220504</v>
      </c>
      <c r="R231" s="118">
        <f t="shared" ref="R231:V231" si="109">R232+R235+R237+R246</f>
        <v>60.794635722942452</v>
      </c>
      <c r="S231" s="118">
        <f t="shared" si="109"/>
        <v>60.417419468482215</v>
      </c>
      <c r="T231" s="118">
        <f t="shared" si="109"/>
        <v>58.951106645065465</v>
      </c>
      <c r="U231" s="118">
        <f t="shared" si="109"/>
        <v>58.516486332137362</v>
      </c>
      <c r="V231" s="118">
        <f t="shared" si="109"/>
        <v>63.9501095432719</v>
      </c>
      <c r="W231" s="118">
        <f t="shared" ref="W231:Y231" si="110">W232+W235+W237+W246</f>
        <v>60.902793686845243</v>
      </c>
      <c r="X231" s="118">
        <f t="shared" si="110"/>
        <v>60.391842426019693</v>
      </c>
      <c r="Y231" s="118">
        <f t="shared" si="110"/>
        <v>62.74454965787907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30.951398471752423</v>
      </c>
      <c r="C232" s="123">
        <f t="shared" si="111"/>
        <v>29.693444198409935</v>
      </c>
      <c r="D232" s="123">
        <f t="shared" si="111"/>
        <v>29.021398754270699</v>
      </c>
      <c r="E232" s="123">
        <f t="shared" si="111"/>
        <v>46.345892530557961</v>
      </c>
      <c r="F232" s="123">
        <f t="shared" si="111"/>
        <v>45.939269316200672</v>
      </c>
      <c r="G232" s="123">
        <f t="shared" si="111"/>
        <v>39.964918131672292</v>
      </c>
      <c r="H232" s="123">
        <f t="shared" si="111"/>
        <v>39.549442179156287</v>
      </c>
      <c r="I232" s="123">
        <f t="shared" si="111"/>
        <v>40.873561008841634</v>
      </c>
      <c r="J232" s="123">
        <f t="shared" si="111"/>
        <v>32.167994809363599</v>
      </c>
      <c r="K232" s="123">
        <f t="shared" si="111"/>
        <v>14.556222171500924</v>
      </c>
      <c r="L232" s="123">
        <f t="shared" si="111"/>
        <v>49.393792599004101</v>
      </c>
      <c r="M232" s="123">
        <f t="shared" si="111"/>
        <v>38.784688480064915</v>
      </c>
      <c r="N232" s="123">
        <f t="shared" si="111"/>
        <v>36.32491460719551</v>
      </c>
      <c r="O232" s="123">
        <f t="shared" si="111"/>
        <v>37.049337480467202</v>
      </c>
      <c r="P232" s="123">
        <f t="shared" si="111"/>
        <v>36.793156597862833</v>
      </c>
      <c r="Q232" s="123">
        <f t="shared" si="111"/>
        <v>36.157675960822971</v>
      </c>
      <c r="R232" s="123">
        <f t="shared" ref="R232:V232" si="112">SUM(R233:R234)</f>
        <v>36.649467000290677</v>
      </c>
      <c r="S232" s="123">
        <f t="shared" si="112"/>
        <v>36.620419618392262</v>
      </c>
      <c r="T232" s="123">
        <f t="shared" si="112"/>
        <v>34.658199134091731</v>
      </c>
      <c r="U232" s="123">
        <f t="shared" si="112"/>
        <v>34.847011744291649</v>
      </c>
      <c r="V232" s="123">
        <f t="shared" si="112"/>
        <v>38.674104462704243</v>
      </c>
      <c r="W232" s="123">
        <f t="shared" ref="W232:Y232" si="113">SUM(W233:W234)</f>
        <v>36.281783000510273</v>
      </c>
      <c r="X232" s="123">
        <f t="shared" si="113"/>
        <v>36.820098164434341</v>
      </c>
      <c r="Y232" s="123">
        <f t="shared" si="113"/>
        <v>37.335191317619802</v>
      </c>
      <c r="DA232" s="130" t="s">
        <v>2769</v>
      </c>
    </row>
    <row r="233" spans="1:105" ht="12" customHeight="1" x14ac:dyDescent="0.25">
      <c r="A233" s="97" t="s">
        <v>74</v>
      </c>
      <c r="B233" s="99">
        <v>30.678566142913024</v>
      </c>
      <c r="C233" s="99">
        <v>29.438312510526767</v>
      </c>
      <c r="D233" s="99">
        <v>28.780819434578785</v>
      </c>
      <c r="E233" s="99">
        <v>46.026832546702863</v>
      </c>
      <c r="F233" s="99">
        <v>45.636453069059975</v>
      </c>
      <c r="G233" s="99">
        <v>39.698006510650558</v>
      </c>
      <c r="H233" s="99">
        <v>39.280991486205295</v>
      </c>
      <c r="I233" s="99">
        <v>40.586694269386378</v>
      </c>
      <c r="J233" s="99">
        <v>31.930506882178047</v>
      </c>
      <c r="K233" s="99">
        <v>14.454264860709458</v>
      </c>
      <c r="L233" s="99">
        <v>49.161179927944914</v>
      </c>
      <c r="M233" s="99">
        <v>38.574065512409767</v>
      </c>
      <c r="N233" s="99">
        <v>36.124490086810042</v>
      </c>
      <c r="O233" s="99">
        <v>36.835066112636696</v>
      </c>
      <c r="P233" s="99">
        <v>36.589728372167691</v>
      </c>
      <c r="Q233" s="99">
        <v>35.961698520991845</v>
      </c>
      <c r="R233" s="99">
        <v>36.443539377960796</v>
      </c>
      <c r="S233" s="99">
        <v>36.414106811842217</v>
      </c>
      <c r="T233" s="99">
        <v>34.460857391868615</v>
      </c>
      <c r="U233" s="99">
        <v>34.646290007760896</v>
      </c>
      <c r="V233" s="99">
        <v>38.355554559109741</v>
      </c>
      <c r="W233" s="99">
        <v>35.982715682824633</v>
      </c>
      <c r="X233" s="99">
        <v>36.514151794229093</v>
      </c>
      <c r="Y233" s="99">
        <v>37.016619612867196</v>
      </c>
      <c r="DA233" s="63" t="s">
        <v>2770</v>
      </c>
    </row>
    <row r="234" spans="1:105" ht="12" customHeight="1" x14ac:dyDescent="0.25">
      <c r="A234" s="97" t="s">
        <v>53</v>
      </c>
      <c r="B234" s="99">
        <v>0.27283232883940067</v>
      </c>
      <c r="C234" s="99">
        <v>0.25513168788316759</v>
      </c>
      <c r="D234" s="99">
        <v>0.24057931969191362</v>
      </c>
      <c r="E234" s="99">
        <v>0.31905998385509599</v>
      </c>
      <c r="F234" s="99">
        <v>0.30281624714069644</v>
      </c>
      <c r="G234" s="99">
        <v>0.26691162102173116</v>
      </c>
      <c r="H234" s="99">
        <v>0.26845069295099422</v>
      </c>
      <c r="I234" s="99">
        <v>0.28686673945525792</v>
      </c>
      <c r="J234" s="99">
        <v>0.23748792718555184</v>
      </c>
      <c r="K234" s="99">
        <v>0.10195731079146642</v>
      </c>
      <c r="L234" s="99">
        <v>0.23261267105918662</v>
      </c>
      <c r="M234" s="99">
        <v>0.21062296765514651</v>
      </c>
      <c r="N234" s="99">
        <v>0.20042452038547115</v>
      </c>
      <c r="O234" s="99">
        <v>0.21427136783050243</v>
      </c>
      <c r="P234" s="99">
        <v>0.20342822569513822</v>
      </c>
      <c r="Q234" s="99">
        <v>0.19597743983112498</v>
      </c>
      <c r="R234" s="99">
        <v>0.20592762232988077</v>
      </c>
      <c r="S234" s="99">
        <v>0.20631280655004525</v>
      </c>
      <c r="T234" s="99">
        <v>0.19734174222311804</v>
      </c>
      <c r="U234" s="99">
        <v>0.20072173653075143</v>
      </c>
      <c r="V234" s="99">
        <v>0.31854990359449881</v>
      </c>
      <c r="W234" s="99">
        <v>0.29906731768563893</v>
      </c>
      <c r="X234" s="99">
        <v>0.30594637020524906</v>
      </c>
      <c r="Y234" s="99">
        <v>0.31857170475260649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0.1417648529580032</v>
      </c>
      <c r="C235" s="123">
        <f t="shared" si="114"/>
        <v>0.1561383102255666</v>
      </c>
      <c r="D235" s="123">
        <f t="shared" si="114"/>
        <v>0.12294284982989706</v>
      </c>
      <c r="E235" s="123">
        <f t="shared" si="114"/>
        <v>0.26041137702188422</v>
      </c>
      <c r="F235" s="123">
        <f t="shared" si="114"/>
        <v>0.19277561402173721</v>
      </c>
      <c r="G235" s="123">
        <f t="shared" si="114"/>
        <v>0.25645682998526426</v>
      </c>
      <c r="H235" s="123">
        <f t="shared" si="114"/>
        <v>0.3575632086883892</v>
      </c>
      <c r="I235" s="123">
        <f t="shared" si="114"/>
        <v>0.21486389545933296</v>
      </c>
      <c r="J235" s="123">
        <f t="shared" si="114"/>
        <v>0.24607150523375035</v>
      </c>
      <c r="K235" s="123">
        <f t="shared" si="114"/>
        <v>0.3038373828466493</v>
      </c>
      <c r="L235" s="123">
        <f t="shared" si="114"/>
        <v>0.28124703576221199</v>
      </c>
      <c r="M235" s="123">
        <f t="shared" si="114"/>
        <v>0.16086419278964573</v>
      </c>
      <c r="N235" s="123">
        <f t="shared" si="114"/>
        <v>0.17725221350229775</v>
      </c>
      <c r="O235" s="123">
        <f t="shared" si="114"/>
        <v>0.27044195927000358</v>
      </c>
      <c r="P235" s="123">
        <f t="shared" si="114"/>
        <v>0.40116078152073814</v>
      </c>
      <c r="Q235" s="123">
        <f t="shared" si="114"/>
        <v>0.42266266447267831</v>
      </c>
      <c r="R235" s="123">
        <f t="shared" si="114"/>
        <v>0.45393026198606473</v>
      </c>
      <c r="S235" s="123">
        <f t="shared" si="114"/>
        <v>0.413063546151481</v>
      </c>
      <c r="T235" s="123">
        <f t="shared" si="114"/>
        <v>0.4050088175037399</v>
      </c>
      <c r="U235" s="123">
        <f t="shared" si="114"/>
        <v>0.36691537632841892</v>
      </c>
      <c r="V235" s="123">
        <f t="shared" si="114"/>
        <v>0.32951275224943311</v>
      </c>
      <c r="W235" s="123">
        <f t="shared" si="114"/>
        <v>0.31661945356783366</v>
      </c>
      <c r="X235" s="123">
        <f t="shared" si="114"/>
        <v>0.31469370159235949</v>
      </c>
      <c r="Y235" s="123">
        <f t="shared" si="114"/>
        <v>0.37571838883172859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0.1417648529580032</v>
      </c>
      <c r="C236" s="99">
        <f>RES_hhdet_fecs!C29</f>
        <v>0.1561383102255666</v>
      </c>
      <c r="D236" s="99">
        <f>RES_hhdet_fecs!D29</f>
        <v>0.12294284982989706</v>
      </c>
      <c r="E236" s="99">
        <f>RES_hhdet_fecs!E29</f>
        <v>0.26041137702188422</v>
      </c>
      <c r="F236" s="99">
        <f>RES_hhdet_fecs!F29</f>
        <v>0.19277561402173721</v>
      </c>
      <c r="G236" s="99">
        <f>RES_hhdet_fecs!G29</f>
        <v>0.25645682998526426</v>
      </c>
      <c r="H236" s="99">
        <f>RES_hhdet_fecs!H29</f>
        <v>0.3575632086883892</v>
      </c>
      <c r="I236" s="99">
        <f>RES_hhdet_fecs!I29</f>
        <v>0.21486389545933296</v>
      </c>
      <c r="J236" s="99">
        <f>RES_hhdet_fecs!J29</f>
        <v>0.24607150523375035</v>
      </c>
      <c r="K236" s="99">
        <f>RES_hhdet_fecs!K29</f>
        <v>0.3038373828466493</v>
      </c>
      <c r="L236" s="99">
        <f>RES_hhdet_fecs!L29</f>
        <v>0.28124703576221199</v>
      </c>
      <c r="M236" s="99">
        <f>RES_hhdet_fecs!M29</f>
        <v>0.16086419278964573</v>
      </c>
      <c r="N236" s="99">
        <f>RES_hhdet_fecs!N29</f>
        <v>0.17725221350229775</v>
      </c>
      <c r="O236" s="99">
        <f>RES_hhdet_fecs!O29</f>
        <v>0.27044195927000358</v>
      </c>
      <c r="P236" s="99">
        <f>RES_hhdet_fecs!P29</f>
        <v>0.40116078152073814</v>
      </c>
      <c r="Q236" s="99">
        <f>RES_hhdet_fecs!Q29</f>
        <v>0.42266266447267831</v>
      </c>
      <c r="R236" s="99">
        <f>RES_hhdet_fecs!R29</f>
        <v>0.45393026198606473</v>
      </c>
      <c r="S236" s="99">
        <f>RES_hhdet_fecs!S29</f>
        <v>0.413063546151481</v>
      </c>
      <c r="T236" s="99">
        <f>RES_hhdet_fecs!T29</f>
        <v>0.4050088175037399</v>
      </c>
      <c r="U236" s="99">
        <f>RES_hhdet_fecs!U29</f>
        <v>0.36691537632841892</v>
      </c>
      <c r="V236" s="99">
        <f>RES_hhdet_fecs!V29</f>
        <v>0.32951275224943311</v>
      </c>
      <c r="W236" s="99">
        <f>RES_hhdet_fecs!W29</f>
        <v>0.31661945356783366</v>
      </c>
      <c r="X236" s="99">
        <f>RES_hhdet_fecs!X29</f>
        <v>0.31469370159235949</v>
      </c>
      <c r="Y236" s="99">
        <f>RES_hhdet_fecs!Y29</f>
        <v>0.37571838883172859</v>
      </c>
      <c r="DA236" s="63" t="s">
        <v>2773</v>
      </c>
    </row>
    <row r="237" spans="1:105" ht="12" customHeight="1" x14ac:dyDescent="0.25">
      <c r="A237" s="121" t="s">
        <v>55</v>
      </c>
      <c r="B237" s="123">
        <v>14.576118909177639</v>
      </c>
      <c r="C237" s="123">
        <v>14.170039714821959</v>
      </c>
      <c r="D237" s="123">
        <v>13.936571214011451</v>
      </c>
      <c r="E237" s="123">
        <v>14.085280974350244</v>
      </c>
      <c r="F237" s="123">
        <v>13.813315757745288</v>
      </c>
      <c r="G237" s="123">
        <v>13.529576111828781</v>
      </c>
      <c r="H237" s="123">
        <v>13.477962059672755</v>
      </c>
      <c r="I237" s="123">
        <v>13.693309357825886</v>
      </c>
      <c r="J237" s="123">
        <v>13.718884274268452</v>
      </c>
      <c r="K237" s="123">
        <v>13.705799175124227</v>
      </c>
      <c r="L237" s="123">
        <v>13.804599182920789</v>
      </c>
      <c r="M237" s="123">
        <v>11.624714482019197</v>
      </c>
      <c r="N237" s="123">
        <v>10.815555108872312</v>
      </c>
      <c r="O237" s="123">
        <v>10.703547637363824</v>
      </c>
      <c r="P237" s="123">
        <v>9.9675110910250559</v>
      </c>
      <c r="Q237" s="123">
        <v>9.5641845129295699</v>
      </c>
      <c r="R237" s="123">
        <v>9.7363913940311448</v>
      </c>
      <c r="S237" s="123">
        <v>9.7754696963572325</v>
      </c>
      <c r="T237" s="123">
        <v>9.3683108885936921</v>
      </c>
      <c r="U237" s="123">
        <v>8.9820319123453629</v>
      </c>
      <c r="V237" s="123">
        <v>9.6111336498520572</v>
      </c>
      <c r="W237" s="123">
        <v>8.8485258987047768</v>
      </c>
      <c r="X237" s="123">
        <v>8.6241345518972867</v>
      </c>
      <c r="Y237" s="123">
        <v>8.5609612744322163</v>
      </c>
      <c r="DA237" s="130" t="s">
        <v>2774</v>
      </c>
    </row>
    <row r="238" spans="1:105" ht="12" customHeight="1" x14ac:dyDescent="0.25">
      <c r="A238" s="97" t="s">
        <v>141</v>
      </c>
      <c r="B238" s="99">
        <v>14.948904821233693</v>
      </c>
      <c r="C238" s="99">
        <v>14.502665685556563</v>
      </c>
      <c r="D238" s="99">
        <v>14.249733576050199</v>
      </c>
      <c r="E238" s="99">
        <v>14.490306056989656</v>
      </c>
      <c r="F238" s="99">
        <v>14.218156110326269</v>
      </c>
      <c r="G238" s="99">
        <v>13.858642218932301</v>
      </c>
      <c r="H238" s="99">
        <v>13.85935654199255</v>
      </c>
      <c r="I238" s="99">
        <v>14.078839547553267</v>
      </c>
      <c r="J238" s="99">
        <v>14.112337756007255</v>
      </c>
      <c r="K238" s="99">
        <v>14.154130063307253</v>
      </c>
      <c r="L238" s="99">
        <v>14.698264303826024</v>
      </c>
      <c r="M238" s="99">
        <v>12.618421953704816</v>
      </c>
      <c r="N238" s="99">
        <v>11.990950242837455</v>
      </c>
      <c r="O238" s="99">
        <v>11.928854000109981</v>
      </c>
      <c r="P238" s="99">
        <v>11.076570744311171</v>
      </c>
      <c r="Q238" s="99">
        <v>10.596034447769059</v>
      </c>
      <c r="R238" s="99">
        <v>10.779952647409676</v>
      </c>
      <c r="S238" s="99">
        <v>10.799449766010229</v>
      </c>
      <c r="T238" s="99">
        <v>10.301068164905338</v>
      </c>
      <c r="U238" s="99">
        <v>9.7723856739892998</v>
      </c>
      <c r="V238" s="99">
        <v>10.992127700378555</v>
      </c>
      <c r="W238" s="99">
        <v>9.5840122750249641</v>
      </c>
      <c r="X238" s="99">
        <v>9.2030955942204393</v>
      </c>
      <c r="Y238" s="99">
        <v>9.0597759085520462</v>
      </c>
      <c r="DA238" s="63" t="s">
        <v>2775</v>
      </c>
    </row>
    <row r="239" spans="1:105" ht="12" customHeight="1" x14ac:dyDescent="0.25">
      <c r="A239" s="97" t="s">
        <v>140</v>
      </c>
      <c r="B239" s="99">
        <v>9.6257349692314431</v>
      </c>
      <c r="C239" s="99">
        <v>9.4454460169982841</v>
      </c>
      <c r="D239" s="99">
        <v>9.3723930487365319</v>
      </c>
      <c r="E239" s="99">
        <v>9.4125710308132273</v>
      </c>
      <c r="F239" s="99">
        <v>9.2861005072174621</v>
      </c>
      <c r="G239" s="99">
        <v>9.2348760769387752</v>
      </c>
      <c r="H239" s="99">
        <v>9.1921201870599418</v>
      </c>
      <c r="I239" s="99">
        <v>9.3868865706874693</v>
      </c>
      <c r="J239" s="99">
        <v>9.3924027447721397</v>
      </c>
      <c r="K239" s="99">
        <v>9.4953765050346117</v>
      </c>
      <c r="L239" s="99">
        <v>9.7353822255261147</v>
      </c>
      <c r="M239" s="99">
        <v>8.1932107941983379</v>
      </c>
      <c r="N239" s="99">
        <v>7.9508286168799307</v>
      </c>
      <c r="O239" s="99">
        <v>7.981481370577395</v>
      </c>
      <c r="P239" s="99">
        <v>7.428347454597116</v>
      </c>
      <c r="Q239" s="99">
        <v>7.1222062049738222</v>
      </c>
      <c r="R239" s="99">
        <v>7.3333053854505037</v>
      </c>
      <c r="S239" s="99">
        <v>7.5224725494123268</v>
      </c>
      <c r="T239" s="99">
        <v>7.3024945709597775</v>
      </c>
      <c r="U239" s="99">
        <v>7.2438739042281961</v>
      </c>
      <c r="V239" s="99">
        <v>8.5021846011945446</v>
      </c>
      <c r="W239" s="99">
        <v>7.5125277966971895</v>
      </c>
      <c r="X239" s="99">
        <v>7.377251719365284</v>
      </c>
      <c r="Y239" s="99">
        <v>7.1849404681259408</v>
      </c>
      <c r="DA239" s="63" t="s">
        <v>2776</v>
      </c>
    </row>
    <row r="240" spans="1:105" ht="12" customHeight="1" x14ac:dyDescent="0.25">
      <c r="A240" s="100" t="s">
        <v>50</v>
      </c>
      <c r="B240" s="102">
        <v>2.6739169687353974</v>
      </c>
      <c r="C240" s="102">
        <v>2.7443795428796376</v>
      </c>
      <c r="D240" s="102">
        <v>2.8074308468157949</v>
      </c>
      <c r="E240" s="102">
        <v>2.4795141635679339</v>
      </c>
      <c r="F240" s="102">
        <v>2.4395778092479476</v>
      </c>
      <c r="G240" s="102">
        <v>2.7305713133481104</v>
      </c>
      <c r="H240" s="102">
        <v>2.5092924366269962</v>
      </c>
      <c r="I240" s="102">
        <v>2.5928042098457942</v>
      </c>
      <c r="J240" s="102">
        <v>2.5461580616959876</v>
      </c>
      <c r="K240" s="102">
        <v>2.6678058611308111</v>
      </c>
      <c r="L240" s="102">
        <v>2.3226475196350482</v>
      </c>
      <c r="M240" s="102">
        <v>1.3249030870382548</v>
      </c>
      <c r="N240" s="102">
        <v>1.3321120703026823</v>
      </c>
      <c r="O240" s="102">
        <v>1.2362233443786141</v>
      </c>
      <c r="P240" s="102">
        <v>1.1921356912938383</v>
      </c>
      <c r="Q240" s="102">
        <v>1.153766840258581</v>
      </c>
      <c r="R240" s="102">
        <v>1.272023707269841</v>
      </c>
      <c r="S240" s="102">
        <v>1.2560533799470257</v>
      </c>
      <c r="T240" s="102">
        <v>0.85715607300546459</v>
      </c>
      <c r="U240" s="102">
        <v>0.84437644411730961</v>
      </c>
      <c r="V240" s="102">
        <v>1.2937544458798729</v>
      </c>
      <c r="W240" s="102">
        <v>1.1924022423360485</v>
      </c>
      <c r="X240" s="102">
        <v>1.816955297191686</v>
      </c>
      <c r="Y240" s="102">
        <v>1.4691144351887944</v>
      </c>
      <c r="DA240" s="131" t="s">
        <v>2777</v>
      </c>
    </row>
    <row r="241" spans="1:105" ht="12" customHeight="1" x14ac:dyDescent="0.25">
      <c r="A241" s="103" t="s">
        <v>52</v>
      </c>
      <c r="B241" s="105">
        <v>6.9518180004960461</v>
      </c>
      <c r="C241" s="105">
        <v>6.7010664741186474</v>
      </c>
      <c r="D241" s="105">
        <v>6.5649622019207374</v>
      </c>
      <c r="E241" s="105">
        <v>6.933056867245293</v>
      </c>
      <c r="F241" s="105">
        <v>6.8465226979695126</v>
      </c>
      <c r="G241" s="105">
        <v>6.5043047635906639</v>
      </c>
      <c r="H241" s="105">
        <v>6.6828277504329456</v>
      </c>
      <c r="I241" s="105">
        <v>6.7940823608416752</v>
      </c>
      <c r="J241" s="105">
        <v>6.8462446830761525</v>
      </c>
      <c r="K241" s="105">
        <v>6.8275706439037993</v>
      </c>
      <c r="L241" s="105">
        <v>7.4127347058910678</v>
      </c>
      <c r="M241" s="105">
        <v>6.8683077071600849</v>
      </c>
      <c r="N241" s="105">
        <v>6.6187165465772475</v>
      </c>
      <c r="O241" s="105">
        <v>6.7452580261987807</v>
      </c>
      <c r="P241" s="105">
        <v>6.2362117633032765</v>
      </c>
      <c r="Q241" s="105">
        <v>5.9684393647152403</v>
      </c>
      <c r="R241" s="105">
        <v>6.061281678180662</v>
      </c>
      <c r="S241" s="105">
        <v>6.2664191694652995</v>
      </c>
      <c r="T241" s="105">
        <v>6.445338497954312</v>
      </c>
      <c r="U241" s="105">
        <v>6.3994974601108874</v>
      </c>
      <c r="V241" s="105">
        <v>7.2084301553146739</v>
      </c>
      <c r="W241" s="105">
        <v>6.3201255543611401</v>
      </c>
      <c r="X241" s="105">
        <v>5.5602964221735967</v>
      </c>
      <c r="Y241" s="105">
        <v>5.7158260329371471</v>
      </c>
      <c r="DA241" s="132" t="s">
        <v>2778</v>
      </c>
    </row>
    <row r="242" spans="1:105" ht="12" customHeight="1" x14ac:dyDescent="0.25">
      <c r="A242" s="106" t="s">
        <v>122</v>
      </c>
      <c r="B242" s="102">
        <v>12.647562306702275</v>
      </c>
      <c r="C242" s="102">
        <v>12.920339908945769</v>
      </c>
      <c r="D242" s="102">
        <v>13.046258496562777</v>
      </c>
      <c r="E242" s="102">
        <v>11.94944759431821</v>
      </c>
      <c r="F242" s="102">
        <v>11.823120553189046</v>
      </c>
      <c r="G242" s="102">
        <v>12.663528077798793</v>
      </c>
      <c r="H242" s="102">
        <v>12.120886910542316</v>
      </c>
      <c r="I242" s="102">
        <v>12.449979504219097</v>
      </c>
      <c r="J242" s="102">
        <v>12.41821430109985</v>
      </c>
      <c r="K242" s="102">
        <v>12.541884434696916</v>
      </c>
      <c r="L242" s="102">
        <v>12.284099718083171</v>
      </c>
      <c r="M242" s="102">
        <v>11.421136344212952</v>
      </c>
      <c r="N242" s="102">
        <v>10.624567982195376</v>
      </c>
      <c r="O242" s="102">
        <v>10.335334129897898</v>
      </c>
      <c r="P242" s="102">
        <v>9.7306080909384143</v>
      </c>
      <c r="Q242" s="102">
        <v>9.4794798195267731</v>
      </c>
      <c r="R242" s="102">
        <v>9.6615038333188874</v>
      </c>
      <c r="S242" s="102">
        <v>9.696947880886734</v>
      </c>
      <c r="T242" s="102">
        <v>9.5509855845576794</v>
      </c>
      <c r="U242" s="102">
        <v>9.3275296791038738</v>
      </c>
      <c r="V242" s="102">
        <v>8.6952148394764244</v>
      </c>
      <c r="W242" s="102">
        <v>9.3454910184451379</v>
      </c>
      <c r="X242" s="102">
        <v>9.2629598764679404</v>
      </c>
      <c r="Y242" s="102">
        <v>9.4120329305229919</v>
      </c>
      <c r="DA242" s="131" t="s">
        <v>2779</v>
      </c>
    </row>
    <row r="243" spans="1:105" ht="12" customHeight="1" x14ac:dyDescent="0.25">
      <c r="A243" s="107" t="s">
        <v>121</v>
      </c>
      <c r="B243" s="105">
        <v>8.8349774068856632</v>
      </c>
      <c r="C243" s="105">
        <v>9.1752762530985681</v>
      </c>
      <c r="D243" s="105">
        <v>9.3731305753874761</v>
      </c>
      <c r="E243" s="105">
        <v>8.3770432701808311</v>
      </c>
      <c r="F243" s="105">
        <v>8.3343179165749675</v>
      </c>
      <c r="G243" s="105">
        <v>9.1987932154173855</v>
      </c>
      <c r="H243" s="105">
        <v>8.7062118138344218</v>
      </c>
      <c r="I243" s="105">
        <v>8.9889012682010883</v>
      </c>
      <c r="J243" s="105">
        <v>8.9456561673571162</v>
      </c>
      <c r="K243" s="105">
        <v>9.1087158535869737</v>
      </c>
      <c r="L243" s="105">
        <v>8.6937352928772977</v>
      </c>
      <c r="M243" s="105">
        <v>8.0260907363418834</v>
      </c>
      <c r="N243" s="105">
        <v>7.5251730175530245</v>
      </c>
      <c r="O243" s="105">
        <v>7.3241420411749818</v>
      </c>
      <c r="P243" s="105">
        <v>6.9196090814340989</v>
      </c>
      <c r="Q243" s="105">
        <v>6.7602405400155199</v>
      </c>
      <c r="R243" s="105">
        <v>6.9439961169104709</v>
      </c>
      <c r="S243" s="105">
        <v>7.016573169525576</v>
      </c>
      <c r="T243" s="105">
        <v>7.0325609208585567</v>
      </c>
      <c r="U243" s="105">
        <v>6.9878618740044436</v>
      </c>
      <c r="V243" s="105">
        <v>6.5075550648610854</v>
      </c>
      <c r="W243" s="105">
        <v>7.1720642212938692</v>
      </c>
      <c r="X243" s="105">
        <v>7.2915984034979271</v>
      </c>
      <c r="Y243" s="105">
        <v>7.4034138433881402</v>
      </c>
      <c r="DA243" s="132" t="s">
        <v>2780</v>
      </c>
    </row>
    <row r="244" spans="1:105" ht="12" customHeight="1" x14ac:dyDescent="0.25">
      <c r="A244" s="108" t="s">
        <v>53</v>
      </c>
      <c r="B244" s="99">
        <v>2.089088176907139</v>
      </c>
      <c r="C244" s="99">
        <v>2.4462166647525034</v>
      </c>
      <c r="D244" s="99">
        <v>2.6581736897573469</v>
      </c>
      <c r="E244" s="99">
        <v>1.7520570107871423</v>
      </c>
      <c r="F244" s="99">
        <v>1.7621823141115449</v>
      </c>
      <c r="G244" s="99">
        <v>2.5905347097614415</v>
      </c>
      <c r="H244" s="99">
        <v>2.1117106934349539</v>
      </c>
      <c r="I244" s="99">
        <v>2.2521837001945544</v>
      </c>
      <c r="J244" s="99">
        <v>2.1701036447108839</v>
      </c>
      <c r="K244" s="99">
        <v>2.3551370633154396</v>
      </c>
      <c r="L244" s="99">
        <v>1.6032983579097113</v>
      </c>
      <c r="M244" s="99">
        <v>1.1294377913007525</v>
      </c>
      <c r="N244" s="99">
        <v>1.0197534105660913</v>
      </c>
      <c r="O244" s="99">
        <v>0.84120678002205163</v>
      </c>
      <c r="P244" s="99">
        <v>0.85619306013647467</v>
      </c>
      <c r="Q244" s="99">
        <v>0.88710637235544598</v>
      </c>
      <c r="R244" s="99">
        <v>0.99854078660030521</v>
      </c>
      <c r="S244" s="99">
        <v>0.95533028009369003</v>
      </c>
      <c r="T244" s="99">
        <v>0.68321422817856714</v>
      </c>
      <c r="U244" s="99">
        <v>0.68419279751804019</v>
      </c>
      <c r="V244" s="99">
        <v>0.2471704722600887</v>
      </c>
      <c r="W244" s="99">
        <v>0.6656435461327822</v>
      </c>
      <c r="X244" s="99">
        <v>1.2764432966693564</v>
      </c>
      <c r="Y244" s="99">
        <v>1.2638158311698993</v>
      </c>
      <c r="DA244" s="63" t="s">
        <v>2781</v>
      </c>
    </row>
    <row r="245" spans="1:105" ht="12" customHeight="1" x14ac:dyDescent="0.25">
      <c r="A245" s="108" t="s">
        <v>52</v>
      </c>
      <c r="B245" s="99">
        <v>6.7458892299785251</v>
      </c>
      <c r="C245" s="99">
        <v>6.7290595883460655</v>
      </c>
      <c r="D245" s="99">
        <v>6.7149568856301292</v>
      </c>
      <c r="E245" s="99">
        <v>6.6249862593936886</v>
      </c>
      <c r="F245" s="99">
        <v>6.5721356024634234</v>
      </c>
      <c r="G245" s="99">
        <v>6.6082585056559449</v>
      </c>
      <c r="H245" s="99">
        <v>6.5945011203994675</v>
      </c>
      <c r="I245" s="99">
        <v>6.7367175680065339</v>
      </c>
      <c r="J245" s="99">
        <v>6.7755525226462323</v>
      </c>
      <c r="K245" s="99">
        <v>6.7535787902715345</v>
      </c>
      <c r="L245" s="99">
        <v>7.0904369349675846</v>
      </c>
      <c r="M245" s="99">
        <v>6.8966529450411302</v>
      </c>
      <c r="N245" s="99">
        <v>6.5054196069869334</v>
      </c>
      <c r="O245" s="99">
        <v>6.4829352611529298</v>
      </c>
      <c r="P245" s="99">
        <v>6.0634160212976242</v>
      </c>
      <c r="Q245" s="99">
        <v>5.8731341676600737</v>
      </c>
      <c r="R245" s="99">
        <v>5.9454553303101667</v>
      </c>
      <c r="S245" s="99">
        <v>6.0612428894318864</v>
      </c>
      <c r="T245" s="99">
        <v>6.3493466926799886</v>
      </c>
      <c r="U245" s="99">
        <v>6.303669076486405</v>
      </c>
      <c r="V245" s="99">
        <v>6.2603845926009969</v>
      </c>
      <c r="W245" s="99">
        <v>6.5064206751610865</v>
      </c>
      <c r="X245" s="99">
        <v>6.0151551068285709</v>
      </c>
      <c r="Y245" s="99">
        <v>6.139598012218241</v>
      </c>
      <c r="DA245" s="63" t="s">
        <v>2782</v>
      </c>
    </row>
    <row r="246" spans="1:105" ht="12" customHeight="1" x14ac:dyDescent="0.25">
      <c r="A246" s="121" t="s">
        <v>54</v>
      </c>
      <c r="B246" s="123">
        <v>22.353460416342578</v>
      </c>
      <c r="C246" s="123">
        <v>22.538247145106233</v>
      </c>
      <c r="D246" s="123">
        <v>23.22284365961692</v>
      </c>
      <c r="E246" s="123">
        <v>24.025265361299812</v>
      </c>
      <c r="F246" s="123">
        <v>24.074102676008977</v>
      </c>
      <c r="G246" s="123">
        <v>23.421601741416421</v>
      </c>
      <c r="H246" s="123">
        <v>22.343587739339956</v>
      </c>
      <c r="I246" s="123">
        <v>22.805181891472014</v>
      </c>
      <c r="J246" s="123">
        <v>19.703471811744183</v>
      </c>
      <c r="K246" s="123">
        <v>19.254475962339804</v>
      </c>
      <c r="L246" s="123">
        <v>21.650387206643142</v>
      </c>
      <c r="M246" s="123">
        <v>18.427285742771257</v>
      </c>
      <c r="N246" s="123">
        <v>15.443943101010946</v>
      </c>
      <c r="O246" s="123">
        <v>13.710423440435346</v>
      </c>
      <c r="P246" s="123">
        <v>12.247039608580668</v>
      </c>
      <c r="Q246" s="123">
        <v>11.901729099995283</v>
      </c>
      <c r="R246" s="123">
        <v>13.954847066634564</v>
      </c>
      <c r="S246" s="123">
        <v>13.608466607581233</v>
      </c>
      <c r="T246" s="123">
        <v>14.519587804876302</v>
      </c>
      <c r="U246" s="123">
        <v>14.32052729917193</v>
      </c>
      <c r="V246" s="123">
        <v>15.335358678466166</v>
      </c>
      <c r="W246" s="123">
        <v>15.455865334062356</v>
      </c>
      <c r="X246" s="123">
        <v>14.632916008095705</v>
      </c>
      <c r="Y246" s="123">
        <v>16.472678676995322</v>
      </c>
      <c r="DA246" s="130" t="s">
        <v>2783</v>
      </c>
    </row>
    <row r="247" spans="1:105" ht="12" customHeight="1" x14ac:dyDescent="0.25">
      <c r="A247" s="97" t="s">
        <v>50</v>
      </c>
      <c r="B247" s="99">
        <v>26.225430880181591</v>
      </c>
      <c r="C247" s="99">
        <v>24.98033636114328</v>
      </c>
      <c r="D247" s="99">
        <v>24.815023814828621</v>
      </c>
      <c r="E247" s="99">
        <v>28.82164900769904</v>
      </c>
      <c r="F247" s="99">
        <v>28.598690544665345</v>
      </c>
      <c r="G247" s="99">
        <v>26.165249756670566</v>
      </c>
      <c r="H247" s="99">
        <v>25.533400114906414</v>
      </c>
      <c r="I247" s="99">
        <v>25.487900717296824</v>
      </c>
      <c r="J247" s="99">
        <v>22.89691674810291</v>
      </c>
      <c r="K247" s="99">
        <v>22.638913134808337</v>
      </c>
      <c r="L247" s="99">
        <v>22.92069555237352</v>
      </c>
      <c r="M247" s="99">
        <v>20.590044564602508</v>
      </c>
      <c r="N247" s="99">
        <v>17.50646460964149</v>
      </c>
      <c r="O247" s="99">
        <v>16.210649805169563</v>
      </c>
      <c r="P247" s="99">
        <v>14.519634140118724</v>
      </c>
      <c r="Q247" s="99">
        <v>14.021049190148124</v>
      </c>
      <c r="R247" s="99">
        <v>15.035386159451443</v>
      </c>
      <c r="S247" s="99">
        <v>16.135090782267195</v>
      </c>
      <c r="T247" s="99">
        <v>16.589010598876527</v>
      </c>
      <c r="U247" s="99">
        <v>17.146347359251624</v>
      </c>
      <c r="V247" s="99">
        <v>19.850062029972491</v>
      </c>
      <c r="W247" s="99">
        <v>18.853639309049829</v>
      </c>
      <c r="X247" s="99">
        <v>18.932178109229589</v>
      </c>
      <c r="Y247" s="99">
        <v>19.563569194759335</v>
      </c>
      <c r="DA247" s="63" t="s">
        <v>2784</v>
      </c>
    </row>
    <row r="248" spans="1:105" ht="12" customHeight="1" x14ac:dyDescent="0.25">
      <c r="A248" s="109" t="s">
        <v>120</v>
      </c>
      <c r="B248" s="110">
        <v>18.787448045020927</v>
      </c>
      <c r="C248" s="110">
        <v>20.276526963905269</v>
      </c>
      <c r="D248" s="110">
        <v>21.73140415791541</v>
      </c>
      <c r="E248" s="110">
        <v>19.360798678363036</v>
      </c>
      <c r="F248" s="110">
        <v>19.78134537378617</v>
      </c>
      <c r="G248" s="110">
        <v>20.903722610497564</v>
      </c>
      <c r="H248" s="110">
        <v>19.495257651775027</v>
      </c>
      <c r="I248" s="110">
        <v>20.454153987948708</v>
      </c>
      <c r="J248" s="110">
        <v>16.926423615533832</v>
      </c>
      <c r="K248" s="110">
        <v>16.450929362077758</v>
      </c>
      <c r="L248" s="110">
        <v>20.540766299948167</v>
      </c>
      <c r="M248" s="110">
        <v>16.273478609491082</v>
      </c>
      <c r="N248" s="110">
        <v>12.659469124668002</v>
      </c>
      <c r="O248" s="110">
        <v>10.022254185890008</v>
      </c>
      <c r="P248" s="110">
        <v>8.8927714242853728</v>
      </c>
      <c r="Q248" s="110">
        <v>8.8246116793211744</v>
      </c>
      <c r="R248" s="110">
        <v>12.48775257206567</v>
      </c>
      <c r="S248" s="110">
        <v>10.727342020756929</v>
      </c>
      <c r="T248" s="110">
        <v>12.727477515662137</v>
      </c>
      <c r="U248" s="110">
        <v>12.475965374384396</v>
      </c>
      <c r="V248" s="110">
        <v>13.077417909490228</v>
      </c>
      <c r="W248" s="110">
        <v>13.967653400734919</v>
      </c>
      <c r="X248" s="110">
        <v>12.75578516592633</v>
      </c>
      <c r="Y248" s="110">
        <v>15.148505528019513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37.309409643036176</v>
      </c>
      <c r="C250" s="118">
        <f t="shared" si="115"/>
        <v>36.956700195458403</v>
      </c>
      <c r="D250" s="118">
        <f t="shared" si="115"/>
        <v>37.171466210082734</v>
      </c>
      <c r="E250" s="118">
        <f t="shared" si="115"/>
        <v>46.395229118869018</v>
      </c>
      <c r="F250" s="118">
        <f t="shared" si="115"/>
        <v>46.273628630932372</v>
      </c>
      <c r="G250" s="118">
        <f t="shared" si="115"/>
        <v>43.270675333038085</v>
      </c>
      <c r="H250" s="118">
        <f t="shared" si="115"/>
        <v>42.739196599286807</v>
      </c>
      <c r="I250" s="118">
        <f t="shared" si="115"/>
        <v>43.623952981114655</v>
      </c>
      <c r="J250" s="118">
        <f t="shared" si="115"/>
        <v>37.396365360856151</v>
      </c>
      <c r="K250" s="118">
        <f t="shared" si="115"/>
        <v>28.72830508535975</v>
      </c>
      <c r="L250" s="118">
        <f t="shared" si="115"/>
        <v>47.953905909959957</v>
      </c>
      <c r="M250" s="118">
        <f t="shared" si="115"/>
        <v>39.684191229272855</v>
      </c>
      <c r="N250" s="118">
        <f t="shared" si="115"/>
        <v>37.334846376984224</v>
      </c>
      <c r="O250" s="118">
        <f t="shared" si="115"/>
        <v>38.161139954687954</v>
      </c>
      <c r="P250" s="118">
        <f t="shared" si="115"/>
        <v>37.09594972420178</v>
      </c>
      <c r="Q250" s="118">
        <f t="shared" si="115"/>
        <v>36.364344520517001</v>
      </c>
      <c r="R250" s="118">
        <f t="shared" ref="R250:V250" si="116">R251+R254+R256+R265</f>
        <v>38.493323346274394</v>
      </c>
      <c r="S250" s="118">
        <f t="shared" si="116"/>
        <v>38.878557629631104</v>
      </c>
      <c r="T250" s="118">
        <f t="shared" si="116"/>
        <v>39.312584200872131</v>
      </c>
      <c r="U250" s="118">
        <f t="shared" si="116"/>
        <v>40.123468894337719</v>
      </c>
      <c r="V250" s="118">
        <f t="shared" si="116"/>
        <v>44.477932936631341</v>
      </c>
      <c r="W250" s="118">
        <f t="shared" ref="W250:Y250" si="117">W251+W254+W256+W265</f>
        <v>42.900839194067828</v>
      </c>
      <c r="X250" s="118">
        <f t="shared" si="117"/>
        <v>42.404118587702101</v>
      </c>
      <c r="Y250" s="118">
        <f t="shared" si="117"/>
        <v>44.52231943026603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14.600932819069724</v>
      </c>
      <c r="C251" s="123">
        <f t="shared" si="118"/>
        <v>14.120989936211659</v>
      </c>
      <c r="D251" s="123">
        <f t="shared" si="118"/>
        <v>13.926936042492118</v>
      </c>
      <c r="E251" s="123">
        <f t="shared" si="118"/>
        <v>22.454498834872837</v>
      </c>
      <c r="F251" s="123">
        <f t="shared" si="118"/>
        <v>22.431589420686571</v>
      </c>
      <c r="G251" s="123">
        <f t="shared" si="118"/>
        <v>19.575424740543717</v>
      </c>
      <c r="H251" s="123">
        <f t="shared" si="118"/>
        <v>19.410154577540091</v>
      </c>
      <c r="I251" s="123">
        <f t="shared" si="118"/>
        <v>20.064836387146485</v>
      </c>
      <c r="J251" s="123">
        <f t="shared" si="118"/>
        <v>15.797298443340198</v>
      </c>
      <c r="K251" s="123">
        <f t="shared" si="118"/>
        <v>7.1455679815135156</v>
      </c>
      <c r="L251" s="123">
        <f t="shared" si="118"/>
        <v>24.341775300368042</v>
      </c>
      <c r="M251" s="123">
        <f t="shared" si="118"/>
        <v>19.682180421685448</v>
      </c>
      <c r="N251" s="123">
        <f t="shared" si="118"/>
        <v>19.656069046035395</v>
      </c>
      <c r="O251" s="123">
        <f t="shared" si="118"/>
        <v>21.299489285425036</v>
      </c>
      <c r="P251" s="123">
        <f t="shared" si="118"/>
        <v>21.147502806547379</v>
      </c>
      <c r="Q251" s="123">
        <f t="shared" si="118"/>
        <v>20.780540951364724</v>
      </c>
      <c r="R251" s="123">
        <f t="shared" ref="R251:V251" si="119">SUM(R252:R253)</f>
        <v>21.120408628126107</v>
      </c>
      <c r="S251" s="123">
        <f t="shared" si="119"/>
        <v>21.623737152703182</v>
      </c>
      <c r="T251" s="123">
        <f t="shared" si="119"/>
        <v>21.04621639753455</v>
      </c>
      <c r="U251" s="123">
        <f t="shared" si="119"/>
        <v>21.754160446756156</v>
      </c>
      <c r="V251" s="123">
        <f t="shared" si="119"/>
        <v>24.497843991340865</v>
      </c>
      <c r="W251" s="123">
        <f t="shared" ref="W251:Y251" si="120">SUM(W252:W253)</f>
        <v>23.025683238841474</v>
      </c>
      <c r="X251" s="123">
        <f t="shared" si="120"/>
        <v>23.40676275273216</v>
      </c>
      <c r="Y251" s="123">
        <f t="shared" si="120"/>
        <v>23.771924746737877</v>
      </c>
      <c r="DA251" s="130" t="s">
        <v>2937</v>
      </c>
    </row>
    <row r="252" spans="1:105" ht="12" customHeight="1" x14ac:dyDescent="0.25">
      <c r="A252" s="97" t="s">
        <v>74</v>
      </c>
      <c r="B252" s="99">
        <v>14.328100490230323</v>
      </c>
      <c r="C252" s="99">
        <v>13.865858248328491</v>
      </c>
      <c r="D252" s="99">
        <v>13.686356722800204</v>
      </c>
      <c r="E252" s="99">
        <v>22.135438851017742</v>
      </c>
      <c r="F252" s="99">
        <v>22.128773173545873</v>
      </c>
      <c r="G252" s="99">
        <v>19.308513119521987</v>
      </c>
      <c r="H252" s="99">
        <v>19.141703884589095</v>
      </c>
      <c r="I252" s="99">
        <v>19.777969647691226</v>
      </c>
      <c r="J252" s="99">
        <v>15.559810516154647</v>
      </c>
      <c r="K252" s="99">
        <v>7.0436106707220496</v>
      </c>
      <c r="L252" s="99">
        <v>24.109162629308855</v>
      </c>
      <c r="M252" s="99">
        <v>19.4715574540303</v>
      </c>
      <c r="N252" s="99">
        <v>19.455644525649923</v>
      </c>
      <c r="O252" s="99">
        <v>21.085217917594534</v>
      </c>
      <c r="P252" s="99">
        <v>20.944074580852241</v>
      </c>
      <c r="Q252" s="99">
        <v>20.584563511533599</v>
      </c>
      <c r="R252" s="99">
        <v>20.914481005796226</v>
      </c>
      <c r="S252" s="99">
        <v>21.417424346153137</v>
      </c>
      <c r="T252" s="99">
        <v>20.848874655311434</v>
      </c>
      <c r="U252" s="99">
        <v>21.553438710225404</v>
      </c>
      <c r="V252" s="99">
        <v>24.179294087746367</v>
      </c>
      <c r="W252" s="99">
        <v>22.726615921155833</v>
      </c>
      <c r="X252" s="99">
        <v>23.100816382526911</v>
      </c>
      <c r="Y252" s="99">
        <v>23.45335304198527</v>
      </c>
      <c r="DA252" s="63" t="s">
        <v>2938</v>
      </c>
    </row>
    <row r="253" spans="1:105" ht="12" customHeight="1" x14ac:dyDescent="0.25">
      <c r="A253" s="97" t="s">
        <v>53</v>
      </c>
      <c r="B253" s="99">
        <v>0.27283232883940067</v>
      </c>
      <c r="C253" s="99">
        <v>0.25513168788316759</v>
      </c>
      <c r="D253" s="99">
        <v>0.24057931969191362</v>
      </c>
      <c r="E253" s="99">
        <v>0.31905998385509599</v>
      </c>
      <c r="F253" s="99">
        <v>0.30281624714069644</v>
      </c>
      <c r="G253" s="99">
        <v>0.26691162102173116</v>
      </c>
      <c r="H253" s="99">
        <v>0.26845069295099422</v>
      </c>
      <c r="I253" s="99">
        <v>0.28686673945525792</v>
      </c>
      <c r="J253" s="99">
        <v>0.23748792718555184</v>
      </c>
      <c r="K253" s="99">
        <v>0.10195731079146642</v>
      </c>
      <c r="L253" s="99">
        <v>0.23261267105918662</v>
      </c>
      <c r="M253" s="99">
        <v>0.21062296765514651</v>
      </c>
      <c r="N253" s="99">
        <v>0.20042452038547115</v>
      </c>
      <c r="O253" s="99">
        <v>0.21427136783050243</v>
      </c>
      <c r="P253" s="99">
        <v>0.20342822569513822</v>
      </c>
      <c r="Q253" s="99">
        <v>0.19597743983112498</v>
      </c>
      <c r="R253" s="99">
        <v>0.20592762232988077</v>
      </c>
      <c r="S253" s="99">
        <v>0.20631280655004525</v>
      </c>
      <c r="T253" s="99">
        <v>0.19734174222311804</v>
      </c>
      <c r="U253" s="99">
        <v>0.20072173653075143</v>
      </c>
      <c r="V253" s="99">
        <v>0.31854990359449881</v>
      </c>
      <c r="W253" s="99">
        <v>0.29906731768563893</v>
      </c>
      <c r="X253" s="99">
        <v>0.30594637020524906</v>
      </c>
      <c r="Y253" s="99">
        <v>0.31857170475260649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0.25158607470665056</v>
      </c>
      <c r="C254" s="123">
        <f t="shared" si="121"/>
        <v>0.29808005344834154</v>
      </c>
      <c r="D254" s="123">
        <f t="shared" si="121"/>
        <v>0.24928934242423967</v>
      </c>
      <c r="E254" s="123">
        <f t="shared" si="121"/>
        <v>0.55504574811871332</v>
      </c>
      <c r="F254" s="123">
        <f t="shared" si="121"/>
        <v>0.42981513527908993</v>
      </c>
      <c r="G254" s="123">
        <f t="shared" si="121"/>
        <v>0.59582807154220185</v>
      </c>
      <c r="H254" s="123">
        <f t="shared" si="121"/>
        <v>0.86485459322078562</v>
      </c>
      <c r="I254" s="123">
        <f t="shared" si="121"/>
        <v>0.53074609024013741</v>
      </c>
      <c r="J254" s="123">
        <f t="shared" si="121"/>
        <v>0.61376351103599913</v>
      </c>
      <c r="K254" s="123">
        <f t="shared" si="121"/>
        <v>0.77645845840461403</v>
      </c>
      <c r="L254" s="123">
        <f t="shared" si="121"/>
        <v>0.73857573471491067</v>
      </c>
      <c r="M254" s="123">
        <f t="shared" si="121"/>
        <v>0.45330500958633746</v>
      </c>
      <c r="N254" s="123">
        <f t="shared" si="121"/>
        <v>0.57325910268964198</v>
      </c>
      <c r="O254" s="123">
        <f t="shared" si="121"/>
        <v>0.94557950087685583</v>
      </c>
      <c r="P254" s="123">
        <f t="shared" si="121"/>
        <v>1.4490461734300435</v>
      </c>
      <c r="Q254" s="123">
        <f t="shared" si="121"/>
        <v>1.5320270337304664</v>
      </c>
      <c r="R254" s="123">
        <f t="shared" si="121"/>
        <v>1.6496418656061016</v>
      </c>
      <c r="S254" s="123">
        <f t="shared" si="121"/>
        <v>1.5086992223924058</v>
      </c>
      <c r="T254" s="123">
        <f t="shared" si="121"/>
        <v>1.495656907259002</v>
      </c>
      <c r="U254" s="123">
        <f t="shared" si="121"/>
        <v>1.3785686869669393</v>
      </c>
      <c r="V254" s="123">
        <f t="shared" si="121"/>
        <v>1.2657722923483128</v>
      </c>
      <c r="W254" s="123">
        <f t="shared" si="121"/>
        <v>1.2416985254524866</v>
      </c>
      <c r="X254" s="123">
        <f t="shared" si="121"/>
        <v>1.2480016926812718</v>
      </c>
      <c r="Y254" s="123">
        <f t="shared" si="121"/>
        <v>1.4928760174003772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0.25158607470665056</v>
      </c>
      <c r="C255" s="99">
        <f>RES_hhdet_tess!C29</f>
        <v>0.29808005344834154</v>
      </c>
      <c r="D255" s="99">
        <f>RES_hhdet_tess!D29</f>
        <v>0.24928934242423967</v>
      </c>
      <c r="E255" s="99">
        <f>RES_hhdet_tess!E29</f>
        <v>0.55504574811871332</v>
      </c>
      <c r="F255" s="99">
        <f>RES_hhdet_tess!F29</f>
        <v>0.42981513527908993</v>
      </c>
      <c r="G255" s="99">
        <f>RES_hhdet_tess!G29</f>
        <v>0.59582807154220185</v>
      </c>
      <c r="H255" s="99">
        <f>RES_hhdet_tess!H29</f>
        <v>0.86485459322078562</v>
      </c>
      <c r="I255" s="99">
        <f>RES_hhdet_tess!I29</f>
        <v>0.53074609024013741</v>
      </c>
      <c r="J255" s="99">
        <f>RES_hhdet_tess!J29</f>
        <v>0.61376351103599913</v>
      </c>
      <c r="K255" s="99">
        <f>RES_hhdet_tess!K29</f>
        <v>0.77645845840461403</v>
      </c>
      <c r="L255" s="99">
        <f>RES_hhdet_tess!L29</f>
        <v>0.73857573471491067</v>
      </c>
      <c r="M255" s="99">
        <f>RES_hhdet_tess!M29</f>
        <v>0.45330500958633746</v>
      </c>
      <c r="N255" s="99">
        <f>RES_hhdet_tess!N29</f>
        <v>0.57325910268964198</v>
      </c>
      <c r="O255" s="99">
        <f>RES_hhdet_tess!O29</f>
        <v>0.94557950087685583</v>
      </c>
      <c r="P255" s="99">
        <f>RES_hhdet_tess!P29</f>
        <v>1.4490461734300435</v>
      </c>
      <c r="Q255" s="99">
        <f>RES_hhdet_tess!Q29</f>
        <v>1.5320270337304664</v>
      </c>
      <c r="R255" s="99">
        <f>RES_hhdet_tess!R29</f>
        <v>1.6496418656061016</v>
      </c>
      <c r="S255" s="99">
        <f>RES_hhdet_tess!S29</f>
        <v>1.5086992223924058</v>
      </c>
      <c r="T255" s="99">
        <f>RES_hhdet_tess!T29</f>
        <v>1.495656907259002</v>
      </c>
      <c r="U255" s="99">
        <f>RES_hhdet_tess!U29</f>
        <v>1.3785686869669393</v>
      </c>
      <c r="V255" s="99">
        <f>RES_hhdet_tess!V29</f>
        <v>1.2657722923483128</v>
      </c>
      <c r="W255" s="99">
        <f>RES_hhdet_tess!W29</f>
        <v>1.2416985254524866</v>
      </c>
      <c r="X255" s="99">
        <f>RES_hhdet_tess!X29</f>
        <v>1.2480016926812718</v>
      </c>
      <c r="Y255" s="99">
        <f>RES_hhdet_tess!Y29</f>
        <v>1.4928760174003772</v>
      </c>
      <c r="DA255" s="63" t="s">
        <v>2941</v>
      </c>
    </row>
    <row r="256" spans="1:105" ht="12" customHeight="1" x14ac:dyDescent="0.25">
      <c r="A256" s="121" t="s">
        <v>55</v>
      </c>
      <c r="B256" s="123">
        <v>8.4430929000400248</v>
      </c>
      <c r="C256" s="123">
        <v>8.2639585057275067</v>
      </c>
      <c r="D256" s="123">
        <v>8.1872079601125041</v>
      </c>
      <c r="E256" s="123">
        <v>8.3285882715432926</v>
      </c>
      <c r="F256" s="123">
        <v>8.2295435242537511</v>
      </c>
      <c r="G256" s="123">
        <v>8.1179705005721097</v>
      </c>
      <c r="H256" s="123">
        <v>8.1490657908396678</v>
      </c>
      <c r="I256" s="123">
        <v>8.3225267984181102</v>
      </c>
      <c r="J256" s="123">
        <v>8.3418979552252264</v>
      </c>
      <c r="K256" s="123">
        <v>8.4029853552624747</v>
      </c>
      <c r="L256" s="123">
        <v>8.7271108882660204</v>
      </c>
      <c r="M256" s="123">
        <v>7.6726895123152472</v>
      </c>
      <c r="N256" s="123">
        <v>7.380950723087949</v>
      </c>
      <c r="O256" s="123">
        <v>7.4022959751786477</v>
      </c>
      <c r="P256" s="123">
        <v>6.8987236721407514</v>
      </c>
      <c r="Q256" s="123">
        <v>6.6414512309032423</v>
      </c>
      <c r="R256" s="123">
        <v>6.8097015129594052</v>
      </c>
      <c r="S256" s="123">
        <v>7.000694972202929</v>
      </c>
      <c r="T256" s="123">
        <v>6.9776870068876757</v>
      </c>
      <c r="U256" s="123">
        <v>6.947962950105917</v>
      </c>
      <c r="V256" s="123">
        <v>7.6278164302425333</v>
      </c>
      <c r="W256" s="123">
        <v>7.1524832226739887</v>
      </c>
      <c r="X256" s="123">
        <v>6.9488606159836239</v>
      </c>
      <c r="Y256" s="123">
        <v>6.9234375948091413</v>
      </c>
      <c r="DA256" s="130" t="s">
        <v>2942</v>
      </c>
    </row>
    <row r="257" spans="1:105" ht="12" customHeight="1" x14ac:dyDescent="0.25">
      <c r="A257" s="97" t="s">
        <v>141</v>
      </c>
      <c r="B257" s="99">
        <v>8.4661644372058227</v>
      </c>
      <c r="C257" s="99">
        <v>8.2614729751950211</v>
      </c>
      <c r="D257" s="99">
        <v>8.1696172842233299</v>
      </c>
      <c r="E257" s="99">
        <v>8.3680418594477217</v>
      </c>
      <c r="F257" s="99">
        <v>8.2670462513159979</v>
      </c>
      <c r="G257" s="99">
        <v>8.1032200179851799</v>
      </c>
      <c r="H257" s="99">
        <v>8.1625750096633141</v>
      </c>
      <c r="I257" s="99">
        <v>8.3308926491138955</v>
      </c>
      <c r="J257" s="99">
        <v>8.3533336233422482</v>
      </c>
      <c r="K257" s="99">
        <v>8.4119662120662966</v>
      </c>
      <c r="L257" s="99">
        <v>8.8162049351476863</v>
      </c>
      <c r="M257" s="99">
        <v>7.6772661509503504</v>
      </c>
      <c r="N257" s="99">
        <v>7.4408212858618583</v>
      </c>
      <c r="O257" s="99">
        <v>7.5185598913163965</v>
      </c>
      <c r="P257" s="99">
        <v>6.9838442872227162</v>
      </c>
      <c r="Q257" s="99">
        <v>6.6975039884919578</v>
      </c>
      <c r="R257" s="99">
        <v>6.8730266094156178</v>
      </c>
      <c r="S257" s="99">
        <v>7.0957382384248779</v>
      </c>
      <c r="T257" s="99">
        <v>7.0329165663925783</v>
      </c>
      <c r="U257" s="99">
        <v>7.0049732795504456</v>
      </c>
      <c r="V257" s="99">
        <v>8.1668509839165377</v>
      </c>
      <c r="W257" s="99">
        <v>7.2223257017248415</v>
      </c>
      <c r="X257" s="99">
        <v>6.9393557513327853</v>
      </c>
      <c r="Y257" s="99">
        <v>6.8425789610753158</v>
      </c>
      <c r="DA257" s="63" t="s">
        <v>2943</v>
      </c>
    </row>
    <row r="258" spans="1:105" ht="12" customHeight="1" x14ac:dyDescent="0.25">
      <c r="A258" s="97" t="s">
        <v>140</v>
      </c>
      <c r="B258" s="99">
        <v>8.4661644372058209</v>
      </c>
      <c r="C258" s="99">
        <v>8.2613154319316706</v>
      </c>
      <c r="D258" s="99">
        <v>8.1694224547995624</v>
      </c>
      <c r="E258" s="99">
        <v>8.3679474473525275</v>
      </c>
      <c r="F258" s="99">
        <v>8.2668176208037707</v>
      </c>
      <c r="G258" s="99">
        <v>8.1017201262824123</v>
      </c>
      <c r="H258" s="99">
        <v>8.1611270999046166</v>
      </c>
      <c r="I258" s="99">
        <v>8.3284363609252203</v>
      </c>
      <c r="J258" s="99">
        <v>8.3532864188802236</v>
      </c>
      <c r="K258" s="99">
        <v>8.4125592143630676</v>
      </c>
      <c r="L258" s="99">
        <v>8.8186941852002914</v>
      </c>
      <c r="M258" s="99">
        <v>7.6811747688023306</v>
      </c>
      <c r="N258" s="99">
        <v>7.4467773514898257</v>
      </c>
      <c r="O258" s="99">
        <v>7.5230060829483891</v>
      </c>
      <c r="P258" s="99">
        <v>6.9864380965612689</v>
      </c>
      <c r="Q258" s="99">
        <v>6.6957940348947158</v>
      </c>
      <c r="R258" s="99">
        <v>6.8684257304567256</v>
      </c>
      <c r="S258" s="99">
        <v>7.092816050092897</v>
      </c>
      <c r="T258" s="99">
        <v>7.0327038278365288</v>
      </c>
      <c r="U258" s="99">
        <v>7.0055313789313001</v>
      </c>
      <c r="V258" s="99">
        <v>8.1745696441410853</v>
      </c>
      <c r="W258" s="99">
        <v>7.2188813014963866</v>
      </c>
      <c r="X258" s="99">
        <v>6.9305001433237692</v>
      </c>
      <c r="Y258" s="99">
        <v>6.8249248438550483</v>
      </c>
      <c r="DA258" s="63" t="s">
        <v>2944</v>
      </c>
    </row>
    <row r="259" spans="1:105" ht="12" customHeight="1" x14ac:dyDescent="0.25">
      <c r="A259" s="100" t="s">
        <v>50</v>
      </c>
      <c r="B259" s="102">
        <v>1.5143464367097745</v>
      </c>
      <c r="C259" s="102">
        <v>1.560248957813023</v>
      </c>
      <c r="D259" s="102">
        <v>1.6044602528788257</v>
      </c>
      <c r="E259" s="102">
        <v>1.4348905801072345</v>
      </c>
      <c r="F259" s="102">
        <v>1.4202949228342578</v>
      </c>
      <c r="G259" s="102">
        <v>1.5974153626917464</v>
      </c>
      <c r="H259" s="102">
        <v>1.478299349471669</v>
      </c>
      <c r="I259" s="102">
        <v>1.5343540000835454</v>
      </c>
      <c r="J259" s="102">
        <v>1.5070417358040713</v>
      </c>
      <c r="K259" s="102">
        <v>1.5849885704592703</v>
      </c>
      <c r="L259" s="102">
        <v>1.4059594793092263</v>
      </c>
      <c r="M259" s="102">
        <v>0.81286706164224654</v>
      </c>
      <c r="N259" s="102">
        <v>0.82806080491257683</v>
      </c>
      <c r="O259" s="102">
        <v>0.77774805674960679</v>
      </c>
      <c r="P259" s="102">
        <v>0.75022633325799382</v>
      </c>
      <c r="Q259" s="102">
        <v>0.7273546701794753</v>
      </c>
      <c r="R259" s="102">
        <v>0.80714405227606312</v>
      </c>
      <c r="S259" s="102">
        <v>0.82639688062759786</v>
      </c>
      <c r="T259" s="102">
        <v>0.58736532988221657</v>
      </c>
      <c r="U259" s="102">
        <v>0.60603391882041235</v>
      </c>
      <c r="V259" s="102">
        <v>0.96613948882641243</v>
      </c>
      <c r="W259" s="102">
        <v>0.89875574713524697</v>
      </c>
      <c r="X259" s="102">
        <v>1.3702037211501725</v>
      </c>
      <c r="Y259" s="102">
        <v>1.109098810917903</v>
      </c>
      <c r="DA259" s="131" t="s">
        <v>2945</v>
      </c>
    </row>
    <row r="260" spans="1:105" ht="12" customHeight="1" x14ac:dyDescent="0.25">
      <c r="A260" s="103" t="s">
        <v>52</v>
      </c>
      <c r="B260" s="105">
        <v>6.9518180004960461</v>
      </c>
      <c r="C260" s="105">
        <v>6.7010664741186474</v>
      </c>
      <c r="D260" s="105">
        <v>6.5649622019207374</v>
      </c>
      <c r="E260" s="105">
        <v>6.933056867245293</v>
      </c>
      <c r="F260" s="105">
        <v>6.8465226979695126</v>
      </c>
      <c r="G260" s="105">
        <v>6.5043047635906639</v>
      </c>
      <c r="H260" s="105">
        <v>6.6828277504329456</v>
      </c>
      <c r="I260" s="105">
        <v>6.7940823608416752</v>
      </c>
      <c r="J260" s="105">
        <v>6.8462446830761525</v>
      </c>
      <c r="K260" s="105">
        <v>6.8275706439037993</v>
      </c>
      <c r="L260" s="105">
        <v>7.4127347058910678</v>
      </c>
      <c r="M260" s="105">
        <v>6.8683077071600849</v>
      </c>
      <c r="N260" s="105">
        <v>6.6187165465772475</v>
      </c>
      <c r="O260" s="105">
        <v>6.7452580261987807</v>
      </c>
      <c r="P260" s="105">
        <v>6.2362117633032765</v>
      </c>
      <c r="Q260" s="105">
        <v>5.9684393647152403</v>
      </c>
      <c r="R260" s="105">
        <v>6.061281678180662</v>
      </c>
      <c r="S260" s="105">
        <v>6.2664191694652995</v>
      </c>
      <c r="T260" s="105">
        <v>6.445338497954312</v>
      </c>
      <c r="U260" s="105">
        <v>6.3994974601108874</v>
      </c>
      <c r="V260" s="105">
        <v>7.2084301553146739</v>
      </c>
      <c r="W260" s="105">
        <v>6.3201255543611401</v>
      </c>
      <c r="X260" s="105">
        <v>5.5602964221735967</v>
      </c>
      <c r="Y260" s="105">
        <v>5.7158260329371471</v>
      </c>
      <c r="DA260" s="132" t="s">
        <v>2946</v>
      </c>
    </row>
    <row r="261" spans="1:105" ht="12" customHeight="1" x14ac:dyDescent="0.25">
      <c r="A261" s="106" t="s">
        <v>122</v>
      </c>
      <c r="B261" s="102">
        <v>8.0806235163755264</v>
      </c>
      <c r="C261" s="102">
        <v>8.2994867124095926</v>
      </c>
      <c r="D261" s="102">
        <v>8.4325981115449178</v>
      </c>
      <c r="E261" s="102">
        <v>7.7634054174266911</v>
      </c>
      <c r="F261" s="102">
        <v>7.7237245604097327</v>
      </c>
      <c r="G261" s="102">
        <v>8.304690643940015</v>
      </c>
      <c r="H261" s="102">
        <v>7.9872002651867264</v>
      </c>
      <c r="I261" s="102">
        <v>8.2267253337719879</v>
      </c>
      <c r="J261" s="102">
        <v>8.2070533537862023</v>
      </c>
      <c r="K261" s="102">
        <v>8.3111421637290412</v>
      </c>
      <c r="L261" s="102">
        <v>8.1525255331308166</v>
      </c>
      <c r="M261" s="102">
        <v>7.6399513946859283</v>
      </c>
      <c r="N261" s="102">
        <v>7.1742275927498289</v>
      </c>
      <c r="O261" s="102">
        <v>7.0438351808318407</v>
      </c>
      <c r="P261" s="102">
        <v>6.6330280115675402</v>
      </c>
      <c r="Q261" s="102">
        <v>6.4711654963878695</v>
      </c>
      <c r="R261" s="102">
        <v>6.6232756513517419</v>
      </c>
      <c r="S261" s="102">
        <v>6.7175934745215429</v>
      </c>
      <c r="T261" s="102">
        <v>6.8434780839043734</v>
      </c>
      <c r="U261" s="102">
        <v>6.8080291097378769</v>
      </c>
      <c r="V261" s="102">
        <v>6.5002832881221995</v>
      </c>
      <c r="W261" s="102">
        <v>7.0197239241158726</v>
      </c>
      <c r="X261" s="102">
        <v>6.9594115152586973</v>
      </c>
      <c r="Y261" s="102">
        <v>7.0841953652574841</v>
      </c>
      <c r="DA261" s="131" t="s">
        <v>2947</v>
      </c>
    </row>
    <row r="262" spans="1:105" ht="12" customHeight="1" x14ac:dyDescent="0.25">
      <c r="A262" s="107" t="s">
        <v>121</v>
      </c>
      <c r="B262" s="105">
        <v>8.0806235163755282</v>
      </c>
      <c r="C262" s="105">
        <v>8.3017422902183231</v>
      </c>
      <c r="D262" s="105">
        <v>8.4340633726842835</v>
      </c>
      <c r="E262" s="105">
        <v>7.76305483268853</v>
      </c>
      <c r="F262" s="105">
        <v>7.7229561259067729</v>
      </c>
      <c r="G262" s="105">
        <v>8.3073217967977264</v>
      </c>
      <c r="H262" s="105">
        <v>7.985943891335987</v>
      </c>
      <c r="I262" s="105">
        <v>8.2248313515710656</v>
      </c>
      <c r="J262" s="105">
        <v>8.2096970435415262</v>
      </c>
      <c r="K262" s="105">
        <v>8.3162002204359116</v>
      </c>
      <c r="L262" s="105">
        <v>8.161914131355493</v>
      </c>
      <c r="M262" s="105">
        <v>7.6554402381130737</v>
      </c>
      <c r="N262" s="105">
        <v>7.1947446662748868</v>
      </c>
      <c r="O262" s="105">
        <v>7.0544108232091638</v>
      </c>
      <c r="P262" s="105">
        <v>6.6451630478908195</v>
      </c>
      <c r="Q262" s="105">
        <v>6.4767344375541116</v>
      </c>
      <c r="R262" s="105">
        <v>6.6281260297708924</v>
      </c>
      <c r="S262" s="105">
        <v>6.7235550222792408</v>
      </c>
      <c r="T262" s="105">
        <v>6.8348849437969532</v>
      </c>
      <c r="U262" s="105">
        <v>6.8023979939616588</v>
      </c>
      <c r="V262" s="105">
        <v>6.4442111797649888</v>
      </c>
      <c r="W262" s="105">
        <v>7.0048805859825123</v>
      </c>
      <c r="X262" s="105">
        <v>6.9716614705863362</v>
      </c>
      <c r="Y262" s="105">
        <v>7.0887410341728936</v>
      </c>
      <c r="DA262" s="132" t="s">
        <v>2948</v>
      </c>
    </row>
    <row r="263" spans="1:105" ht="12" customHeight="1" x14ac:dyDescent="0.25">
      <c r="A263" s="108" t="s">
        <v>53</v>
      </c>
      <c r="B263" s="99">
        <v>1.3347342863970033</v>
      </c>
      <c r="C263" s="99">
        <v>1.5726827018722567</v>
      </c>
      <c r="D263" s="99">
        <v>1.7191064870541546</v>
      </c>
      <c r="E263" s="99">
        <v>1.1380685732948412</v>
      </c>
      <c r="F263" s="99">
        <v>1.1508205234433484</v>
      </c>
      <c r="G263" s="99">
        <v>1.6990632911417827</v>
      </c>
      <c r="H263" s="99">
        <v>1.3914427709365187</v>
      </c>
      <c r="I263" s="99">
        <v>1.4881137835645322</v>
      </c>
      <c r="J263" s="99">
        <v>1.4341445208952934</v>
      </c>
      <c r="K263" s="99">
        <v>1.5626214301643746</v>
      </c>
      <c r="L263" s="99">
        <v>1.0714771963879093</v>
      </c>
      <c r="M263" s="99">
        <v>0.75878729307194459</v>
      </c>
      <c r="N263" s="99">
        <v>0.68932505928795373</v>
      </c>
      <c r="O263" s="99">
        <v>0.57147556205623351</v>
      </c>
      <c r="P263" s="99">
        <v>0.58174702659319621</v>
      </c>
      <c r="Q263" s="99">
        <v>0.60360026989403603</v>
      </c>
      <c r="R263" s="99">
        <v>0.68267069946072456</v>
      </c>
      <c r="S263" s="99">
        <v>0.66231213284735435</v>
      </c>
      <c r="T263" s="99">
        <v>0.4855382511169648</v>
      </c>
      <c r="U263" s="99">
        <v>0.498728917475254</v>
      </c>
      <c r="V263" s="99">
        <v>0.18382658716399011</v>
      </c>
      <c r="W263" s="99">
        <v>0.49845991082142566</v>
      </c>
      <c r="X263" s="99">
        <v>0.95650636375776488</v>
      </c>
      <c r="Y263" s="99">
        <v>0.9491430219546525</v>
      </c>
      <c r="DA263" s="63" t="s">
        <v>2949</v>
      </c>
    </row>
    <row r="264" spans="1:105" ht="12" customHeight="1" x14ac:dyDescent="0.25">
      <c r="A264" s="108" t="s">
        <v>52</v>
      </c>
      <c r="B264" s="99">
        <v>6.7458892299785251</v>
      </c>
      <c r="C264" s="99">
        <v>6.7290595883460655</v>
      </c>
      <c r="D264" s="99">
        <v>6.7149568856301292</v>
      </c>
      <c r="E264" s="99">
        <v>6.6249862593936886</v>
      </c>
      <c r="F264" s="99">
        <v>6.5721356024634234</v>
      </c>
      <c r="G264" s="99">
        <v>6.6082585056559449</v>
      </c>
      <c r="H264" s="99">
        <v>6.5945011203994675</v>
      </c>
      <c r="I264" s="99">
        <v>6.7367175680065339</v>
      </c>
      <c r="J264" s="99">
        <v>6.7755525226462323</v>
      </c>
      <c r="K264" s="99">
        <v>6.7535787902715345</v>
      </c>
      <c r="L264" s="99">
        <v>7.0904369349675846</v>
      </c>
      <c r="M264" s="99">
        <v>6.8966529450411302</v>
      </c>
      <c r="N264" s="99">
        <v>6.5054196069869334</v>
      </c>
      <c r="O264" s="99">
        <v>6.4829352611529298</v>
      </c>
      <c r="P264" s="99">
        <v>6.0634160212976242</v>
      </c>
      <c r="Q264" s="99">
        <v>5.8731341676600737</v>
      </c>
      <c r="R264" s="99">
        <v>5.9454553303101667</v>
      </c>
      <c r="S264" s="99">
        <v>6.0612428894318864</v>
      </c>
      <c r="T264" s="99">
        <v>6.3493466926799886</v>
      </c>
      <c r="U264" s="99">
        <v>6.303669076486405</v>
      </c>
      <c r="V264" s="99">
        <v>6.2603845926009969</v>
      </c>
      <c r="W264" s="99">
        <v>6.5064206751610865</v>
      </c>
      <c r="X264" s="99">
        <v>6.0151551068285709</v>
      </c>
      <c r="Y264" s="99">
        <v>6.139598012218241</v>
      </c>
      <c r="DA264" s="63" t="s">
        <v>2950</v>
      </c>
    </row>
    <row r="265" spans="1:105" ht="12" customHeight="1" x14ac:dyDescent="0.25">
      <c r="A265" s="121" t="s">
        <v>54</v>
      </c>
      <c r="B265" s="123">
        <v>14.013797849219777</v>
      </c>
      <c r="C265" s="123">
        <v>14.273671700070897</v>
      </c>
      <c r="D265" s="123">
        <v>14.808032865053873</v>
      </c>
      <c r="E265" s="123">
        <v>15.057096264334179</v>
      </c>
      <c r="F265" s="123">
        <v>15.182680550712957</v>
      </c>
      <c r="G265" s="123">
        <v>14.981452020380058</v>
      </c>
      <c r="H265" s="123">
        <v>14.315121637686266</v>
      </c>
      <c r="I265" s="123">
        <v>14.705843705309922</v>
      </c>
      <c r="J265" s="123">
        <v>12.643405451254727</v>
      </c>
      <c r="K265" s="123">
        <v>12.403293290179146</v>
      </c>
      <c r="L265" s="123">
        <v>14.146443986610985</v>
      </c>
      <c r="M265" s="123">
        <v>11.876016285685822</v>
      </c>
      <c r="N265" s="123">
        <v>9.7245675051712368</v>
      </c>
      <c r="O265" s="123">
        <v>8.5137751932074117</v>
      </c>
      <c r="P265" s="123">
        <v>7.6006770720836077</v>
      </c>
      <c r="Q265" s="123">
        <v>7.4103253045185706</v>
      </c>
      <c r="R265" s="123">
        <v>8.9135713395827771</v>
      </c>
      <c r="S265" s="123">
        <v>8.7454262823325912</v>
      </c>
      <c r="T265" s="123">
        <v>9.7930238891909038</v>
      </c>
      <c r="U265" s="123">
        <v>10.042776810508702</v>
      </c>
      <c r="V265" s="123">
        <v>11.086500222699625</v>
      </c>
      <c r="W265" s="123">
        <v>11.480974207099877</v>
      </c>
      <c r="X265" s="123">
        <v>10.800493526305051</v>
      </c>
      <c r="Y265" s="123">
        <v>12.334081071318638</v>
      </c>
      <c r="DA265" s="130" t="s">
        <v>2951</v>
      </c>
    </row>
    <row r="266" spans="1:105" ht="12" customHeight="1" x14ac:dyDescent="0.25">
      <c r="A266" s="97" t="s">
        <v>50</v>
      </c>
      <c r="B266" s="99">
        <v>14.516266448645446</v>
      </c>
      <c r="C266" s="99">
        <v>13.851921636044249</v>
      </c>
      <c r="D266" s="99">
        <v>13.788029236857062</v>
      </c>
      <c r="E266" s="99">
        <v>16.051602074661915</v>
      </c>
      <c r="F266" s="99">
        <v>15.958535024060648</v>
      </c>
      <c r="G266" s="99">
        <v>14.623377226846817</v>
      </c>
      <c r="H266" s="99">
        <v>14.300003323444768</v>
      </c>
      <c r="I266" s="99">
        <v>14.294185197953956</v>
      </c>
      <c r="J266" s="99">
        <v>12.842359523342969</v>
      </c>
      <c r="K266" s="99">
        <v>12.71170228919666</v>
      </c>
      <c r="L266" s="99">
        <v>12.905024148846564</v>
      </c>
      <c r="M266" s="99">
        <v>11.624797363513855</v>
      </c>
      <c r="N266" s="99">
        <v>9.8997440403134949</v>
      </c>
      <c r="O266" s="99">
        <v>9.1707771517965977</v>
      </c>
      <c r="P266" s="99">
        <v>8.214189574782532</v>
      </c>
      <c r="Q266" s="99">
        <v>7.932539640584884</v>
      </c>
      <c r="R266" s="99">
        <v>8.5086442153369308</v>
      </c>
      <c r="S266" s="99">
        <v>9.1565928447757923</v>
      </c>
      <c r="T266" s="99">
        <v>9.4742089031884742</v>
      </c>
      <c r="U266" s="99">
        <v>9.9163723901051064</v>
      </c>
      <c r="V266" s="99">
        <v>11.645965701488572</v>
      </c>
      <c r="W266" s="99">
        <v>11.128378157292397</v>
      </c>
      <c r="X266" s="99">
        <v>11.178208860666757</v>
      </c>
      <c r="Y266" s="99">
        <v>11.560606129585427</v>
      </c>
      <c r="DA266" s="63" t="s">
        <v>2952</v>
      </c>
    </row>
    <row r="267" spans="1:105" ht="12" customHeight="1" x14ac:dyDescent="0.25">
      <c r="A267" s="109" t="s">
        <v>120</v>
      </c>
      <c r="B267" s="110">
        <v>13.551033667910389</v>
      </c>
      <c r="C267" s="110">
        <v>14.66427193898428</v>
      </c>
      <c r="D267" s="110">
        <v>15.763498675874331</v>
      </c>
      <c r="E267" s="110">
        <v>14.089942766981382</v>
      </c>
      <c r="F267" s="110">
        <v>14.446579263124397</v>
      </c>
      <c r="G267" s="110">
        <v>15.310061610579954</v>
      </c>
      <c r="H267" s="110">
        <v>14.32862147537489</v>
      </c>
      <c r="I267" s="110">
        <v>15.066604821309125</v>
      </c>
      <c r="J267" s="110">
        <v>12.47039321586878</v>
      </c>
      <c r="K267" s="110">
        <v>12.147818315574984</v>
      </c>
      <c r="L267" s="110">
        <v>15.230830632262174</v>
      </c>
      <c r="M267" s="110">
        <v>12.126195409278898</v>
      </c>
      <c r="N267" s="110">
        <v>9.4880732425279337</v>
      </c>
      <c r="O267" s="110">
        <v>7.5446091776725366</v>
      </c>
      <c r="P267" s="110">
        <v>6.6951545778982355</v>
      </c>
      <c r="Q267" s="110">
        <v>6.6521034397319587</v>
      </c>
      <c r="R267" s="110">
        <v>9.4633583474123775</v>
      </c>
      <c r="S267" s="110">
        <v>8.2765706035958093</v>
      </c>
      <c r="T267" s="110">
        <v>10.069116149519296</v>
      </c>
      <c r="U267" s="110">
        <v>10.125287648440375</v>
      </c>
      <c r="V267" s="110">
        <v>10.806694482424192</v>
      </c>
      <c r="W267" s="110">
        <v>11.635409920843765</v>
      </c>
      <c r="X267" s="110">
        <v>10.635576597071154</v>
      </c>
      <c r="Y267" s="110">
        <v>12.665446657825941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12.975469223479948</v>
      </c>
      <c r="C269" s="118">
        <f t="shared" si="122"/>
        <v>12.464979268472959</v>
      </c>
      <c r="D269" s="118">
        <f t="shared" si="122"/>
        <v>12.250571245732614</v>
      </c>
      <c r="E269" s="118">
        <f t="shared" si="122"/>
        <v>16.716335663386619</v>
      </c>
      <c r="F269" s="118">
        <f t="shared" si="122"/>
        <v>16.494513993616952</v>
      </c>
      <c r="G269" s="118">
        <f t="shared" si="122"/>
        <v>14.742700654412575</v>
      </c>
      <c r="H269" s="118">
        <f t="shared" si="122"/>
        <v>14.527095758272873</v>
      </c>
      <c r="I269" s="118">
        <f t="shared" si="122"/>
        <v>14.829512587208276</v>
      </c>
      <c r="J269" s="118">
        <f t="shared" si="122"/>
        <v>12.583689087140852</v>
      </c>
      <c r="K269" s="118">
        <f t="shared" si="122"/>
        <v>8.4879193213210318</v>
      </c>
      <c r="L269" s="118">
        <f t="shared" si="122"/>
        <v>16.394249651379134</v>
      </c>
      <c r="M269" s="118">
        <f t="shared" si="122"/>
        <v>13.302291372993835</v>
      </c>
      <c r="N269" s="118">
        <f t="shared" si="122"/>
        <v>12.458982649421268</v>
      </c>
      <c r="O269" s="118">
        <f t="shared" si="122"/>
        <v>12.50068939738334</v>
      </c>
      <c r="P269" s="118">
        <f t="shared" si="122"/>
        <v>12.076955261856451</v>
      </c>
      <c r="Q269" s="118">
        <f t="shared" si="122"/>
        <v>11.771109798352004</v>
      </c>
      <c r="R269" s="118">
        <f t="shared" ref="R269:V269" si="123">R270+R273+R275+R284</f>
        <v>11.983198704755859</v>
      </c>
      <c r="S269" s="118">
        <f t="shared" si="123"/>
        <v>11.967761870177743</v>
      </c>
      <c r="T269" s="118">
        <f t="shared" si="123"/>
        <v>11.181227085704903</v>
      </c>
      <c r="U269" s="118">
        <f t="shared" si="123"/>
        <v>10.927782219503698</v>
      </c>
      <c r="V269" s="118">
        <f t="shared" si="123"/>
        <v>11.838387568400229</v>
      </c>
      <c r="W269" s="118">
        <f t="shared" ref="W269:Y269" si="124">W270+W273+W275+W284</f>
        <v>10.876072488955851</v>
      </c>
      <c r="X269" s="118">
        <f t="shared" si="124"/>
        <v>10.944647279048388</v>
      </c>
      <c r="Y269" s="118">
        <f t="shared" si="124"/>
        <v>11.05132970732606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6.968943085024125</v>
      </c>
      <c r="C270" s="123">
        <f t="shared" si="125"/>
        <v>6.6872070698912607</v>
      </c>
      <c r="D270" s="123">
        <f t="shared" si="125"/>
        <v>6.5378509427589178</v>
      </c>
      <c r="E270" s="123">
        <f t="shared" si="125"/>
        <v>10.455455281309023</v>
      </c>
      <c r="F270" s="123">
        <f t="shared" si="125"/>
        <v>10.366776679167666</v>
      </c>
      <c r="G270" s="123">
        <f t="shared" si="125"/>
        <v>9.0177991589593827</v>
      </c>
      <c r="H270" s="123">
        <f t="shared" si="125"/>
        <v>8.9230700260063962</v>
      </c>
      <c r="I270" s="123">
        <f t="shared" si="125"/>
        <v>9.2196734702338095</v>
      </c>
      <c r="J270" s="123">
        <f t="shared" si="125"/>
        <v>7.2533339433555657</v>
      </c>
      <c r="K270" s="123">
        <f t="shared" si="125"/>
        <v>3.2834308057587602</v>
      </c>
      <c r="L270" s="123">
        <f t="shared" si="125"/>
        <v>11.167453632431966</v>
      </c>
      <c r="M270" s="123">
        <f t="shared" si="125"/>
        <v>8.7624847217990069</v>
      </c>
      <c r="N270" s="123">
        <f t="shared" si="125"/>
        <v>8.2060391681197693</v>
      </c>
      <c r="O270" s="123">
        <f t="shared" si="125"/>
        <v>8.3674536181465555</v>
      </c>
      <c r="P270" s="123">
        <f t="shared" si="125"/>
        <v>8.3117226970216151</v>
      </c>
      <c r="Q270" s="123">
        <f t="shared" si="125"/>
        <v>8.1690594360285083</v>
      </c>
      <c r="R270" s="123">
        <f t="shared" ref="R270:V270" si="126">SUM(R271:R272)</f>
        <v>8.2785144050975763</v>
      </c>
      <c r="S270" s="123">
        <f t="shared" si="126"/>
        <v>8.2718285033780798</v>
      </c>
      <c r="T270" s="123">
        <f t="shared" si="126"/>
        <v>7.8281283651368767</v>
      </c>
      <c r="U270" s="123">
        <f t="shared" si="126"/>
        <v>7.8702512381629672</v>
      </c>
      <c r="V270" s="123">
        <f t="shared" si="126"/>
        <v>8.7128477736473702</v>
      </c>
      <c r="W270" s="123">
        <f t="shared" ref="W270:Y270" si="127">SUM(W271:W272)</f>
        <v>8.1738336945104439</v>
      </c>
      <c r="X270" s="123">
        <f t="shared" si="127"/>
        <v>8.2945547215770823</v>
      </c>
      <c r="Y270" s="123">
        <f t="shared" si="127"/>
        <v>8.4086953112589118</v>
      </c>
      <c r="DA270" s="130" t="s">
        <v>3105</v>
      </c>
    </row>
    <row r="271" spans="1:105" ht="12" customHeight="1" x14ac:dyDescent="0.25">
      <c r="A271" s="97" t="s">
        <v>74</v>
      </c>
      <c r="B271" s="99">
        <v>6.968943085024125</v>
      </c>
      <c r="C271" s="99">
        <v>6.6872070698912607</v>
      </c>
      <c r="D271" s="99">
        <v>6.5378509427589178</v>
      </c>
      <c r="E271" s="99">
        <v>10.455455281309023</v>
      </c>
      <c r="F271" s="99">
        <v>10.366776679167666</v>
      </c>
      <c r="G271" s="99">
        <v>9.0177991589593827</v>
      </c>
      <c r="H271" s="99">
        <v>8.9230700260063962</v>
      </c>
      <c r="I271" s="99">
        <v>9.2196734702338095</v>
      </c>
      <c r="J271" s="99">
        <v>7.2533339433555657</v>
      </c>
      <c r="K271" s="99">
        <v>3.2834308057587602</v>
      </c>
      <c r="L271" s="99">
        <v>11.167453632431966</v>
      </c>
      <c r="M271" s="99">
        <v>8.7624847217990069</v>
      </c>
      <c r="N271" s="99">
        <v>8.2060391681197693</v>
      </c>
      <c r="O271" s="99">
        <v>8.3674536181465555</v>
      </c>
      <c r="P271" s="99">
        <v>8.3117226970216151</v>
      </c>
      <c r="Q271" s="99">
        <v>8.1690594360285083</v>
      </c>
      <c r="R271" s="99">
        <v>8.2785144050975763</v>
      </c>
      <c r="S271" s="99">
        <v>8.2718285033780798</v>
      </c>
      <c r="T271" s="99">
        <v>7.8281283651368767</v>
      </c>
      <c r="U271" s="99">
        <v>7.8702512381629672</v>
      </c>
      <c r="V271" s="99">
        <v>8.7128477736473702</v>
      </c>
      <c r="W271" s="99">
        <v>8.1738336945104439</v>
      </c>
      <c r="X271" s="99">
        <v>8.2945547215770823</v>
      </c>
      <c r="Y271" s="99">
        <v>8.4086953112589118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3.150368549371807</v>
      </c>
      <c r="C275" s="123">
        <v>3.0493014653699624</v>
      </c>
      <c r="D275" s="123">
        <v>2.9863088821664143</v>
      </c>
      <c r="E275" s="123">
        <v>3.0329622725208973</v>
      </c>
      <c r="F275" s="123">
        <v>2.9649025644685514</v>
      </c>
      <c r="G275" s="123">
        <v>2.8805726384232724</v>
      </c>
      <c r="H275" s="123">
        <v>2.8679540406190105</v>
      </c>
      <c r="I275" s="123">
        <v>2.9056793313468789</v>
      </c>
      <c r="J275" s="123">
        <v>2.9110977388644357</v>
      </c>
      <c r="K275" s="123">
        <v>2.8745414933227988</v>
      </c>
      <c r="L275" s="123">
        <v>2.7992345458258576</v>
      </c>
      <c r="M275" s="123">
        <v>2.2060392108135622</v>
      </c>
      <c r="N275" s="123">
        <v>1.9683924775835908</v>
      </c>
      <c r="O275" s="123">
        <v>1.9385868521299161</v>
      </c>
      <c r="P275" s="123">
        <v>1.7990719293694415</v>
      </c>
      <c r="Q275" s="123">
        <v>1.7160110849958474</v>
      </c>
      <c r="R275" s="123">
        <v>1.7378509290378645</v>
      </c>
      <c r="S275" s="123">
        <v>1.7431736595546667</v>
      </c>
      <c r="T275" s="123">
        <v>1.6042295661504806</v>
      </c>
      <c r="U275" s="123">
        <v>1.5192193813504273</v>
      </c>
      <c r="V275" s="123">
        <v>1.6222316240062644</v>
      </c>
      <c r="W275" s="123">
        <v>1.3977521807279152</v>
      </c>
      <c r="X275" s="123">
        <v>1.3430429564072466</v>
      </c>
      <c r="Y275" s="123">
        <v>1.3097645057235141</v>
      </c>
      <c r="DA275" s="130" t="s">
        <v>3110</v>
      </c>
    </row>
    <row r="276" spans="1:105" ht="12" customHeight="1" x14ac:dyDescent="0.25">
      <c r="A276" s="97" t="s">
        <v>141</v>
      </c>
      <c r="B276" s="99">
        <v>3.3957932191914466</v>
      </c>
      <c r="C276" s="99">
        <v>3.2944255371310298</v>
      </c>
      <c r="D276" s="99">
        <v>3.2369694791355634</v>
      </c>
      <c r="E276" s="99">
        <v>3.2916179239057715</v>
      </c>
      <c r="F276" s="99">
        <v>3.2297963420217153</v>
      </c>
      <c r="G276" s="99">
        <v>3.1481291664526623</v>
      </c>
      <c r="H276" s="99">
        <v>3.148291432079029</v>
      </c>
      <c r="I276" s="99">
        <v>3.1981491916222002</v>
      </c>
      <c r="J276" s="99">
        <v>3.2057586446546087</v>
      </c>
      <c r="K276" s="99">
        <v>3.2152521851808755</v>
      </c>
      <c r="L276" s="99">
        <v>3.33885771925712</v>
      </c>
      <c r="M276" s="99">
        <v>2.8664007310035862</v>
      </c>
      <c r="N276" s="99">
        <v>2.7238642571629565</v>
      </c>
      <c r="O276" s="99">
        <v>2.7097584746649837</v>
      </c>
      <c r="P276" s="99">
        <v>2.5161538102777263</v>
      </c>
      <c r="Q276" s="99">
        <v>2.4069951851552198</v>
      </c>
      <c r="R276" s="99">
        <v>2.4487740433855825</v>
      </c>
      <c r="S276" s="99">
        <v>2.4532030088468839</v>
      </c>
      <c r="T276" s="99">
        <v>2.3399906443398977</v>
      </c>
      <c r="U276" s="99">
        <v>2.21989512970341</v>
      </c>
      <c r="V276" s="99">
        <v>2.4969717284179929</v>
      </c>
      <c r="W276" s="99">
        <v>2.1771042283946711</v>
      </c>
      <c r="X276" s="99">
        <v>2.0905751951831153</v>
      </c>
      <c r="Y276" s="99">
        <v>2.058018695386683</v>
      </c>
      <c r="DA276" s="63" t="s">
        <v>3111</v>
      </c>
    </row>
    <row r="277" spans="1:105" ht="12" customHeight="1" x14ac:dyDescent="0.25">
      <c r="A277" s="97" t="s">
        <v>140</v>
      </c>
      <c r="B277" s="99">
        <v>0.60740697861793291</v>
      </c>
      <c r="C277" s="99">
        <v>0.62341325696053851</v>
      </c>
      <c r="D277" s="99">
        <v>0.63773599116267599</v>
      </c>
      <c r="E277" s="99">
        <v>0.56324643739609181</v>
      </c>
      <c r="F277" s="99">
        <v>0.55417449514876393</v>
      </c>
      <c r="G277" s="99">
        <v>0.6202765795401568</v>
      </c>
      <c r="H277" s="99">
        <v>0.57001086990418848</v>
      </c>
      <c r="I277" s="99">
        <v>0.5889814043085706</v>
      </c>
      <c r="J277" s="99">
        <v>0.57838526529486078</v>
      </c>
      <c r="K277" s="99">
        <v>0.60601877941447513</v>
      </c>
      <c r="L277" s="99">
        <v>0.52761261056029751</v>
      </c>
      <c r="M277" s="99">
        <v>0.30096498525160997</v>
      </c>
      <c r="N277" s="99">
        <v>0.30260257788995731</v>
      </c>
      <c r="O277" s="99">
        <v>0.28082049490904593</v>
      </c>
      <c r="P277" s="99">
        <v>0.27080554363430837</v>
      </c>
      <c r="Q277" s="99">
        <v>0.26208967543313932</v>
      </c>
      <c r="R277" s="99">
        <v>0.28895290534341711</v>
      </c>
      <c r="S277" s="99">
        <v>0.28532508578876636</v>
      </c>
      <c r="T277" s="99">
        <v>0.19471157354392135</v>
      </c>
      <c r="U277" s="99">
        <v>0.19180855304568808</v>
      </c>
      <c r="V277" s="99">
        <v>0.29388925992607196</v>
      </c>
      <c r="W277" s="99">
        <v>0.27086609336905687</v>
      </c>
      <c r="X277" s="99">
        <v>0.41273956531006345</v>
      </c>
      <c r="Y277" s="99">
        <v>0.33372403509748655</v>
      </c>
      <c r="DA277" s="63" t="s">
        <v>3112</v>
      </c>
    </row>
    <row r="278" spans="1:105" ht="12" customHeight="1" x14ac:dyDescent="0.25">
      <c r="A278" s="100" t="s">
        <v>50</v>
      </c>
      <c r="B278" s="102">
        <v>0.60740697861793291</v>
      </c>
      <c r="C278" s="102">
        <v>0.62341325696053851</v>
      </c>
      <c r="D278" s="102">
        <v>0.63773599116267599</v>
      </c>
      <c r="E278" s="102">
        <v>0.56324643739609181</v>
      </c>
      <c r="F278" s="102">
        <v>0.55417449514876393</v>
      </c>
      <c r="G278" s="102">
        <v>0.6202765795401568</v>
      </c>
      <c r="H278" s="102">
        <v>0.57001086990418848</v>
      </c>
      <c r="I278" s="102">
        <v>0.5889814043085706</v>
      </c>
      <c r="J278" s="102">
        <v>0.57838526529486078</v>
      </c>
      <c r="K278" s="102">
        <v>0.60601877941447513</v>
      </c>
      <c r="L278" s="102">
        <v>0.52761261056029751</v>
      </c>
      <c r="M278" s="102">
        <v>0.30096498525160997</v>
      </c>
      <c r="N278" s="102">
        <v>0.30260257788995731</v>
      </c>
      <c r="O278" s="102">
        <v>0.28082049490904593</v>
      </c>
      <c r="P278" s="102">
        <v>0.27080554363430837</v>
      </c>
      <c r="Q278" s="102">
        <v>0.26208967543313932</v>
      </c>
      <c r="R278" s="102">
        <v>0.28895290534341711</v>
      </c>
      <c r="S278" s="102">
        <v>0.28532508578876636</v>
      </c>
      <c r="T278" s="102">
        <v>0.19471157354392135</v>
      </c>
      <c r="U278" s="102">
        <v>0.19180855304568808</v>
      </c>
      <c r="V278" s="102">
        <v>0.29388925992607196</v>
      </c>
      <c r="W278" s="102">
        <v>0.27086609336905687</v>
      </c>
      <c r="X278" s="102">
        <v>0.41273956531006345</v>
      </c>
      <c r="Y278" s="102">
        <v>0.33372403509748655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2.8561575890840163</v>
      </c>
      <c r="C284" s="123">
        <v>2.7284707332117359</v>
      </c>
      <c r="D284" s="123">
        <v>2.7264114208072812</v>
      </c>
      <c r="E284" s="123">
        <v>3.2279181095566991</v>
      </c>
      <c r="F284" s="123">
        <v>3.1628347499807363</v>
      </c>
      <c r="G284" s="123">
        <v>2.8443288570299194</v>
      </c>
      <c r="H284" s="123">
        <v>2.7360716916474659</v>
      </c>
      <c r="I284" s="123">
        <v>2.7041597856275867</v>
      </c>
      <c r="J284" s="123">
        <v>2.4192574049208511</v>
      </c>
      <c r="K284" s="123">
        <v>2.3299470222394731</v>
      </c>
      <c r="L284" s="123">
        <v>2.4275614731213091</v>
      </c>
      <c r="M284" s="123">
        <v>2.3337674403812647</v>
      </c>
      <c r="N284" s="123">
        <v>2.2845510037179082</v>
      </c>
      <c r="O284" s="123">
        <v>2.1946489271068694</v>
      </c>
      <c r="P284" s="123">
        <v>1.9661606354653938</v>
      </c>
      <c r="Q284" s="123">
        <v>1.8860392773276486</v>
      </c>
      <c r="R284" s="123">
        <v>1.9668333706204175</v>
      </c>
      <c r="S284" s="123">
        <v>1.9527597072449947</v>
      </c>
      <c r="T284" s="123">
        <v>1.7488691544175439</v>
      </c>
      <c r="U284" s="123">
        <v>1.5383115999903036</v>
      </c>
      <c r="V284" s="123">
        <v>1.5033081707465934</v>
      </c>
      <c r="W284" s="123">
        <v>1.3044866137174913</v>
      </c>
      <c r="X284" s="123">
        <v>1.3070496010640589</v>
      </c>
      <c r="Y284" s="123">
        <v>1.332869890343634</v>
      </c>
      <c r="DA284" s="130" t="s">
        <v>3119</v>
      </c>
    </row>
    <row r="285" spans="1:105" ht="12" customHeight="1" x14ac:dyDescent="0.25">
      <c r="A285" s="97" t="s">
        <v>50</v>
      </c>
      <c r="B285" s="99">
        <v>5.9573688787420513</v>
      </c>
      <c r="C285" s="99">
        <v>5.6745332077973076</v>
      </c>
      <c r="D285" s="99">
        <v>5.6369808097764702</v>
      </c>
      <c r="E285" s="99">
        <v>6.5471257885889145</v>
      </c>
      <c r="F285" s="99">
        <v>6.4964785441261812</v>
      </c>
      <c r="G285" s="99">
        <v>5.9436981347252864</v>
      </c>
      <c r="H285" s="99">
        <v>5.8001671701021422</v>
      </c>
      <c r="I285" s="99">
        <v>5.789831526941148</v>
      </c>
      <c r="J285" s="99">
        <v>5.2012636084990573</v>
      </c>
      <c r="K285" s="99">
        <v>5.1426555077030613</v>
      </c>
      <c r="L285" s="99">
        <v>5.2066652016771702</v>
      </c>
      <c r="M285" s="99">
        <v>4.6772345232951062</v>
      </c>
      <c r="N285" s="99">
        <v>3.9767685007261622</v>
      </c>
      <c r="O285" s="99">
        <v>3.6824112097423192</v>
      </c>
      <c r="P285" s="99">
        <v>3.2982800912693708</v>
      </c>
      <c r="Q285" s="99">
        <v>3.1850215340340493</v>
      </c>
      <c r="R285" s="99">
        <v>3.4154383199809901</v>
      </c>
      <c r="S285" s="99">
        <v>3.6652472220998167</v>
      </c>
      <c r="T285" s="99">
        <v>3.7683596476407923</v>
      </c>
      <c r="U285" s="99">
        <v>3.8949642661275989</v>
      </c>
      <c r="V285" s="99">
        <v>4.5091400907285522</v>
      </c>
      <c r="W285" s="99">
        <v>4.2827927054437591</v>
      </c>
      <c r="X285" s="99">
        <v>4.3006335792925938</v>
      </c>
      <c r="Y285" s="99">
        <v>4.4440603782815318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5.2410438245526656</v>
      </c>
      <c r="D290" s="117">
        <f t="shared" si="129"/>
        <v>5.4402368866818316</v>
      </c>
      <c r="E290" s="117">
        <f t="shared" si="129"/>
        <v>7.8443391696791984</v>
      </c>
      <c r="F290" s="117">
        <f t="shared" si="129"/>
        <v>4.5268179268822859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0.74564742912846438</v>
      </c>
      <c r="M290" s="117">
        <f t="shared" si="129"/>
        <v>2.9289801405593781</v>
      </c>
      <c r="N290" s="117">
        <f t="shared" si="129"/>
        <v>3.639275038364548</v>
      </c>
      <c r="O290" s="117">
        <f t="shared" si="129"/>
        <v>1.6911212130288267</v>
      </c>
      <c r="P290" s="117">
        <f t="shared" si="129"/>
        <v>4.488976853027924E-4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0.86181626837862346</v>
      </c>
      <c r="T290" s="117">
        <f t="shared" si="130"/>
        <v>1.0162847998859497</v>
      </c>
      <c r="U290" s="117">
        <f t="shared" si="130"/>
        <v>1.0207569607413189</v>
      </c>
      <c r="V290" s="117">
        <f t="shared" si="130"/>
        <v>0.35929822599090822</v>
      </c>
      <c r="W290" s="117">
        <f t="shared" ref="W290:Y290" si="131">W291+W294+W296+W305</f>
        <v>0</v>
      </c>
      <c r="X290" s="117">
        <f t="shared" si="131"/>
        <v>4.2866015409365372E-4</v>
      </c>
      <c r="Y290" s="117">
        <f t="shared" si="131"/>
        <v>0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2.288543810373644</v>
      </c>
      <c r="D291" s="122">
        <f t="shared" si="132"/>
        <v>2.3182229886381673</v>
      </c>
      <c r="E291" s="122">
        <f t="shared" si="132"/>
        <v>4.1584195137024924</v>
      </c>
      <c r="F291" s="122">
        <f t="shared" si="132"/>
        <v>2.4223897591839152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0.40691478394306368</v>
      </c>
      <c r="M291" s="122">
        <f t="shared" si="132"/>
        <v>1.5318307174254799</v>
      </c>
      <c r="N291" s="122">
        <f t="shared" si="132"/>
        <v>1.9792153138837592</v>
      </c>
      <c r="O291" s="122">
        <f t="shared" si="132"/>
        <v>0.96945567091733764</v>
      </c>
      <c r="P291" s="122">
        <f t="shared" si="132"/>
        <v>2.7655994154297857E-4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0.48854554249041554</v>
      </c>
      <c r="T291" s="122">
        <f t="shared" si="133"/>
        <v>0.55165464394289943</v>
      </c>
      <c r="U291" s="122">
        <f t="shared" si="133"/>
        <v>0.55461728097158725</v>
      </c>
      <c r="V291" s="122">
        <f t="shared" si="133"/>
        <v>0.19664834441870663</v>
      </c>
      <c r="W291" s="122">
        <f t="shared" ref="W291:Y291" si="134">SUM(W292:W293)</f>
        <v>0</v>
      </c>
      <c r="X291" s="122">
        <f t="shared" si="134"/>
        <v>2.4395996180543472E-4</v>
      </c>
      <c r="Y291" s="122">
        <f t="shared" si="134"/>
        <v>0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2.2668591606275794</v>
      </c>
      <c r="D292" s="98">
        <v>2.2970500453425018</v>
      </c>
      <c r="E292" s="98">
        <v>4.1269458238595433</v>
      </c>
      <c r="F292" s="98">
        <v>2.4048235324318825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0.40469510327404506</v>
      </c>
      <c r="M292" s="98">
        <v>1.5222572627966351</v>
      </c>
      <c r="N292" s="98">
        <v>1.9670241911690989</v>
      </c>
      <c r="O292" s="98">
        <v>0.96328918893745097</v>
      </c>
      <c r="P292" s="98">
        <v>2.7479156722761636E-4</v>
      </c>
      <c r="Q292" s="98">
        <v>0</v>
      </c>
      <c r="R292" s="98">
        <v>0</v>
      </c>
      <c r="S292" s="98">
        <v>0.48525945767610273</v>
      </c>
      <c r="T292" s="98">
        <v>0.54800080187596067</v>
      </c>
      <c r="U292" s="98">
        <v>0.551000191946867</v>
      </c>
      <c r="V292" s="98">
        <v>0.19483485317261068</v>
      </c>
      <c r="W292" s="98">
        <v>0</v>
      </c>
      <c r="X292" s="98">
        <v>2.4168406417910819E-4</v>
      </c>
      <c r="Y292" s="98">
        <v>0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2.1684649746064648E-2</v>
      </c>
      <c r="D293" s="98">
        <v>2.1172943295665554E-2</v>
      </c>
      <c r="E293" s="98">
        <v>3.1473689842948911E-2</v>
      </c>
      <c r="F293" s="98">
        <v>1.7566226752032472E-2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2.2196806690185926E-3</v>
      </c>
      <c r="M293" s="98">
        <v>9.573454628844914E-3</v>
      </c>
      <c r="N293" s="98">
        <v>1.219112271466022E-2</v>
      </c>
      <c r="O293" s="98">
        <v>6.1664819798866698E-3</v>
      </c>
      <c r="P293" s="98">
        <v>1.7683743153621995E-6</v>
      </c>
      <c r="Q293" s="98">
        <v>0</v>
      </c>
      <c r="R293" s="98">
        <v>0</v>
      </c>
      <c r="S293" s="98">
        <v>3.2860848143127946E-3</v>
      </c>
      <c r="T293" s="98">
        <v>3.6538420669387358E-3</v>
      </c>
      <c r="U293" s="98">
        <v>3.6170890247202384E-3</v>
      </c>
      <c r="V293" s="98">
        <v>1.8134912460959598E-3</v>
      </c>
      <c r="W293" s="98">
        <v>0</v>
      </c>
      <c r="X293" s="98">
        <v>2.2758976263265229E-6</v>
      </c>
      <c r="Y293" s="98">
        <v>0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2.570617610709618E-2</v>
      </c>
      <c r="D294" s="122">
        <f t="shared" si="135"/>
        <v>1.4442077361905375E-2</v>
      </c>
      <c r="E294" s="122">
        <f t="shared" si="135"/>
        <v>3.7042401329982447E-2</v>
      </c>
      <c r="F294" s="122">
        <f t="shared" si="135"/>
        <v>1.8567154112653892E-2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2.8898766027620681E-3</v>
      </c>
      <c r="M294" s="122">
        <f t="shared" si="135"/>
        <v>1.541605712032253E-2</v>
      </c>
      <c r="N294" s="122">
        <f t="shared" si="135"/>
        <v>2.0078112310494559E-2</v>
      </c>
      <c r="O294" s="122">
        <f t="shared" si="135"/>
        <v>8.8146686963438865E-3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2.154812417266944E-3</v>
      </c>
      <c r="T294" s="122">
        <f t="shared" si="135"/>
        <v>2.0314925082038477E-3</v>
      </c>
      <c r="U294" s="122">
        <f t="shared" si="135"/>
        <v>1.8390990230289222E-3</v>
      </c>
      <c r="V294" s="122">
        <f t="shared" si="135"/>
        <v>4.1130444801689418E-4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2.570617610709618E-2</v>
      </c>
      <c r="D295" s="98">
        <v>1.4442077361905375E-2</v>
      </c>
      <c r="E295" s="98">
        <v>3.7042401329982447E-2</v>
      </c>
      <c r="F295" s="98">
        <v>1.8567154112653892E-2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2.8898766027620681E-3</v>
      </c>
      <c r="M295" s="98">
        <v>1.541605712032253E-2</v>
      </c>
      <c r="N295" s="98">
        <v>2.0078112310494559E-2</v>
      </c>
      <c r="O295" s="98">
        <v>8.8146686963438865E-3</v>
      </c>
      <c r="P295" s="98">
        <v>0</v>
      </c>
      <c r="Q295" s="98">
        <v>0</v>
      </c>
      <c r="R295" s="98">
        <v>0</v>
      </c>
      <c r="S295" s="98">
        <v>2.154812417266944E-3</v>
      </c>
      <c r="T295" s="98">
        <v>2.0314925082038477E-3</v>
      </c>
      <c r="U295" s="98">
        <v>1.8390990230289222E-3</v>
      </c>
      <c r="V295" s="98">
        <v>4.1130444801689418E-4</v>
      </c>
      <c r="W295" s="98">
        <v>0</v>
      </c>
      <c r="X295" s="98">
        <v>0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1.1118632596148541</v>
      </c>
      <c r="D296" s="122">
        <v>1.1472151610314434</v>
      </c>
      <c r="E296" s="122">
        <v>1.3178291556445145</v>
      </c>
      <c r="F296" s="122">
        <v>0.75781528908651496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0.12273669881305185</v>
      </c>
      <c r="M296" s="122">
        <v>0.50543997352039616</v>
      </c>
      <c r="N296" s="122">
        <v>0.643498108524023</v>
      </c>
      <c r="O296" s="122">
        <v>0.3062944940642725</v>
      </c>
      <c r="P296" s="122">
        <v>9.1569028533872331E-5</v>
      </c>
      <c r="Q296" s="122">
        <v>0</v>
      </c>
      <c r="R296" s="122">
        <v>0</v>
      </c>
      <c r="S296" s="122">
        <v>0.15412559955480129</v>
      </c>
      <c r="T296" s="122">
        <v>0.17583033451784816</v>
      </c>
      <c r="U296" s="122">
        <v>0.1741526684391993</v>
      </c>
      <c r="V296" s="122">
        <v>5.9641735574471971E-2</v>
      </c>
      <c r="W296" s="122">
        <v>0</v>
      </c>
      <c r="X296" s="122">
        <v>6.5879326192394151E-5</v>
      </c>
      <c r="Y296" s="122">
        <v>0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1.0399896011477325</v>
      </c>
      <c r="D297" s="98">
        <v>1.0654511427990099</v>
      </c>
      <c r="E297" s="98">
        <v>1.2420495171762713</v>
      </c>
      <c r="F297" s="98">
        <v>0.70561016049912118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9.8059044195404566E-2</v>
      </c>
      <c r="M297" s="98">
        <v>0.38883160811897449</v>
      </c>
      <c r="N297" s="98">
        <v>0.49969840152798728</v>
      </c>
      <c r="O297" s="98">
        <v>0.24484181251794554</v>
      </c>
      <c r="P297" s="98">
        <v>9.1569028533872331E-5</v>
      </c>
      <c r="Q297" s="98">
        <v>0</v>
      </c>
      <c r="R297" s="98">
        <v>0</v>
      </c>
      <c r="S297" s="98">
        <v>0.11898895385150655</v>
      </c>
      <c r="T297" s="98">
        <v>0.11671857087471091</v>
      </c>
      <c r="U297" s="98">
        <v>0.1301690572901589</v>
      </c>
      <c r="V297" s="98">
        <v>3.6975157148943887E-2</v>
      </c>
      <c r="W297" s="98">
        <v>0</v>
      </c>
      <c r="X297" s="98">
        <v>0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7.0557739067942877E-3</v>
      </c>
      <c r="D298" s="98">
        <v>8.1470188947923572E-3</v>
      </c>
      <c r="E298" s="98">
        <v>2.7028595259080825E-2</v>
      </c>
      <c r="F298" s="98">
        <v>6.4920980712923747E-3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5.8183232565082836E-3</v>
      </c>
      <c r="M298" s="98">
        <v>1.3541521780226128E-2</v>
      </c>
      <c r="N298" s="98">
        <v>1.8471133967750443E-2</v>
      </c>
      <c r="O298" s="98">
        <v>7.7130221079099049E-3</v>
      </c>
      <c r="P298" s="98">
        <v>0</v>
      </c>
      <c r="Q298" s="98">
        <v>0</v>
      </c>
      <c r="R298" s="98">
        <v>0</v>
      </c>
      <c r="S298" s="98">
        <v>6.1902264895776389E-3</v>
      </c>
      <c r="T298" s="98">
        <v>4.7065414407617308E-3</v>
      </c>
      <c r="U298" s="98">
        <v>5.0311368856824201E-3</v>
      </c>
      <c r="V298" s="98">
        <v>3.0784839097639832E-3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2.0012991175179934E-3</v>
      </c>
      <c r="D299" s="101">
        <v>2.3869205346613333E-3</v>
      </c>
      <c r="E299" s="101">
        <v>7.0037090959555346E-3</v>
      </c>
      <c r="F299" s="101">
        <v>1.6809499016945339E-3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1.3762365964692617E-3</v>
      </c>
      <c r="M299" s="101">
        <v>2.1675371768860624E-3</v>
      </c>
      <c r="N299" s="101">
        <v>3.0377923104343944E-3</v>
      </c>
      <c r="O299" s="101">
        <v>1.1516592897733834E-3</v>
      </c>
      <c r="P299" s="101">
        <v>0</v>
      </c>
      <c r="Q299" s="101">
        <v>0</v>
      </c>
      <c r="R299" s="101">
        <v>0</v>
      </c>
      <c r="S299" s="101">
        <v>9.4153553473546843E-4</v>
      </c>
      <c r="T299" s="101">
        <v>5.1127991146172381E-4</v>
      </c>
      <c r="U299" s="101">
        <v>5.5843277343268019E-4</v>
      </c>
      <c r="V299" s="101">
        <v>4.5795976932168749E-4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5.0544747892762943E-3</v>
      </c>
      <c r="D300" s="104">
        <v>5.7600983601310248E-3</v>
      </c>
      <c r="E300" s="104">
        <v>2.002488616312529E-2</v>
      </c>
      <c r="F300" s="104">
        <v>4.8111481695978413E-3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4.4420866600390222E-3</v>
      </c>
      <c r="M300" s="104">
        <v>1.1373984603340066E-2</v>
      </c>
      <c r="N300" s="104">
        <v>1.5433341657316049E-2</v>
      </c>
      <c r="O300" s="104">
        <v>6.5613628181365215E-3</v>
      </c>
      <c r="P300" s="104">
        <v>0</v>
      </c>
      <c r="Q300" s="104">
        <v>0</v>
      </c>
      <c r="R300" s="104">
        <v>0</v>
      </c>
      <c r="S300" s="104">
        <v>5.2486909548421709E-3</v>
      </c>
      <c r="T300" s="104">
        <v>4.1952615293000071E-3</v>
      </c>
      <c r="U300" s="104">
        <v>4.47270411224974E-3</v>
      </c>
      <c r="V300" s="104">
        <v>2.6205241404422958E-3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2.299400494359775E-2</v>
      </c>
      <c r="D301" s="101">
        <v>2.9283546739685713E-2</v>
      </c>
      <c r="E301" s="101">
        <v>2.2591807574054466E-2</v>
      </c>
      <c r="F301" s="101">
        <v>1.9068571816796377E-2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1.0696548409963886E-4</v>
      </c>
      <c r="M301" s="101">
        <v>1.3824584215796217E-2</v>
      </c>
      <c r="N301" s="101">
        <v>1.442719375408876E-2</v>
      </c>
      <c r="O301" s="101">
        <v>1.3092105075892448E-2</v>
      </c>
      <c r="P301" s="101">
        <v>0</v>
      </c>
      <c r="Q301" s="101">
        <v>0</v>
      </c>
      <c r="R301" s="101">
        <v>0</v>
      </c>
      <c r="S301" s="101">
        <v>2.8018176771925267E-3</v>
      </c>
      <c r="T301" s="101">
        <v>1.2930261501675639E-2</v>
      </c>
      <c r="U301" s="101">
        <v>4.8586935257558085E-3</v>
      </c>
      <c r="V301" s="101">
        <v>7.7074773271493856E-3</v>
      </c>
      <c r="W301" s="101">
        <v>0</v>
      </c>
      <c r="X301" s="101">
        <v>0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4.1823879616729523E-2</v>
      </c>
      <c r="D302" s="104">
        <v>4.4333452597955555E-2</v>
      </c>
      <c r="E302" s="104">
        <v>2.6159235635107889E-2</v>
      </c>
      <c r="F302" s="104">
        <v>2.6644458699305106E-2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1.8752365877039358E-2</v>
      </c>
      <c r="M302" s="104">
        <v>8.9242259405399357E-2</v>
      </c>
      <c r="N302" s="104">
        <v>0.11090137927419653</v>
      </c>
      <c r="O302" s="104">
        <v>4.0647554362524645E-2</v>
      </c>
      <c r="P302" s="104">
        <v>0</v>
      </c>
      <c r="Q302" s="104">
        <v>0</v>
      </c>
      <c r="R302" s="104">
        <v>0</v>
      </c>
      <c r="S302" s="104">
        <v>2.6144601536524571E-2</v>
      </c>
      <c r="T302" s="104">
        <v>4.1474960700699899E-2</v>
      </c>
      <c r="U302" s="104">
        <v>3.4093780737602206E-2</v>
      </c>
      <c r="V302" s="104">
        <v>1.188061718861471E-2</v>
      </c>
      <c r="W302" s="104">
        <v>0</v>
      </c>
      <c r="X302" s="104">
        <v>6.5879326192394151E-5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1.0955895555296075E-2</v>
      </c>
      <c r="D303" s="98">
        <v>1.239725640644904E-2</v>
      </c>
      <c r="E303" s="98">
        <v>5.3985353978940167E-3</v>
      </c>
      <c r="F303" s="98">
        <v>5.5752048108476332E-3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3.4462748323821836E-3</v>
      </c>
      <c r="M303" s="98">
        <v>1.2505097706105531E-2</v>
      </c>
      <c r="N303" s="98">
        <v>1.4918575520179292E-2</v>
      </c>
      <c r="O303" s="98">
        <v>4.5941818935526391E-3</v>
      </c>
      <c r="P303" s="98">
        <v>0</v>
      </c>
      <c r="Q303" s="98">
        <v>0</v>
      </c>
      <c r="R303" s="98">
        <v>0</v>
      </c>
      <c r="S303" s="98">
        <v>3.3874355813034059E-3</v>
      </c>
      <c r="T303" s="98">
        <v>3.8738224364010688E-3</v>
      </c>
      <c r="U303" s="98">
        <v>3.2515862203717607E-3</v>
      </c>
      <c r="V303" s="98">
        <v>4.4279074833232057E-4</v>
      </c>
      <c r="W303" s="98">
        <v>0</v>
      </c>
      <c r="X303" s="98">
        <v>1.1185750137319108E-5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3.0867984061433446E-2</v>
      </c>
      <c r="D304" s="98">
        <v>3.1936196191506512E-2</v>
      </c>
      <c r="E304" s="98">
        <v>2.0760700237213874E-2</v>
      </c>
      <c r="F304" s="98">
        <v>2.1069253888457474E-2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1.5306091044657175E-2</v>
      </c>
      <c r="M304" s="98">
        <v>7.6737161699293829E-2</v>
      </c>
      <c r="N304" s="98">
        <v>9.5982803754017243E-2</v>
      </c>
      <c r="O304" s="98">
        <v>3.6053372468972007E-2</v>
      </c>
      <c r="P304" s="98">
        <v>0</v>
      </c>
      <c r="Q304" s="98">
        <v>0</v>
      </c>
      <c r="R304" s="98">
        <v>0</v>
      </c>
      <c r="S304" s="98">
        <v>2.2757165955221165E-2</v>
      </c>
      <c r="T304" s="98">
        <v>3.7601138264298832E-2</v>
      </c>
      <c r="U304" s="98">
        <v>3.0842194517230442E-2</v>
      </c>
      <c r="V304" s="98">
        <v>1.143782644028239E-2</v>
      </c>
      <c r="W304" s="98">
        <v>0</v>
      </c>
      <c r="X304" s="98">
        <v>5.469357605507504E-5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1.8149305784570711</v>
      </c>
      <c r="D305" s="122">
        <v>1.9603566596503157</v>
      </c>
      <c r="E305" s="122">
        <v>2.3310480990022087</v>
      </c>
      <c r="F305" s="122">
        <v>1.3280457244992021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0.21310606976958679</v>
      </c>
      <c r="M305" s="122">
        <v>0.87629339249317939</v>
      </c>
      <c r="N305" s="122">
        <v>0.99648350364627147</v>
      </c>
      <c r="O305" s="122">
        <v>0.40655637935087263</v>
      </c>
      <c r="P305" s="122">
        <v>8.0768715225941498E-5</v>
      </c>
      <c r="Q305" s="122">
        <v>0</v>
      </c>
      <c r="R305" s="122">
        <v>0</v>
      </c>
      <c r="S305" s="122">
        <v>0.2169903139161396</v>
      </c>
      <c r="T305" s="122">
        <v>0.28676832891699833</v>
      </c>
      <c r="U305" s="122">
        <v>0.29014791230750342</v>
      </c>
      <c r="V305" s="122">
        <v>0.10259684154971274</v>
      </c>
      <c r="W305" s="122">
        <v>0</v>
      </c>
      <c r="X305" s="122">
        <v>1.1882086609582485E-4</v>
      </c>
      <c r="Y305" s="122">
        <v>0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0.98280588265708513</v>
      </c>
      <c r="D306" s="98">
        <v>1.0413332080148359</v>
      </c>
      <c r="E306" s="98">
        <v>1.4716484305841233</v>
      </c>
      <c r="F306" s="98">
        <v>0.70183884390216966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0.12148951689352805</v>
      </c>
      <c r="M306" s="98">
        <v>0.57051187401199199</v>
      </c>
      <c r="N306" s="98">
        <v>0.73331372840654629</v>
      </c>
      <c r="O306" s="98">
        <v>0.27874728849812325</v>
      </c>
      <c r="P306" s="98">
        <v>0</v>
      </c>
      <c r="Q306" s="98">
        <v>0</v>
      </c>
      <c r="R306" s="98">
        <v>0</v>
      </c>
      <c r="S306" s="98">
        <v>9.0945005961586306E-2</v>
      </c>
      <c r="T306" s="98">
        <v>0.10336066468362905</v>
      </c>
      <c r="U306" s="98">
        <v>0.12017492286843105</v>
      </c>
      <c r="V306" s="98">
        <v>4.2092034465780935E-2</v>
      </c>
      <c r="W306" s="98">
        <v>0</v>
      </c>
      <c r="X306" s="98">
        <v>0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0.83212469579998583</v>
      </c>
      <c r="D307" s="33">
        <v>0.91902345163547994</v>
      </c>
      <c r="E307" s="33">
        <v>0.85939966841808524</v>
      </c>
      <c r="F307" s="33">
        <v>0.62620688059703244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9.1616552876058743E-2</v>
      </c>
      <c r="M307" s="33">
        <v>0.3057815184811874</v>
      </c>
      <c r="N307" s="33">
        <v>0.26316977523972518</v>
      </c>
      <c r="O307" s="33">
        <v>0.12780909085274941</v>
      </c>
      <c r="P307" s="33">
        <v>8.0768715225941498E-5</v>
      </c>
      <c r="Q307" s="33">
        <v>0</v>
      </c>
      <c r="R307" s="33">
        <v>0</v>
      </c>
      <c r="S307" s="33">
        <v>0.12604530795455329</v>
      </c>
      <c r="T307" s="33">
        <v>0.18340766423336929</v>
      </c>
      <c r="U307" s="33">
        <v>0.16997298943907235</v>
      </c>
      <c r="V307" s="33">
        <v>6.0504807083931814E-2</v>
      </c>
      <c r="W307" s="33">
        <v>0</v>
      </c>
      <c r="X307" s="33">
        <v>1.1882086609582485E-4</v>
      </c>
      <c r="Y307" s="33">
        <v>0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3.0904492224909492</v>
      </c>
      <c r="D309" s="117">
        <f t="shared" si="136"/>
        <v>3.2139743427614658</v>
      </c>
      <c r="E309" s="117">
        <f t="shared" si="136"/>
        <v>4.5633403429337989</v>
      </c>
      <c r="F309" s="117">
        <f t="shared" si="136"/>
        <v>2.6672261959574208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0.46167544920578074</v>
      </c>
      <c r="M309" s="117">
        <f t="shared" si="136"/>
        <v>1.8466239527161457</v>
      </c>
      <c r="N309" s="117">
        <f t="shared" si="136"/>
        <v>2.3295047440822363</v>
      </c>
      <c r="O309" s="117">
        <f t="shared" si="136"/>
        <v>1.116236169519738</v>
      </c>
      <c r="P309" s="117">
        <f t="shared" si="136"/>
        <v>3.0832685757070395E-4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0.62780563437632708</v>
      </c>
      <c r="T309" s="117">
        <f t="shared" si="137"/>
        <v>0.75104817890300501</v>
      </c>
      <c r="U309" s="117">
        <f t="shared" si="137"/>
        <v>0.75363595601041666</v>
      </c>
      <c r="V309" s="117">
        <f t="shared" si="137"/>
        <v>0.26675757544616674</v>
      </c>
      <c r="W309" s="117">
        <f t="shared" ref="W309:Y309" si="138">W310+W313+W315+W324</f>
        <v>0</v>
      </c>
      <c r="X309" s="117">
        <f t="shared" si="138"/>
        <v>3.4087351795034971E-4</v>
      </c>
      <c r="Y309" s="117">
        <f t="shared" si="138"/>
        <v>0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1.2001987027760963</v>
      </c>
      <c r="D310" s="122">
        <f t="shared" si="139"/>
        <v>1.2256840175941268</v>
      </c>
      <c r="E310" s="122">
        <f t="shared" si="139"/>
        <v>2.2150252857425436</v>
      </c>
      <c r="F310" s="122">
        <f t="shared" si="139"/>
        <v>1.3012458541869203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0.23227869676142188</v>
      </c>
      <c r="M310" s="122">
        <f t="shared" si="139"/>
        <v>0.8946149765217265</v>
      </c>
      <c r="N310" s="122">
        <f t="shared" si="139"/>
        <v>1.1956099451662825</v>
      </c>
      <c r="O310" s="122">
        <f t="shared" si="139"/>
        <v>0.61297465073943269</v>
      </c>
      <c r="P310" s="122">
        <f t="shared" si="139"/>
        <v>1.8383240904431766E-4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0.34441601311333475</v>
      </c>
      <c r="T310" s="122">
        <f t="shared" si="140"/>
        <v>0.38967706455263557</v>
      </c>
      <c r="U310" s="122">
        <f t="shared" si="140"/>
        <v>0.39201900279449642</v>
      </c>
      <c r="V310" s="122">
        <f t="shared" si="140"/>
        <v>0.13946519878114438</v>
      </c>
      <c r="W310" s="122">
        <f t="shared" ref="W310:Y310" si="141">SUM(W311:W312)</f>
        <v>0</v>
      </c>
      <c r="X310" s="122">
        <f t="shared" si="141"/>
        <v>1.7412004513468545E-4</v>
      </c>
      <c r="Y310" s="122">
        <f t="shared" si="141"/>
        <v>0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1.1785140530300318</v>
      </c>
      <c r="D311" s="98">
        <v>1.2045110742984613</v>
      </c>
      <c r="E311" s="98">
        <v>2.1835515958995946</v>
      </c>
      <c r="F311" s="98">
        <v>1.2836796274348878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0.23005901609240328</v>
      </c>
      <c r="M311" s="98">
        <v>0.88504152189288154</v>
      </c>
      <c r="N311" s="98">
        <v>1.1834188224516222</v>
      </c>
      <c r="O311" s="98">
        <v>0.60680816875954602</v>
      </c>
      <c r="P311" s="98">
        <v>1.8206403472895545E-4</v>
      </c>
      <c r="Q311" s="98">
        <v>0</v>
      </c>
      <c r="R311" s="98">
        <v>0</v>
      </c>
      <c r="S311" s="98">
        <v>0.34112992829902195</v>
      </c>
      <c r="T311" s="98">
        <v>0.38602322248569682</v>
      </c>
      <c r="U311" s="98">
        <v>0.38840191376977617</v>
      </c>
      <c r="V311" s="98">
        <v>0.13765170753504843</v>
      </c>
      <c r="W311" s="98">
        <v>0</v>
      </c>
      <c r="X311" s="98">
        <v>1.7184414750835892E-4</v>
      </c>
      <c r="Y311" s="98">
        <v>0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2.1684649746064648E-2</v>
      </c>
      <c r="D312" s="98">
        <v>2.1172943295665554E-2</v>
      </c>
      <c r="E312" s="98">
        <v>3.1473689842948911E-2</v>
      </c>
      <c r="F312" s="98">
        <v>1.7566226752032472E-2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2.2196806690185926E-3</v>
      </c>
      <c r="M312" s="98">
        <v>9.573454628844914E-3</v>
      </c>
      <c r="N312" s="98">
        <v>1.219112271466022E-2</v>
      </c>
      <c r="O312" s="98">
        <v>6.1664819798866698E-3</v>
      </c>
      <c r="P312" s="98">
        <v>1.7683743153621995E-6</v>
      </c>
      <c r="Q312" s="98">
        <v>0</v>
      </c>
      <c r="R312" s="98">
        <v>0</v>
      </c>
      <c r="S312" s="98">
        <v>3.2860848143127946E-3</v>
      </c>
      <c r="T312" s="98">
        <v>3.6538420669387358E-3</v>
      </c>
      <c r="U312" s="98">
        <v>3.6170890247202384E-3</v>
      </c>
      <c r="V312" s="98">
        <v>1.8134912460959598E-3</v>
      </c>
      <c r="W312" s="98">
        <v>0</v>
      </c>
      <c r="X312" s="98">
        <v>2.2758976263265229E-6</v>
      </c>
      <c r="Y312" s="98">
        <v>0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5.8559199817047804E-2</v>
      </c>
      <c r="D313" s="122">
        <f t="shared" si="142"/>
        <v>3.4276096457995425E-2</v>
      </c>
      <c r="E313" s="122">
        <f t="shared" si="142"/>
        <v>9.1498710845528158E-2</v>
      </c>
      <c r="F313" s="122">
        <f t="shared" si="142"/>
        <v>4.767381448647752E-2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9.20539403279199E-3</v>
      </c>
      <c r="M313" s="122">
        <f t="shared" si="142"/>
        <v>5.1015993263615417E-2</v>
      </c>
      <c r="N313" s="122">
        <f t="shared" si="142"/>
        <v>6.9327951086119916E-2</v>
      </c>
      <c r="O313" s="122">
        <f t="shared" si="142"/>
        <v>3.1874226320587659E-2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8.4933806269423401E-3</v>
      </c>
      <c r="T313" s="122">
        <f t="shared" si="142"/>
        <v>8.0142593034977696E-3</v>
      </c>
      <c r="U313" s="122">
        <f t="shared" si="142"/>
        <v>7.2622607233710458E-3</v>
      </c>
      <c r="V313" s="122">
        <f t="shared" si="142"/>
        <v>1.6286357167529554E-3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5.8559199817047804E-2</v>
      </c>
      <c r="D314" s="98">
        <v>3.4276096457995425E-2</v>
      </c>
      <c r="E314" s="98">
        <v>9.1498710845528158E-2</v>
      </c>
      <c r="F314" s="98">
        <v>4.767381448647752E-2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9.20539403279199E-3</v>
      </c>
      <c r="M314" s="98">
        <v>5.1015993263615417E-2</v>
      </c>
      <c r="N314" s="98">
        <v>6.9327951086119916E-2</v>
      </c>
      <c r="O314" s="98">
        <v>3.1874226320587659E-2</v>
      </c>
      <c r="P314" s="98">
        <v>0</v>
      </c>
      <c r="Q314" s="98">
        <v>0</v>
      </c>
      <c r="R314" s="98">
        <v>0</v>
      </c>
      <c r="S314" s="98">
        <v>8.4933806269423401E-3</v>
      </c>
      <c r="T314" s="98">
        <v>8.0142593034977696E-3</v>
      </c>
      <c r="U314" s="98">
        <v>7.2622607233710458E-3</v>
      </c>
      <c r="V314" s="98">
        <v>1.6286357167529554E-3</v>
      </c>
      <c r="W314" s="98">
        <v>0</v>
      </c>
      <c r="X314" s="98">
        <v>0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0.67102042095576064</v>
      </c>
      <c r="D315" s="122">
        <v>0.69497248040170834</v>
      </c>
      <c r="E315" s="122">
        <v>0.7983998252985679</v>
      </c>
      <c r="F315" s="122">
        <v>0.46214120825664301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8.3006531386973947E-2</v>
      </c>
      <c r="M315" s="122">
        <v>0.34871166773951279</v>
      </c>
      <c r="N315" s="122">
        <v>0.45096601848328133</v>
      </c>
      <c r="O315" s="122">
        <v>0.21644689133810913</v>
      </c>
      <c r="P315" s="122">
        <v>6.2519156806927173E-5</v>
      </c>
      <c r="Q315" s="122">
        <v>0</v>
      </c>
      <c r="R315" s="122">
        <v>0</v>
      </c>
      <c r="S315" s="122">
        <v>0.12071774623120383</v>
      </c>
      <c r="T315" s="122">
        <v>0.14192931462180283</v>
      </c>
      <c r="U315" s="122">
        <v>0.14055685100160406</v>
      </c>
      <c r="V315" s="122">
        <v>4.894914302397077E-2</v>
      </c>
      <c r="W315" s="122">
        <v>0</v>
      </c>
      <c r="X315" s="122">
        <v>6.339073392120544E-5</v>
      </c>
      <c r="Y315" s="122">
        <v>0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0.61156553511395306</v>
      </c>
      <c r="D316" s="98">
        <v>0.62837979358240037</v>
      </c>
      <c r="E316" s="98">
        <v>0.7349789302000127</v>
      </c>
      <c r="F316" s="98">
        <v>0.4189548960845621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6.0031048267444306E-2</v>
      </c>
      <c r="M316" s="98">
        <v>0.24147791893499412</v>
      </c>
      <c r="N316" s="98">
        <v>0.31761302076721626</v>
      </c>
      <c r="O316" s="98">
        <v>0.16084071358208102</v>
      </c>
      <c r="P316" s="98">
        <v>6.2519156806927173E-5</v>
      </c>
      <c r="Q316" s="98">
        <v>0</v>
      </c>
      <c r="R316" s="98">
        <v>0</v>
      </c>
      <c r="S316" s="98">
        <v>8.7476250575614131E-2</v>
      </c>
      <c r="T316" s="98">
        <v>8.7277610781989201E-2</v>
      </c>
      <c r="U316" s="98">
        <v>9.8732035492135106E-2</v>
      </c>
      <c r="V316" s="98">
        <v>2.8357634711131501E-2</v>
      </c>
      <c r="W316" s="98">
        <v>0</v>
      </c>
      <c r="X316" s="98">
        <v>0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6.2313380621179162E-3</v>
      </c>
      <c r="D317" s="98">
        <v>7.1678519141117033E-3</v>
      </c>
      <c r="E317" s="98">
        <v>2.4169309189415115E-2</v>
      </c>
      <c r="F317" s="98">
        <v>5.8092094657810405E-3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5.2846088998585007E-3</v>
      </c>
      <c r="M317" s="98">
        <v>1.2720100391664879E-2</v>
      </c>
      <c r="N317" s="98">
        <v>1.736419112417481E-2</v>
      </c>
      <c r="O317" s="98">
        <v>7.3179072174188418E-3</v>
      </c>
      <c r="P317" s="98">
        <v>0</v>
      </c>
      <c r="Q317" s="98">
        <v>0</v>
      </c>
      <c r="R317" s="98">
        <v>0</v>
      </c>
      <c r="S317" s="98">
        <v>5.9408728397686416E-3</v>
      </c>
      <c r="T317" s="98">
        <v>4.5775767750984341E-3</v>
      </c>
      <c r="U317" s="98">
        <v>4.8962702465855318E-3</v>
      </c>
      <c r="V317" s="98">
        <v>2.9717506625772908E-3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1.1768632728416219E-3</v>
      </c>
      <c r="D318" s="101">
        <v>1.4077535539806783E-3</v>
      </c>
      <c r="E318" s="101">
        <v>4.144423026289824E-3</v>
      </c>
      <c r="F318" s="101">
        <v>9.9806129618319945E-4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8.4252223981947879E-4</v>
      </c>
      <c r="M318" s="101">
        <v>1.3461157883248144E-3</v>
      </c>
      <c r="N318" s="101">
        <v>1.9308494668587607E-3</v>
      </c>
      <c r="O318" s="101">
        <v>7.5654439928232037E-4</v>
      </c>
      <c r="P318" s="101">
        <v>0</v>
      </c>
      <c r="Q318" s="101">
        <v>0</v>
      </c>
      <c r="R318" s="101">
        <v>0</v>
      </c>
      <c r="S318" s="101">
        <v>6.9218188492647101E-4</v>
      </c>
      <c r="T318" s="101">
        <v>3.8231524579842701E-4</v>
      </c>
      <c r="U318" s="101">
        <v>4.2356613433579179E-4</v>
      </c>
      <c r="V318" s="101">
        <v>3.5122652213499502E-4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5.0544747892762943E-3</v>
      </c>
      <c r="D319" s="104">
        <v>5.7600983601310248E-3</v>
      </c>
      <c r="E319" s="104">
        <v>2.002488616312529E-2</v>
      </c>
      <c r="F319" s="104">
        <v>4.8111481695978413E-3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4.4420866600390222E-3</v>
      </c>
      <c r="M319" s="104">
        <v>1.1373984603340066E-2</v>
      </c>
      <c r="N319" s="104">
        <v>1.5433341657316049E-2</v>
      </c>
      <c r="O319" s="104">
        <v>6.5613628181365215E-3</v>
      </c>
      <c r="P319" s="104">
        <v>0</v>
      </c>
      <c r="Q319" s="104">
        <v>0</v>
      </c>
      <c r="R319" s="104">
        <v>0</v>
      </c>
      <c r="S319" s="104">
        <v>5.2486909548421709E-3</v>
      </c>
      <c r="T319" s="104">
        <v>4.1952615293000071E-3</v>
      </c>
      <c r="U319" s="104">
        <v>4.47270411224974E-3</v>
      </c>
      <c r="V319" s="104">
        <v>2.6205241404422958E-3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1.5141250345380153E-2</v>
      </c>
      <c r="D320" s="101">
        <v>1.9312603784538983E-2</v>
      </c>
      <c r="E320" s="101">
        <v>1.4924523482711713E-2</v>
      </c>
      <c r="F320" s="101">
        <v>1.2618495576350081E-2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7.1790665439880311E-5</v>
      </c>
      <c r="M320" s="101">
        <v>9.333669064500498E-3</v>
      </c>
      <c r="N320" s="101">
        <v>9.8355056393062672E-3</v>
      </c>
      <c r="O320" s="101">
        <v>9.0567664879153704E-3</v>
      </c>
      <c r="P320" s="101">
        <v>0</v>
      </c>
      <c r="Q320" s="101">
        <v>0</v>
      </c>
      <c r="R320" s="101">
        <v>0</v>
      </c>
      <c r="S320" s="101">
        <v>2.0567808774210653E-3</v>
      </c>
      <c r="T320" s="101">
        <v>9.5976077893427918E-3</v>
      </c>
      <c r="U320" s="101">
        <v>3.6462013505147938E-3</v>
      </c>
      <c r="V320" s="101">
        <v>5.8460769876086272E-3</v>
      </c>
      <c r="W320" s="101">
        <v>0</v>
      </c>
      <c r="X320" s="101">
        <v>0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3.8082297434309513E-2</v>
      </c>
      <c r="D321" s="104">
        <v>4.0112231120657225E-2</v>
      </c>
      <c r="E321" s="104">
        <v>2.4327062426428465E-2</v>
      </c>
      <c r="F321" s="104">
        <v>2.4758607129949782E-2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1.7619083554231245E-2</v>
      </c>
      <c r="M321" s="104">
        <v>8.5179979348353307E-2</v>
      </c>
      <c r="N321" s="104">
        <v>0.10615330095258402</v>
      </c>
      <c r="O321" s="104">
        <v>3.9231504050693887E-2</v>
      </c>
      <c r="P321" s="104">
        <v>0</v>
      </c>
      <c r="Q321" s="104">
        <v>0</v>
      </c>
      <c r="R321" s="104">
        <v>0</v>
      </c>
      <c r="S321" s="104">
        <v>2.5243841938399996E-2</v>
      </c>
      <c r="T321" s="104">
        <v>4.0476519275372401E-2</v>
      </c>
      <c r="U321" s="104">
        <v>3.3282343912368617E-2</v>
      </c>
      <c r="V321" s="104">
        <v>1.1773680662653352E-2</v>
      </c>
      <c r="W321" s="104">
        <v>0</v>
      </c>
      <c r="X321" s="104">
        <v>6.339073392120544E-5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7.2143133728760642E-3</v>
      </c>
      <c r="D322" s="98">
        <v>8.1760349291507151E-3</v>
      </c>
      <c r="E322" s="98">
        <v>3.5663621892145915E-3</v>
      </c>
      <c r="F322" s="98">
        <v>3.6893532414923064E-3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2.3129925095740698E-3</v>
      </c>
      <c r="M322" s="98">
        <v>8.4428176490594746E-3</v>
      </c>
      <c r="N322" s="98">
        <v>1.017049719856678E-2</v>
      </c>
      <c r="O322" s="98">
        <v>3.1781315817218801E-3</v>
      </c>
      <c r="P322" s="98">
        <v>0</v>
      </c>
      <c r="Q322" s="98">
        <v>0</v>
      </c>
      <c r="R322" s="98">
        <v>0</v>
      </c>
      <c r="S322" s="98">
        <v>2.4866759831788311E-3</v>
      </c>
      <c r="T322" s="98">
        <v>2.8753810110735711E-3</v>
      </c>
      <c r="U322" s="98">
        <v>2.440149395138176E-3</v>
      </c>
      <c r="V322" s="98">
        <v>3.3585422237096264E-4</v>
      </c>
      <c r="W322" s="98">
        <v>0</v>
      </c>
      <c r="X322" s="98">
        <v>8.6971578661304039E-6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3.0867984061433446E-2</v>
      </c>
      <c r="D323" s="98">
        <v>3.1936196191506512E-2</v>
      </c>
      <c r="E323" s="98">
        <v>2.0760700237213874E-2</v>
      </c>
      <c r="F323" s="98">
        <v>2.1069253888457474E-2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1.5306091044657175E-2</v>
      </c>
      <c r="M323" s="98">
        <v>7.6737161699293829E-2</v>
      </c>
      <c r="N323" s="98">
        <v>9.5982803754017243E-2</v>
      </c>
      <c r="O323" s="98">
        <v>3.6053372468972007E-2</v>
      </c>
      <c r="P323" s="98">
        <v>0</v>
      </c>
      <c r="Q323" s="98">
        <v>0</v>
      </c>
      <c r="R323" s="98">
        <v>0</v>
      </c>
      <c r="S323" s="98">
        <v>2.2757165955221165E-2</v>
      </c>
      <c r="T323" s="98">
        <v>3.7601138264298832E-2</v>
      </c>
      <c r="U323" s="98">
        <v>3.0842194517230442E-2</v>
      </c>
      <c r="V323" s="98">
        <v>1.143782644028239E-2</v>
      </c>
      <c r="W323" s="98">
        <v>0</v>
      </c>
      <c r="X323" s="98">
        <v>5.469357605507504E-5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1.1606708989420444</v>
      </c>
      <c r="D324" s="122">
        <v>1.2590417483076353</v>
      </c>
      <c r="E324" s="122">
        <v>1.4584165210471594</v>
      </c>
      <c r="F324" s="122">
        <v>0.85616531902738013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0.13718482702459292</v>
      </c>
      <c r="M324" s="122">
        <v>0.55228131519129109</v>
      </c>
      <c r="N324" s="122">
        <v>0.61360082934655247</v>
      </c>
      <c r="O324" s="122">
        <v>0.25494040112160854</v>
      </c>
      <c r="P324" s="122">
        <v>6.1975291719459111E-5</v>
      </c>
      <c r="Q324" s="122">
        <v>0</v>
      </c>
      <c r="R324" s="122">
        <v>0</v>
      </c>
      <c r="S324" s="122">
        <v>0.15417849440484613</v>
      </c>
      <c r="T324" s="122">
        <v>0.21142754042506881</v>
      </c>
      <c r="U324" s="122">
        <v>0.21379784149094516</v>
      </c>
      <c r="V324" s="122">
        <v>7.6714597924298647E-2</v>
      </c>
      <c r="W324" s="122">
        <v>0</v>
      </c>
      <c r="X324" s="122">
        <v>1.0336273889445881E-4</v>
      </c>
      <c r="Y324" s="122">
        <v>0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0.55009417723122722</v>
      </c>
      <c r="D325" s="98">
        <v>0.58348635232164725</v>
      </c>
      <c r="E325" s="98">
        <v>0.82549846500182145</v>
      </c>
      <c r="F325" s="98">
        <v>0.39411258996907234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6.8665159389973141E-2</v>
      </c>
      <c r="M325" s="98">
        <v>0.3227137395179675</v>
      </c>
      <c r="N325" s="98">
        <v>0.41499318429106008</v>
      </c>
      <c r="O325" s="98">
        <v>0.15779030788445775</v>
      </c>
      <c r="P325" s="98">
        <v>0</v>
      </c>
      <c r="Q325" s="98">
        <v>0</v>
      </c>
      <c r="R325" s="98">
        <v>0</v>
      </c>
      <c r="S325" s="98">
        <v>5.2690184988857351E-2</v>
      </c>
      <c r="T325" s="98">
        <v>6.0620539304464864E-2</v>
      </c>
      <c r="U325" s="98">
        <v>7.1263585202163943E-2</v>
      </c>
      <c r="V325" s="98">
        <v>2.5154764977694671E-2</v>
      </c>
      <c r="W325" s="98">
        <v>0</v>
      </c>
      <c r="X325" s="98">
        <v>0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0.61057672171081734</v>
      </c>
      <c r="D326" s="33">
        <v>0.67555539598598813</v>
      </c>
      <c r="E326" s="33">
        <v>0.63291805604533791</v>
      </c>
      <c r="F326" s="33">
        <v>0.46205272905830774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6.851966763461978E-2</v>
      </c>
      <c r="M326" s="33">
        <v>0.22956757567332356</v>
      </c>
      <c r="N326" s="33">
        <v>0.19860764505549236</v>
      </c>
      <c r="O326" s="33">
        <v>9.7150093237150764E-2</v>
      </c>
      <c r="P326" s="33">
        <v>6.1975291719459111E-5</v>
      </c>
      <c r="Q326" s="33">
        <v>0</v>
      </c>
      <c r="R326" s="33">
        <v>0</v>
      </c>
      <c r="S326" s="33">
        <v>0.10148830941598878</v>
      </c>
      <c r="T326" s="33">
        <v>0.15080700112060394</v>
      </c>
      <c r="U326" s="33">
        <v>0.14253425628878122</v>
      </c>
      <c r="V326" s="33">
        <v>5.1559832946603976E-2</v>
      </c>
      <c r="W326" s="33">
        <v>0</v>
      </c>
      <c r="X326" s="33">
        <v>1.0336273889445881E-4</v>
      </c>
      <c r="Y326" s="33">
        <v>0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0.58966292325455338</v>
      </c>
      <c r="D328" s="119">
        <f t="shared" si="143"/>
        <v>0.59077838147628314</v>
      </c>
      <c r="E328" s="119">
        <f t="shared" si="143"/>
        <v>0.58173674598014879</v>
      </c>
      <c r="F328" s="119">
        <f t="shared" si="143"/>
        <v>0.58920553886610483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>
        <f t="shared" si="143"/>
        <v>0.61916051899407898</v>
      </c>
      <c r="M328" s="119">
        <f t="shared" si="143"/>
        <v>0.63046653240997275</v>
      </c>
      <c r="N328" s="119">
        <f t="shared" si="143"/>
        <v>0.64010131675266047</v>
      </c>
      <c r="O328" s="119">
        <f t="shared" si="143"/>
        <v>0.660056866959016</v>
      </c>
      <c r="P328" s="119">
        <f t="shared" si="143"/>
        <v>0.6868533023571507</v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0.72846807076112419</v>
      </c>
      <c r="T328" s="119">
        <f t="shared" si="144"/>
        <v>0.73901349207160216</v>
      </c>
      <c r="U328" s="119">
        <f t="shared" si="144"/>
        <v>0.73831086634284893</v>
      </c>
      <c r="V328" s="119">
        <f t="shared" si="144"/>
        <v>0.7424405581476955</v>
      </c>
      <c r="W328" s="119" t="str">
        <f t="shared" ref="W328:Y328" si="145">IF(W309=0,"",W309/W290)</f>
        <v/>
      </c>
      <c r="X328" s="119">
        <f t="shared" si="145"/>
        <v>0.79520691320396353</v>
      </c>
      <c r="Y328" s="119" t="str">
        <f t="shared" si="145"/>
        <v/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0.52443772207277228</v>
      </c>
      <c r="D329" s="124">
        <f t="shared" si="146"/>
        <v>0.52871704905063988</v>
      </c>
      <c r="E329" s="124">
        <f t="shared" si="146"/>
        <v>0.53266037215431705</v>
      </c>
      <c r="F329" s="124">
        <f t="shared" si="146"/>
        <v>0.53717443662959519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>
        <f t="shared" si="146"/>
        <v>0.57082884654769084</v>
      </c>
      <c r="M329" s="124">
        <f t="shared" si="146"/>
        <v>0.58401686710218847</v>
      </c>
      <c r="N329" s="124">
        <f t="shared" si="146"/>
        <v>0.60408280836316408</v>
      </c>
      <c r="O329" s="124">
        <f t="shared" si="146"/>
        <v>0.63228744658269065</v>
      </c>
      <c r="P329" s="124">
        <f t="shared" si="146"/>
        <v>0.66471090505256469</v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0.70498240830862069</v>
      </c>
      <c r="T329" s="124">
        <f t="shared" si="147"/>
        <v>0.70637865344059392</v>
      </c>
      <c r="U329" s="124">
        <f t="shared" si="147"/>
        <v>0.70682796271286641</v>
      </c>
      <c r="V329" s="124">
        <f t="shared" si="147"/>
        <v>0.70921115147653102</v>
      </c>
      <c r="W329" s="124" t="str">
        <f t="shared" ref="W329:Y329" si="148">IF(W310=0,"",W310/W291)</f>
        <v/>
      </c>
      <c r="X329" s="124">
        <f t="shared" si="148"/>
        <v>0.71372385798925209</v>
      </c>
      <c r="Y329" s="124" t="str">
        <f t="shared" si="148"/>
        <v/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0.51988851954250237</v>
      </c>
      <c r="D330" s="111">
        <f t="shared" si="149"/>
        <v>0.52437302214669967</v>
      </c>
      <c r="E330" s="111">
        <f t="shared" si="149"/>
        <v>0.52909625885457456</v>
      </c>
      <c r="F330" s="111">
        <f t="shared" si="149"/>
        <v>0.53379369010779942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>
        <f t="shared" si="149"/>
        <v>0.56847491909635373</v>
      </c>
      <c r="M330" s="111">
        <f t="shared" si="149"/>
        <v>0.58140075499913579</v>
      </c>
      <c r="N330" s="111">
        <f t="shared" si="149"/>
        <v>0.60162901288380111</v>
      </c>
      <c r="O330" s="111">
        <f t="shared" si="149"/>
        <v>0.62993353992572187</v>
      </c>
      <c r="P330" s="111">
        <f t="shared" si="149"/>
        <v>0.66255320920436944</v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0.70298460525156159</v>
      </c>
      <c r="T330" s="111">
        <f t="shared" si="150"/>
        <v>0.70442090807938762</v>
      </c>
      <c r="U330" s="111">
        <f t="shared" si="150"/>
        <v>0.70490340919378447</v>
      </c>
      <c r="V330" s="111">
        <f t="shared" si="150"/>
        <v>0.70650453598822083</v>
      </c>
      <c r="W330" s="111" t="str">
        <f t="shared" ref="W330:Y330" si="151">IF(W311=0,"",W311/W292)</f>
        <v/>
      </c>
      <c r="X330" s="111">
        <f t="shared" si="151"/>
        <v>0.71102804436873412</v>
      </c>
      <c r="Y330" s="111" t="str">
        <f t="shared" si="151"/>
        <v/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 t="str">
        <f t="shared" ref="W331:Y331" si="154">IF(W312=0,"",W312/W293)</f>
        <v/>
      </c>
      <c r="X331" s="111">
        <f t="shared" si="154"/>
        <v>1</v>
      </c>
      <c r="Y331" s="111" t="str">
        <f t="shared" si="154"/>
        <v/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2.3733494565267517</v>
      </c>
      <c r="E332" s="124">
        <f t="shared" si="155"/>
        <v>2.4701074325726364</v>
      </c>
      <c r="F332" s="124">
        <f t="shared" si="155"/>
        <v>2.5676425260017015</v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>
        <f t="shared" si="155"/>
        <v>3.1853934607428278</v>
      </c>
      <c r="M332" s="124">
        <f t="shared" si="155"/>
        <v>3.3092763516270676</v>
      </c>
      <c r="N332" s="124">
        <f t="shared" si="155"/>
        <v>3.4529118083418195</v>
      </c>
      <c r="O332" s="124">
        <f t="shared" si="155"/>
        <v>3.6160435994387772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3.9415870072416412</v>
      </c>
      <c r="T332" s="124">
        <f t="shared" si="156"/>
        <v>3.9450105137643896</v>
      </c>
      <c r="U332" s="124">
        <f t="shared" si="156"/>
        <v>3.9488144099007756</v>
      </c>
      <c r="V332" s="124">
        <f t="shared" si="156"/>
        <v>3.9596841818886914</v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2.3733494565267517</v>
      </c>
      <c r="E333" s="111">
        <f t="shared" si="158"/>
        <v>2.4701074325726364</v>
      </c>
      <c r="F333" s="111">
        <f t="shared" si="158"/>
        <v>2.5676425260017015</v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>
        <f t="shared" si="158"/>
        <v>3.1853934607428278</v>
      </c>
      <c r="M333" s="111">
        <f t="shared" si="158"/>
        <v>3.3092763516270676</v>
      </c>
      <c r="N333" s="111">
        <f t="shared" si="158"/>
        <v>3.4529118083418195</v>
      </c>
      <c r="O333" s="111">
        <f t="shared" si="158"/>
        <v>3.6160435994387772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3.9415870072416412</v>
      </c>
      <c r="T333" s="111">
        <f t="shared" si="159"/>
        <v>3.9450105137643896</v>
      </c>
      <c r="U333" s="111">
        <f t="shared" si="159"/>
        <v>3.9488144099007756</v>
      </c>
      <c r="V333" s="111">
        <f t="shared" si="159"/>
        <v>3.9596841818886914</v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0.6035098427374963</v>
      </c>
      <c r="D334" s="124">
        <f t="shared" si="161"/>
        <v>0.60579087864988579</v>
      </c>
      <c r="E334" s="124">
        <f t="shared" si="161"/>
        <v>0.60584471202421697</v>
      </c>
      <c r="F334" s="124">
        <f t="shared" si="161"/>
        <v>0.60983357674627658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>
        <f t="shared" si="161"/>
        <v>0.676297571872994</v>
      </c>
      <c r="M334" s="124">
        <f t="shared" si="161"/>
        <v>0.68991707424866178</v>
      </c>
      <c r="N334" s="124">
        <f t="shared" si="161"/>
        <v>0.7008039534376439</v>
      </c>
      <c r="O334" s="124">
        <f t="shared" si="161"/>
        <v>0.70666269075241728</v>
      </c>
      <c r="P334" s="124">
        <f t="shared" si="161"/>
        <v>0.68275439641472979</v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0.78324267078215726</v>
      </c>
      <c r="T334" s="124">
        <f t="shared" si="162"/>
        <v>0.80719470284233519</v>
      </c>
      <c r="U334" s="124">
        <f t="shared" si="162"/>
        <v>0.80708984973535269</v>
      </c>
      <c r="V334" s="124">
        <f t="shared" si="162"/>
        <v>0.82071962783259655</v>
      </c>
      <c r="W334" s="124" t="str">
        <f t="shared" ref="W334:Y334" si="163">IF(W315=0,"",W315/W296)</f>
        <v/>
      </c>
      <c r="X334" s="124">
        <f t="shared" si="163"/>
        <v>0.96222498900609543</v>
      </c>
      <c r="Y334" s="124" t="str">
        <f t="shared" si="163"/>
        <v/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0.58804966361108735</v>
      </c>
      <c r="D335" s="111">
        <f t="shared" si="164"/>
        <v>0.58977814030177445</v>
      </c>
      <c r="E335" s="111">
        <f t="shared" si="164"/>
        <v>0.59174688290282129</v>
      </c>
      <c r="F335" s="111">
        <f t="shared" si="164"/>
        <v>0.59374838903709903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>
        <f t="shared" si="164"/>
        <v>0.61219287583324822</v>
      </c>
      <c r="M335" s="111">
        <f t="shared" si="164"/>
        <v>0.62103469443540416</v>
      </c>
      <c r="N335" s="111">
        <f t="shared" si="164"/>
        <v>0.63560943920575519</v>
      </c>
      <c r="O335" s="111">
        <f t="shared" si="164"/>
        <v>0.65691685553215018</v>
      </c>
      <c r="P335" s="111">
        <f t="shared" si="164"/>
        <v>0.68275439641472979</v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0.73516278397388879</v>
      </c>
      <c r="T335" s="111">
        <f t="shared" si="165"/>
        <v>0.74776113285070556</v>
      </c>
      <c r="U335" s="111">
        <f t="shared" si="165"/>
        <v>0.75849082376045973</v>
      </c>
      <c r="V335" s="111">
        <f t="shared" si="165"/>
        <v>0.76693750338641831</v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0.88315444123252174</v>
      </c>
      <c r="D336" s="111">
        <f t="shared" si="167"/>
        <v>0.87981285015718502</v>
      </c>
      <c r="E336" s="111">
        <f t="shared" si="167"/>
        <v>0.89421255369514352</v>
      </c>
      <c r="F336" s="111">
        <f t="shared" si="167"/>
        <v>0.89481233986112718</v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0.9082700748789132</v>
      </c>
      <c r="M336" s="111">
        <f t="shared" si="167"/>
        <v>0.93934054075364548</v>
      </c>
      <c r="N336" s="111">
        <f t="shared" si="167"/>
        <v>0.94007174407871807</v>
      </c>
      <c r="O336" s="111">
        <f t="shared" si="167"/>
        <v>0.94877301206152875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0.95971817021092376</v>
      </c>
      <c r="T336" s="111">
        <f t="shared" si="168"/>
        <v>0.9725988462469749</v>
      </c>
      <c r="U336" s="111">
        <f t="shared" si="168"/>
        <v>0.97319360570755076</v>
      </c>
      <c r="V336" s="111">
        <f t="shared" si="168"/>
        <v>0.96532928210273627</v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0.58804966361108735</v>
      </c>
      <c r="D337" s="112">
        <f t="shared" si="170"/>
        <v>0.58977814030177445</v>
      </c>
      <c r="E337" s="112">
        <f t="shared" si="170"/>
        <v>0.59174688290282129</v>
      </c>
      <c r="F337" s="112">
        <f t="shared" si="170"/>
        <v>0.59374838903709903</v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0.61219287583324822</v>
      </c>
      <c r="M337" s="112">
        <f t="shared" si="170"/>
        <v>0.62103469443540416</v>
      </c>
      <c r="N337" s="112">
        <f t="shared" si="170"/>
        <v>0.63560943920575519</v>
      </c>
      <c r="O337" s="112">
        <f t="shared" si="170"/>
        <v>0.65691685553215018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0.73516278397388879</v>
      </c>
      <c r="T337" s="112">
        <f t="shared" si="171"/>
        <v>0.74776113285070556</v>
      </c>
      <c r="U337" s="112">
        <f t="shared" si="171"/>
        <v>0.75849082376045973</v>
      </c>
      <c r="V337" s="112">
        <f t="shared" si="171"/>
        <v>0.7669375033864182</v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0.65848687005679496</v>
      </c>
      <c r="D339" s="112">
        <f t="shared" si="176"/>
        <v>0.65950357571837825</v>
      </c>
      <c r="E339" s="112">
        <f t="shared" si="176"/>
        <v>0.66061661661157933</v>
      </c>
      <c r="F339" s="112">
        <f t="shared" si="176"/>
        <v>0.66174308687529471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0.67115729942386804</v>
      </c>
      <c r="M339" s="112">
        <f t="shared" si="176"/>
        <v>0.67515007459216614</v>
      </c>
      <c r="N339" s="112">
        <f t="shared" si="176"/>
        <v>0.68173380124730232</v>
      </c>
      <c r="O339" s="112">
        <f t="shared" si="176"/>
        <v>0.69177312856985285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0.73408805082634709</v>
      </c>
      <c r="T339" s="112">
        <f t="shared" si="177"/>
        <v>0.74225937256559227</v>
      </c>
      <c r="U339" s="112">
        <f t="shared" si="177"/>
        <v>0.75044892854146383</v>
      </c>
      <c r="V339" s="112">
        <f t="shared" si="177"/>
        <v>0.75849421794806648</v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0.91053957173013234</v>
      </c>
      <c r="D340" s="113">
        <f t="shared" si="179"/>
        <v>0.90478473410182825</v>
      </c>
      <c r="E340" s="113">
        <f t="shared" si="179"/>
        <v>0.92996075136765488</v>
      </c>
      <c r="F340" s="113">
        <f t="shared" si="179"/>
        <v>0.92922162200260772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0.93956590169799759</v>
      </c>
      <c r="M340" s="113">
        <f t="shared" si="179"/>
        <v>0.9544803091706543</v>
      </c>
      <c r="N340" s="113">
        <f t="shared" si="179"/>
        <v>0.95718648088340541</v>
      </c>
      <c r="O340" s="113">
        <f t="shared" si="179"/>
        <v>0.96516271805183196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>
        <f t="shared" si="180"/>
        <v>0.96554701371653362</v>
      </c>
      <c r="T340" s="113">
        <f t="shared" si="180"/>
        <v>0.97592664565657683</v>
      </c>
      <c r="U340" s="113">
        <f t="shared" si="180"/>
        <v>0.97619985793072661</v>
      </c>
      <c r="V340" s="113">
        <f t="shared" si="180"/>
        <v>0.99099907654091945</v>
      </c>
      <c r="W340" s="113" t="str">
        <f t="shared" ref="W340:Y340" si="181">IF(W321=0,"",W321/W302)</f>
        <v/>
      </c>
      <c r="X340" s="113">
        <f t="shared" si="181"/>
        <v>0.96222498900609543</v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0.65848687005679496</v>
      </c>
      <c r="D341" s="111">
        <f t="shared" si="182"/>
        <v>0.65950357571837837</v>
      </c>
      <c r="E341" s="111">
        <f t="shared" si="182"/>
        <v>0.66061661661157933</v>
      </c>
      <c r="F341" s="111">
        <f t="shared" si="182"/>
        <v>0.66174308687529471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0.67115729942386804</v>
      </c>
      <c r="M341" s="111">
        <f t="shared" si="182"/>
        <v>0.67515007459216614</v>
      </c>
      <c r="N341" s="111">
        <f t="shared" si="182"/>
        <v>0.68173380124730232</v>
      </c>
      <c r="O341" s="111">
        <f t="shared" si="182"/>
        <v>0.69177312856985296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>
        <f t="shared" si="183"/>
        <v>0.73408805082634709</v>
      </c>
      <c r="T341" s="111">
        <f t="shared" si="183"/>
        <v>0.74225937256559227</v>
      </c>
      <c r="U341" s="111">
        <f t="shared" si="183"/>
        <v>0.75044892854146383</v>
      </c>
      <c r="V341" s="111">
        <f t="shared" si="183"/>
        <v>0.7584942179480666</v>
      </c>
      <c r="W341" s="111" t="str">
        <f t="shared" ref="W341:Y341" si="184">IF(W322=0,"",W322/W303)</f>
        <v/>
      </c>
      <c r="X341" s="111">
        <f t="shared" si="184"/>
        <v>0.77752119968369449</v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>
        <f t="shared" si="187"/>
        <v>1</v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0.63951255916838812</v>
      </c>
      <c r="D343" s="124">
        <f t="shared" si="188"/>
        <v>0.64225136895865698</v>
      </c>
      <c r="E343" s="124">
        <f t="shared" si="188"/>
        <v>0.6256484032532087</v>
      </c>
      <c r="F343" s="124">
        <f t="shared" si="188"/>
        <v>0.64468060341087641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>
        <f t="shared" si="188"/>
        <v>0.64373965121180754</v>
      </c>
      <c r="M343" s="124">
        <f t="shared" si="188"/>
        <v>0.63024703817516203</v>
      </c>
      <c r="N343" s="124">
        <f t="shared" si="188"/>
        <v>0.61576616883400659</v>
      </c>
      <c r="O343" s="124">
        <f t="shared" si="188"/>
        <v>0.62707268676649119</v>
      </c>
      <c r="P343" s="124">
        <f t="shared" si="188"/>
        <v>0.76731803330150949</v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0.71053168974367953</v>
      </c>
      <c r="T343" s="124">
        <f t="shared" si="189"/>
        <v>0.73727646711734329</v>
      </c>
      <c r="U343" s="124">
        <f t="shared" si="189"/>
        <v>0.73685810726895318</v>
      </c>
      <c r="V343" s="124">
        <f t="shared" si="189"/>
        <v>0.74772865095585817</v>
      </c>
      <c r="W343" s="124" t="str">
        <f t="shared" ref="W343:Y343" si="190">IF(W324=0,"",W324/W305)</f>
        <v/>
      </c>
      <c r="X343" s="124">
        <f t="shared" si="190"/>
        <v>0.86990393430645752</v>
      </c>
      <c r="Y343" s="124" t="str">
        <f t="shared" si="190"/>
        <v/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0.55971803480053328</v>
      </c>
      <c r="D344" s="111">
        <f t="shared" si="191"/>
        <v>0.56032627004567237</v>
      </c>
      <c r="E344" s="111">
        <f t="shared" si="191"/>
        <v>0.56093456007979192</v>
      </c>
      <c r="F344" s="111">
        <f t="shared" si="191"/>
        <v>0.56154285758513567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>
        <f t="shared" si="191"/>
        <v>0.5651941101235135</v>
      </c>
      <c r="M344" s="111">
        <f t="shared" si="191"/>
        <v>0.56565648186874395</v>
      </c>
      <c r="N344" s="111">
        <f t="shared" si="191"/>
        <v>0.56591492592511439</v>
      </c>
      <c r="O344" s="111">
        <f t="shared" si="191"/>
        <v>0.5660693911486071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0.5793631484406393</v>
      </c>
      <c r="T344" s="111">
        <f t="shared" si="192"/>
        <v>0.58649525416670767</v>
      </c>
      <c r="U344" s="111">
        <f t="shared" si="192"/>
        <v>0.59299880125726534</v>
      </c>
      <c r="V344" s="111">
        <f t="shared" si="192"/>
        <v>0.59761342726601741</v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0.73375628051012565</v>
      </c>
      <c r="D345" s="45">
        <f t="shared" si="194"/>
        <v>0.73507960518720195</v>
      </c>
      <c r="E345" s="45">
        <f t="shared" si="194"/>
        <v>0.73646532492892769</v>
      </c>
      <c r="F345" s="45">
        <f t="shared" si="194"/>
        <v>0.73785955308856022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0.74789615504651186</v>
      </c>
      <c r="M345" s="45">
        <f t="shared" si="194"/>
        <v>0.75075686985133228</v>
      </c>
      <c r="N345" s="45">
        <f t="shared" si="194"/>
        <v>0.75467498072139083</v>
      </c>
      <c r="O345" s="45">
        <f t="shared" si="194"/>
        <v>0.76011880367006679</v>
      </c>
      <c r="P345" s="45">
        <f t="shared" si="194"/>
        <v>0.76731803330150949</v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0.80517324335929474</v>
      </c>
      <c r="T345" s="45">
        <f t="shared" si="195"/>
        <v>0.82225026828058823</v>
      </c>
      <c r="U345" s="45">
        <f t="shared" si="195"/>
        <v>0.83857003844645162</v>
      </c>
      <c r="V345" s="45">
        <f t="shared" si="195"/>
        <v>0.85216093450360997</v>
      </c>
      <c r="W345" s="45" t="str">
        <f t="shared" ref="W345:Y345" si="196">IF(W326=0,"",W326/W307)</f>
        <v/>
      </c>
      <c r="X345" s="45">
        <f t="shared" si="196"/>
        <v>0.86990393430645752</v>
      </c>
      <c r="Y345" s="45" t="str">
        <f t="shared" si="196"/>
        <v/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11.33800052091097</v>
      </c>
      <c r="D347" s="117">
        <f t="shared" si="197"/>
        <v>11.640667434903531</v>
      </c>
      <c r="E347" s="117">
        <f t="shared" si="197"/>
        <v>18.090599927996884</v>
      </c>
      <c r="F347" s="117">
        <f t="shared" si="197"/>
        <v>10.075972349163036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1.6528069482436551</v>
      </c>
      <c r="M347" s="117">
        <f t="shared" si="197"/>
        <v>6.5617948984580101</v>
      </c>
      <c r="N347" s="117">
        <f t="shared" si="197"/>
        <v>8.4621079704645119</v>
      </c>
      <c r="O347" s="117">
        <f t="shared" si="197"/>
        <v>3.9311828724313385</v>
      </c>
      <c r="P347" s="117">
        <f t="shared" si="197"/>
        <v>9.6787736021288102E-4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1.8390986052532954</v>
      </c>
      <c r="T347" s="117">
        <f t="shared" si="198"/>
        <v>2.0305189584293033</v>
      </c>
      <c r="U347" s="117">
        <f t="shared" si="198"/>
        <v>2.1185230762734761</v>
      </c>
      <c r="V347" s="117">
        <f t="shared" si="198"/>
        <v>0.7248236847260997</v>
      </c>
      <c r="W347" s="117">
        <f t="shared" ref="W347:Y347" si="199">W348+W351+W353+W362</f>
        <v>0</v>
      </c>
      <c r="X347" s="117">
        <f t="shared" si="199"/>
        <v>6.3849807198011201E-4</v>
      </c>
      <c r="Y347" s="117">
        <f t="shared" si="199"/>
        <v>0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5.9887490241745125</v>
      </c>
      <c r="D348" s="122">
        <f t="shared" si="200"/>
        <v>6.0685094409290326</v>
      </c>
      <c r="E348" s="122">
        <f t="shared" si="200"/>
        <v>10.902857665236473</v>
      </c>
      <c r="F348" s="122">
        <f t="shared" si="200"/>
        <v>6.3532330694846442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1.0691521762426843</v>
      </c>
      <c r="M348" s="122">
        <f t="shared" si="200"/>
        <v>4.0216070126703576</v>
      </c>
      <c r="N348" s="122">
        <f t="shared" si="200"/>
        <v>5.1966237735432612</v>
      </c>
      <c r="O348" s="122">
        <f t="shared" si="200"/>
        <v>2.5448855802095349</v>
      </c>
      <c r="P348" s="122">
        <f t="shared" si="200"/>
        <v>7.2596381754487689E-4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1.2819927916583318</v>
      </c>
      <c r="T348" s="122">
        <f t="shared" si="201"/>
        <v>1.447747316852686</v>
      </c>
      <c r="U348" s="122">
        <f t="shared" si="201"/>
        <v>1.4556713178988232</v>
      </c>
      <c r="V348" s="122">
        <f t="shared" si="201"/>
        <v>0.51472850941900761</v>
      </c>
      <c r="W348" s="122">
        <f t="shared" ref="W348:Y348" si="202">SUM(W349:W350)</f>
        <v>0</v>
      </c>
      <c r="X348" s="122">
        <f t="shared" si="202"/>
        <v>6.3849807198011201E-4</v>
      </c>
      <c r="Y348" s="122">
        <f t="shared" si="202"/>
        <v>0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5.9887490241745125</v>
      </c>
      <c r="D349" s="98">
        <v>6.0685094409290326</v>
      </c>
      <c r="E349" s="98">
        <v>10.902857665236473</v>
      </c>
      <c r="F349" s="98">
        <v>6.3532330694846442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1.0691521762426843</v>
      </c>
      <c r="M349" s="98">
        <v>4.0216070126703576</v>
      </c>
      <c r="N349" s="98">
        <v>5.1966237735432612</v>
      </c>
      <c r="O349" s="98">
        <v>2.5448855802095349</v>
      </c>
      <c r="P349" s="98">
        <v>7.2596381754487689E-4</v>
      </c>
      <c r="Q349" s="98">
        <v>0</v>
      </c>
      <c r="R349" s="98">
        <v>0</v>
      </c>
      <c r="S349" s="98">
        <v>1.2819927916583318</v>
      </c>
      <c r="T349" s="98">
        <v>1.447747316852686</v>
      </c>
      <c r="U349" s="98">
        <v>1.4556713178988232</v>
      </c>
      <c r="V349" s="98">
        <v>0.51472850941900761</v>
      </c>
      <c r="W349" s="98">
        <v>0</v>
      </c>
      <c r="X349" s="98">
        <v>6.3849807198011201E-4</v>
      </c>
      <c r="Y349" s="98">
        <v>0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2.7528053332764779</v>
      </c>
      <c r="D353" s="122">
        <v>2.8210901986497769</v>
      </c>
      <c r="E353" s="122">
        <v>3.2998372461343894</v>
      </c>
      <c r="F353" s="122">
        <v>1.8685717316674915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0.26269516481385236</v>
      </c>
      <c r="M353" s="122">
        <v>1.0329692247820916</v>
      </c>
      <c r="N353" s="122">
        <v>1.3281640706048663</v>
      </c>
      <c r="O353" s="122">
        <v>0.64988297015943597</v>
      </c>
      <c r="P353" s="122">
        <v>2.4191354266800419E-4</v>
      </c>
      <c r="Q353" s="122">
        <v>0</v>
      </c>
      <c r="R353" s="122">
        <v>0</v>
      </c>
      <c r="S353" s="122">
        <v>0.31684085793922279</v>
      </c>
      <c r="T353" s="122">
        <v>0.30970611968034661</v>
      </c>
      <c r="U353" s="122">
        <v>0.34536513875629277</v>
      </c>
      <c r="V353" s="122">
        <v>9.8893458539351831E-2</v>
      </c>
      <c r="W353" s="122">
        <v>0</v>
      </c>
      <c r="X353" s="122">
        <v>0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2.7475181595758413</v>
      </c>
      <c r="D354" s="98">
        <v>2.814784262987335</v>
      </c>
      <c r="E354" s="98">
        <v>3.2813343515820903</v>
      </c>
      <c r="F354" s="98">
        <v>1.8641308792059419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0.25905932553574884</v>
      </c>
      <c r="M354" s="98">
        <v>1.0272428716065618</v>
      </c>
      <c r="N354" s="98">
        <v>1.3201386158034651</v>
      </c>
      <c r="O354" s="98">
        <v>0.64684043511023492</v>
      </c>
      <c r="P354" s="98">
        <v>2.4191354266800419E-4</v>
      </c>
      <c r="Q354" s="98">
        <v>0</v>
      </c>
      <c r="R354" s="98">
        <v>0</v>
      </c>
      <c r="S354" s="98">
        <v>0.31435344270284277</v>
      </c>
      <c r="T354" s="98">
        <v>0.30835538421162928</v>
      </c>
      <c r="U354" s="98">
        <v>0.34388983151839797</v>
      </c>
      <c r="V354" s="98">
        <v>9.7683587997206126E-2</v>
      </c>
      <c r="W354" s="98">
        <v>0</v>
      </c>
      <c r="X354" s="98">
        <v>0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5.2871737006365558E-3</v>
      </c>
      <c r="D355" s="98">
        <v>6.3059356624421649E-3</v>
      </c>
      <c r="E355" s="98">
        <v>1.8502894552299327E-2</v>
      </c>
      <c r="F355" s="98">
        <v>4.4408524615496599E-3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3.635839278103526E-3</v>
      </c>
      <c r="M355" s="98">
        <v>5.7263531755297244E-3</v>
      </c>
      <c r="N355" s="98">
        <v>8.0254548014011638E-3</v>
      </c>
      <c r="O355" s="98">
        <v>3.0425350492010407E-3</v>
      </c>
      <c r="P355" s="98">
        <v>0</v>
      </c>
      <c r="Q355" s="98">
        <v>0</v>
      </c>
      <c r="R355" s="98">
        <v>0</v>
      </c>
      <c r="S355" s="98">
        <v>2.4874152363800204E-3</v>
      </c>
      <c r="T355" s="98">
        <v>1.3507354687173137E-3</v>
      </c>
      <c r="U355" s="98">
        <v>1.4753072378948138E-3</v>
      </c>
      <c r="V355" s="98">
        <v>1.2098705421457021E-3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5.2871737006365558E-3</v>
      </c>
      <c r="D356" s="101">
        <v>6.3059356624421649E-3</v>
      </c>
      <c r="E356" s="101">
        <v>1.8502894552299327E-2</v>
      </c>
      <c r="F356" s="101">
        <v>4.4408524615496599E-3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3.635839278103526E-3</v>
      </c>
      <c r="M356" s="101">
        <v>5.7263531755297244E-3</v>
      </c>
      <c r="N356" s="101">
        <v>8.0254548014011638E-3</v>
      </c>
      <c r="O356" s="101">
        <v>3.0425350492010407E-3</v>
      </c>
      <c r="P356" s="101">
        <v>0</v>
      </c>
      <c r="Q356" s="101">
        <v>0</v>
      </c>
      <c r="R356" s="101">
        <v>0</v>
      </c>
      <c r="S356" s="101">
        <v>2.4874152363800204E-3</v>
      </c>
      <c r="T356" s="101">
        <v>1.3507354687173137E-3</v>
      </c>
      <c r="U356" s="101">
        <v>1.4753072378948138E-3</v>
      </c>
      <c r="V356" s="101">
        <v>1.2098705421457021E-3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2.59644616345998</v>
      </c>
      <c r="D362" s="122">
        <v>2.7510677953247211</v>
      </c>
      <c r="E362" s="122">
        <v>3.8879050166260227</v>
      </c>
      <c r="F362" s="122">
        <v>1.8541675480109003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0.32095960718711852</v>
      </c>
      <c r="M362" s="122">
        <v>1.5072186610055607</v>
      </c>
      <c r="N362" s="122">
        <v>1.9373201263163855</v>
      </c>
      <c r="O362" s="122">
        <v>0.73641432206236779</v>
      </c>
      <c r="P362" s="122">
        <v>0</v>
      </c>
      <c r="Q362" s="122">
        <v>0</v>
      </c>
      <c r="R362" s="122">
        <v>0</v>
      </c>
      <c r="S362" s="122">
        <v>0.24026495565574083</v>
      </c>
      <c r="T362" s="122">
        <v>0.27306552189627087</v>
      </c>
      <c r="U362" s="122">
        <v>0.31748661961836028</v>
      </c>
      <c r="V362" s="122">
        <v>0.11120171676774027</v>
      </c>
      <c r="W362" s="122">
        <v>0</v>
      </c>
      <c r="X362" s="122">
        <v>0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2.59644616345998</v>
      </c>
      <c r="D363" s="98">
        <v>2.7510677953247211</v>
      </c>
      <c r="E363" s="98">
        <v>3.8879050166260227</v>
      </c>
      <c r="F363" s="98">
        <v>1.8541675480109003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0.32095960718711852</v>
      </c>
      <c r="M363" s="98">
        <v>1.5072186610055607</v>
      </c>
      <c r="N363" s="98">
        <v>1.9373201263163855</v>
      </c>
      <c r="O363" s="98">
        <v>0.73641432206236779</v>
      </c>
      <c r="P363" s="98">
        <v>0</v>
      </c>
      <c r="Q363" s="98">
        <v>0</v>
      </c>
      <c r="R363" s="98">
        <v>0</v>
      </c>
      <c r="S363" s="98">
        <v>0.24026495565574083</v>
      </c>
      <c r="T363" s="98">
        <v>0.27306552189627087</v>
      </c>
      <c r="U363" s="98">
        <v>0.31748661961836028</v>
      </c>
      <c r="V363" s="98">
        <v>0.11120171676774027</v>
      </c>
      <c r="W363" s="98">
        <v>0</v>
      </c>
      <c r="X363" s="98">
        <v>0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6584.5673198171644</v>
      </c>
      <c r="D366" s="117">
        <f t="shared" si="204"/>
        <v>6543.5882709804227</v>
      </c>
      <c r="E366" s="117">
        <f t="shared" si="204"/>
        <v>8361.2560300035802</v>
      </c>
      <c r="F366" s="117">
        <f t="shared" si="204"/>
        <v>8224.7918277833123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7977.8101202981052</v>
      </c>
      <c r="M366" s="117">
        <f t="shared" si="204"/>
        <v>6633.6979619679778</v>
      </c>
      <c r="N366" s="117">
        <f t="shared" si="204"/>
        <v>6160.810581685545</v>
      </c>
      <c r="O366" s="117">
        <f t="shared" si="204"/>
        <v>6009.086375656967</v>
      </c>
      <c r="P366" s="117">
        <f t="shared" si="204"/>
        <v>5220.6800800714755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5239.3743864314638</v>
      </c>
      <c r="T366" s="117">
        <f t="shared" si="205"/>
        <v>5241.4156198109085</v>
      </c>
      <c r="U366" s="117">
        <f t="shared" si="205"/>
        <v>5328.2780311586794</v>
      </c>
      <c r="V366" s="117">
        <f t="shared" si="205"/>
        <v>5787.5877676928849</v>
      </c>
      <c r="W366" s="117">
        <f t="shared" ref="W366:Y366" si="206">W367+W370+W372+W381</f>
        <v>0</v>
      </c>
      <c r="X366" s="117">
        <f t="shared" si="206"/>
        <v>4985.3175921091934</v>
      </c>
      <c r="Y366" s="117">
        <f t="shared" si="206"/>
        <v>0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2875.204117386354</v>
      </c>
      <c r="D367" s="122">
        <f t="shared" si="207"/>
        <v>2788.3890120862434</v>
      </c>
      <c r="E367" s="122">
        <f t="shared" si="207"/>
        <v>4432.4460585060933</v>
      </c>
      <c r="F367" s="122">
        <f t="shared" si="207"/>
        <v>4401.2486954083633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4353.6512762261555</v>
      </c>
      <c r="M367" s="122">
        <f t="shared" si="207"/>
        <v>3469.3653833803955</v>
      </c>
      <c r="N367" s="122">
        <f t="shared" si="207"/>
        <v>3350.5493596023466</v>
      </c>
      <c r="O367" s="122">
        <f t="shared" si="207"/>
        <v>3444.7813787866289</v>
      </c>
      <c r="P367" s="122">
        <f t="shared" si="207"/>
        <v>3216.3921201448406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2970.0913011832367</v>
      </c>
      <c r="T367" s="122">
        <f t="shared" si="208"/>
        <v>2845.1190727520716</v>
      </c>
      <c r="U367" s="122">
        <f t="shared" si="208"/>
        <v>2895.0623777825672</v>
      </c>
      <c r="V367" s="122">
        <f t="shared" si="208"/>
        <v>3167.6180686835987</v>
      </c>
      <c r="W367" s="122">
        <f t="shared" ref="W367:Y367" si="209">SUM(W368:W369)</f>
        <v>0</v>
      </c>
      <c r="X367" s="122">
        <f t="shared" si="209"/>
        <v>2837.2543557972058</v>
      </c>
      <c r="Y367" s="122">
        <f t="shared" si="209"/>
        <v>0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2847.9606825211999</v>
      </c>
      <c r="D368" s="98">
        <v>2762.9219182266311</v>
      </c>
      <c r="E368" s="98">
        <v>4398.8983531744561</v>
      </c>
      <c r="F368" s="98">
        <v>4369.3325546294009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4329.9025308897371</v>
      </c>
      <c r="M368" s="98">
        <v>3447.6829535199349</v>
      </c>
      <c r="N368" s="98">
        <v>3329.9114036821866</v>
      </c>
      <c r="O368" s="98">
        <v>3422.8699258608476</v>
      </c>
      <c r="P368" s="98">
        <v>3195.8259268571783</v>
      </c>
      <c r="Q368" s="98">
        <v>0</v>
      </c>
      <c r="R368" s="98">
        <v>0</v>
      </c>
      <c r="S368" s="98">
        <v>2950.1136919880159</v>
      </c>
      <c r="T368" s="98">
        <v>2826.2746455953097</v>
      </c>
      <c r="U368" s="98">
        <v>2876.1814328285741</v>
      </c>
      <c r="V368" s="98">
        <v>3138.4062914092274</v>
      </c>
      <c r="W368" s="98">
        <v>0</v>
      </c>
      <c r="X368" s="98">
        <v>2810.7856664030282</v>
      </c>
      <c r="Y368" s="98">
        <v>0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27.243434865154139</v>
      </c>
      <c r="D369" s="98">
        <v>25.467093859612202</v>
      </c>
      <c r="E369" s="98">
        <v>33.54770533163741</v>
      </c>
      <c r="F369" s="98">
        <v>31.916140778962294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23.748745336417876</v>
      </c>
      <c r="M369" s="98">
        <v>21.682429860460829</v>
      </c>
      <c r="N369" s="98">
        <v>20.637955920159875</v>
      </c>
      <c r="O369" s="98">
        <v>21.91145292578123</v>
      </c>
      <c r="P369" s="98">
        <v>20.566193287662379</v>
      </c>
      <c r="Q369" s="98">
        <v>0</v>
      </c>
      <c r="R369" s="98">
        <v>0</v>
      </c>
      <c r="S369" s="98">
        <v>19.977609195221014</v>
      </c>
      <c r="T369" s="98">
        <v>18.84442715676164</v>
      </c>
      <c r="U369" s="98">
        <v>18.880944953992987</v>
      </c>
      <c r="V369" s="98">
        <v>29.211777274371208</v>
      </c>
      <c r="W369" s="98">
        <v>0</v>
      </c>
      <c r="X369" s="98">
        <v>26.46868939417746</v>
      </c>
      <c r="Y369" s="98">
        <v>0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32.295865628770507</v>
      </c>
      <c r="D370" s="122">
        <f t="shared" si="210"/>
        <v>17.371120045398648</v>
      </c>
      <c r="E370" s="122">
        <f t="shared" si="210"/>
        <v>39.483377093547418</v>
      </c>
      <c r="F370" s="122">
        <f t="shared" si="210"/>
        <v>33.734729312633149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30.919286927435927</v>
      </c>
      <c r="M370" s="122">
        <f t="shared" si="210"/>
        <v>34.915042708734376</v>
      </c>
      <c r="N370" s="122">
        <f t="shared" si="210"/>
        <v>33.98958459549516</v>
      </c>
      <c r="O370" s="122">
        <f t="shared" si="210"/>
        <v>31.321294512214909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13.100088035972062</v>
      </c>
      <c r="T370" s="122">
        <f t="shared" si="210"/>
        <v>10.47727621747705</v>
      </c>
      <c r="U370" s="122">
        <f t="shared" si="210"/>
        <v>9.5999648284678489</v>
      </c>
      <c r="V370" s="122">
        <f t="shared" si="210"/>
        <v>6.6253057208261481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32.295865628770507</v>
      </c>
      <c r="D371" s="98">
        <f>RES_hhdet_in_fech!D29</f>
        <v>17.371120045398648</v>
      </c>
      <c r="E371" s="98">
        <f>RES_hhdet_in_fech!E29</f>
        <v>39.483377093547418</v>
      </c>
      <c r="F371" s="98">
        <f>RES_hhdet_in_fech!F29</f>
        <v>33.734729312633149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30.919286927435927</v>
      </c>
      <c r="M371" s="98">
        <f>RES_hhdet_in_fech!M29</f>
        <v>34.915042708734376</v>
      </c>
      <c r="N371" s="98">
        <f>RES_hhdet_in_fech!N29</f>
        <v>33.98958459549516</v>
      </c>
      <c r="O371" s="98">
        <f>RES_hhdet_in_fech!O29</f>
        <v>31.321294512214909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13.100088035972062</v>
      </c>
      <c r="T371" s="98">
        <f>RES_hhdet_in_fech!T29</f>
        <v>10.47727621747705</v>
      </c>
      <c r="U371" s="98">
        <f>RES_hhdet_in_fech!U29</f>
        <v>9.5999648284678489</v>
      </c>
      <c r="V371" s="98">
        <f>RES_hhdet_in_fech!V29</f>
        <v>6.6253057208261481</v>
      </c>
      <c r="W371" s="98">
        <f>RES_hhdet_in_fech!W29</f>
        <v>0</v>
      </c>
      <c r="X371" s="98">
        <f>RES_hhdet_in_fech!X29</f>
        <v>0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1396.8855686854004</v>
      </c>
      <c r="D372" s="122">
        <v>1379.88544035533</v>
      </c>
      <c r="E372" s="122">
        <v>1404.669881784044</v>
      </c>
      <c r="F372" s="122">
        <v>1376.8773335535336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1313.1810553779146</v>
      </c>
      <c r="M372" s="122">
        <v>1144.74525648339</v>
      </c>
      <c r="N372" s="122">
        <v>1089.3570599904494</v>
      </c>
      <c r="O372" s="122">
        <v>1088.3608206439014</v>
      </c>
      <c r="P372" s="122">
        <v>1064.9478018489351</v>
      </c>
      <c r="Q372" s="122">
        <v>0</v>
      </c>
      <c r="R372" s="122">
        <v>0</v>
      </c>
      <c r="S372" s="122">
        <v>936.99985510838428</v>
      </c>
      <c r="T372" s="122">
        <v>906.8322795754209</v>
      </c>
      <c r="U372" s="122">
        <v>909.06442277732845</v>
      </c>
      <c r="V372" s="122">
        <v>960.71105918436149</v>
      </c>
      <c r="W372" s="122">
        <v>0</v>
      </c>
      <c r="X372" s="122">
        <v>766.17656361754393</v>
      </c>
      <c r="Y372" s="122">
        <v>0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1433.0662394962237</v>
      </c>
      <c r="D373" s="98">
        <v>1413.5519952946024</v>
      </c>
      <c r="E373" s="98">
        <v>1443.637406032384</v>
      </c>
      <c r="F373" s="98">
        <v>1422.2263720285578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1475.3255937807958</v>
      </c>
      <c r="M373" s="98">
        <v>1272.400563428158</v>
      </c>
      <c r="N373" s="98">
        <v>1211.4847633459437</v>
      </c>
      <c r="O373" s="98">
        <v>1187.9475509318759</v>
      </c>
      <c r="P373" s="98">
        <v>1064.9478018489351</v>
      </c>
      <c r="Q373" s="98">
        <v>0</v>
      </c>
      <c r="R373" s="98">
        <v>0</v>
      </c>
      <c r="S373" s="98">
        <v>1010.841149227919</v>
      </c>
      <c r="T373" s="98">
        <v>988.66495212883308</v>
      </c>
      <c r="U373" s="98">
        <v>974.80111801967041</v>
      </c>
      <c r="V373" s="98">
        <v>1125.7096273356476</v>
      </c>
      <c r="W373" s="98">
        <v>0</v>
      </c>
      <c r="X373" s="98">
        <v>0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954.17035506997172</v>
      </c>
      <c r="D374" s="98">
        <v>947.49829746435103</v>
      </c>
      <c r="E374" s="98">
        <v>955.44851934075984</v>
      </c>
      <c r="F374" s="98">
        <v>943.78875711412911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995.10440401751964</v>
      </c>
      <c r="M374" s="98">
        <v>842.18127435310089</v>
      </c>
      <c r="N374" s="98">
        <v>819.92094673640327</v>
      </c>
      <c r="O374" s="98">
        <v>822.95823041277254</v>
      </c>
      <c r="P374" s="98">
        <v>0</v>
      </c>
      <c r="Q374" s="98">
        <v>0</v>
      </c>
      <c r="R374" s="98">
        <v>0</v>
      </c>
      <c r="S374" s="98">
        <v>774.11111907298869</v>
      </c>
      <c r="T374" s="98">
        <v>760.23717994526282</v>
      </c>
      <c r="U374" s="98">
        <v>759.89768805826679</v>
      </c>
      <c r="V374" s="98">
        <v>895.06919676387804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270.64079926435187</v>
      </c>
      <c r="D375" s="101">
        <v>277.59885818111309</v>
      </c>
      <c r="E375" s="101">
        <v>247.57792336158926</v>
      </c>
      <c r="F375" s="101">
        <v>244.36809195884285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235.37693554319873</v>
      </c>
      <c r="M375" s="101">
        <v>134.80458485125618</v>
      </c>
      <c r="N375" s="101">
        <v>134.84551362729772</v>
      </c>
      <c r="O375" s="101">
        <v>122.87887651435275</v>
      </c>
      <c r="P375" s="101">
        <v>0</v>
      </c>
      <c r="Q375" s="101">
        <v>0</v>
      </c>
      <c r="R375" s="101">
        <v>0</v>
      </c>
      <c r="S375" s="101">
        <v>117.74256203197309</v>
      </c>
      <c r="T375" s="101">
        <v>82.585907920831218</v>
      </c>
      <c r="U375" s="101">
        <v>84.345105909377537</v>
      </c>
      <c r="V375" s="101">
        <v>133.15180293028064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683.52955580561979</v>
      </c>
      <c r="D376" s="104">
        <v>669.89943928323828</v>
      </c>
      <c r="E376" s="104">
        <v>707.8705959791705</v>
      </c>
      <c r="F376" s="104">
        <v>699.42066515528609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759.72746847432109</v>
      </c>
      <c r="M376" s="104">
        <v>707.37668950184479</v>
      </c>
      <c r="N376" s="104">
        <v>685.07543310910557</v>
      </c>
      <c r="O376" s="104">
        <v>700.07935389841964</v>
      </c>
      <c r="P376" s="104">
        <v>0</v>
      </c>
      <c r="Q376" s="104">
        <v>0</v>
      </c>
      <c r="R376" s="104">
        <v>0</v>
      </c>
      <c r="S376" s="104">
        <v>656.36855704101549</v>
      </c>
      <c r="T376" s="104">
        <v>677.65127202443171</v>
      </c>
      <c r="U376" s="104">
        <v>675.55258214888931</v>
      </c>
      <c r="V376" s="104">
        <v>761.91739383359754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1285.6744110290472</v>
      </c>
      <c r="D377" s="101">
        <v>1304.8568911208615</v>
      </c>
      <c r="E377" s="101">
        <v>1199.7384570148556</v>
      </c>
      <c r="F377" s="101">
        <v>1192.2983345663542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1244.0085800787999</v>
      </c>
      <c r="M377" s="101">
        <v>1165.0718436935508</v>
      </c>
      <c r="N377" s="101">
        <v>1089.5341776626772</v>
      </c>
      <c r="O377" s="101">
        <v>1057.369319671036</v>
      </c>
      <c r="P377" s="101">
        <v>0</v>
      </c>
      <c r="Q377" s="101">
        <v>0</v>
      </c>
      <c r="R377" s="101">
        <v>0</v>
      </c>
      <c r="S377" s="101">
        <v>958.38645840438483</v>
      </c>
      <c r="T377" s="101">
        <v>970.18671783540447</v>
      </c>
      <c r="U377" s="101">
        <v>957.73907973796713</v>
      </c>
      <c r="V377" s="101">
        <v>905.43395267421567</v>
      </c>
      <c r="W377" s="101">
        <v>0</v>
      </c>
      <c r="X377" s="101">
        <v>0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930.04152952689162</v>
      </c>
      <c r="D378" s="104">
        <v>951.28792198196129</v>
      </c>
      <c r="E378" s="104">
        <v>852.19022531177802</v>
      </c>
      <c r="F378" s="104">
        <v>848.97275252854354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890.16332714272551</v>
      </c>
      <c r="M378" s="104">
        <v>826.34353255158805</v>
      </c>
      <c r="N378" s="104">
        <v>778.38445441092688</v>
      </c>
      <c r="O378" s="104">
        <v>758.79784468083722</v>
      </c>
      <c r="P378" s="104">
        <v>0</v>
      </c>
      <c r="Q378" s="104">
        <v>0</v>
      </c>
      <c r="R378" s="104">
        <v>0</v>
      </c>
      <c r="S378" s="104">
        <v>729.16478625846696</v>
      </c>
      <c r="T378" s="104">
        <v>736.41800450250344</v>
      </c>
      <c r="U378" s="104">
        <v>735.64131721394006</v>
      </c>
      <c r="V378" s="104">
        <v>687.42078558999549</v>
      </c>
      <c r="W378" s="104">
        <v>0</v>
      </c>
      <c r="X378" s="104">
        <v>766.17656361754393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243.62727592369666</v>
      </c>
      <c r="D379" s="98">
        <v>266.0149299022184</v>
      </c>
      <c r="E379" s="98">
        <v>175.86825399862022</v>
      </c>
      <c r="F379" s="98">
        <v>177.64282726070678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163.59255632899917</v>
      </c>
      <c r="M379" s="98">
        <v>115.79162923726699</v>
      </c>
      <c r="N379" s="98">
        <v>104.70913295092647</v>
      </c>
      <c r="O379" s="98">
        <v>85.762978205485069</v>
      </c>
      <c r="P379" s="98">
        <v>0</v>
      </c>
      <c r="Q379" s="98">
        <v>0</v>
      </c>
      <c r="R379" s="98">
        <v>0</v>
      </c>
      <c r="S379" s="98">
        <v>94.474522327478681</v>
      </c>
      <c r="T379" s="98">
        <v>68.782526618846461</v>
      </c>
      <c r="U379" s="98">
        <v>70.159457779078991</v>
      </c>
      <c r="V379" s="98">
        <v>25.62018110997457</v>
      </c>
      <c r="W379" s="98">
        <v>0</v>
      </c>
      <c r="X379" s="98">
        <v>130.09027409702122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686.41425360319499</v>
      </c>
      <c r="D380" s="98">
        <v>685.27299207974306</v>
      </c>
      <c r="E380" s="98">
        <v>676.32197131315786</v>
      </c>
      <c r="F380" s="98">
        <v>671.32992526783676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726.57077081372631</v>
      </c>
      <c r="M380" s="98">
        <v>710.55190331432107</v>
      </c>
      <c r="N380" s="98">
        <v>673.67532146000019</v>
      </c>
      <c r="O380" s="98">
        <v>673.03486647535215</v>
      </c>
      <c r="P380" s="98">
        <v>0</v>
      </c>
      <c r="Q380" s="98">
        <v>0</v>
      </c>
      <c r="R380" s="98">
        <v>0</v>
      </c>
      <c r="S380" s="98">
        <v>634.69026393098829</v>
      </c>
      <c r="T380" s="98">
        <v>667.63547788365713</v>
      </c>
      <c r="U380" s="98">
        <v>665.48185943486089</v>
      </c>
      <c r="V380" s="98">
        <v>661.80060448002087</v>
      </c>
      <c r="W380" s="98">
        <v>0</v>
      </c>
      <c r="X380" s="98">
        <v>636.08628952052266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2280.1817681166399</v>
      </c>
      <c r="D381" s="122">
        <v>2357.9426984934503</v>
      </c>
      <c r="E381" s="122">
        <v>2484.6567126198961</v>
      </c>
      <c r="F381" s="122">
        <v>2412.9310695087829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2280.0585017666003</v>
      </c>
      <c r="M381" s="122">
        <v>1984.672279395458</v>
      </c>
      <c r="N381" s="122">
        <v>1686.9145774972542</v>
      </c>
      <c r="O381" s="122">
        <v>1444.6228817142221</v>
      </c>
      <c r="P381" s="122">
        <v>939.3401580776997</v>
      </c>
      <c r="Q381" s="122">
        <v>0</v>
      </c>
      <c r="R381" s="122">
        <v>0</v>
      </c>
      <c r="S381" s="122">
        <v>1319.1831421038701</v>
      </c>
      <c r="T381" s="122">
        <v>1478.9869912659383</v>
      </c>
      <c r="U381" s="122">
        <v>1514.5512657703161</v>
      </c>
      <c r="V381" s="122">
        <v>1652.6333341040988</v>
      </c>
      <c r="W381" s="122">
        <v>0</v>
      </c>
      <c r="X381" s="122">
        <v>1381.886672694443</v>
      </c>
      <c r="Y381" s="122">
        <v>0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2529.3278192745956</v>
      </c>
      <c r="D382" s="98">
        <v>2520.9627829335018</v>
      </c>
      <c r="E382" s="98">
        <v>2938.7484972000957</v>
      </c>
      <c r="F382" s="98">
        <v>2926.6352651782836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2398.8507325496284</v>
      </c>
      <c r="M382" s="98">
        <v>2173.2895822992032</v>
      </c>
      <c r="N382" s="98">
        <v>1861.2917200716136</v>
      </c>
      <c r="O382" s="98">
        <v>1731.7473104878063</v>
      </c>
      <c r="P382" s="98">
        <v>0</v>
      </c>
      <c r="Q382" s="98">
        <v>0</v>
      </c>
      <c r="R382" s="98">
        <v>0</v>
      </c>
      <c r="S382" s="98">
        <v>1731.0808827058079</v>
      </c>
      <c r="T382" s="98">
        <v>1780.8659707712679</v>
      </c>
      <c r="U382" s="98">
        <v>1856.0881181405753</v>
      </c>
      <c r="V382" s="98">
        <v>2175.6904926090324</v>
      </c>
      <c r="W382" s="98">
        <v>0</v>
      </c>
      <c r="X382" s="98">
        <v>0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2042.5517543591886</v>
      </c>
      <c r="D383" s="33">
        <v>2196.9666480001301</v>
      </c>
      <c r="E383" s="33">
        <v>1964.7765173387713</v>
      </c>
      <c r="F383" s="33">
        <v>2016.2751997074993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2139.5592569248256</v>
      </c>
      <c r="M383" s="33">
        <v>1708.0879250414068</v>
      </c>
      <c r="N383" s="33">
        <v>1337.7030096319947</v>
      </c>
      <c r="O383" s="33">
        <v>1060.9705400553</v>
      </c>
      <c r="P383" s="33">
        <v>939.3401580776997</v>
      </c>
      <c r="Q383" s="33">
        <v>0</v>
      </c>
      <c r="R383" s="33">
        <v>0</v>
      </c>
      <c r="S383" s="33">
        <v>1125.8885802699344</v>
      </c>
      <c r="T383" s="33">
        <v>1350.0197057177752</v>
      </c>
      <c r="U383" s="33">
        <v>1340.1938082551944</v>
      </c>
      <c r="V383" s="33">
        <v>1415.8368337749034</v>
      </c>
      <c r="W383" s="33">
        <v>0</v>
      </c>
      <c r="X383" s="33">
        <v>1381.886672694443</v>
      </c>
      <c r="Y383" s="33">
        <v>0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3882.6752141697898</v>
      </c>
      <c r="D385" s="117">
        <f t="shared" si="211"/>
        <v>3865.8104877770038</v>
      </c>
      <c r="E385" s="117">
        <f t="shared" si="211"/>
        <v>4864.0498752011808</v>
      </c>
      <c r="F385" s="117">
        <f t="shared" si="211"/>
        <v>4846.0929009506026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4939.5450545199901</v>
      </c>
      <c r="M385" s="117">
        <f t="shared" si="211"/>
        <v>4182.3245511370551</v>
      </c>
      <c r="N385" s="117">
        <f t="shared" si="211"/>
        <v>3943.5429656006413</v>
      </c>
      <c r="O385" s="117">
        <f t="shared" si="211"/>
        <v>3966.3387264022467</v>
      </c>
      <c r="P385" s="117">
        <f t="shared" si="211"/>
        <v>3585.8413535472869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3816.7169512789769</v>
      </c>
      <c r="T385" s="117">
        <f t="shared" si="212"/>
        <v>3873.4768605950985</v>
      </c>
      <c r="U385" s="117">
        <f t="shared" si="212"/>
        <v>3933.9255693003352</v>
      </c>
      <c r="V385" s="117">
        <f t="shared" si="212"/>
        <v>4296.9398925746809</v>
      </c>
      <c r="W385" s="117">
        <f t="shared" ref="W385:Y385" si="213">W386+W389+W391+W400</f>
        <v>0</v>
      </c>
      <c r="X385" s="117">
        <f t="shared" si="213"/>
        <v>3964.359013762567</v>
      </c>
      <c r="Y385" s="117">
        <f t="shared" si="213"/>
        <v>0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1507.8654978163554</v>
      </c>
      <c r="D386" s="122">
        <f t="shared" si="214"/>
        <v>1474.2688100754676</v>
      </c>
      <c r="E386" s="122">
        <f t="shared" si="214"/>
        <v>2360.9883670777913</v>
      </c>
      <c r="F386" s="122">
        <f t="shared" si="214"/>
        <v>2364.2382884227286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2485.1897362790583</v>
      </c>
      <c r="M386" s="122">
        <f t="shared" si="214"/>
        <v>2026.1679020346016</v>
      </c>
      <c r="N386" s="122">
        <f t="shared" si="214"/>
        <v>2024.0092667079862</v>
      </c>
      <c r="O386" s="122">
        <f t="shared" si="214"/>
        <v>2178.0920220285984</v>
      </c>
      <c r="P386" s="122">
        <f t="shared" si="214"/>
        <v>2137.9709171854142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2093.8621184046433</v>
      </c>
      <c r="T386" s="122">
        <f t="shared" si="215"/>
        <v>2009.7313794887589</v>
      </c>
      <c r="U386" s="122">
        <f t="shared" si="215"/>
        <v>2046.3110424147189</v>
      </c>
      <c r="V386" s="122">
        <f t="shared" si="215"/>
        <v>2246.5100579289601</v>
      </c>
      <c r="W386" s="122">
        <f t="shared" ref="W386:Y386" si="216">SUM(W387:W388)</f>
        <v>0</v>
      </c>
      <c r="X386" s="122">
        <f t="shared" si="216"/>
        <v>2025.0161249163918</v>
      </c>
      <c r="Y386" s="122">
        <f t="shared" si="216"/>
        <v>0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1480.6220629512013</v>
      </c>
      <c r="D387" s="98">
        <v>1448.8017162158553</v>
      </c>
      <c r="E387" s="98">
        <v>2327.4406617461541</v>
      </c>
      <c r="F387" s="98">
        <v>2332.3221476437661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2461.4409909426404</v>
      </c>
      <c r="M387" s="98">
        <v>2004.4854721741408</v>
      </c>
      <c r="N387" s="98">
        <v>2003.3713107878264</v>
      </c>
      <c r="O387" s="98">
        <v>2156.1805691028171</v>
      </c>
      <c r="P387" s="98">
        <v>2117.4047238977519</v>
      </c>
      <c r="Q387" s="98">
        <v>0</v>
      </c>
      <c r="R387" s="98">
        <v>0</v>
      </c>
      <c r="S387" s="98">
        <v>2073.8845092094225</v>
      </c>
      <c r="T387" s="98">
        <v>1990.8869523319972</v>
      </c>
      <c r="U387" s="98">
        <v>2027.4300974607258</v>
      </c>
      <c r="V387" s="98">
        <v>2217.2982806545888</v>
      </c>
      <c r="W387" s="98">
        <v>0</v>
      </c>
      <c r="X387" s="98">
        <v>1998.5474355222143</v>
      </c>
      <c r="Y387" s="98">
        <v>0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27.243434865154139</v>
      </c>
      <c r="D388" s="98">
        <v>25.467093859612202</v>
      </c>
      <c r="E388" s="98">
        <v>33.54770533163741</v>
      </c>
      <c r="F388" s="98">
        <v>31.916140778962294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23.748745336417876</v>
      </c>
      <c r="M388" s="98">
        <v>21.682429860460829</v>
      </c>
      <c r="N388" s="98">
        <v>20.637955920159875</v>
      </c>
      <c r="O388" s="98">
        <v>21.91145292578123</v>
      </c>
      <c r="P388" s="98">
        <v>20.566193287662379</v>
      </c>
      <c r="Q388" s="98">
        <v>0</v>
      </c>
      <c r="R388" s="98">
        <v>0</v>
      </c>
      <c r="S388" s="98">
        <v>19.977609195221014</v>
      </c>
      <c r="T388" s="98">
        <v>18.84442715676164</v>
      </c>
      <c r="U388" s="98">
        <v>18.880944953992987</v>
      </c>
      <c r="V388" s="98">
        <v>29.211777274371208</v>
      </c>
      <c r="W388" s="98">
        <v>0</v>
      </c>
      <c r="X388" s="98">
        <v>26.46868939417746</v>
      </c>
      <c r="Y388" s="98">
        <v>0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73.570648576457387</v>
      </c>
      <c r="D389" s="122">
        <f t="shared" si="217"/>
        <v>41.227738319007834</v>
      </c>
      <c r="E389" s="122">
        <f t="shared" si="217"/>
        <v>97.528183221839654</v>
      </c>
      <c r="F389" s="122">
        <f t="shared" si="217"/>
        <v>86.618725586273001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98.490094389485591</v>
      </c>
      <c r="M389" s="122">
        <f t="shared" si="217"/>
        <v>115.54352515206374</v>
      </c>
      <c r="N389" s="122">
        <f t="shared" si="217"/>
        <v>117.36303801041842</v>
      </c>
      <c r="O389" s="122">
        <f t="shared" si="217"/>
        <v>113.25916654703163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51.635136796309162</v>
      </c>
      <c r="T389" s="122">
        <f t="shared" si="217"/>
        <v>41.33296483356056</v>
      </c>
      <c r="U389" s="122">
        <f t="shared" si="217"/>
        <v>37.908479449194459</v>
      </c>
      <c r="V389" s="122">
        <f t="shared" si="217"/>
        <v>26.234118262931958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73.570648576457387</v>
      </c>
      <c r="D390" s="98">
        <f>RES_hhdet_in_tesh!D29</f>
        <v>41.227738319007834</v>
      </c>
      <c r="E390" s="98">
        <f>RES_hhdet_in_tesh!E29</f>
        <v>97.528183221839654</v>
      </c>
      <c r="F390" s="98">
        <f>RES_hhdet_in_tesh!F29</f>
        <v>86.618725586273001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98.490094389485591</v>
      </c>
      <c r="M390" s="98">
        <f>RES_hhdet_in_tesh!M29</f>
        <v>115.54352515206374</v>
      </c>
      <c r="N390" s="98">
        <f>RES_hhdet_in_tesh!N29</f>
        <v>117.36303801041842</v>
      </c>
      <c r="O390" s="98">
        <f>RES_hhdet_in_tesh!O29</f>
        <v>113.25916654703163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51.635136796309162</v>
      </c>
      <c r="T390" s="98">
        <f>RES_hhdet_in_tesh!T29</f>
        <v>41.33296483356056</v>
      </c>
      <c r="U390" s="98">
        <f>RES_hhdet_in_tesh!U29</f>
        <v>37.908479449194459</v>
      </c>
      <c r="V390" s="98">
        <f>RES_hhdet_in_tesh!V29</f>
        <v>26.234118262931958</v>
      </c>
      <c r="W390" s="98">
        <f>RES_hhdet_in_tesh!W29</f>
        <v>0</v>
      </c>
      <c r="X390" s="98">
        <f>RES_hhdet_in_tesh!X29</f>
        <v>0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843.03418987960436</v>
      </c>
      <c r="D391" s="122">
        <v>835.92201334904007</v>
      </c>
      <c r="E391" s="122">
        <v>851.01182001854511</v>
      </c>
      <c r="F391" s="122">
        <v>839.66602906182766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888.10115918169924</v>
      </c>
      <c r="M391" s="122">
        <v>789.77929811305421</v>
      </c>
      <c r="N391" s="122">
        <v>763.42573434651558</v>
      </c>
      <c r="O391" s="122">
        <v>769.10398602572843</v>
      </c>
      <c r="P391" s="122">
        <v>727.09779366456303</v>
      </c>
      <c r="Q391" s="122">
        <v>0</v>
      </c>
      <c r="R391" s="122">
        <v>0</v>
      </c>
      <c r="S391" s="122">
        <v>733.89826903758524</v>
      </c>
      <c r="T391" s="122">
        <v>731.99021243971924</v>
      </c>
      <c r="U391" s="122">
        <v>733.69666837910904</v>
      </c>
      <c r="V391" s="122">
        <v>788.47442294844882</v>
      </c>
      <c r="W391" s="122">
        <v>0</v>
      </c>
      <c r="X391" s="122">
        <v>737.23423550361917</v>
      </c>
      <c r="Y391" s="122">
        <v>0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842.71412006816047</v>
      </c>
      <c r="D392" s="98">
        <v>833.68206700471319</v>
      </c>
      <c r="E392" s="98">
        <v>854.26793506157787</v>
      </c>
      <c r="F392" s="98">
        <v>844.4446172380342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903.18381804705996</v>
      </c>
      <c r="M392" s="98">
        <v>790.20489510804214</v>
      </c>
      <c r="N392" s="98">
        <v>770.03115103663231</v>
      </c>
      <c r="O392" s="98">
        <v>780.3827696952867</v>
      </c>
      <c r="P392" s="98">
        <v>727.09779366456303</v>
      </c>
      <c r="Q392" s="98">
        <v>0</v>
      </c>
      <c r="R392" s="98">
        <v>0</v>
      </c>
      <c r="S392" s="98">
        <v>743.13279342176202</v>
      </c>
      <c r="T392" s="98">
        <v>739.28522461364491</v>
      </c>
      <c r="U392" s="98">
        <v>739.37770300935688</v>
      </c>
      <c r="V392" s="98">
        <v>863.348931126857</v>
      </c>
      <c r="W392" s="98">
        <v>0</v>
      </c>
      <c r="X392" s="98">
        <v>0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842.67978677245776</v>
      </c>
      <c r="D393" s="98">
        <v>833.62117761119111</v>
      </c>
      <c r="E393" s="98">
        <v>854.37406040394467</v>
      </c>
      <c r="F393" s="98">
        <v>844.5138260879188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903.82355154932884</v>
      </c>
      <c r="M393" s="98">
        <v>791.09501366343602</v>
      </c>
      <c r="N393" s="98">
        <v>770.78451440516426</v>
      </c>
      <c r="O393" s="98">
        <v>780.8005590695517</v>
      </c>
      <c r="P393" s="98">
        <v>0</v>
      </c>
      <c r="Q393" s="98">
        <v>0</v>
      </c>
      <c r="R393" s="98">
        <v>0</v>
      </c>
      <c r="S393" s="98">
        <v>742.92850673665907</v>
      </c>
      <c r="T393" s="98">
        <v>739.40580408881647</v>
      </c>
      <c r="U393" s="98">
        <v>739.52757101025634</v>
      </c>
      <c r="V393" s="98">
        <v>864.03650514434719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159.15023096683794</v>
      </c>
      <c r="D394" s="101">
        <v>163.72173832795286</v>
      </c>
      <c r="E394" s="101">
        <v>146.50346442477402</v>
      </c>
      <c r="F394" s="101">
        <v>145.09316093263263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144.09608307500793</v>
      </c>
      <c r="M394" s="101">
        <v>83.718324161591397</v>
      </c>
      <c r="N394" s="101">
        <v>85.709081296058713</v>
      </c>
      <c r="O394" s="101">
        <v>80.721205171131984</v>
      </c>
      <c r="P394" s="101">
        <v>0</v>
      </c>
      <c r="Q394" s="101">
        <v>0</v>
      </c>
      <c r="R394" s="101">
        <v>0</v>
      </c>
      <c r="S394" s="101">
        <v>86.559949695643624</v>
      </c>
      <c r="T394" s="101">
        <v>61.754532064384811</v>
      </c>
      <c r="U394" s="101">
        <v>63.974988861366995</v>
      </c>
      <c r="V394" s="101">
        <v>102.1191113107498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683.52955580561979</v>
      </c>
      <c r="D395" s="104">
        <v>669.89943928323828</v>
      </c>
      <c r="E395" s="104">
        <v>707.8705959791705</v>
      </c>
      <c r="F395" s="104">
        <v>699.42066515528609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759.72746847432109</v>
      </c>
      <c r="M395" s="104">
        <v>707.37668950184479</v>
      </c>
      <c r="N395" s="104">
        <v>685.07543310910557</v>
      </c>
      <c r="O395" s="104">
        <v>700.07935389841964</v>
      </c>
      <c r="P395" s="104">
        <v>0</v>
      </c>
      <c r="Q395" s="104">
        <v>0</v>
      </c>
      <c r="R395" s="104">
        <v>0</v>
      </c>
      <c r="S395" s="104">
        <v>656.36855704101549</v>
      </c>
      <c r="T395" s="104">
        <v>677.65127202443171</v>
      </c>
      <c r="U395" s="104">
        <v>675.55258214888931</v>
      </c>
      <c r="V395" s="104">
        <v>761.91739383359754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846.59971883063065</v>
      </c>
      <c r="D396" s="101">
        <v>860.55778549497461</v>
      </c>
      <c r="E396" s="101">
        <v>792.5671602919507</v>
      </c>
      <c r="F396" s="101">
        <v>788.99518039221209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834.92543906580806</v>
      </c>
      <c r="M396" s="101">
        <v>786.59834217493335</v>
      </c>
      <c r="N396" s="101">
        <v>742.77227652683052</v>
      </c>
      <c r="O396" s="101">
        <v>731.45968232260952</v>
      </c>
      <c r="P396" s="101">
        <v>0</v>
      </c>
      <c r="Q396" s="101">
        <v>0</v>
      </c>
      <c r="R396" s="101">
        <v>0</v>
      </c>
      <c r="S396" s="101">
        <v>703.54004718844089</v>
      </c>
      <c r="T396" s="101">
        <v>720.13018445197849</v>
      </c>
      <c r="U396" s="101">
        <v>718.73426621164492</v>
      </c>
      <c r="V396" s="101">
        <v>686.76641783725597</v>
      </c>
      <c r="W396" s="101">
        <v>0</v>
      </c>
      <c r="X396" s="101">
        <v>0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846.83961598665326</v>
      </c>
      <c r="D397" s="104">
        <v>860.71078954472978</v>
      </c>
      <c r="E397" s="104">
        <v>792.5034622391122</v>
      </c>
      <c r="F397" s="104">
        <v>788.88383814059171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836.36710912534443</v>
      </c>
      <c r="M397" s="104">
        <v>788.72863043101029</v>
      </c>
      <c r="N397" s="104">
        <v>745.05907669194448</v>
      </c>
      <c r="O397" s="104">
        <v>732.36339022402876</v>
      </c>
      <c r="P397" s="104">
        <v>0</v>
      </c>
      <c r="Q397" s="104">
        <v>0</v>
      </c>
      <c r="R397" s="104">
        <v>0</v>
      </c>
      <c r="S397" s="104">
        <v>704.04288187911732</v>
      </c>
      <c r="T397" s="104">
        <v>718.68995293523824</v>
      </c>
      <c r="U397" s="104">
        <v>718.13294935222086</v>
      </c>
      <c r="V397" s="104">
        <v>681.23336371471885</v>
      </c>
      <c r="W397" s="104">
        <v>0</v>
      </c>
      <c r="X397" s="104">
        <v>737.23423550361917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160.42536238345818</v>
      </c>
      <c r="D398" s="98">
        <v>175.43779746498674</v>
      </c>
      <c r="E398" s="98">
        <v>116.18149092595435</v>
      </c>
      <c r="F398" s="98">
        <v>117.55391287275485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109.79633831161809</v>
      </c>
      <c r="M398" s="98">
        <v>78.176727116689236</v>
      </c>
      <c r="N398" s="98">
        <v>71.383755231944264</v>
      </c>
      <c r="O398" s="98">
        <v>59.32852374867651</v>
      </c>
      <c r="P398" s="98">
        <v>0</v>
      </c>
      <c r="Q398" s="98">
        <v>0</v>
      </c>
      <c r="R398" s="98">
        <v>0</v>
      </c>
      <c r="S398" s="98">
        <v>69.352617948129037</v>
      </c>
      <c r="T398" s="98">
        <v>51.054475051581115</v>
      </c>
      <c r="U398" s="98">
        <v>52.651089917359904</v>
      </c>
      <c r="V398" s="98">
        <v>19.432759234697986</v>
      </c>
      <c r="W398" s="98">
        <v>0</v>
      </c>
      <c r="X398" s="98">
        <v>101.14794598309659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686.41425360319499</v>
      </c>
      <c r="D399" s="98">
        <v>685.27299207974306</v>
      </c>
      <c r="E399" s="98">
        <v>676.32197131315786</v>
      </c>
      <c r="F399" s="98">
        <v>671.32992526783676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726.57077081372631</v>
      </c>
      <c r="M399" s="98">
        <v>710.55190331432107</v>
      </c>
      <c r="N399" s="98">
        <v>673.67532146000019</v>
      </c>
      <c r="O399" s="98">
        <v>673.03486647535215</v>
      </c>
      <c r="P399" s="98">
        <v>0</v>
      </c>
      <c r="Q399" s="98">
        <v>0</v>
      </c>
      <c r="R399" s="98">
        <v>0</v>
      </c>
      <c r="S399" s="98">
        <v>634.69026393098829</v>
      </c>
      <c r="T399" s="98">
        <v>667.63547788365713</v>
      </c>
      <c r="U399" s="98">
        <v>665.48185943486089</v>
      </c>
      <c r="V399" s="98">
        <v>661.80060448002087</v>
      </c>
      <c r="W399" s="98">
        <v>0</v>
      </c>
      <c r="X399" s="98">
        <v>636.08628952052266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1458.2048778973724</v>
      </c>
      <c r="D400" s="122">
        <v>1514.3919260334883</v>
      </c>
      <c r="E400" s="122">
        <v>1554.5215048830048</v>
      </c>
      <c r="F400" s="122">
        <v>1555.5698578797735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1467.7640646697475</v>
      </c>
      <c r="M400" s="122">
        <v>1250.8338258373351</v>
      </c>
      <c r="N400" s="122">
        <v>1038.7449265357213</v>
      </c>
      <c r="O400" s="122">
        <v>905.88355180088831</v>
      </c>
      <c r="P400" s="122">
        <v>720.77264269730949</v>
      </c>
      <c r="Q400" s="122">
        <v>0</v>
      </c>
      <c r="R400" s="122">
        <v>0</v>
      </c>
      <c r="S400" s="122">
        <v>937.3214270404394</v>
      </c>
      <c r="T400" s="122">
        <v>1090.4223038330599</v>
      </c>
      <c r="U400" s="122">
        <v>1116.0093790573126</v>
      </c>
      <c r="V400" s="122">
        <v>1235.7212934343397</v>
      </c>
      <c r="W400" s="122">
        <v>0</v>
      </c>
      <c r="X400" s="122">
        <v>1202.108653342556</v>
      </c>
      <c r="Y400" s="122">
        <v>0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1415.7103963706954</v>
      </c>
      <c r="D401" s="98">
        <v>1412.561673085087</v>
      </c>
      <c r="E401" s="98">
        <v>1648.4455954620851</v>
      </c>
      <c r="F401" s="98">
        <v>1643.4311299176447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1355.8163051025258</v>
      </c>
      <c r="M401" s="98">
        <v>1229.3353392053593</v>
      </c>
      <c r="N401" s="98">
        <v>1053.3327658893559</v>
      </c>
      <c r="O401" s="98">
        <v>980.28914567107029</v>
      </c>
      <c r="P401" s="98">
        <v>0</v>
      </c>
      <c r="Q401" s="98">
        <v>0</v>
      </c>
      <c r="R401" s="98">
        <v>0</v>
      </c>
      <c r="S401" s="98">
        <v>1002.924470409838</v>
      </c>
      <c r="T401" s="98">
        <v>1044.4694401643353</v>
      </c>
      <c r="U401" s="98">
        <v>1100.6580290852148</v>
      </c>
      <c r="V401" s="98">
        <v>1300.2218519581736</v>
      </c>
      <c r="W401" s="98">
        <v>0</v>
      </c>
      <c r="X401" s="98">
        <v>0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1498.7351780280298</v>
      </c>
      <c r="D402" s="33">
        <v>1614.9453762213859</v>
      </c>
      <c r="E402" s="33">
        <v>1446.9897762546254</v>
      </c>
      <c r="F402" s="33">
        <v>1487.7279177597231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1600.1681417482491</v>
      </c>
      <c r="M402" s="33">
        <v>1282.3587440349438</v>
      </c>
      <c r="N402" s="33">
        <v>1009.5309930049721</v>
      </c>
      <c r="O402" s="33">
        <v>806.46365763601943</v>
      </c>
      <c r="P402" s="33">
        <v>720.77264269730949</v>
      </c>
      <c r="Q402" s="33">
        <v>0</v>
      </c>
      <c r="R402" s="33">
        <v>0</v>
      </c>
      <c r="S402" s="33">
        <v>906.53535983713482</v>
      </c>
      <c r="T402" s="33">
        <v>1110.0540652105212</v>
      </c>
      <c r="U402" s="33">
        <v>1123.8463733142546</v>
      </c>
      <c r="V402" s="33">
        <v>1206.5208393742541</v>
      </c>
      <c r="W402" s="33">
        <v>0</v>
      </c>
      <c r="X402" s="33">
        <v>1202.108653342556</v>
      </c>
      <c r="Y402" s="33">
        <v>0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1224.8029081679779</v>
      </c>
      <c r="D404" s="117">
        <f t="shared" si="218"/>
        <v>1203.9163755200673</v>
      </c>
      <c r="E404" s="117">
        <f t="shared" si="218"/>
        <v>1658.0148408025741</v>
      </c>
      <c r="F404" s="117">
        <f t="shared" si="218"/>
        <v>1574.124722568823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1520.5215715213019</v>
      </c>
      <c r="M404" s="117">
        <f t="shared" si="218"/>
        <v>1277.8568448798462</v>
      </c>
      <c r="N404" s="117">
        <f t="shared" si="218"/>
        <v>1231.7478850748928</v>
      </c>
      <c r="O404" s="117">
        <f t="shared" si="218"/>
        <v>1201.0946753532962</v>
      </c>
      <c r="P404" s="117">
        <f t="shared" si="218"/>
        <v>967.87736021288106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961.36884749257467</v>
      </c>
      <c r="T404" s="117">
        <f t="shared" si="219"/>
        <v>900.45186626576651</v>
      </c>
      <c r="U404" s="117">
        <f t="shared" si="219"/>
        <v>950.86314015865173</v>
      </c>
      <c r="V404" s="117">
        <f t="shared" si="219"/>
        <v>1003.9109206732683</v>
      </c>
      <c r="W404" s="117">
        <f t="shared" ref="W404:Y404" si="220">W405+W408+W410+W419</f>
        <v>0</v>
      </c>
      <c r="X404" s="117">
        <f t="shared" si="220"/>
        <v>638.49807198011206</v>
      </c>
      <c r="Y404" s="117">
        <f t="shared" si="220"/>
        <v>0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646.94274864151589</v>
      </c>
      <c r="D405" s="122">
        <f t="shared" si="221"/>
        <v>627.62534294436171</v>
      </c>
      <c r="E405" s="122">
        <f t="shared" si="221"/>
        <v>999.25374990710964</v>
      </c>
      <c r="F405" s="122">
        <f t="shared" si="221"/>
        <v>992.53758310961484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983.58065891691285</v>
      </c>
      <c r="M405" s="122">
        <f t="shared" si="221"/>
        <v>783.17565972158866</v>
      </c>
      <c r="N405" s="122">
        <f t="shared" si="221"/>
        <v>756.42267446044559</v>
      </c>
      <c r="O405" s="122">
        <f t="shared" si="221"/>
        <v>777.53913235855032</v>
      </c>
      <c r="P405" s="122">
        <f t="shared" si="221"/>
        <v>725.96381754487686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670.14782627199781</v>
      </c>
      <c r="T405" s="122">
        <f t="shared" si="222"/>
        <v>642.01654849343061</v>
      </c>
      <c r="U405" s="122">
        <f t="shared" si="222"/>
        <v>653.35337428133892</v>
      </c>
      <c r="V405" s="122">
        <f t="shared" si="222"/>
        <v>712.92037315652021</v>
      </c>
      <c r="W405" s="122">
        <f t="shared" ref="W405:Y405" si="223">SUM(W406:W407)</f>
        <v>0</v>
      </c>
      <c r="X405" s="122">
        <f t="shared" si="223"/>
        <v>638.49807198011206</v>
      </c>
      <c r="Y405" s="122">
        <f t="shared" si="223"/>
        <v>0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646.94274864151589</v>
      </c>
      <c r="D406" s="98">
        <v>627.62534294436171</v>
      </c>
      <c r="E406" s="98">
        <v>999.25374990710964</v>
      </c>
      <c r="F406" s="98">
        <v>992.53758310961484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983.58065891691285</v>
      </c>
      <c r="M406" s="98">
        <v>783.17565972158866</v>
      </c>
      <c r="N406" s="98">
        <v>756.42267446044559</v>
      </c>
      <c r="O406" s="98">
        <v>777.53913235855032</v>
      </c>
      <c r="P406" s="98">
        <v>725.96381754487686</v>
      </c>
      <c r="Q406" s="98">
        <v>0</v>
      </c>
      <c r="R406" s="98">
        <v>0</v>
      </c>
      <c r="S406" s="98">
        <v>670.14782627199781</v>
      </c>
      <c r="T406" s="98">
        <v>642.01654849343061</v>
      </c>
      <c r="U406" s="98">
        <v>653.35337428133892</v>
      </c>
      <c r="V406" s="98">
        <v>712.92037315652021</v>
      </c>
      <c r="W406" s="98">
        <v>0</v>
      </c>
      <c r="X406" s="98">
        <v>638.49807198011206</v>
      </c>
      <c r="Y406" s="98">
        <v>0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297.37553562455201</v>
      </c>
      <c r="D410" s="122">
        <v>291.76649070739239</v>
      </c>
      <c r="E410" s="122">
        <v>302.43215526848041</v>
      </c>
      <c r="F410" s="122">
        <v>291.91872077292476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241.66988483335084</v>
      </c>
      <c r="M410" s="122">
        <v>201.16245857489614</v>
      </c>
      <c r="N410" s="122">
        <v>193.32810343593397</v>
      </c>
      <c r="O410" s="122">
        <v>198.55880542604217</v>
      </c>
      <c r="P410" s="122">
        <v>241.9135426680042</v>
      </c>
      <c r="Q410" s="122">
        <v>0</v>
      </c>
      <c r="R410" s="122">
        <v>0</v>
      </c>
      <c r="S410" s="122">
        <v>165.62512176645205</v>
      </c>
      <c r="T410" s="122">
        <v>137.34195994693863</v>
      </c>
      <c r="U410" s="122">
        <v>155.01128310426066</v>
      </c>
      <c r="V410" s="122">
        <v>136.971549223479</v>
      </c>
      <c r="W410" s="122">
        <v>0</v>
      </c>
      <c r="X410" s="122">
        <v>0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325.53532696396223</v>
      </c>
      <c r="D411" s="98">
        <v>321.10247125112193</v>
      </c>
      <c r="E411" s="98">
        <v>327.93667315431645</v>
      </c>
      <c r="F411" s="98">
        <v>323.07294267000725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335.13496188324558</v>
      </c>
      <c r="M411" s="98">
        <v>289.03851198834042</v>
      </c>
      <c r="N411" s="98">
        <v>275.20087884166463</v>
      </c>
      <c r="O411" s="98">
        <v>269.85416566968496</v>
      </c>
      <c r="P411" s="98">
        <v>241.9135426680042</v>
      </c>
      <c r="Q411" s="98">
        <v>0</v>
      </c>
      <c r="R411" s="98">
        <v>0</v>
      </c>
      <c r="S411" s="98">
        <v>229.62267545861414</v>
      </c>
      <c r="T411" s="98">
        <v>224.58513052558578</v>
      </c>
      <c r="U411" s="98">
        <v>221.43582196934832</v>
      </c>
      <c r="V411" s="98">
        <v>255.71619894556576</v>
      </c>
      <c r="W411" s="98">
        <v>0</v>
      </c>
      <c r="X411" s="98">
        <v>0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61.478763960890184</v>
      </c>
      <c r="D412" s="98">
        <v>63.059356624421653</v>
      </c>
      <c r="E412" s="98">
        <v>56.239801070818622</v>
      </c>
      <c r="F412" s="98">
        <v>55.51065576937075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53.468224677993028</v>
      </c>
      <c r="M412" s="98">
        <v>30.622209494811361</v>
      </c>
      <c r="N412" s="98">
        <v>30.63150687557696</v>
      </c>
      <c r="O412" s="98">
        <v>27.913165589000375</v>
      </c>
      <c r="P412" s="98">
        <v>0</v>
      </c>
      <c r="Q412" s="98">
        <v>0</v>
      </c>
      <c r="R412" s="98">
        <v>0</v>
      </c>
      <c r="S412" s="98">
        <v>26.746400391183016</v>
      </c>
      <c r="T412" s="98">
        <v>18.760214843296026</v>
      </c>
      <c r="U412" s="98">
        <v>19.159834258374207</v>
      </c>
      <c r="V412" s="98">
        <v>30.246763553642552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61.478763960890184</v>
      </c>
      <c r="D413" s="101">
        <v>63.059356624421653</v>
      </c>
      <c r="E413" s="101">
        <v>56.239801070818622</v>
      </c>
      <c r="F413" s="101">
        <v>55.51065576937075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53.468224677993028</v>
      </c>
      <c r="M413" s="101">
        <v>30.622209494811361</v>
      </c>
      <c r="N413" s="101">
        <v>30.63150687557696</v>
      </c>
      <c r="O413" s="101">
        <v>27.913165589000375</v>
      </c>
      <c r="P413" s="101">
        <v>0</v>
      </c>
      <c r="Q413" s="101">
        <v>0</v>
      </c>
      <c r="R413" s="101">
        <v>0</v>
      </c>
      <c r="S413" s="101">
        <v>26.746400391183016</v>
      </c>
      <c r="T413" s="101">
        <v>18.760214843296026</v>
      </c>
      <c r="U413" s="101">
        <v>19.159834258374207</v>
      </c>
      <c r="V413" s="101">
        <v>30.246763553642552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280.48462390190991</v>
      </c>
      <c r="D419" s="122">
        <v>284.52454186831324</v>
      </c>
      <c r="E419" s="122">
        <v>356.32893562698405</v>
      </c>
      <c r="F419" s="122">
        <v>289.66841868628347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295.27102777103818</v>
      </c>
      <c r="M419" s="122">
        <v>293.5187265833614</v>
      </c>
      <c r="N419" s="122">
        <v>281.9971071785132</v>
      </c>
      <c r="O419" s="122">
        <v>224.99673756870388</v>
      </c>
      <c r="P419" s="122">
        <v>0</v>
      </c>
      <c r="Q419" s="122">
        <v>0</v>
      </c>
      <c r="R419" s="122">
        <v>0</v>
      </c>
      <c r="S419" s="122">
        <v>125.59589945412485</v>
      </c>
      <c r="T419" s="122">
        <v>121.09335782539728</v>
      </c>
      <c r="U419" s="122">
        <v>142.49848277305219</v>
      </c>
      <c r="V419" s="122">
        <v>154.01899829326905</v>
      </c>
      <c r="W419" s="122">
        <v>0</v>
      </c>
      <c r="X419" s="122">
        <v>0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574.56210742641736</v>
      </c>
      <c r="D420" s="98">
        <v>572.66190577117425</v>
      </c>
      <c r="E420" s="98">
        <v>667.56610862397372</v>
      </c>
      <c r="F420" s="98">
        <v>664.81446683789898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544.92293240597371</v>
      </c>
      <c r="M420" s="98">
        <v>493.68446151508704</v>
      </c>
      <c r="N420" s="98">
        <v>422.81102713146782</v>
      </c>
      <c r="O420" s="98">
        <v>393.38371905041015</v>
      </c>
      <c r="P420" s="98">
        <v>0</v>
      </c>
      <c r="Q420" s="98">
        <v>0</v>
      </c>
      <c r="R420" s="98">
        <v>0</v>
      </c>
      <c r="S420" s="98">
        <v>393.23233331545146</v>
      </c>
      <c r="T420" s="98">
        <v>404.54151392040126</v>
      </c>
      <c r="U420" s="98">
        <v>421.62897691681314</v>
      </c>
      <c r="V420" s="98">
        <v>494.22985230106781</v>
      </c>
      <c r="W420" s="98">
        <v>0</v>
      </c>
      <c r="X420" s="98">
        <v>0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60.379166278756912</v>
      </c>
      <c r="D423" s="118">
        <f t="shared" si="225"/>
        <v>59.939795455060654</v>
      </c>
      <c r="E423" s="118">
        <f t="shared" si="225"/>
        <v>76.281182687715869</v>
      </c>
      <c r="F423" s="118">
        <f t="shared" si="225"/>
        <v>73.894722216076374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68.103373685428991</v>
      </c>
      <c r="M423" s="118">
        <f t="shared" si="225"/>
        <v>55.278750394853851</v>
      </c>
      <c r="N423" s="118">
        <f t="shared" si="225"/>
        <v>50.520296452913286</v>
      </c>
      <c r="O423" s="118">
        <f t="shared" si="225"/>
        <v>48.69242253313508</v>
      </c>
      <c r="P423" s="118">
        <f t="shared" si="225"/>
        <v>42.017905420124279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41.237229134090953</v>
      </c>
      <c r="T423" s="118">
        <f t="shared" si="226"/>
        <v>40.950481042869967</v>
      </c>
      <c r="U423" s="118">
        <f t="shared" si="226"/>
        <v>41.299358185408366</v>
      </c>
      <c r="V423" s="118">
        <f t="shared" si="226"/>
        <v>44.654817224050674</v>
      </c>
      <c r="W423" s="118">
        <f t="shared" ref="W423:Y423" si="227">W424+W427+W429+W438</f>
        <v>0</v>
      </c>
      <c r="X423" s="118">
        <f t="shared" si="227"/>
        <v>37.701971779479507</v>
      </c>
      <c r="Y423" s="118">
        <f t="shared" si="227"/>
        <v>0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26.365047095282431</v>
      </c>
      <c r="D424" s="123">
        <f t="shared" si="228"/>
        <v>25.541867873136564</v>
      </c>
      <c r="E424" s="123">
        <f t="shared" si="228"/>
        <v>40.437970841828729</v>
      </c>
      <c r="F424" s="123">
        <f t="shared" si="228"/>
        <v>39.542526614770615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37.16537938230541</v>
      </c>
      <c r="M424" s="123">
        <f t="shared" si="228"/>
        <v>28.910297718700555</v>
      </c>
      <c r="N424" s="123">
        <f t="shared" si="228"/>
        <v>27.475401926887074</v>
      </c>
      <c r="O424" s="123">
        <f t="shared" si="228"/>
        <v>27.913519617500238</v>
      </c>
      <c r="P424" s="123">
        <f t="shared" si="228"/>
        <v>25.886677181036667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23.376519122826693</v>
      </c>
      <c r="T424" s="123">
        <f t="shared" si="229"/>
        <v>22.228535782026903</v>
      </c>
      <c r="U424" s="123">
        <f t="shared" si="229"/>
        <v>22.439560662929971</v>
      </c>
      <c r="V424" s="123">
        <f t="shared" si="229"/>
        <v>24.440131462412825</v>
      </c>
      <c r="W424" s="123">
        <f t="shared" ref="W424:Y424" si="230">SUM(W425:W426)</f>
        <v>0</v>
      </c>
      <c r="X424" s="123">
        <f t="shared" si="230"/>
        <v>21.457024889003023</v>
      </c>
      <c r="Y424" s="123">
        <f t="shared" si="230"/>
        <v>0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26.115230242658424</v>
      </c>
      <c r="D425" s="99">
        <v>25.308587242759849</v>
      </c>
      <c r="E425" s="99">
        <v>40.131909332651958</v>
      </c>
      <c r="F425" s="99">
        <v>39.255779617830967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36.962645843424731</v>
      </c>
      <c r="M425" s="99">
        <v>28.72961755582881</v>
      </c>
      <c r="N425" s="99">
        <v>27.306165162106783</v>
      </c>
      <c r="O425" s="99">
        <v>27.735968213263618</v>
      </c>
      <c r="P425" s="99">
        <v>25.721153082421306</v>
      </c>
      <c r="Q425" s="99">
        <v>0</v>
      </c>
      <c r="R425" s="99">
        <v>0</v>
      </c>
      <c r="S425" s="99">
        <v>23.219282554646316</v>
      </c>
      <c r="T425" s="99">
        <v>22.081306786461283</v>
      </c>
      <c r="U425" s="99">
        <v>22.293214900945706</v>
      </c>
      <c r="V425" s="99">
        <v>24.214744543486372</v>
      </c>
      <c r="W425" s="99">
        <v>0</v>
      </c>
      <c r="X425" s="99">
        <v>21.256852731032865</v>
      </c>
      <c r="Y425" s="99">
        <v>0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0.24981685262400816</v>
      </c>
      <c r="D426" s="99">
        <v>0.23328063037671423</v>
      </c>
      <c r="E426" s="99">
        <v>0.30606150917677344</v>
      </c>
      <c r="F426" s="99">
        <v>0.28674699693964584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0.20273353888068218</v>
      </c>
      <c r="M426" s="99">
        <v>0.18068016287174543</v>
      </c>
      <c r="N426" s="99">
        <v>0.16923676478028926</v>
      </c>
      <c r="O426" s="99">
        <v>0.17755140423662041</v>
      </c>
      <c r="P426" s="99">
        <v>0.16552409861535927</v>
      </c>
      <c r="Q426" s="99">
        <v>0</v>
      </c>
      <c r="R426" s="99">
        <v>0</v>
      </c>
      <c r="S426" s="99">
        <v>0.15723656818037693</v>
      </c>
      <c r="T426" s="99">
        <v>0.14722899556562</v>
      </c>
      <c r="U426" s="99">
        <v>0.14634576198426477</v>
      </c>
      <c r="V426" s="99">
        <v>0.2253869189264523</v>
      </c>
      <c r="W426" s="99">
        <v>0</v>
      </c>
      <c r="X426" s="99">
        <v>0.20017215797015764</v>
      </c>
      <c r="Y426" s="99">
        <v>0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0.29614663290739512</v>
      </c>
      <c r="D427" s="123">
        <f t="shared" si="231"/>
        <v>0.15912085834680628</v>
      </c>
      <c r="E427" s="123">
        <f t="shared" si="231"/>
        <v>0.36021366770652241</v>
      </c>
      <c r="F427" s="123">
        <f t="shared" si="231"/>
        <v>0.30308590220737563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0.26394558405803281</v>
      </c>
      <c r="M427" s="123">
        <f t="shared" si="231"/>
        <v>0.29094781553021004</v>
      </c>
      <c r="N427" s="123">
        <f t="shared" si="231"/>
        <v>0.27872369508980888</v>
      </c>
      <c r="O427" s="123">
        <f t="shared" si="231"/>
        <v>0.25380059651860049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0.10310607568245972</v>
      </c>
      <c r="T427" s="123">
        <f t="shared" si="231"/>
        <v>8.1857561438752099E-2</v>
      </c>
      <c r="U427" s="123">
        <f t="shared" si="231"/>
        <v>7.4409102471704125E-2</v>
      </c>
      <c r="V427" s="123">
        <f t="shared" si="231"/>
        <v>5.1118329067670415E-2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0.29614663290739512</v>
      </c>
      <c r="D428" s="99">
        <f>RES_hhdet_in_fecs!D29</f>
        <v>0.15912085834680628</v>
      </c>
      <c r="E428" s="99">
        <f>RES_hhdet_in_fecs!E29</f>
        <v>0.36021366770652241</v>
      </c>
      <c r="F428" s="99">
        <f>RES_hhdet_in_fecs!F29</f>
        <v>0.30308590220737563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0.26394558405803281</v>
      </c>
      <c r="M428" s="99">
        <f>RES_hhdet_in_fecs!M29</f>
        <v>0.29094781553021004</v>
      </c>
      <c r="N428" s="99">
        <f>RES_hhdet_in_fecs!N29</f>
        <v>0.27872369508980888</v>
      </c>
      <c r="O428" s="99">
        <f>RES_hhdet_in_fecs!O29</f>
        <v>0.25380059651860049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0.10310607568245972</v>
      </c>
      <c r="T428" s="99">
        <f>RES_hhdet_in_fecs!T29</f>
        <v>8.1857561438752099E-2</v>
      </c>
      <c r="U428" s="99">
        <f>RES_hhdet_in_fecs!U29</f>
        <v>7.4409102471704125E-2</v>
      </c>
      <c r="V428" s="99">
        <f>RES_hhdet_in_fecs!V29</f>
        <v>5.1118329067670415E-2</v>
      </c>
      <c r="W428" s="99">
        <f>RES_hhdet_in_fecs!W29</f>
        <v>0</v>
      </c>
      <c r="X428" s="99">
        <f>RES_hhdet_in_fecs!X29</f>
        <v>0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12.80916147219126</v>
      </c>
      <c r="D429" s="123">
        <v>12.639861742695247</v>
      </c>
      <c r="E429" s="123">
        <v>12.815045907433483</v>
      </c>
      <c r="F429" s="123">
        <v>12.370400396622754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11.210101366474532</v>
      </c>
      <c r="M429" s="123">
        <v>9.5391872921608503</v>
      </c>
      <c r="N429" s="123">
        <v>8.9330195895642248</v>
      </c>
      <c r="O429" s="123">
        <v>8.8191318337487878</v>
      </c>
      <c r="P429" s="123">
        <v>8.5710817995277715</v>
      </c>
      <c r="Q429" s="123">
        <v>0</v>
      </c>
      <c r="R429" s="123">
        <v>0</v>
      </c>
      <c r="S429" s="123">
        <v>7.3747884525640224</v>
      </c>
      <c r="T429" s="123">
        <v>7.0849596306494664</v>
      </c>
      <c r="U429" s="123">
        <v>7.0461370428389927</v>
      </c>
      <c r="V429" s="123">
        <v>7.4124796849695516</v>
      </c>
      <c r="W429" s="123">
        <v>0</v>
      </c>
      <c r="X429" s="123">
        <v>5.7942882566456424</v>
      </c>
      <c r="Y429" s="123">
        <v>0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13.140930992170036</v>
      </c>
      <c r="D430" s="99">
        <v>12.948250096786206</v>
      </c>
      <c r="E430" s="99">
        <v>13.170553360549274</v>
      </c>
      <c r="F430" s="99">
        <v>12.777833760414191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12.594264429193576</v>
      </c>
      <c r="M430" s="99">
        <v>10.602941760578771</v>
      </c>
      <c r="N430" s="99">
        <v>9.9344994592707501</v>
      </c>
      <c r="O430" s="99">
        <v>9.6260962950218651</v>
      </c>
      <c r="P430" s="99">
        <v>8.5710817995277715</v>
      </c>
      <c r="Q430" s="99">
        <v>0</v>
      </c>
      <c r="R430" s="99">
        <v>0</v>
      </c>
      <c r="S430" s="99">
        <v>7.9559666888532243</v>
      </c>
      <c r="T430" s="99">
        <v>7.7243073849889301</v>
      </c>
      <c r="U430" s="99">
        <v>7.5556606275435501</v>
      </c>
      <c r="V430" s="99">
        <v>8.6855456320908786</v>
      </c>
      <c r="W430" s="99">
        <v>0</v>
      </c>
      <c r="X430" s="99">
        <v>0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8.7495514479195986</v>
      </c>
      <c r="D431" s="99">
        <v>8.6791606977928293</v>
      </c>
      <c r="E431" s="99">
        <v>8.7167218407147526</v>
      </c>
      <c r="F431" s="99">
        <v>8.479364523491002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8.4948082319473528</v>
      </c>
      <c r="M431" s="99">
        <v>7.0179150029275519</v>
      </c>
      <c r="N431" s="99">
        <v>6.7235713138486934</v>
      </c>
      <c r="O431" s="99">
        <v>6.6685395045596829</v>
      </c>
      <c r="P431" s="99">
        <v>0</v>
      </c>
      <c r="Q431" s="99">
        <v>0</v>
      </c>
      <c r="R431" s="99">
        <v>0</v>
      </c>
      <c r="S431" s="99">
        <v>6.0927498663065762</v>
      </c>
      <c r="T431" s="99">
        <v>5.9396316727419816</v>
      </c>
      <c r="U431" s="99">
        <v>5.8899491767995276</v>
      </c>
      <c r="V431" s="99">
        <v>6.9060121398904997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2.4817220368325916</v>
      </c>
      <c r="D432" s="102">
        <v>2.5428278933327912</v>
      </c>
      <c r="E432" s="102">
        <v>2.2586961496719797</v>
      </c>
      <c r="F432" s="102">
        <v>2.1954977891079377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2.0093187424258483</v>
      </c>
      <c r="M432" s="102">
        <v>1.1233295577816449</v>
      </c>
      <c r="N432" s="102">
        <v>1.1057693193892377</v>
      </c>
      <c r="O432" s="102">
        <v>0.99570380613469678</v>
      </c>
      <c r="P432" s="102">
        <v>0</v>
      </c>
      <c r="Q432" s="102">
        <v>0</v>
      </c>
      <c r="R432" s="102">
        <v>0</v>
      </c>
      <c r="S432" s="102">
        <v>0.92670930749317726</v>
      </c>
      <c r="T432" s="102">
        <v>0.6452326817849664</v>
      </c>
      <c r="U432" s="102">
        <v>0.65375693981571226</v>
      </c>
      <c r="V432" s="102">
        <v>1.0273484673692832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6.2678294110870061</v>
      </c>
      <c r="D433" s="105">
        <v>6.1363328044600411</v>
      </c>
      <c r="E433" s="105">
        <v>6.4580256910427716</v>
      </c>
      <c r="F433" s="105">
        <v>6.2838667343830625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6.4854894895215063</v>
      </c>
      <c r="M433" s="105">
        <v>5.8945854451459079</v>
      </c>
      <c r="N433" s="105">
        <v>5.6178019944594562</v>
      </c>
      <c r="O433" s="105">
        <v>5.6728356984249846</v>
      </c>
      <c r="P433" s="105">
        <v>0</v>
      </c>
      <c r="Q433" s="105">
        <v>0</v>
      </c>
      <c r="R433" s="105">
        <v>0</v>
      </c>
      <c r="S433" s="105">
        <v>5.166040558813398</v>
      </c>
      <c r="T433" s="105">
        <v>5.2943989909570162</v>
      </c>
      <c r="U433" s="105">
        <v>5.2361922369838156</v>
      </c>
      <c r="V433" s="105">
        <v>5.8786636725212169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11.789377384028509</v>
      </c>
      <c r="D434" s="102">
        <v>11.952594190372587</v>
      </c>
      <c r="E434" s="102">
        <v>10.945421129149345</v>
      </c>
      <c r="F434" s="102">
        <v>10.71207102578018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10.619603615461916</v>
      </c>
      <c r="M434" s="102">
        <v>9.7085691885347352</v>
      </c>
      <c r="N434" s="102">
        <v>8.934472001903373</v>
      </c>
      <c r="O434" s="102">
        <v>8.5680035979457454</v>
      </c>
      <c r="P434" s="102">
        <v>0</v>
      </c>
      <c r="Q434" s="102">
        <v>0</v>
      </c>
      <c r="R434" s="102">
        <v>0</v>
      </c>
      <c r="S434" s="102">
        <v>7.5431147059428643</v>
      </c>
      <c r="T434" s="102">
        <v>7.5799394054151108</v>
      </c>
      <c r="U434" s="102">
        <v>7.4234131685617637</v>
      </c>
      <c r="V434" s="102">
        <v>6.9859826387106887</v>
      </c>
      <c r="W434" s="102">
        <v>0</v>
      </c>
      <c r="X434" s="102">
        <v>0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8.5282949402684309</v>
      </c>
      <c r="D435" s="105">
        <v>8.7138739635165319</v>
      </c>
      <c r="E435" s="105">
        <v>7.7746785923580495</v>
      </c>
      <c r="F435" s="105">
        <v>7.6275007356657012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7.5989682375644856</v>
      </c>
      <c r="M435" s="105">
        <v>6.8859387536495031</v>
      </c>
      <c r="N435" s="105">
        <v>6.3829609545340737</v>
      </c>
      <c r="O435" s="105">
        <v>6.1486394038381702</v>
      </c>
      <c r="P435" s="105">
        <v>0</v>
      </c>
      <c r="Q435" s="105">
        <v>0</v>
      </c>
      <c r="R435" s="105">
        <v>0</v>
      </c>
      <c r="S435" s="105">
        <v>5.7389934655787531</v>
      </c>
      <c r="T435" s="105">
        <v>5.7535356324396671</v>
      </c>
      <c r="U435" s="105">
        <v>5.7019386146779967</v>
      </c>
      <c r="V435" s="105">
        <v>5.3038762898573246</v>
      </c>
      <c r="W435" s="105">
        <v>0</v>
      </c>
      <c r="X435" s="105">
        <v>5.7942882566456424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2.2340134269362935</v>
      </c>
      <c r="D436" s="99">
        <v>2.43671817755463</v>
      </c>
      <c r="E436" s="99">
        <v>1.6044764523533699</v>
      </c>
      <c r="F436" s="99">
        <v>1.5960121117917978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1.3965242125131088</v>
      </c>
      <c r="M436" s="99">
        <v>0.96489418226714885</v>
      </c>
      <c r="N436" s="99">
        <v>0.85864292821043597</v>
      </c>
      <c r="O436" s="99">
        <v>0.6949487678191304</v>
      </c>
      <c r="P436" s="99">
        <v>0</v>
      </c>
      <c r="Q436" s="99">
        <v>0</v>
      </c>
      <c r="R436" s="99">
        <v>0</v>
      </c>
      <c r="S436" s="99">
        <v>0.74357494563497006</v>
      </c>
      <c r="T436" s="99">
        <v>0.53738870501694491</v>
      </c>
      <c r="U436" s="99">
        <v>0.543804313507665</v>
      </c>
      <c r="V436" s="99">
        <v>0.19767553437363253</v>
      </c>
      <c r="W436" s="99">
        <v>0</v>
      </c>
      <c r="X436" s="99">
        <v>0.98382094062648884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6.2942815133321384</v>
      </c>
      <c r="D437" s="99">
        <v>6.2771557859619023</v>
      </c>
      <c r="E437" s="99">
        <v>6.1702021400046796</v>
      </c>
      <c r="F437" s="99">
        <v>6.0314886238739041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6.2024440250513768</v>
      </c>
      <c r="M437" s="99">
        <v>5.9210445713823541</v>
      </c>
      <c r="N437" s="99">
        <v>5.5243180263236358</v>
      </c>
      <c r="O437" s="99">
        <v>5.45369063601904</v>
      </c>
      <c r="P437" s="99">
        <v>0</v>
      </c>
      <c r="Q437" s="99">
        <v>0</v>
      </c>
      <c r="R437" s="99">
        <v>0</v>
      </c>
      <c r="S437" s="99">
        <v>4.9954185199437831</v>
      </c>
      <c r="T437" s="99">
        <v>5.2161469274227228</v>
      </c>
      <c r="U437" s="99">
        <v>5.1581343011703309</v>
      </c>
      <c r="V437" s="99">
        <v>5.106200755483691</v>
      </c>
      <c r="W437" s="99">
        <v>0</v>
      </c>
      <c r="X437" s="99">
        <v>4.8104673160191531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20.908811078375823</v>
      </c>
      <c r="D438" s="123">
        <v>21.598944980882038</v>
      </c>
      <c r="E438" s="123">
        <v>22.667952270747136</v>
      </c>
      <c r="F438" s="123">
        <v>21.678709302475621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19.463947352591017</v>
      </c>
      <c r="M438" s="123">
        <v>16.53831756846224</v>
      </c>
      <c r="N438" s="123">
        <v>13.833151241372176</v>
      </c>
      <c r="O438" s="123">
        <v>11.70597048536745</v>
      </c>
      <c r="P438" s="123">
        <v>7.5601464395598459</v>
      </c>
      <c r="Q438" s="123">
        <v>0</v>
      </c>
      <c r="R438" s="123">
        <v>0</v>
      </c>
      <c r="S438" s="123">
        <v>10.382815483017776</v>
      </c>
      <c r="T438" s="123">
        <v>11.555128068754847</v>
      </c>
      <c r="U438" s="123">
        <v>11.739251377167696</v>
      </c>
      <c r="V438" s="123">
        <v>12.751087747600625</v>
      </c>
      <c r="W438" s="123">
        <v>0</v>
      </c>
      <c r="X438" s="123">
        <v>10.450658633830843</v>
      </c>
      <c r="Y438" s="123">
        <v>0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23.193430571183985</v>
      </c>
      <c r="D439" s="99">
        <v>23.092222080808643</v>
      </c>
      <c r="E439" s="99">
        <v>26.810710039706198</v>
      </c>
      <c r="F439" s="99">
        <v>26.294027189549901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20.478029107101364</v>
      </c>
      <c r="M439" s="99">
        <v>18.110069684272094</v>
      </c>
      <c r="N439" s="99">
        <v>15.26309050352984</v>
      </c>
      <c r="O439" s="99">
        <v>14.032577748339252</v>
      </c>
      <c r="P439" s="99">
        <v>0</v>
      </c>
      <c r="Q439" s="99">
        <v>0</v>
      </c>
      <c r="R439" s="99">
        <v>0</v>
      </c>
      <c r="S439" s="99">
        <v>13.624714277844175</v>
      </c>
      <c r="T439" s="99">
        <v>13.913668265557616</v>
      </c>
      <c r="U439" s="99">
        <v>14.386495518158769</v>
      </c>
      <c r="V439" s="99">
        <v>16.786797053151243</v>
      </c>
      <c r="W439" s="99">
        <v>0</v>
      </c>
      <c r="X439" s="99">
        <v>0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18.729791346843509</v>
      </c>
      <c r="D440" s="110">
        <v>20.12439139649409</v>
      </c>
      <c r="E440" s="110">
        <v>17.924995469800102</v>
      </c>
      <c r="F440" s="110">
        <v>18.114999007057524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18.264561502376971</v>
      </c>
      <c r="M440" s="110">
        <v>14.233534086441356</v>
      </c>
      <c r="N440" s="110">
        <v>10.969522876334409</v>
      </c>
      <c r="O440" s="110">
        <v>8.5971847635378875</v>
      </c>
      <c r="P440" s="110">
        <v>7.5601464395598459</v>
      </c>
      <c r="Q440" s="110">
        <v>0</v>
      </c>
      <c r="R440" s="110">
        <v>0</v>
      </c>
      <c r="S440" s="110">
        <v>8.861463590821975</v>
      </c>
      <c r="T440" s="110">
        <v>10.547523870753661</v>
      </c>
      <c r="U440" s="110">
        <v>10.387810808919374</v>
      </c>
      <c r="V440" s="110">
        <v>10.924056371848332</v>
      </c>
      <c r="W440" s="110">
        <v>0</v>
      </c>
      <c r="X440" s="110">
        <v>10.450658633830843</v>
      </c>
      <c r="Y440" s="110">
        <v>0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35.603355691604555</v>
      </c>
      <c r="D442" s="118">
        <f t="shared" si="232"/>
        <v>35.411135344960208</v>
      </c>
      <c r="E442" s="118">
        <f t="shared" si="232"/>
        <v>44.3755669962691</v>
      </c>
      <c r="F442" s="118">
        <f t="shared" si="232"/>
        <v>43.539179622684408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42.166920196317918</v>
      </c>
      <c r="M442" s="118">
        <f t="shared" si="232"/>
        <v>34.851402077399925</v>
      </c>
      <c r="N442" s="118">
        <f t="shared" si="232"/>
        <v>32.338108282244555</v>
      </c>
      <c r="O442" s="118">
        <f t="shared" si="232"/>
        <v>32.139767861865735</v>
      </c>
      <c r="P442" s="118">
        <f t="shared" si="232"/>
        <v>28.860137095942783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30.040004750845661</v>
      </c>
      <c r="T442" s="118">
        <f t="shared" si="233"/>
        <v>30.262957997503271</v>
      </c>
      <c r="U442" s="118">
        <f t="shared" si="233"/>
        <v>30.491764921272484</v>
      </c>
      <c r="V442" s="118">
        <f t="shared" si="233"/>
        <v>33.15354742380751</v>
      </c>
      <c r="W442" s="118">
        <f t="shared" ref="W442:Y442" si="234">W443+W446+W448+W457</f>
        <v>0</v>
      </c>
      <c r="X442" s="118">
        <f t="shared" si="234"/>
        <v>29.980868600462841</v>
      </c>
      <c r="Y442" s="118">
        <f t="shared" si="234"/>
        <v>0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13.826825240991282</v>
      </c>
      <c r="D443" s="123">
        <f t="shared" si="235"/>
        <v>13.504421009126107</v>
      </c>
      <c r="E443" s="123">
        <f t="shared" si="235"/>
        <v>21.539704597773916</v>
      </c>
      <c r="F443" s="123">
        <f t="shared" si="235"/>
        <v>21.241234457200179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21.215070644308732</v>
      </c>
      <c r="M443" s="123">
        <f t="shared" si="235"/>
        <v>16.884101500667043</v>
      </c>
      <c r="N443" s="123">
        <f t="shared" si="235"/>
        <v>16.597417956900632</v>
      </c>
      <c r="O443" s="123">
        <f t="shared" si="235"/>
        <v>17.649368044085072</v>
      </c>
      <c r="P443" s="123">
        <f t="shared" si="235"/>
        <v>17.207156617810455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16.48003474908289</v>
      </c>
      <c r="T443" s="123">
        <f t="shared" si="236"/>
        <v>15.701763173664219</v>
      </c>
      <c r="U443" s="123">
        <f t="shared" si="236"/>
        <v>15.860908947550572</v>
      </c>
      <c r="V443" s="123">
        <f t="shared" si="236"/>
        <v>17.33321377669559</v>
      </c>
      <c r="W443" s="123">
        <f t="shared" ref="W443:Y443" si="237">SUM(W444:W445)</f>
        <v>0</v>
      </c>
      <c r="X443" s="123">
        <f t="shared" si="237"/>
        <v>15.31439058475064</v>
      </c>
      <c r="Y443" s="123">
        <f t="shared" si="237"/>
        <v>0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13.577008388367274</v>
      </c>
      <c r="D444" s="99">
        <v>13.271140378749392</v>
      </c>
      <c r="E444" s="99">
        <v>21.233643088597141</v>
      </c>
      <c r="F444" s="99">
        <v>20.954487460260534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21.012337105428049</v>
      </c>
      <c r="M444" s="99">
        <v>16.703421337795298</v>
      </c>
      <c r="N444" s="99">
        <v>16.428181192120341</v>
      </c>
      <c r="O444" s="99">
        <v>17.471816639848452</v>
      </c>
      <c r="P444" s="99">
        <v>17.041632519195094</v>
      </c>
      <c r="Q444" s="99">
        <v>0</v>
      </c>
      <c r="R444" s="99">
        <v>0</v>
      </c>
      <c r="S444" s="99">
        <v>16.322798180902513</v>
      </c>
      <c r="T444" s="99">
        <v>15.554534178098599</v>
      </c>
      <c r="U444" s="99">
        <v>15.714563185566307</v>
      </c>
      <c r="V444" s="99">
        <v>17.107826857769137</v>
      </c>
      <c r="W444" s="99">
        <v>0</v>
      </c>
      <c r="X444" s="99">
        <v>15.114218426780482</v>
      </c>
      <c r="Y444" s="99">
        <v>0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0.24981685262400816</v>
      </c>
      <c r="D445" s="99">
        <v>0.23328063037671423</v>
      </c>
      <c r="E445" s="99">
        <v>0.30606150917677344</v>
      </c>
      <c r="F445" s="99">
        <v>0.28674699693964584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0.20273353888068218</v>
      </c>
      <c r="M445" s="99">
        <v>0.18068016287174543</v>
      </c>
      <c r="N445" s="99">
        <v>0.16923676478028926</v>
      </c>
      <c r="O445" s="99">
        <v>0.17755140423662041</v>
      </c>
      <c r="P445" s="99">
        <v>0.16552409861535927</v>
      </c>
      <c r="Q445" s="99">
        <v>0</v>
      </c>
      <c r="R445" s="99">
        <v>0</v>
      </c>
      <c r="S445" s="99">
        <v>0.15723656818037693</v>
      </c>
      <c r="T445" s="99">
        <v>0.14722899556562</v>
      </c>
      <c r="U445" s="99">
        <v>0.14634576198426477</v>
      </c>
      <c r="V445" s="99">
        <v>0.2253869189264523</v>
      </c>
      <c r="W445" s="99">
        <v>0</v>
      </c>
      <c r="X445" s="99">
        <v>0.20017215797015764</v>
      </c>
      <c r="Y445" s="99">
        <v>0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0.6746281430314629</v>
      </c>
      <c r="D446" s="123">
        <f t="shared" si="238"/>
        <v>0.3776494026794629</v>
      </c>
      <c r="E446" s="123">
        <f t="shared" si="238"/>
        <v>0.88976645791613085</v>
      </c>
      <c r="F446" s="123">
        <f t="shared" si="238"/>
        <v>0.77821625153925045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0.84077053745040409</v>
      </c>
      <c r="M446" s="123">
        <f t="shared" si="238"/>
        <v>0.96282672549167847</v>
      </c>
      <c r="N446" s="123">
        <f t="shared" si="238"/>
        <v>0.96240833804026571</v>
      </c>
      <c r="O446" s="123">
        <f t="shared" si="238"/>
        <v>0.91775402257482885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0.40640156827765667</v>
      </c>
      <c r="T446" s="123">
        <f t="shared" si="238"/>
        <v>0.32292894050699156</v>
      </c>
      <c r="U446" s="123">
        <f t="shared" si="238"/>
        <v>0.29382773606804857</v>
      </c>
      <c r="V446" s="123">
        <f t="shared" si="238"/>
        <v>0.20241243901383546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0.6746281430314629</v>
      </c>
      <c r="D447" s="99">
        <f>RES_hhdet_in_tess!D29</f>
        <v>0.3776494026794629</v>
      </c>
      <c r="E447" s="99">
        <f>RES_hhdet_in_tess!E29</f>
        <v>0.88976645791613085</v>
      </c>
      <c r="F447" s="99">
        <f>RES_hhdet_in_tess!F29</f>
        <v>0.77821625153925045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0.84077053745040409</v>
      </c>
      <c r="M447" s="99">
        <f>RES_hhdet_in_tess!M29</f>
        <v>0.96282672549167847</v>
      </c>
      <c r="N447" s="99">
        <f>RES_hhdet_in_tess!N29</f>
        <v>0.96240833804026571</v>
      </c>
      <c r="O447" s="99">
        <f>RES_hhdet_in_tess!O29</f>
        <v>0.91775402257482885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0.40640156827765667</v>
      </c>
      <c r="T447" s="99">
        <f>RES_hhdet_in_tess!T29</f>
        <v>0.32292894050699156</v>
      </c>
      <c r="U447" s="99">
        <f>RES_hhdet_in_tess!U29</f>
        <v>0.29382773606804857</v>
      </c>
      <c r="V447" s="99">
        <f>RES_hhdet_in_tess!V29</f>
        <v>0.20241243901383546</v>
      </c>
      <c r="W447" s="99">
        <f>RES_hhdet_in_tess!W29</f>
        <v>0</v>
      </c>
      <c r="X447" s="99">
        <f>RES_hhdet_in_tess!X29</f>
        <v>0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7.7304550256813469</v>
      </c>
      <c r="D448" s="123">
        <v>7.6571129511204319</v>
      </c>
      <c r="E448" s="123">
        <v>7.7639277973661596</v>
      </c>
      <c r="F448" s="123">
        <v>7.5438855196560146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7.5813643345968575</v>
      </c>
      <c r="M448" s="123">
        <v>6.5812481873176276</v>
      </c>
      <c r="N448" s="123">
        <v>6.2602954445025283</v>
      </c>
      <c r="O448" s="123">
        <v>6.2321514317372184</v>
      </c>
      <c r="P448" s="123">
        <v>5.8519437806578596</v>
      </c>
      <c r="Q448" s="123">
        <v>0</v>
      </c>
      <c r="R448" s="123">
        <v>0</v>
      </c>
      <c r="S448" s="123">
        <v>5.7762490040396575</v>
      </c>
      <c r="T448" s="123">
        <v>5.7189418837120369</v>
      </c>
      <c r="U448" s="123">
        <v>5.6868656871196244</v>
      </c>
      <c r="V448" s="123">
        <v>6.0835675683648933</v>
      </c>
      <c r="W448" s="123">
        <v>0</v>
      </c>
      <c r="X448" s="123">
        <v>5.5754089540490011</v>
      </c>
      <c r="Y448" s="123">
        <v>0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7.727520049482103</v>
      </c>
      <c r="D449" s="99">
        <v>7.6365948622448387</v>
      </c>
      <c r="E449" s="99">
        <v>7.7936338972103112</v>
      </c>
      <c r="F449" s="99">
        <v>7.5868182106297848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7.710118959912398</v>
      </c>
      <c r="M449" s="99">
        <v>6.5847946963974229</v>
      </c>
      <c r="N449" s="99">
        <v>6.31446163009696</v>
      </c>
      <c r="O449" s="99">
        <v>6.3235449091754443</v>
      </c>
      <c r="P449" s="99">
        <v>5.8519437806578596</v>
      </c>
      <c r="Q449" s="99">
        <v>0</v>
      </c>
      <c r="R449" s="99">
        <v>0</v>
      </c>
      <c r="S449" s="99">
        <v>5.8489306201808571</v>
      </c>
      <c r="T449" s="99">
        <v>5.775936840686394</v>
      </c>
      <c r="U449" s="99">
        <v>5.7308992534399792</v>
      </c>
      <c r="V449" s="99">
        <v>6.6612706826245898</v>
      </c>
      <c r="W449" s="99">
        <v>0</v>
      </c>
      <c r="X449" s="99">
        <v>0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7.7272052200226344</v>
      </c>
      <c r="D450" s="99">
        <v>7.636037110497333</v>
      </c>
      <c r="E450" s="99">
        <v>7.7946020970357717</v>
      </c>
      <c r="F450" s="99">
        <v>7.5874400098004138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7.71558010891283</v>
      </c>
      <c r="M450" s="99">
        <v>6.592212073813088</v>
      </c>
      <c r="N450" s="99">
        <v>6.3206394114473783</v>
      </c>
      <c r="O450" s="99">
        <v>6.3269303117923839</v>
      </c>
      <c r="P450" s="99">
        <v>0</v>
      </c>
      <c r="Q450" s="99">
        <v>0</v>
      </c>
      <c r="R450" s="99">
        <v>0</v>
      </c>
      <c r="S450" s="99">
        <v>5.8473227532445966</v>
      </c>
      <c r="T450" s="99">
        <v>5.776878912040841</v>
      </c>
      <c r="U450" s="99">
        <v>5.7320608768037529</v>
      </c>
      <c r="V450" s="99">
        <v>6.6665757411932773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1.4593758089356279</v>
      </c>
      <c r="D451" s="102">
        <v>1.4997043060372921</v>
      </c>
      <c r="E451" s="102">
        <v>1.3365764059929983</v>
      </c>
      <c r="F451" s="102">
        <v>1.3035732754173506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1.2300906193913259</v>
      </c>
      <c r="M451" s="102">
        <v>0.6976266286671815</v>
      </c>
      <c r="N451" s="102">
        <v>0.7028374169879229</v>
      </c>
      <c r="O451" s="102">
        <v>0.6540946133673986</v>
      </c>
      <c r="P451" s="102">
        <v>0</v>
      </c>
      <c r="Q451" s="102">
        <v>0</v>
      </c>
      <c r="R451" s="102">
        <v>0</v>
      </c>
      <c r="S451" s="102">
        <v>0.68128219443119864</v>
      </c>
      <c r="T451" s="102">
        <v>0.48247992108382526</v>
      </c>
      <c r="U451" s="102">
        <v>0.49586863981993695</v>
      </c>
      <c r="V451" s="102">
        <v>0.78791206867206121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6.2678294110870061</v>
      </c>
      <c r="D452" s="105">
        <v>6.1363328044600411</v>
      </c>
      <c r="E452" s="105">
        <v>6.4580256910427716</v>
      </c>
      <c r="F452" s="105">
        <v>6.2838667343830625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6.4854894895215063</v>
      </c>
      <c r="M452" s="105">
        <v>5.8945854451459079</v>
      </c>
      <c r="N452" s="105">
        <v>5.6178019944594562</v>
      </c>
      <c r="O452" s="105">
        <v>5.6728356984249846</v>
      </c>
      <c r="P452" s="105">
        <v>0</v>
      </c>
      <c r="Q452" s="105">
        <v>0</v>
      </c>
      <c r="R452" s="105">
        <v>0</v>
      </c>
      <c r="S452" s="105">
        <v>5.166040558813398</v>
      </c>
      <c r="T452" s="105">
        <v>5.2943989909570162</v>
      </c>
      <c r="U452" s="105">
        <v>5.2361922369838156</v>
      </c>
      <c r="V452" s="105">
        <v>5.8786636725212169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7.7631502135272985</v>
      </c>
      <c r="D453" s="102">
        <v>7.8827786076614332</v>
      </c>
      <c r="E453" s="102">
        <v>7.2307270737275324</v>
      </c>
      <c r="F453" s="102">
        <v>7.0886389474271798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7.1274244835053651</v>
      </c>
      <c r="M453" s="102">
        <v>6.5547412118224324</v>
      </c>
      <c r="N453" s="102">
        <v>6.0909315599951812</v>
      </c>
      <c r="O453" s="102">
        <v>5.927114654548685</v>
      </c>
      <c r="P453" s="102">
        <v>0</v>
      </c>
      <c r="Q453" s="102">
        <v>0</v>
      </c>
      <c r="R453" s="102">
        <v>0</v>
      </c>
      <c r="S453" s="102">
        <v>5.5373103716451526</v>
      </c>
      <c r="T453" s="102">
        <v>5.6262810671486276</v>
      </c>
      <c r="U453" s="102">
        <v>5.5708924584677675</v>
      </c>
      <c r="V453" s="102">
        <v>5.2988274381476348</v>
      </c>
      <c r="W453" s="102">
        <v>0</v>
      </c>
      <c r="X453" s="102">
        <v>0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7.7653500225002734</v>
      </c>
      <c r="D454" s="105">
        <v>7.8841801370771503</v>
      </c>
      <c r="E454" s="105">
        <v>7.2301459453913131</v>
      </c>
      <c r="F454" s="105">
        <v>7.0876386054213665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7.1397314441017192</v>
      </c>
      <c r="M454" s="105">
        <v>6.572492950513567</v>
      </c>
      <c r="N454" s="105">
        <v>6.1096839336866511</v>
      </c>
      <c r="O454" s="105">
        <v>5.9344375193290446</v>
      </c>
      <c r="P454" s="105">
        <v>0</v>
      </c>
      <c r="Q454" s="105">
        <v>0</v>
      </c>
      <c r="R454" s="105">
        <v>0</v>
      </c>
      <c r="S454" s="105">
        <v>5.5412680024282652</v>
      </c>
      <c r="T454" s="105">
        <v>5.6150287304324369</v>
      </c>
      <c r="U454" s="105">
        <v>5.5662316655783846</v>
      </c>
      <c r="V454" s="105">
        <v>5.2561365053358857</v>
      </c>
      <c r="W454" s="105">
        <v>0</v>
      </c>
      <c r="X454" s="105">
        <v>5.5754089540490011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1.4710685091681344</v>
      </c>
      <c r="D455" s="99">
        <v>1.6070243511152484</v>
      </c>
      <c r="E455" s="99">
        <v>1.059943805386633</v>
      </c>
      <c r="F455" s="99">
        <v>1.0561499815474622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0.93728741905034207</v>
      </c>
      <c r="M455" s="99">
        <v>0.65144837913121256</v>
      </c>
      <c r="N455" s="99">
        <v>0.58536590736301508</v>
      </c>
      <c r="O455" s="99">
        <v>0.48074688331000409</v>
      </c>
      <c r="P455" s="99">
        <v>0</v>
      </c>
      <c r="Q455" s="99">
        <v>0</v>
      </c>
      <c r="R455" s="99">
        <v>0</v>
      </c>
      <c r="S455" s="99">
        <v>0.54584948248448217</v>
      </c>
      <c r="T455" s="99">
        <v>0.3988818030097136</v>
      </c>
      <c r="U455" s="99">
        <v>0.4080973644080535</v>
      </c>
      <c r="V455" s="99">
        <v>0.14993574985219452</v>
      </c>
      <c r="W455" s="99">
        <v>0</v>
      </c>
      <c r="X455" s="99">
        <v>0.76494163802984838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6.2942815133321384</v>
      </c>
      <c r="D456" s="99">
        <v>6.2771557859619023</v>
      </c>
      <c r="E456" s="99">
        <v>6.1702021400046796</v>
      </c>
      <c r="F456" s="99">
        <v>6.0314886238739041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6.2024440250513768</v>
      </c>
      <c r="M456" s="99">
        <v>5.9210445713823541</v>
      </c>
      <c r="N456" s="99">
        <v>5.5243180263236358</v>
      </c>
      <c r="O456" s="99">
        <v>5.45369063601904</v>
      </c>
      <c r="P456" s="99">
        <v>0</v>
      </c>
      <c r="Q456" s="99">
        <v>0</v>
      </c>
      <c r="R456" s="99">
        <v>0</v>
      </c>
      <c r="S456" s="99">
        <v>4.9954185199437831</v>
      </c>
      <c r="T456" s="99">
        <v>5.2161469274227228</v>
      </c>
      <c r="U456" s="99">
        <v>5.1581343011703309</v>
      </c>
      <c r="V456" s="99">
        <v>5.106200755483691</v>
      </c>
      <c r="W456" s="99">
        <v>0</v>
      </c>
      <c r="X456" s="99">
        <v>4.8104673160191531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13.371447281900465</v>
      </c>
      <c r="D457" s="123">
        <v>13.871951982034203</v>
      </c>
      <c r="E457" s="123">
        <v>14.182168143212893</v>
      </c>
      <c r="F457" s="123">
        <v>13.975843394288962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12.529714679961925</v>
      </c>
      <c r="M457" s="123">
        <v>10.423225663923574</v>
      </c>
      <c r="N457" s="123">
        <v>8.517986542801129</v>
      </c>
      <c r="O457" s="123">
        <v>7.3404943634686139</v>
      </c>
      <c r="P457" s="123">
        <v>5.80103669747447</v>
      </c>
      <c r="Q457" s="123">
        <v>0</v>
      </c>
      <c r="R457" s="123">
        <v>0</v>
      </c>
      <c r="S457" s="123">
        <v>7.3773194294454587</v>
      </c>
      <c r="T457" s="123">
        <v>8.5193239996200223</v>
      </c>
      <c r="U457" s="123">
        <v>8.6501625505342403</v>
      </c>
      <c r="V457" s="123">
        <v>9.5343536397331867</v>
      </c>
      <c r="W457" s="123">
        <v>0</v>
      </c>
      <c r="X457" s="123">
        <v>9.0910690616631999</v>
      </c>
      <c r="Y457" s="123">
        <v>0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12.981781379585712</v>
      </c>
      <c r="D458" s="99">
        <v>12.939178665605823</v>
      </c>
      <c r="E458" s="99">
        <v>15.039053841549453</v>
      </c>
      <c r="F458" s="99">
        <v>14.765223165441105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11.574061438271563</v>
      </c>
      <c r="M458" s="99">
        <v>10.244078304003146</v>
      </c>
      <c r="N458" s="99">
        <v>8.6376107316934068</v>
      </c>
      <c r="O458" s="99">
        <v>7.943412742247892</v>
      </c>
      <c r="P458" s="99">
        <v>0</v>
      </c>
      <c r="Q458" s="99">
        <v>0</v>
      </c>
      <c r="R458" s="99">
        <v>0</v>
      </c>
      <c r="S458" s="99">
        <v>7.8936573606159337</v>
      </c>
      <c r="T458" s="99">
        <v>8.1603004057994681</v>
      </c>
      <c r="U458" s="99">
        <v>8.5311745965611721</v>
      </c>
      <c r="V458" s="99">
        <v>10.032015319752796</v>
      </c>
      <c r="W458" s="99">
        <v>0</v>
      </c>
      <c r="X458" s="99">
        <v>0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13.743102033390628</v>
      </c>
      <c r="D459" s="110">
        <v>14.793029682367596</v>
      </c>
      <c r="E459" s="110">
        <v>13.201137613015892</v>
      </c>
      <c r="F459" s="110">
        <v>13.366325071547179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13.659995321238281</v>
      </c>
      <c r="M459" s="110">
        <v>10.685923497658957</v>
      </c>
      <c r="N459" s="110">
        <v>8.2784244652205246</v>
      </c>
      <c r="O459" s="110">
        <v>6.5348817973909457</v>
      </c>
      <c r="P459" s="110">
        <v>5.80103669747447</v>
      </c>
      <c r="Q459" s="110">
        <v>0</v>
      </c>
      <c r="R459" s="110">
        <v>0</v>
      </c>
      <c r="S459" s="110">
        <v>7.1350133803324329</v>
      </c>
      <c r="T459" s="110">
        <v>8.6727043324231055</v>
      </c>
      <c r="U459" s="110">
        <v>8.7109069094099834</v>
      </c>
      <c r="V459" s="110">
        <v>9.3090540864043909</v>
      </c>
      <c r="W459" s="110">
        <v>0</v>
      </c>
      <c r="X459" s="110">
        <v>9.0910690616631999</v>
      </c>
      <c r="Y459" s="110">
        <v>0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11.231197869054943</v>
      </c>
      <c r="D461" s="118">
        <f t="shared" si="239"/>
        <v>11.027970939690366</v>
      </c>
      <c r="E461" s="118">
        <f t="shared" si="239"/>
        <v>15.126355719327391</v>
      </c>
      <c r="F461" s="118">
        <f t="shared" si="239"/>
        <v>14.142547500686234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12.980084411710909</v>
      </c>
      <c r="M461" s="118">
        <f t="shared" si="239"/>
        <v>10.648409073408079</v>
      </c>
      <c r="N461" s="118">
        <f t="shared" si="239"/>
        <v>10.100662483313588</v>
      </c>
      <c r="O461" s="118">
        <f t="shared" si="239"/>
        <v>9.7326291849494986</v>
      </c>
      <c r="P461" s="118">
        <f t="shared" si="239"/>
        <v>7.7898240757835548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7.5665880165188746</v>
      </c>
      <c r="T461" s="118">
        <f t="shared" si="240"/>
        <v>7.0351103125959398</v>
      </c>
      <c r="U461" s="118">
        <f t="shared" si="240"/>
        <v>7.3701179219761386</v>
      </c>
      <c r="V461" s="118">
        <f t="shared" si="240"/>
        <v>7.7457933203427967</v>
      </c>
      <c r="W461" s="118">
        <f t="shared" ref="W461:Y461" si="241">W462+W465+W467+W476</f>
        <v>0</v>
      </c>
      <c r="X461" s="118">
        <f t="shared" si="241"/>
        <v>4.8287066663814269</v>
      </c>
      <c r="Y461" s="118">
        <f t="shared" si="241"/>
        <v>0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5.9323357019222884</v>
      </c>
      <c r="D462" s="123">
        <f t="shared" si="242"/>
        <v>5.7490986780653284</v>
      </c>
      <c r="E462" s="123">
        <f t="shared" si="242"/>
        <v>9.1163645240052205</v>
      </c>
      <c r="F462" s="123">
        <f t="shared" si="242"/>
        <v>8.9173428979864831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8.3964346297923633</v>
      </c>
      <c r="M462" s="123">
        <f t="shared" si="242"/>
        <v>6.5262199239820742</v>
      </c>
      <c r="N462" s="123">
        <f t="shared" si="242"/>
        <v>6.2028684782241772</v>
      </c>
      <c r="O462" s="123">
        <f t="shared" si="242"/>
        <v>6.300502539324965</v>
      </c>
      <c r="P462" s="123">
        <f t="shared" si="242"/>
        <v>5.8428171342028259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5.2744922251134581</v>
      </c>
      <c r="T462" s="123">
        <f t="shared" si="243"/>
        <v>5.0159896496125453</v>
      </c>
      <c r="U462" s="123">
        <f t="shared" si="243"/>
        <v>5.0641266968988274</v>
      </c>
      <c r="V462" s="123">
        <f t="shared" si="243"/>
        <v>5.5006213704983651</v>
      </c>
      <c r="W462" s="123">
        <f t="shared" ref="W462:Y462" si="244">SUM(W463:W464)</f>
        <v>0</v>
      </c>
      <c r="X462" s="123">
        <f t="shared" si="244"/>
        <v>4.8287066663814269</v>
      </c>
      <c r="Y462" s="123">
        <f t="shared" si="244"/>
        <v>0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5.9323357019222884</v>
      </c>
      <c r="D463" s="99">
        <v>5.7490986780653284</v>
      </c>
      <c r="E463" s="99">
        <v>9.1163645240052205</v>
      </c>
      <c r="F463" s="99">
        <v>8.9173428979864831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8.3964346297923633</v>
      </c>
      <c r="M463" s="99">
        <v>6.5262199239820742</v>
      </c>
      <c r="N463" s="99">
        <v>6.2028684782241772</v>
      </c>
      <c r="O463" s="99">
        <v>6.300502539324965</v>
      </c>
      <c r="P463" s="99">
        <v>5.8428171342028259</v>
      </c>
      <c r="Q463" s="99">
        <v>0</v>
      </c>
      <c r="R463" s="99">
        <v>0</v>
      </c>
      <c r="S463" s="99">
        <v>5.2744922251134581</v>
      </c>
      <c r="T463" s="99">
        <v>5.0159896496125453</v>
      </c>
      <c r="U463" s="99">
        <v>5.0641266968988274</v>
      </c>
      <c r="V463" s="99">
        <v>5.5006213704983651</v>
      </c>
      <c r="W463" s="99">
        <v>0</v>
      </c>
      <c r="X463" s="99">
        <v>4.8287066663814269</v>
      </c>
      <c r="Y463" s="99">
        <v>0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2.7268742258386984</v>
      </c>
      <c r="D467" s="123">
        <v>2.6726045480581062</v>
      </c>
      <c r="E467" s="123">
        <v>2.7591407802715886</v>
      </c>
      <c r="F467" s="123">
        <v>2.622711095048027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2.0630391331882536</v>
      </c>
      <c r="M467" s="123">
        <v>1.6762911727560637</v>
      </c>
      <c r="N467" s="123">
        <v>1.5853422157301096</v>
      </c>
      <c r="O467" s="123">
        <v>1.6089482904832388</v>
      </c>
      <c r="P467" s="123">
        <v>1.9470069415807292</v>
      </c>
      <c r="Q467" s="123">
        <v>0</v>
      </c>
      <c r="R467" s="123">
        <v>0</v>
      </c>
      <c r="S467" s="123">
        <v>1.3035756929935209</v>
      </c>
      <c r="T467" s="123">
        <v>1.0730344119134403</v>
      </c>
      <c r="U467" s="123">
        <v>1.2014888236435477</v>
      </c>
      <c r="V467" s="123">
        <v>1.056820171196768</v>
      </c>
      <c r="W467" s="123">
        <v>0</v>
      </c>
      <c r="X467" s="123">
        <v>0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2.9850938841813455</v>
      </c>
      <c r="D468" s="99">
        <v>2.9413244919859545</v>
      </c>
      <c r="E468" s="99">
        <v>2.9918229013823741</v>
      </c>
      <c r="F468" s="99">
        <v>2.9026127170156881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2.8609131077356129</v>
      </c>
      <c r="M468" s="99">
        <v>2.408564250333074</v>
      </c>
      <c r="N468" s="99">
        <v>2.256720897167944</v>
      </c>
      <c r="O468" s="99">
        <v>2.1866640343771673</v>
      </c>
      <c r="P468" s="99">
        <v>1.9470069415807292</v>
      </c>
      <c r="Q468" s="99">
        <v>0</v>
      </c>
      <c r="R468" s="99">
        <v>0</v>
      </c>
      <c r="S468" s="99">
        <v>1.8072773930398989</v>
      </c>
      <c r="T468" s="99">
        <v>1.7546536655740859</v>
      </c>
      <c r="U468" s="99">
        <v>1.7163438681527927</v>
      </c>
      <c r="V468" s="99">
        <v>1.9730085457857645</v>
      </c>
      <c r="W468" s="99">
        <v>0</v>
      </c>
      <c r="X468" s="99">
        <v>0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0.56374797788689157</v>
      </c>
      <c r="D469" s="99">
        <v>0.57762878424947695</v>
      </c>
      <c r="E469" s="99">
        <v>0.51308541735948698</v>
      </c>
      <c r="F469" s="99">
        <v>0.49872927777375919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0.45643684552945579</v>
      </c>
      <c r="M469" s="99">
        <v>0.25517554234567852</v>
      </c>
      <c r="N469" s="99">
        <v>0.25118655859245931</v>
      </c>
      <c r="O469" s="99">
        <v>0.22618407660155773</v>
      </c>
      <c r="P469" s="99">
        <v>0</v>
      </c>
      <c r="Q469" s="99">
        <v>0</v>
      </c>
      <c r="R469" s="99">
        <v>0</v>
      </c>
      <c r="S469" s="99">
        <v>0.21051128629015023</v>
      </c>
      <c r="T469" s="99">
        <v>0.146571055994273</v>
      </c>
      <c r="U469" s="99">
        <v>0.14850742644853723</v>
      </c>
      <c r="V469" s="99">
        <v>0.23337247784760637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0.56374797788689157</v>
      </c>
      <c r="D470" s="102">
        <v>0.57762878424947695</v>
      </c>
      <c r="E470" s="102">
        <v>0.51308541735948698</v>
      </c>
      <c r="F470" s="102">
        <v>0.49872927777375919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0.45643684552945579</v>
      </c>
      <c r="M470" s="102">
        <v>0.25517554234567852</v>
      </c>
      <c r="N470" s="102">
        <v>0.25118655859245931</v>
      </c>
      <c r="O470" s="102">
        <v>0.22618407660155773</v>
      </c>
      <c r="P470" s="102">
        <v>0</v>
      </c>
      <c r="Q470" s="102">
        <v>0</v>
      </c>
      <c r="R470" s="102">
        <v>0</v>
      </c>
      <c r="S470" s="102">
        <v>0.21051128629015023</v>
      </c>
      <c r="T470" s="102">
        <v>0.146571055994273</v>
      </c>
      <c r="U470" s="102">
        <v>0.14850742644853723</v>
      </c>
      <c r="V470" s="102">
        <v>0.23337247784760637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2.5719879412939561</v>
      </c>
      <c r="D476" s="123">
        <v>2.6062677135669317</v>
      </c>
      <c r="E476" s="123">
        <v>3.2508504150505817</v>
      </c>
      <c r="F476" s="123">
        <v>2.6024935076517233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2.5206106487302917</v>
      </c>
      <c r="M476" s="123">
        <v>2.4458979766699409</v>
      </c>
      <c r="N476" s="123">
        <v>2.3124517893593</v>
      </c>
      <c r="O476" s="123">
        <v>1.823178355141295</v>
      </c>
      <c r="P476" s="123">
        <v>0</v>
      </c>
      <c r="Q476" s="123">
        <v>0</v>
      </c>
      <c r="R476" s="123">
        <v>0</v>
      </c>
      <c r="S476" s="123">
        <v>0.98852009841189559</v>
      </c>
      <c r="T476" s="123">
        <v>0.94608625106995403</v>
      </c>
      <c r="U476" s="123">
        <v>1.1045024014337632</v>
      </c>
      <c r="V476" s="123">
        <v>1.1883517786476636</v>
      </c>
      <c r="W476" s="123">
        <v>0</v>
      </c>
      <c r="X476" s="123">
        <v>0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5.2686196885501557</v>
      </c>
      <c r="D477" s="99">
        <v>5.2456291678764915</v>
      </c>
      <c r="E477" s="99">
        <v>6.0903208926196593</v>
      </c>
      <c r="F477" s="99">
        <v>5.9729512163781564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4.6517890919691469</v>
      </c>
      <c r="M477" s="99">
        <v>4.113883429479249</v>
      </c>
      <c r="N477" s="99">
        <v>3.4671636387818392</v>
      </c>
      <c r="O477" s="99">
        <v>3.1876403613127451</v>
      </c>
      <c r="P477" s="99">
        <v>0</v>
      </c>
      <c r="Q477" s="99">
        <v>0</v>
      </c>
      <c r="R477" s="99">
        <v>0</v>
      </c>
      <c r="S477" s="99">
        <v>3.094990095355084</v>
      </c>
      <c r="T477" s="99">
        <v>3.1606288832040685</v>
      </c>
      <c r="U477" s="99">
        <v>3.2680363219049466</v>
      </c>
      <c r="V477" s="99">
        <v>3.8132888185938367</v>
      </c>
      <c r="W477" s="99">
        <v>0</v>
      </c>
      <c r="X477" s="99">
        <v>0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76790</v>
      </c>
      <c r="C5" s="120">
        <v>71084</v>
      </c>
      <c r="D5" s="120">
        <v>67599</v>
      </c>
      <c r="E5" s="120">
        <v>61704</v>
      </c>
      <c r="F5" s="120">
        <v>57835</v>
      </c>
      <c r="G5" s="120">
        <v>61715</v>
      </c>
      <c r="H5" s="120">
        <v>72761</v>
      </c>
      <c r="I5" s="120">
        <v>89183</v>
      </c>
      <c r="J5" s="120">
        <v>112128</v>
      </c>
      <c r="K5" s="120">
        <v>138509</v>
      </c>
      <c r="L5" s="120">
        <v>166988</v>
      </c>
      <c r="M5" s="120">
        <v>168795</v>
      </c>
      <c r="N5" s="120">
        <v>160781</v>
      </c>
      <c r="O5" s="120">
        <v>140279</v>
      </c>
      <c r="P5" s="120">
        <v>124644</v>
      </c>
      <c r="Q5" s="120">
        <v>116565</v>
      </c>
      <c r="R5" s="120">
        <v>113557</v>
      </c>
      <c r="S5" s="120">
        <v>108212</v>
      </c>
      <c r="T5" s="120">
        <v>109257</v>
      </c>
      <c r="U5" s="120">
        <v>104980</v>
      </c>
      <c r="V5" s="120">
        <v>103756</v>
      </c>
      <c r="W5" s="120">
        <v>97554</v>
      </c>
      <c r="X5" s="120">
        <v>88289</v>
      </c>
      <c r="Y5" s="120">
        <v>79234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76790</v>
      </c>
      <c r="C7" s="52">
        <v>71084</v>
      </c>
      <c r="D7" s="52">
        <v>67599</v>
      </c>
      <c r="E7" s="52">
        <v>61704</v>
      </c>
      <c r="F7" s="52">
        <v>57835</v>
      </c>
      <c r="G7" s="52">
        <v>61715</v>
      </c>
      <c r="H7" s="52">
        <v>72761</v>
      </c>
      <c r="I7" s="52">
        <v>89183</v>
      </c>
      <c r="J7" s="52">
        <v>112128</v>
      </c>
      <c r="K7" s="52">
        <v>138509</v>
      </c>
      <c r="L7" s="52">
        <v>166988</v>
      </c>
      <c r="M7" s="52">
        <v>168795</v>
      </c>
      <c r="N7" s="52">
        <v>160781</v>
      </c>
      <c r="O7" s="52">
        <v>140279</v>
      </c>
      <c r="P7" s="52">
        <v>124644</v>
      </c>
      <c r="Q7" s="52">
        <v>116565</v>
      </c>
      <c r="R7" s="52">
        <v>113557</v>
      </c>
      <c r="S7" s="52">
        <v>108212</v>
      </c>
      <c r="T7" s="52">
        <v>109257</v>
      </c>
      <c r="U7" s="52">
        <v>104980</v>
      </c>
      <c r="V7" s="52">
        <v>103756</v>
      </c>
      <c r="W7" s="52">
        <v>97554</v>
      </c>
      <c r="X7" s="52">
        <v>88289</v>
      </c>
      <c r="Y7" s="52">
        <v>79234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1512</v>
      </c>
      <c r="C9" s="52">
        <v>1710</v>
      </c>
      <c r="D9" s="52">
        <v>1913</v>
      </c>
      <c r="E9" s="52">
        <v>1782</v>
      </c>
      <c r="F9" s="52">
        <v>1631</v>
      </c>
      <c r="G9" s="52">
        <v>1624</v>
      </c>
      <c r="H9" s="52">
        <v>2001</v>
      </c>
      <c r="I9" s="52">
        <v>2715</v>
      </c>
      <c r="J9" s="52">
        <v>3849</v>
      </c>
      <c r="K9" s="52">
        <v>5576</v>
      </c>
      <c r="L9" s="52">
        <v>7423</v>
      </c>
      <c r="M9" s="52">
        <v>10229</v>
      </c>
      <c r="N9" s="52">
        <v>12295</v>
      </c>
      <c r="O9" s="52">
        <v>11966</v>
      </c>
      <c r="P9" s="52">
        <v>10829</v>
      </c>
      <c r="Q9" s="52">
        <v>9280</v>
      </c>
      <c r="R9" s="52">
        <v>7517</v>
      </c>
      <c r="S9" s="52">
        <v>5653</v>
      </c>
      <c r="T9" s="52">
        <v>3883</v>
      </c>
      <c r="U9" s="52">
        <v>2659</v>
      </c>
      <c r="V9" s="52">
        <v>2341</v>
      </c>
      <c r="W9" s="52">
        <v>3271</v>
      </c>
      <c r="X9" s="52">
        <v>4572</v>
      </c>
      <c r="Y9" s="52">
        <v>5568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73720</v>
      </c>
      <c r="C11" s="52">
        <v>67961</v>
      </c>
      <c r="D11" s="52">
        <v>64770</v>
      </c>
      <c r="E11" s="52">
        <v>59142</v>
      </c>
      <c r="F11" s="52">
        <v>55321</v>
      </c>
      <c r="G11" s="52">
        <v>59050</v>
      </c>
      <c r="H11" s="52">
        <v>69691</v>
      </c>
      <c r="I11" s="52">
        <v>85616</v>
      </c>
      <c r="J11" s="52">
        <v>107708</v>
      </c>
      <c r="K11" s="52">
        <v>133525</v>
      </c>
      <c r="L11" s="52">
        <v>159134</v>
      </c>
      <c r="M11" s="52">
        <v>158334</v>
      </c>
      <c r="N11" s="52">
        <v>150556</v>
      </c>
      <c r="O11" s="52">
        <v>131102</v>
      </c>
      <c r="P11" s="52">
        <v>116057</v>
      </c>
      <c r="Q11" s="52">
        <v>108415</v>
      </c>
      <c r="R11" s="52">
        <v>105714</v>
      </c>
      <c r="S11" s="52">
        <v>100885</v>
      </c>
      <c r="T11" s="52">
        <v>101046</v>
      </c>
      <c r="U11" s="52">
        <v>96464</v>
      </c>
      <c r="V11" s="52">
        <v>94641</v>
      </c>
      <c r="W11" s="52">
        <v>88660</v>
      </c>
      <c r="X11" s="52">
        <v>81281</v>
      </c>
      <c r="Y11" s="52">
        <v>74221</v>
      </c>
      <c r="DA11" s="63" t="s">
        <v>1079</v>
      </c>
    </row>
    <row r="12" spans="1:105" ht="12" customHeight="1" x14ac:dyDescent="0.25">
      <c r="A12" s="97" t="s">
        <v>137</v>
      </c>
      <c r="B12" s="52">
        <v>1044</v>
      </c>
      <c r="C12" s="52">
        <v>1159</v>
      </c>
      <c r="D12" s="52">
        <v>1083</v>
      </c>
      <c r="E12" s="52">
        <v>1001</v>
      </c>
      <c r="F12" s="52">
        <v>919</v>
      </c>
      <c r="G12" s="52">
        <v>862</v>
      </c>
      <c r="H12" s="52">
        <v>982</v>
      </c>
      <c r="I12" s="52">
        <v>1176</v>
      </c>
      <c r="J12" s="52">
        <v>1739</v>
      </c>
      <c r="K12" s="52">
        <v>1977</v>
      </c>
      <c r="L12" s="52">
        <v>4460</v>
      </c>
      <c r="M12" s="52">
        <v>6564</v>
      </c>
      <c r="N12" s="52">
        <v>6406</v>
      </c>
      <c r="O12" s="52">
        <v>5629</v>
      </c>
      <c r="P12" s="52">
        <v>5329</v>
      </c>
      <c r="Q12" s="52">
        <v>5202</v>
      </c>
      <c r="R12" s="52">
        <v>5169</v>
      </c>
      <c r="S12" s="52">
        <v>4933</v>
      </c>
      <c r="T12" s="52">
        <v>5494</v>
      </c>
      <c r="U12" s="52">
        <v>5172</v>
      </c>
      <c r="V12" s="52">
        <v>5181</v>
      </c>
      <c r="W12" s="52">
        <v>4748</v>
      </c>
      <c r="X12" s="52">
        <v>4070</v>
      </c>
      <c r="Y12" s="52">
        <v>3248</v>
      </c>
      <c r="DA12" s="63" t="s">
        <v>1080</v>
      </c>
    </row>
    <row r="13" spans="1:105" ht="12" customHeight="1" x14ac:dyDescent="0.25">
      <c r="A13" s="97" t="s">
        <v>122</v>
      </c>
      <c r="B13" s="52">
        <v>654</v>
      </c>
      <c r="C13" s="52">
        <v>625</v>
      </c>
      <c r="D13" s="52">
        <v>555</v>
      </c>
      <c r="E13" s="52">
        <v>502</v>
      </c>
      <c r="F13" s="52">
        <v>518</v>
      </c>
      <c r="G13" s="52">
        <v>534</v>
      </c>
      <c r="H13" s="52">
        <v>701</v>
      </c>
      <c r="I13" s="52">
        <v>839</v>
      </c>
      <c r="J13" s="52">
        <v>868</v>
      </c>
      <c r="K13" s="52">
        <v>912</v>
      </c>
      <c r="L13" s="52">
        <v>827</v>
      </c>
      <c r="M13" s="52">
        <v>790</v>
      </c>
      <c r="N13" s="52">
        <v>667</v>
      </c>
      <c r="O13" s="52">
        <v>552</v>
      </c>
      <c r="P13" s="52">
        <v>402</v>
      </c>
      <c r="Q13" s="52">
        <v>305</v>
      </c>
      <c r="R13" s="52">
        <v>260</v>
      </c>
      <c r="S13" s="52">
        <v>216</v>
      </c>
      <c r="T13" s="52">
        <v>355</v>
      </c>
      <c r="U13" s="52">
        <v>417</v>
      </c>
      <c r="V13" s="52">
        <v>696</v>
      </c>
      <c r="W13" s="52">
        <v>661</v>
      </c>
      <c r="X13" s="52">
        <v>502</v>
      </c>
      <c r="Y13" s="52">
        <v>335</v>
      </c>
      <c r="DA13" s="63" t="s">
        <v>1081</v>
      </c>
    </row>
    <row r="14" spans="1:105" ht="12" customHeight="1" x14ac:dyDescent="0.25">
      <c r="A14" s="97" t="s">
        <v>121</v>
      </c>
      <c r="B14" s="52">
        <v>1372</v>
      </c>
      <c r="C14" s="52">
        <v>1339</v>
      </c>
      <c r="D14" s="52">
        <v>1191</v>
      </c>
      <c r="E14" s="52">
        <v>1059</v>
      </c>
      <c r="F14" s="52">
        <v>1077</v>
      </c>
      <c r="G14" s="52">
        <v>1269</v>
      </c>
      <c r="H14" s="52">
        <v>1387</v>
      </c>
      <c r="I14" s="52">
        <v>1552</v>
      </c>
      <c r="J14" s="52">
        <v>1813</v>
      </c>
      <c r="K14" s="52">
        <v>2095</v>
      </c>
      <c r="L14" s="52">
        <v>2567</v>
      </c>
      <c r="M14" s="52">
        <v>3107</v>
      </c>
      <c r="N14" s="52">
        <v>3152</v>
      </c>
      <c r="O14" s="52">
        <v>2996</v>
      </c>
      <c r="P14" s="52">
        <v>2856</v>
      </c>
      <c r="Q14" s="52">
        <v>2643</v>
      </c>
      <c r="R14" s="52">
        <v>2414</v>
      </c>
      <c r="S14" s="52">
        <v>2178</v>
      </c>
      <c r="T14" s="52">
        <v>2362</v>
      </c>
      <c r="U14" s="52">
        <v>2927</v>
      </c>
      <c r="V14" s="52">
        <v>3238</v>
      </c>
      <c r="W14" s="52">
        <v>3485</v>
      </c>
      <c r="X14" s="52">
        <v>2436</v>
      </c>
      <c r="Y14" s="52">
        <v>1430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36816</v>
      </c>
      <c r="C16" s="52">
        <v>34136</v>
      </c>
      <c r="D16" s="52">
        <v>32613</v>
      </c>
      <c r="E16" s="52">
        <v>30124</v>
      </c>
      <c r="F16" s="52">
        <v>27892</v>
      </c>
      <c r="G16" s="52">
        <v>27009</v>
      </c>
      <c r="H16" s="52">
        <v>28053</v>
      </c>
      <c r="I16" s="52">
        <v>31089</v>
      </c>
      <c r="J16" s="52">
        <v>36500</v>
      </c>
      <c r="K16" s="52">
        <v>47085</v>
      </c>
      <c r="L16" s="52">
        <v>64077</v>
      </c>
      <c r="M16" s="52">
        <v>68394</v>
      </c>
      <c r="N16" s="52">
        <v>69407</v>
      </c>
      <c r="O16" s="52">
        <v>63743</v>
      </c>
      <c r="P16" s="52">
        <v>57965</v>
      </c>
      <c r="Q16" s="52">
        <v>52808</v>
      </c>
      <c r="R16" s="52">
        <v>46009</v>
      </c>
      <c r="S16" s="52">
        <v>39821</v>
      </c>
      <c r="T16" s="52">
        <v>34928</v>
      </c>
      <c r="U16" s="52">
        <v>31196</v>
      </c>
      <c r="V16" s="52">
        <v>29384</v>
      </c>
      <c r="W16" s="52">
        <v>25962</v>
      </c>
      <c r="X16" s="52">
        <v>21864</v>
      </c>
      <c r="Y16" s="52">
        <v>18228</v>
      </c>
      <c r="DA16" s="63" t="s">
        <v>1083</v>
      </c>
    </row>
    <row r="17" spans="1:105" ht="12" customHeight="1" x14ac:dyDescent="0.25">
      <c r="A17" s="109" t="s">
        <v>120</v>
      </c>
      <c r="B17" s="36">
        <v>39974</v>
      </c>
      <c r="C17" s="36">
        <v>36948</v>
      </c>
      <c r="D17" s="36">
        <v>34986</v>
      </c>
      <c r="E17" s="36">
        <v>31580</v>
      </c>
      <c r="F17" s="36">
        <v>29943</v>
      </c>
      <c r="G17" s="36">
        <v>34706</v>
      </c>
      <c r="H17" s="36">
        <v>44708</v>
      </c>
      <c r="I17" s="36">
        <v>58094</v>
      </c>
      <c r="J17" s="36">
        <v>75628</v>
      </c>
      <c r="K17" s="36">
        <v>91424</v>
      </c>
      <c r="L17" s="36">
        <v>102911</v>
      </c>
      <c r="M17" s="36">
        <v>100401</v>
      </c>
      <c r="N17" s="36">
        <v>91374</v>
      </c>
      <c r="O17" s="36">
        <v>76536</v>
      </c>
      <c r="P17" s="36">
        <v>66679</v>
      </c>
      <c r="Q17" s="36">
        <v>63757</v>
      </c>
      <c r="R17" s="36">
        <v>67548</v>
      </c>
      <c r="S17" s="36">
        <v>68391</v>
      </c>
      <c r="T17" s="36">
        <v>74329</v>
      </c>
      <c r="U17" s="36">
        <v>73784</v>
      </c>
      <c r="V17" s="36">
        <v>74372</v>
      </c>
      <c r="W17" s="36">
        <v>71592</v>
      </c>
      <c r="X17" s="36">
        <v>66425</v>
      </c>
      <c r="Y17" s="36">
        <v>61006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5999</v>
      </c>
      <c r="D21" s="52">
        <v>5999</v>
      </c>
      <c r="E21" s="52">
        <v>6000</v>
      </c>
      <c r="F21" s="52">
        <v>6006</v>
      </c>
      <c r="G21" s="52">
        <v>6013</v>
      </c>
      <c r="H21" s="52">
        <v>6034</v>
      </c>
      <c r="I21" s="52">
        <v>6075</v>
      </c>
      <c r="J21" s="52">
        <v>6166</v>
      </c>
      <c r="K21" s="52">
        <v>6334</v>
      </c>
      <c r="L21" s="52">
        <v>6639</v>
      </c>
      <c r="M21" s="52">
        <v>7094</v>
      </c>
      <c r="N21" s="52">
        <v>8014</v>
      </c>
      <c r="O21" s="52">
        <v>20502</v>
      </c>
      <c r="P21" s="52">
        <v>15635</v>
      </c>
      <c r="Q21" s="52">
        <v>8079</v>
      </c>
      <c r="R21" s="52">
        <v>3008</v>
      </c>
      <c r="S21" s="52">
        <v>5345</v>
      </c>
      <c r="T21" s="52">
        <v>3009</v>
      </c>
      <c r="U21" s="52">
        <v>6426</v>
      </c>
      <c r="V21" s="52">
        <v>10631</v>
      </c>
      <c r="W21" s="52">
        <v>15246</v>
      </c>
      <c r="X21" s="52">
        <v>17945</v>
      </c>
      <c r="Y21" s="52">
        <v>17843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236</v>
      </c>
      <c r="D23" s="52">
        <v>237</v>
      </c>
      <c r="E23" s="52">
        <v>244</v>
      </c>
      <c r="F23" s="52">
        <v>258</v>
      </c>
      <c r="G23" s="52">
        <v>284</v>
      </c>
      <c r="H23" s="52">
        <v>324</v>
      </c>
      <c r="I23" s="52">
        <v>244</v>
      </c>
      <c r="J23" s="52">
        <v>225</v>
      </c>
      <c r="K23" s="52">
        <v>352</v>
      </c>
      <c r="L23" s="52">
        <v>328</v>
      </c>
      <c r="M23" s="52">
        <v>348</v>
      </c>
      <c r="N23" s="52">
        <v>556</v>
      </c>
      <c r="O23" s="52">
        <v>923</v>
      </c>
      <c r="P23" s="52">
        <v>1261</v>
      </c>
      <c r="Q23" s="52">
        <v>1602</v>
      </c>
      <c r="R23" s="52">
        <v>1930</v>
      </c>
      <c r="S23" s="52">
        <v>2137</v>
      </c>
      <c r="T23" s="52">
        <v>2053</v>
      </c>
      <c r="U23" s="52">
        <v>1823</v>
      </c>
      <c r="V23" s="52">
        <v>1076</v>
      </c>
      <c r="W23" s="52">
        <v>338</v>
      </c>
      <c r="X23" s="52">
        <v>261</v>
      </c>
      <c r="Y23" s="52">
        <v>357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5759</v>
      </c>
      <c r="D25" s="52">
        <v>5760</v>
      </c>
      <c r="E25" s="52">
        <v>5759</v>
      </c>
      <c r="F25" s="52">
        <v>5764</v>
      </c>
      <c r="G25" s="52">
        <v>5772</v>
      </c>
      <c r="H25" s="52">
        <v>5788</v>
      </c>
      <c r="I25" s="52">
        <v>5851</v>
      </c>
      <c r="J25" s="52">
        <v>6052</v>
      </c>
      <c r="K25" s="52">
        <v>6206</v>
      </c>
      <c r="L25" s="52">
        <v>6492</v>
      </c>
      <c r="M25" s="52">
        <v>6930</v>
      </c>
      <c r="N25" s="52">
        <v>9222</v>
      </c>
      <c r="O25" s="52">
        <v>32821</v>
      </c>
      <c r="P25" s="52">
        <v>27735</v>
      </c>
      <c r="Q25" s="52">
        <v>14390</v>
      </c>
      <c r="R25" s="52">
        <v>5264</v>
      </c>
      <c r="S25" s="52">
        <v>9863</v>
      </c>
      <c r="T25" s="52">
        <v>2821</v>
      </c>
      <c r="U25" s="52">
        <v>11716</v>
      </c>
      <c r="V25" s="52">
        <v>10615</v>
      </c>
      <c r="W25" s="52">
        <v>16859</v>
      </c>
      <c r="X25" s="52">
        <v>19380</v>
      </c>
      <c r="Y25" s="52">
        <v>19783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82</v>
      </c>
      <c r="D26" s="52">
        <v>81</v>
      </c>
      <c r="E26" s="52">
        <v>82</v>
      </c>
      <c r="F26" s="52">
        <v>82</v>
      </c>
      <c r="G26" s="52">
        <v>83</v>
      </c>
      <c r="H26" s="52">
        <v>85</v>
      </c>
      <c r="I26" s="52">
        <v>86</v>
      </c>
      <c r="J26" s="52">
        <v>90</v>
      </c>
      <c r="K26" s="52">
        <v>95</v>
      </c>
      <c r="L26" s="52">
        <v>103</v>
      </c>
      <c r="M26" s="52">
        <v>108</v>
      </c>
      <c r="N26" s="52">
        <v>158</v>
      </c>
      <c r="O26" s="52">
        <v>777</v>
      </c>
      <c r="P26" s="52">
        <v>629</v>
      </c>
      <c r="Q26" s="52">
        <v>339</v>
      </c>
      <c r="R26" s="52">
        <v>126</v>
      </c>
      <c r="S26" s="52">
        <v>236</v>
      </c>
      <c r="T26" s="52">
        <v>61</v>
      </c>
      <c r="U26" s="52">
        <v>322</v>
      </c>
      <c r="V26" s="52">
        <v>275</v>
      </c>
      <c r="W26" s="52">
        <v>433</v>
      </c>
      <c r="X26" s="52">
        <v>678</v>
      </c>
      <c r="Y26" s="52">
        <v>822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102</v>
      </c>
      <c r="D27" s="52">
        <v>102</v>
      </c>
      <c r="E27" s="52">
        <v>104</v>
      </c>
      <c r="F27" s="52">
        <v>105</v>
      </c>
      <c r="G27" s="52">
        <v>109</v>
      </c>
      <c r="H27" s="52">
        <v>118</v>
      </c>
      <c r="I27" s="52">
        <v>67</v>
      </c>
      <c r="J27" s="52">
        <v>46</v>
      </c>
      <c r="K27" s="52">
        <v>79</v>
      </c>
      <c r="L27" s="52">
        <v>87</v>
      </c>
      <c r="M27" s="52">
        <v>122</v>
      </c>
      <c r="N27" s="52">
        <v>158</v>
      </c>
      <c r="O27" s="52">
        <v>167</v>
      </c>
      <c r="P27" s="52">
        <v>174</v>
      </c>
      <c r="Q27" s="52">
        <v>118</v>
      </c>
      <c r="R27" s="52">
        <v>68</v>
      </c>
      <c r="S27" s="52">
        <v>68</v>
      </c>
      <c r="T27" s="52">
        <v>40</v>
      </c>
      <c r="U27" s="52">
        <v>51</v>
      </c>
      <c r="V27" s="52">
        <v>41</v>
      </c>
      <c r="W27" s="52">
        <v>35</v>
      </c>
      <c r="X27" s="52">
        <v>159</v>
      </c>
      <c r="Y27" s="52">
        <v>167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214</v>
      </c>
      <c r="D28" s="52">
        <v>215</v>
      </c>
      <c r="E28" s="52">
        <v>217</v>
      </c>
      <c r="F28" s="52">
        <v>222</v>
      </c>
      <c r="G28" s="52">
        <v>231</v>
      </c>
      <c r="H28" s="52">
        <v>248</v>
      </c>
      <c r="I28" s="52">
        <v>146</v>
      </c>
      <c r="J28" s="52">
        <v>106</v>
      </c>
      <c r="K28" s="52">
        <v>167</v>
      </c>
      <c r="L28" s="52">
        <v>179</v>
      </c>
      <c r="M28" s="52">
        <v>252</v>
      </c>
      <c r="N28" s="52">
        <v>339</v>
      </c>
      <c r="O28" s="52">
        <v>399</v>
      </c>
      <c r="P28" s="52">
        <v>397</v>
      </c>
      <c r="Q28" s="52">
        <v>426</v>
      </c>
      <c r="R28" s="52">
        <v>484</v>
      </c>
      <c r="S28" s="52">
        <v>539</v>
      </c>
      <c r="T28" s="52">
        <v>569</v>
      </c>
      <c r="U28" s="52">
        <v>461</v>
      </c>
      <c r="V28" s="52">
        <v>337</v>
      </c>
      <c r="W28" s="52">
        <v>271</v>
      </c>
      <c r="X28" s="52">
        <v>1053</v>
      </c>
      <c r="Y28" s="52">
        <v>1008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5752</v>
      </c>
      <c r="D30" s="52">
        <v>5759</v>
      </c>
      <c r="E30" s="52">
        <v>5802</v>
      </c>
      <c r="F30" s="52">
        <v>5932</v>
      </c>
      <c r="G30" s="52">
        <v>6184</v>
      </c>
      <c r="H30" s="52">
        <v>6606</v>
      </c>
      <c r="I30" s="52">
        <v>3814</v>
      </c>
      <c r="J30" s="52">
        <v>3253</v>
      </c>
      <c r="K30" s="52">
        <v>3778</v>
      </c>
      <c r="L30" s="52">
        <v>4424</v>
      </c>
      <c r="M30" s="52">
        <v>4968</v>
      </c>
      <c r="N30" s="52">
        <v>6386</v>
      </c>
      <c r="O30" s="52">
        <v>9814</v>
      </c>
      <c r="P30" s="52">
        <v>9556</v>
      </c>
      <c r="Q30" s="52">
        <v>8928</v>
      </c>
      <c r="R30" s="52">
        <v>10971</v>
      </c>
      <c r="S30" s="52">
        <v>12900</v>
      </c>
      <c r="T30" s="52">
        <v>11683</v>
      </c>
      <c r="U30" s="52">
        <v>6636</v>
      </c>
      <c r="V30" s="52">
        <v>5383</v>
      </c>
      <c r="W30" s="52">
        <v>4922</v>
      </c>
      <c r="X30" s="52">
        <v>4956</v>
      </c>
      <c r="Y30" s="52">
        <v>4702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6246</v>
      </c>
      <c r="D31" s="36">
        <v>6252</v>
      </c>
      <c r="E31" s="36">
        <v>6299</v>
      </c>
      <c r="F31" s="36">
        <v>6430</v>
      </c>
      <c r="G31" s="36">
        <v>6685</v>
      </c>
      <c r="H31" s="36">
        <v>7136</v>
      </c>
      <c r="I31" s="36">
        <v>4156</v>
      </c>
      <c r="J31" s="36">
        <v>4088</v>
      </c>
      <c r="K31" s="36">
        <v>4953</v>
      </c>
      <c r="L31" s="36">
        <v>6604</v>
      </c>
      <c r="M31" s="36">
        <v>8840</v>
      </c>
      <c r="N31" s="36">
        <v>12722</v>
      </c>
      <c r="O31" s="36">
        <v>17940</v>
      </c>
      <c r="P31" s="36">
        <v>16469</v>
      </c>
      <c r="Q31" s="36">
        <v>16094</v>
      </c>
      <c r="R31" s="36">
        <v>15957</v>
      </c>
      <c r="S31" s="36">
        <v>13471</v>
      </c>
      <c r="T31" s="36">
        <v>9974</v>
      </c>
      <c r="U31" s="36">
        <v>6262</v>
      </c>
      <c r="V31" s="36">
        <v>7293</v>
      </c>
      <c r="W31" s="36">
        <v>11005</v>
      </c>
      <c r="X31" s="36">
        <v>13500</v>
      </c>
      <c r="Y31" s="36">
        <v>14344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293</v>
      </c>
      <c r="D35" s="52">
        <v>2514</v>
      </c>
      <c r="E35" s="52">
        <v>105</v>
      </c>
      <c r="F35" s="52">
        <v>2137</v>
      </c>
      <c r="G35" s="52">
        <v>9893</v>
      </c>
      <c r="H35" s="52">
        <v>17080</v>
      </c>
      <c r="I35" s="52">
        <v>22497</v>
      </c>
      <c r="J35" s="52">
        <v>29111</v>
      </c>
      <c r="K35" s="52">
        <v>32715</v>
      </c>
      <c r="L35" s="52">
        <v>35118</v>
      </c>
      <c r="M35" s="52">
        <v>8901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4054</v>
      </c>
      <c r="U35" s="52">
        <v>2149</v>
      </c>
      <c r="V35" s="52">
        <v>9407</v>
      </c>
      <c r="W35" s="52">
        <v>9044</v>
      </c>
      <c r="X35" s="52">
        <v>8680</v>
      </c>
      <c r="Y35" s="52">
        <v>8788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434</v>
      </c>
      <c r="D37" s="52">
        <v>440</v>
      </c>
      <c r="E37" s="52">
        <v>113</v>
      </c>
      <c r="F37" s="52">
        <v>107</v>
      </c>
      <c r="G37" s="52">
        <v>277</v>
      </c>
      <c r="H37" s="52">
        <v>701</v>
      </c>
      <c r="I37" s="52">
        <v>958</v>
      </c>
      <c r="J37" s="52">
        <v>1359</v>
      </c>
      <c r="K37" s="52">
        <v>2079</v>
      </c>
      <c r="L37" s="52">
        <v>2175</v>
      </c>
      <c r="M37" s="52">
        <v>3154</v>
      </c>
      <c r="N37" s="52">
        <v>2622</v>
      </c>
      <c r="O37" s="52">
        <v>594</v>
      </c>
      <c r="P37" s="52">
        <v>124</v>
      </c>
      <c r="Q37" s="52">
        <v>53</v>
      </c>
      <c r="R37" s="52">
        <v>167</v>
      </c>
      <c r="S37" s="52">
        <v>273</v>
      </c>
      <c r="T37" s="52">
        <v>283</v>
      </c>
      <c r="U37" s="52">
        <v>599</v>
      </c>
      <c r="V37" s="52">
        <v>758</v>
      </c>
      <c r="W37" s="52">
        <v>1268</v>
      </c>
      <c r="X37" s="52">
        <v>1562</v>
      </c>
      <c r="Y37" s="52">
        <v>1353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2569</v>
      </c>
      <c r="E39" s="52">
        <v>131</v>
      </c>
      <c r="F39" s="52">
        <v>1943</v>
      </c>
      <c r="G39" s="52">
        <v>9501</v>
      </c>
      <c r="H39" s="52">
        <v>16429</v>
      </c>
      <c r="I39" s="52">
        <v>21776</v>
      </c>
      <c r="J39" s="52">
        <v>28144</v>
      </c>
      <c r="K39" s="52">
        <v>32023</v>
      </c>
      <c r="L39" s="52">
        <v>32101</v>
      </c>
      <c r="M39" s="52">
        <v>6130</v>
      </c>
      <c r="N39" s="52">
        <v>1444</v>
      </c>
      <c r="O39" s="52">
        <v>13367</v>
      </c>
      <c r="P39" s="52">
        <v>12690</v>
      </c>
      <c r="Q39" s="52">
        <v>6748</v>
      </c>
      <c r="R39" s="52">
        <v>2563</v>
      </c>
      <c r="S39" s="52">
        <v>5034</v>
      </c>
      <c r="T39" s="52">
        <v>2982</v>
      </c>
      <c r="U39" s="52">
        <v>7134</v>
      </c>
      <c r="V39" s="52">
        <v>8792</v>
      </c>
      <c r="W39" s="52">
        <v>10878</v>
      </c>
      <c r="X39" s="52">
        <v>12001</v>
      </c>
      <c r="Y39" s="52">
        <v>12723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197</v>
      </c>
      <c r="D40" s="52">
        <v>5</v>
      </c>
      <c r="E40" s="52">
        <v>0</v>
      </c>
      <c r="F40" s="52">
        <v>0</v>
      </c>
      <c r="G40" s="52">
        <v>26</v>
      </c>
      <c r="H40" s="52">
        <v>205</v>
      </c>
      <c r="I40" s="52">
        <v>280</v>
      </c>
      <c r="J40" s="52">
        <v>653</v>
      </c>
      <c r="K40" s="52">
        <v>333</v>
      </c>
      <c r="L40" s="52">
        <v>2586</v>
      </c>
      <c r="M40" s="52">
        <v>2212</v>
      </c>
      <c r="N40" s="52">
        <v>0</v>
      </c>
      <c r="O40" s="52">
        <v>0</v>
      </c>
      <c r="P40" s="52">
        <v>329</v>
      </c>
      <c r="Q40" s="52">
        <v>212</v>
      </c>
      <c r="R40" s="52">
        <v>93</v>
      </c>
      <c r="S40" s="52">
        <v>0</v>
      </c>
      <c r="T40" s="52">
        <v>622</v>
      </c>
      <c r="U40" s="52">
        <v>0</v>
      </c>
      <c r="V40" s="52">
        <v>284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73</v>
      </c>
      <c r="D41" s="52">
        <v>32</v>
      </c>
      <c r="E41" s="52">
        <v>51</v>
      </c>
      <c r="F41" s="52">
        <v>121</v>
      </c>
      <c r="G41" s="52">
        <v>125</v>
      </c>
      <c r="H41" s="52">
        <v>285</v>
      </c>
      <c r="I41" s="52">
        <v>205</v>
      </c>
      <c r="J41" s="52">
        <v>75</v>
      </c>
      <c r="K41" s="52">
        <v>123</v>
      </c>
      <c r="L41" s="52">
        <v>2</v>
      </c>
      <c r="M41" s="52">
        <v>85</v>
      </c>
      <c r="N41" s="52">
        <v>35</v>
      </c>
      <c r="O41" s="52">
        <v>52</v>
      </c>
      <c r="P41" s="52">
        <v>24</v>
      </c>
      <c r="Q41" s="52">
        <v>21</v>
      </c>
      <c r="R41" s="52">
        <v>23</v>
      </c>
      <c r="S41" s="52">
        <v>24</v>
      </c>
      <c r="T41" s="52">
        <v>179</v>
      </c>
      <c r="U41" s="52">
        <v>113</v>
      </c>
      <c r="V41" s="52">
        <v>320</v>
      </c>
      <c r="W41" s="52">
        <v>0</v>
      </c>
      <c r="X41" s="52">
        <v>0</v>
      </c>
      <c r="Y41" s="52">
        <v>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181</v>
      </c>
      <c r="D42" s="52">
        <v>67</v>
      </c>
      <c r="E42" s="52">
        <v>85</v>
      </c>
      <c r="F42" s="52">
        <v>240</v>
      </c>
      <c r="G42" s="52">
        <v>423</v>
      </c>
      <c r="H42" s="52">
        <v>366</v>
      </c>
      <c r="I42" s="52">
        <v>311</v>
      </c>
      <c r="J42" s="52">
        <v>367</v>
      </c>
      <c r="K42" s="52">
        <v>449</v>
      </c>
      <c r="L42" s="52">
        <v>651</v>
      </c>
      <c r="M42" s="52">
        <v>792</v>
      </c>
      <c r="N42" s="52">
        <v>384</v>
      </c>
      <c r="O42" s="52">
        <v>243</v>
      </c>
      <c r="P42" s="52">
        <v>257</v>
      </c>
      <c r="Q42" s="52">
        <v>213</v>
      </c>
      <c r="R42" s="52">
        <v>255</v>
      </c>
      <c r="S42" s="52">
        <v>303</v>
      </c>
      <c r="T42" s="52">
        <v>753</v>
      </c>
      <c r="U42" s="52">
        <v>1026</v>
      </c>
      <c r="V42" s="52">
        <v>648</v>
      </c>
      <c r="W42" s="52">
        <v>518</v>
      </c>
      <c r="X42" s="52">
        <v>4</v>
      </c>
      <c r="Y42" s="52">
        <v>2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3072</v>
      </c>
      <c r="D44" s="52">
        <v>4236</v>
      </c>
      <c r="E44" s="52">
        <v>3313</v>
      </c>
      <c r="F44" s="52">
        <v>3700</v>
      </c>
      <c r="G44" s="52">
        <v>5301</v>
      </c>
      <c r="H44" s="52">
        <v>7650</v>
      </c>
      <c r="I44" s="52">
        <v>6850</v>
      </c>
      <c r="J44" s="52">
        <v>8664</v>
      </c>
      <c r="K44" s="52">
        <v>14363</v>
      </c>
      <c r="L44" s="52">
        <v>21416</v>
      </c>
      <c r="M44" s="52">
        <v>9285</v>
      </c>
      <c r="N44" s="52">
        <v>7399</v>
      </c>
      <c r="O44" s="52">
        <v>4150</v>
      </c>
      <c r="P44" s="52">
        <v>3778</v>
      </c>
      <c r="Q44" s="52">
        <v>3771</v>
      </c>
      <c r="R44" s="52">
        <v>4172</v>
      </c>
      <c r="S44" s="52">
        <v>6712</v>
      </c>
      <c r="T44" s="52">
        <v>6790</v>
      </c>
      <c r="U44" s="52">
        <v>2904</v>
      </c>
      <c r="V44" s="52">
        <v>3571</v>
      </c>
      <c r="W44" s="52">
        <v>1500</v>
      </c>
      <c r="X44" s="52">
        <v>858</v>
      </c>
      <c r="Y44" s="52">
        <v>1066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3220</v>
      </c>
      <c r="D45" s="36">
        <v>4290</v>
      </c>
      <c r="E45" s="36">
        <v>2893</v>
      </c>
      <c r="F45" s="36">
        <v>4793</v>
      </c>
      <c r="G45" s="36">
        <v>11448</v>
      </c>
      <c r="H45" s="36">
        <v>17138</v>
      </c>
      <c r="I45" s="36">
        <v>17542</v>
      </c>
      <c r="J45" s="36">
        <v>21622</v>
      </c>
      <c r="K45" s="36">
        <v>20749</v>
      </c>
      <c r="L45" s="36">
        <v>18091</v>
      </c>
      <c r="M45" s="36">
        <v>6330</v>
      </c>
      <c r="N45" s="36">
        <v>3695</v>
      </c>
      <c r="O45" s="36">
        <v>3102</v>
      </c>
      <c r="P45" s="36">
        <v>6612</v>
      </c>
      <c r="Q45" s="36">
        <v>13172</v>
      </c>
      <c r="R45" s="36">
        <v>19748</v>
      </c>
      <c r="S45" s="36">
        <v>14314</v>
      </c>
      <c r="T45" s="36">
        <v>15912</v>
      </c>
      <c r="U45" s="36">
        <v>5717</v>
      </c>
      <c r="V45" s="36">
        <v>7881</v>
      </c>
      <c r="W45" s="36">
        <v>8225</v>
      </c>
      <c r="X45" s="36">
        <v>8333</v>
      </c>
      <c r="Y45" s="36">
        <v>8925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116</v>
      </c>
      <c r="D49" s="52">
        <v>981</v>
      </c>
      <c r="E49" s="52">
        <v>40</v>
      </c>
      <c r="F49" s="52">
        <v>792</v>
      </c>
      <c r="G49" s="52">
        <v>3305</v>
      </c>
      <c r="H49" s="52">
        <v>5924</v>
      </c>
      <c r="I49" s="52">
        <v>6499</v>
      </c>
      <c r="J49" s="52">
        <v>9503</v>
      </c>
      <c r="K49" s="52">
        <v>12489</v>
      </c>
      <c r="L49" s="52">
        <v>10832</v>
      </c>
      <c r="M49" s="52">
        <v>3530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1439</v>
      </c>
      <c r="U49" s="52">
        <v>759</v>
      </c>
      <c r="V49" s="52">
        <v>2777</v>
      </c>
      <c r="W49" s="52">
        <v>2523</v>
      </c>
      <c r="X49" s="52">
        <v>2396</v>
      </c>
      <c r="Y49" s="52">
        <v>2521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6</v>
      </c>
      <c r="D51" s="52">
        <v>43</v>
      </c>
      <c r="E51" s="52">
        <v>2</v>
      </c>
      <c r="F51" s="52">
        <v>49</v>
      </c>
      <c r="G51" s="52">
        <v>215</v>
      </c>
      <c r="H51" s="52">
        <v>347</v>
      </c>
      <c r="I51" s="52">
        <v>259</v>
      </c>
      <c r="J51" s="52">
        <v>303</v>
      </c>
      <c r="K51" s="52">
        <v>337</v>
      </c>
      <c r="L51" s="52">
        <v>486</v>
      </c>
      <c r="M51" s="52">
        <v>206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41</v>
      </c>
      <c r="U51" s="52">
        <v>20</v>
      </c>
      <c r="V51" s="52">
        <v>49</v>
      </c>
      <c r="W51" s="52">
        <v>51</v>
      </c>
      <c r="X51" s="52">
        <v>51</v>
      </c>
      <c r="Y51" s="52">
        <v>60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940</v>
      </c>
      <c r="E53" s="52">
        <v>2</v>
      </c>
      <c r="F53" s="52">
        <v>658</v>
      </c>
      <c r="G53" s="52">
        <v>3113</v>
      </c>
      <c r="H53" s="52">
        <v>5628</v>
      </c>
      <c r="I53" s="52">
        <v>6269</v>
      </c>
      <c r="J53" s="52">
        <v>9146</v>
      </c>
      <c r="K53" s="52">
        <v>12144</v>
      </c>
      <c r="L53" s="52">
        <v>9838</v>
      </c>
      <c r="M53" s="52">
        <v>2339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918</v>
      </c>
      <c r="U53" s="52">
        <v>497</v>
      </c>
      <c r="V53" s="52">
        <v>2413</v>
      </c>
      <c r="W53" s="52">
        <v>2378</v>
      </c>
      <c r="X53" s="52">
        <v>2394</v>
      </c>
      <c r="Y53" s="52">
        <v>2520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15</v>
      </c>
      <c r="D54" s="52">
        <v>2</v>
      </c>
      <c r="E54" s="52">
        <v>0</v>
      </c>
      <c r="F54" s="52">
        <v>0</v>
      </c>
      <c r="G54" s="52">
        <v>9</v>
      </c>
      <c r="H54" s="52">
        <v>70</v>
      </c>
      <c r="I54" s="52">
        <v>81</v>
      </c>
      <c r="J54" s="52">
        <v>213</v>
      </c>
      <c r="K54" s="52">
        <v>127</v>
      </c>
      <c r="L54" s="52">
        <v>792</v>
      </c>
      <c r="M54" s="52">
        <v>844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191</v>
      </c>
      <c r="U54" s="52">
        <v>0</v>
      </c>
      <c r="V54" s="52">
        <v>78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29</v>
      </c>
      <c r="D55" s="52">
        <v>13</v>
      </c>
      <c r="E55" s="52">
        <v>14</v>
      </c>
      <c r="F55" s="52">
        <v>45</v>
      </c>
      <c r="G55" s="52">
        <v>42</v>
      </c>
      <c r="H55" s="52">
        <v>99</v>
      </c>
      <c r="I55" s="52">
        <v>59</v>
      </c>
      <c r="J55" s="52">
        <v>24</v>
      </c>
      <c r="K55" s="52">
        <v>47</v>
      </c>
      <c r="L55" s="52">
        <v>1</v>
      </c>
      <c r="M55" s="52">
        <v>34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63</v>
      </c>
      <c r="U55" s="52">
        <v>26</v>
      </c>
      <c r="V55" s="52">
        <v>94</v>
      </c>
      <c r="W55" s="52">
        <v>0</v>
      </c>
      <c r="X55" s="52">
        <v>0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72</v>
      </c>
      <c r="D56" s="52">
        <v>26</v>
      </c>
      <c r="E56" s="52">
        <v>24</v>
      </c>
      <c r="F56" s="52">
        <v>89</v>
      </c>
      <c r="G56" s="52">
        <v>141</v>
      </c>
      <c r="H56" s="52">
        <v>127</v>
      </c>
      <c r="I56" s="52">
        <v>90</v>
      </c>
      <c r="J56" s="52">
        <v>120</v>
      </c>
      <c r="K56" s="52">
        <v>171</v>
      </c>
      <c r="L56" s="52">
        <v>201</v>
      </c>
      <c r="M56" s="52">
        <v>313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267</v>
      </c>
      <c r="U56" s="52">
        <v>236</v>
      </c>
      <c r="V56" s="52">
        <v>192</v>
      </c>
      <c r="W56" s="52">
        <v>145</v>
      </c>
      <c r="X56" s="52">
        <v>2</v>
      </c>
      <c r="Y56" s="52">
        <v>1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57</v>
      </c>
      <c r="D58" s="52">
        <v>487</v>
      </c>
      <c r="E58" s="52">
        <v>21</v>
      </c>
      <c r="F58" s="52">
        <v>345</v>
      </c>
      <c r="G58" s="52">
        <v>1046</v>
      </c>
      <c r="H58" s="52">
        <v>1828</v>
      </c>
      <c r="I58" s="52">
        <v>1825</v>
      </c>
      <c r="J58" s="52">
        <v>2718</v>
      </c>
      <c r="K58" s="52">
        <v>5109</v>
      </c>
      <c r="L58" s="52">
        <v>5871</v>
      </c>
      <c r="M58" s="52">
        <v>2098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431</v>
      </c>
      <c r="U58" s="52">
        <v>256</v>
      </c>
      <c r="V58" s="52">
        <v>867</v>
      </c>
      <c r="W58" s="52">
        <v>391</v>
      </c>
      <c r="X58" s="52">
        <v>226</v>
      </c>
      <c r="Y58" s="52">
        <v>271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59</v>
      </c>
      <c r="D59" s="36">
        <v>494</v>
      </c>
      <c r="E59" s="36">
        <v>19</v>
      </c>
      <c r="F59" s="36">
        <v>447</v>
      </c>
      <c r="G59" s="36">
        <v>2259</v>
      </c>
      <c r="H59" s="36">
        <v>4096</v>
      </c>
      <c r="I59" s="36">
        <v>4674</v>
      </c>
      <c r="J59" s="36">
        <v>6785</v>
      </c>
      <c r="K59" s="36">
        <v>7380</v>
      </c>
      <c r="L59" s="36">
        <v>4961</v>
      </c>
      <c r="M59" s="36">
        <v>1432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1008</v>
      </c>
      <c r="U59" s="36">
        <v>503</v>
      </c>
      <c r="V59" s="36">
        <v>1910</v>
      </c>
      <c r="W59" s="36">
        <v>2132</v>
      </c>
      <c r="X59" s="36">
        <v>2170</v>
      </c>
      <c r="Y59" s="36">
        <v>2250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177</v>
      </c>
      <c r="D63" s="52">
        <v>1533</v>
      </c>
      <c r="E63" s="52">
        <v>65</v>
      </c>
      <c r="F63" s="52">
        <v>1345</v>
      </c>
      <c r="G63" s="52">
        <v>6588</v>
      </c>
      <c r="H63" s="52">
        <v>11156</v>
      </c>
      <c r="I63" s="52">
        <v>15998</v>
      </c>
      <c r="J63" s="52">
        <v>19608</v>
      </c>
      <c r="K63" s="52">
        <v>20226</v>
      </c>
      <c r="L63" s="52">
        <v>24286</v>
      </c>
      <c r="M63" s="52">
        <v>5371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2615</v>
      </c>
      <c r="U63" s="52">
        <v>1390</v>
      </c>
      <c r="V63" s="52">
        <v>6630</v>
      </c>
      <c r="W63" s="52">
        <v>6521</v>
      </c>
      <c r="X63" s="52">
        <v>6284</v>
      </c>
      <c r="Y63" s="52">
        <v>6267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428</v>
      </c>
      <c r="D65" s="52">
        <v>397</v>
      </c>
      <c r="E65" s="52">
        <v>111</v>
      </c>
      <c r="F65" s="52">
        <v>58</v>
      </c>
      <c r="G65" s="52">
        <v>62</v>
      </c>
      <c r="H65" s="52">
        <v>354</v>
      </c>
      <c r="I65" s="52">
        <v>699</v>
      </c>
      <c r="J65" s="52">
        <v>1056</v>
      </c>
      <c r="K65" s="52">
        <v>1742</v>
      </c>
      <c r="L65" s="52">
        <v>1689</v>
      </c>
      <c r="M65" s="52">
        <v>2948</v>
      </c>
      <c r="N65" s="52">
        <v>2622</v>
      </c>
      <c r="O65" s="52">
        <v>594</v>
      </c>
      <c r="P65" s="52">
        <v>124</v>
      </c>
      <c r="Q65" s="52">
        <v>53</v>
      </c>
      <c r="R65" s="52">
        <v>167</v>
      </c>
      <c r="S65" s="52">
        <v>273</v>
      </c>
      <c r="T65" s="52">
        <v>242</v>
      </c>
      <c r="U65" s="52">
        <v>579</v>
      </c>
      <c r="V65" s="52">
        <v>709</v>
      </c>
      <c r="W65" s="52">
        <v>1217</v>
      </c>
      <c r="X65" s="52">
        <v>1511</v>
      </c>
      <c r="Y65" s="52">
        <v>1293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1629</v>
      </c>
      <c r="E67" s="52">
        <f t="shared" si="0"/>
        <v>129</v>
      </c>
      <c r="F67" s="52">
        <f t="shared" si="0"/>
        <v>1285</v>
      </c>
      <c r="G67" s="52">
        <f t="shared" si="0"/>
        <v>6388</v>
      </c>
      <c r="H67" s="52">
        <f t="shared" si="0"/>
        <v>10801</v>
      </c>
      <c r="I67" s="52">
        <f t="shared" si="0"/>
        <v>15507</v>
      </c>
      <c r="J67" s="52">
        <f t="shared" si="0"/>
        <v>18998</v>
      </c>
      <c r="K67" s="52">
        <f t="shared" si="0"/>
        <v>19879</v>
      </c>
      <c r="L67" s="52">
        <f t="shared" si="0"/>
        <v>22263</v>
      </c>
      <c r="M67" s="52">
        <f t="shared" si="0"/>
        <v>3791</v>
      </c>
      <c r="N67" s="52">
        <f t="shared" si="0"/>
        <v>1444</v>
      </c>
      <c r="O67" s="52">
        <f t="shared" si="0"/>
        <v>13367</v>
      </c>
      <c r="P67" s="52">
        <f t="shared" si="0"/>
        <v>12690</v>
      </c>
      <c r="Q67" s="52">
        <f t="shared" si="0"/>
        <v>6748</v>
      </c>
      <c r="R67" s="52">
        <f t="shared" ref="R67:V67" si="1">R39-R53</f>
        <v>2563</v>
      </c>
      <c r="S67" s="52">
        <f t="shared" si="1"/>
        <v>5034</v>
      </c>
      <c r="T67" s="52">
        <f t="shared" si="1"/>
        <v>2064</v>
      </c>
      <c r="U67" s="52">
        <f t="shared" si="1"/>
        <v>6637</v>
      </c>
      <c r="V67" s="52">
        <f t="shared" si="1"/>
        <v>6379</v>
      </c>
      <c r="W67" s="52">
        <f t="shared" ref="W67:Y67" si="2">W39-W53</f>
        <v>8500</v>
      </c>
      <c r="X67" s="52">
        <f t="shared" si="2"/>
        <v>9607</v>
      </c>
      <c r="Y67" s="52">
        <f t="shared" si="2"/>
        <v>10203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182</v>
      </c>
      <c r="D68" s="52">
        <f t="shared" si="3"/>
        <v>3</v>
      </c>
      <c r="E68" s="52">
        <f t="shared" si="3"/>
        <v>0</v>
      </c>
      <c r="F68" s="52">
        <f t="shared" si="3"/>
        <v>0</v>
      </c>
      <c r="G68" s="52">
        <f t="shared" si="3"/>
        <v>17</v>
      </c>
      <c r="H68" s="52">
        <f t="shared" si="3"/>
        <v>135</v>
      </c>
      <c r="I68" s="52">
        <f t="shared" si="3"/>
        <v>199</v>
      </c>
      <c r="J68" s="52">
        <f t="shared" si="3"/>
        <v>440</v>
      </c>
      <c r="K68" s="52">
        <f t="shared" si="3"/>
        <v>206</v>
      </c>
      <c r="L68" s="52">
        <f t="shared" si="3"/>
        <v>1794</v>
      </c>
      <c r="M68" s="52">
        <f t="shared" si="3"/>
        <v>1368</v>
      </c>
      <c r="N68" s="52">
        <f t="shared" si="3"/>
        <v>0</v>
      </c>
      <c r="O68" s="52">
        <f t="shared" si="3"/>
        <v>0</v>
      </c>
      <c r="P68" s="52">
        <f t="shared" si="3"/>
        <v>329</v>
      </c>
      <c r="Q68" s="52">
        <f t="shared" si="3"/>
        <v>212</v>
      </c>
      <c r="R68" s="52">
        <f t="shared" ref="R68:V68" si="4">R40-R54</f>
        <v>93</v>
      </c>
      <c r="S68" s="52">
        <f t="shared" si="4"/>
        <v>0</v>
      </c>
      <c r="T68" s="52">
        <f t="shared" si="4"/>
        <v>431</v>
      </c>
      <c r="U68" s="52">
        <f t="shared" si="4"/>
        <v>0</v>
      </c>
      <c r="V68" s="52">
        <f t="shared" si="4"/>
        <v>206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44</v>
      </c>
      <c r="D69" s="52">
        <f t="shared" si="6"/>
        <v>19</v>
      </c>
      <c r="E69" s="52">
        <f t="shared" si="6"/>
        <v>37</v>
      </c>
      <c r="F69" s="52">
        <f t="shared" si="6"/>
        <v>76</v>
      </c>
      <c r="G69" s="52">
        <f t="shared" si="6"/>
        <v>83</v>
      </c>
      <c r="H69" s="52">
        <f t="shared" si="6"/>
        <v>186</v>
      </c>
      <c r="I69" s="52">
        <f t="shared" si="6"/>
        <v>146</v>
      </c>
      <c r="J69" s="52">
        <f t="shared" si="6"/>
        <v>51</v>
      </c>
      <c r="K69" s="52">
        <f t="shared" si="6"/>
        <v>76</v>
      </c>
      <c r="L69" s="52">
        <f t="shared" si="6"/>
        <v>1</v>
      </c>
      <c r="M69" s="52">
        <f t="shared" si="6"/>
        <v>51</v>
      </c>
      <c r="N69" s="52">
        <f t="shared" si="6"/>
        <v>35</v>
      </c>
      <c r="O69" s="52">
        <f t="shared" si="6"/>
        <v>52</v>
      </c>
      <c r="P69" s="52">
        <f t="shared" si="6"/>
        <v>24</v>
      </c>
      <c r="Q69" s="52">
        <f t="shared" si="6"/>
        <v>21</v>
      </c>
      <c r="R69" s="52">
        <f t="shared" ref="R69:V69" si="7">R41-R55</f>
        <v>23</v>
      </c>
      <c r="S69" s="52">
        <f t="shared" si="7"/>
        <v>24</v>
      </c>
      <c r="T69" s="52">
        <f t="shared" si="7"/>
        <v>116</v>
      </c>
      <c r="U69" s="52">
        <f t="shared" si="7"/>
        <v>87</v>
      </c>
      <c r="V69" s="52">
        <f t="shared" si="7"/>
        <v>226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109</v>
      </c>
      <c r="D70" s="52">
        <f t="shared" si="9"/>
        <v>41</v>
      </c>
      <c r="E70" s="52">
        <f t="shared" si="9"/>
        <v>61</v>
      </c>
      <c r="F70" s="52">
        <f t="shared" si="9"/>
        <v>151</v>
      </c>
      <c r="G70" s="52">
        <f t="shared" si="9"/>
        <v>282</v>
      </c>
      <c r="H70" s="52">
        <f t="shared" si="9"/>
        <v>239</v>
      </c>
      <c r="I70" s="52">
        <f t="shared" si="9"/>
        <v>221</v>
      </c>
      <c r="J70" s="52">
        <f t="shared" si="9"/>
        <v>247</v>
      </c>
      <c r="K70" s="52">
        <f t="shared" si="9"/>
        <v>278</v>
      </c>
      <c r="L70" s="52">
        <f t="shared" si="9"/>
        <v>450</v>
      </c>
      <c r="M70" s="52">
        <f t="shared" si="9"/>
        <v>479</v>
      </c>
      <c r="N70" s="52">
        <f t="shared" si="9"/>
        <v>384</v>
      </c>
      <c r="O70" s="52">
        <f t="shared" si="9"/>
        <v>243</v>
      </c>
      <c r="P70" s="52">
        <f t="shared" si="9"/>
        <v>257</v>
      </c>
      <c r="Q70" s="52">
        <f t="shared" si="9"/>
        <v>213</v>
      </c>
      <c r="R70" s="52">
        <f t="shared" ref="R70:V70" si="10">R42-R56</f>
        <v>255</v>
      </c>
      <c r="S70" s="52">
        <f t="shared" si="10"/>
        <v>303</v>
      </c>
      <c r="T70" s="52">
        <f t="shared" si="10"/>
        <v>486</v>
      </c>
      <c r="U70" s="52">
        <f t="shared" si="10"/>
        <v>790</v>
      </c>
      <c r="V70" s="52">
        <f t="shared" si="10"/>
        <v>456</v>
      </c>
      <c r="W70" s="52">
        <f t="shared" ref="W70:Y70" si="11">W42-W56</f>
        <v>373</v>
      </c>
      <c r="X70" s="52">
        <f t="shared" si="11"/>
        <v>2</v>
      </c>
      <c r="Y70" s="52">
        <f t="shared" si="11"/>
        <v>1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3015</v>
      </c>
      <c r="D72" s="52">
        <v>3749</v>
      </c>
      <c r="E72" s="52">
        <v>3292</v>
      </c>
      <c r="F72" s="52">
        <v>3355</v>
      </c>
      <c r="G72" s="52">
        <v>4255</v>
      </c>
      <c r="H72" s="52">
        <v>5822</v>
      </c>
      <c r="I72" s="52">
        <v>5025</v>
      </c>
      <c r="J72" s="52">
        <v>5946</v>
      </c>
      <c r="K72" s="52">
        <v>9254</v>
      </c>
      <c r="L72" s="52">
        <v>15545</v>
      </c>
      <c r="M72" s="52">
        <v>7187</v>
      </c>
      <c r="N72" s="52">
        <v>7399</v>
      </c>
      <c r="O72" s="52">
        <v>4150</v>
      </c>
      <c r="P72" s="52">
        <v>3778</v>
      </c>
      <c r="Q72" s="52">
        <v>3771</v>
      </c>
      <c r="R72" s="52">
        <v>4172</v>
      </c>
      <c r="S72" s="52">
        <v>6712</v>
      </c>
      <c r="T72" s="52">
        <v>6359</v>
      </c>
      <c r="U72" s="52">
        <v>2648</v>
      </c>
      <c r="V72" s="52">
        <v>2704</v>
      </c>
      <c r="W72" s="52">
        <v>1109</v>
      </c>
      <c r="X72" s="52">
        <v>632</v>
      </c>
      <c r="Y72" s="52">
        <v>795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3161</v>
      </c>
      <c r="D73" s="36">
        <v>3796</v>
      </c>
      <c r="E73" s="36">
        <v>2874</v>
      </c>
      <c r="F73" s="36">
        <v>4346</v>
      </c>
      <c r="G73" s="36">
        <v>9189</v>
      </c>
      <c r="H73" s="36">
        <v>13042</v>
      </c>
      <c r="I73" s="36">
        <v>12868</v>
      </c>
      <c r="J73" s="36">
        <v>14837</v>
      </c>
      <c r="K73" s="36">
        <v>13369</v>
      </c>
      <c r="L73" s="36">
        <v>13130</v>
      </c>
      <c r="M73" s="36">
        <v>4898</v>
      </c>
      <c r="N73" s="36">
        <v>3695</v>
      </c>
      <c r="O73" s="36">
        <v>3102</v>
      </c>
      <c r="P73" s="36">
        <v>6612</v>
      </c>
      <c r="Q73" s="36">
        <v>13172</v>
      </c>
      <c r="R73" s="36">
        <v>19748</v>
      </c>
      <c r="S73" s="36">
        <v>14314</v>
      </c>
      <c r="T73" s="36">
        <v>14904</v>
      </c>
      <c r="U73" s="36">
        <v>5214</v>
      </c>
      <c r="V73" s="36">
        <v>5971</v>
      </c>
      <c r="W73" s="36">
        <v>6093</v>
      </c>
      <c r="X73" s="36">
        <v>6163</v>
      </c>
      <c r="Y73" s="36">
        <v>6675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5123</v>
      </c>
      <c r="K79" s="52">
        <f>RES_hhdet_numvin!K45</f>
        <v>10797</v>
      </c>
      <c r="L79" s="52">
        <f>RES_hhdet_numvin!L45</f>
        <v>16282</v>
      </c>
      <c r="M79" s="52">
        <f>RES_hhdet_numvin!M45</f>
        <v>5145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3930</v>
      </c>
      <c r="U79" s="52">
        <f>RES_hhdet_numvin!U45</f>
        <v>2117</v>
      </c>
      <c r="V79" s="52">
        <f>RES_hhdet_numvin!V45</f>
        <v>9346</v>
      </c>
      <c r="W79" s="52">
        <f>RES_hhdet_numvin!W45</f>
        <v>9028</v>
      </c>
      <c r="X79" s="52">
        <f>RES_hhdet_numvin!X45</f>
        <v>8678</v>
      </c>
      <c r="Y79" s="52">
        <f>RES_hhdet_numvin!Y45</f>
        <v>8788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36</v>
      </c>
      <c r="S82" s="138">
        <f>RES_hhdet_numvin!S48</f>
        <v>111</v>
      </c>
      <c r="T82" s="138">
        <f>RES_hhdet_numvin!T48</f>
        <v>162</v>
      </c>
      <c r="U82" s="138">
        <f>RES_hhdet_numvin!U48</f>
        <v>473</v>
      </c>
      <c r="V82" s="138">
        <f>RES_hhdet_numvin!V48</f>
        <v>673</v>
      </c>
      <c r="W82" s="138">
        <f>RES_hhdet_numvin!W48</f>
        <v>1214</v>
      </c>
      <c r="X82" s="138">
        <f>RES_hhdet_numvin!X48</f>
        <v>1546</v>
      </c>
      <c r="Y82" s="138">
        <f>RES_hhdet_numvin!Y48</f>
        <v>1353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2954</v>
      </c>
      <c r="K84" s="138">
        <f>RES_hhdet_numvin!K50</f>
        <v>6526</v>
      </c>
      <c r="L84" s="138">
        <f>RES_hhdet_numvin!L50</f>
        <v>8685</v>
      </c>
      <c r="M84" s="138">
        <f>RES_hhdet_numvin!M50</f>
        <v>1778</v>
      </c>
      <c r="N84" s="138">
        <f>RES_hhdet_numvin!N50</f>
        <v>219</v>
      </c>
      <c r="O84" s="138">
        <f>RES_hhdet_numvin!O50</f>
        <v>2411</v>
      </c>
      <c r="P84" s="138">
        <f>RES_hhdet_numvin!P50</f>
        <v>2855</v>
      </c>
      <c r="Q84" s="138">
        <f>RES_hhdet_numvin!Q50</f>
        <v>1781</v>
      </c>
      <c r="R84" s="138">
        <f>RES_hhdet_numvin!R50</f>
        <v>761</v>
      </c>
      <c r="S84" s="138">
        <f>RES_hhdet_numvin!S50</f>
        <v>1729</v>
      </c>
      <c r="T84" s="138">
        <f>RES_hhdet_numvin!T50</f>
        <v>1957</v>
      </c>
      <c r="U84" s="138">
        <f>RES_hhdet_numvin!U50</f>
        <v>4020</v>
      </c>
      <c r="V84" s="138">
        <f>RES_hhdet_numvin!V50</f>
        <v>6421</v>
      </c>
      <c r="W84" s="138">
        <f>RES_hhdet_numvin!W50</f>
        <v>8688</v>
      </c>
      <c r="X84" s="138">
        <f>RES_hhdet_numvin!X50</f>
        <v>10713</v>
      </c>
      <c r="Y84" s="138">
        <f>RES_hhdet_numvin!Y50</f>
        <v>12723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72</v>
      </c>
      <c r="K85" s="138">
        <f>RES_hhdet_numvin!K51</f>
        <v>84</v>
      </c>
      <c r="L85" s="138">
        <f>RES_hhdet_numvin!L51</f>
        <v>1008</v>
      </c>
      <c r="M85" s="138">
        <f>RES_hhdet_numvin!M51</f>
        <v>1106</v>
      </c>
      <c r="N85" s="138">
        <f>RES_hhdet_numvin!N51</f>
        <v>0</v>
      </c>
      <c r="O85" s="138">
        <f>RES_hhdet_numvin!O51</f>
        <v>0</v>
      </c>
      <c r="P85" s="138">
        <f>RES_hhdet_numvin!P51</f>
        <v>109</v>
      </c>
      <c r="Q85" s="138">
        <f>RES_hhdet_numvin!Q51</f>
        <v>78</v>
      </c>
      <c r="R85" s="138">
        <f>RES_hhdet_numvin!R51</f>
        <v>37</v>
      </c>
      <c r="S85" s="138">
        <f>RES_hhdet_numvin!S51</f>
        <v>0</v>
      </c>
      <c r="T85" s="138">
        <f>RES_hhdet_numvin!T51</f>
        <v>505</v>
      </c>
      <c r="U85" s="138">
        <f>RES_hhdet_numvin!U51</f>
        <v>0</v>
      </c>
      <c r="V85" s="138">
        <f>RES_hhdet_numvin!V51</f>
        <v>249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31</v>
      </c>
      <c r="V88" s="138">
        <f>RES_hhdet_numvin!V54</f>
        <v>304</v>
      </c>
      <c r="W88" s="138">
        <f>RES_hhdet_numvin!W54</f>
        <v>0</v>
      </c>
      <c r="X88" s="138">
        <f>RES_hhdet_numvin!X54</f>
        <v>0</v>
      </c>
      <c r="Y88" s="138">
        <f>RES_hhdet_numvin!Y54</f>
        <v>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294</v>
      </c>
      <c r="V89" s="138">
        <f>RES_hhdet_numvin!V55</f>
        <v>616</v>
      </c>
      <c r="W89" s="138">
        <f>RES_hhdet_numvin!W55</f>
        <v>514</v>
      </c>
      <c r="X89" s="138">
        <f>RES_hhdet_numvin!X55</f>
        <v>4</v>
      </c>
      <c r="Y89" s="138">
        <f>RES_hhdet_numvin!Y55</f>
        <v>2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1271</v>
      </c>
      <c r="S93" s="138">
        <f>RES_hhdet_numvin!S59</f>
        <v>3522</v>
      </c>
      <c r="T93" s="138">
        <f>RES_hhdet_numvin!T59</f>
        <v>4398</v>
      </c>
      <c r="U93" s="138">
        <f>RES_hhdet_numvin!U59</f>
        <v>2328</v>
      </c>
      <c r="V93" s="138">
        <f>RES_hhdet_numvin!V59</f>
        <v>3306</v>
      </c>
      <c r="W93" s="138">
        <f>RES_hhdet_numvin!W59</f>
        <v>1479</v>
      </c>
      <c r="X93" s="138">
        <f>RES_hhdet_numvin!X59</f>
        <v>858</v>
      </c>
      <c r="Y93" s="138">
        <f>RES_hhdet_numvin!Y59</f>
        <v>1066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6010</v>
      </c>
      <c r="S94" s="39">
        <f>RES_hhdet_numvin!S60</f>
        <v>7514</v>
      </c>
      <c r="T94" s="39">
        <f>RES_hhdet_numvin!T60</f>
        <v>10297</v>
      </c>
      <c r="U94" s="39">
        <f>RES_hhdet_numvin!U60</f>
        <v>4570</v>
      </c>
      <c r="V94" s="39">
        <f>RES_hhdet_numvin!V60</f>
        <v>7289</v>
      </c>
      <c r="W94" s="39">
        <f>RES_hhdet_numvin!W60</f>
        <v>8084</v>
      </c>
      <c r="X94" s="39">
        <f>RES_hhdet_numvin!X60</f>
        <v>8317</v>
      </c>
      <c r="Y94" s="39">
        <f>RES_hhdet_numvin!Y60</f>
        <v>8925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44.370667903577193</v>
      </c>
      <c r="C98" s="117">
        <f t="shared" si="12"/>
        <v>49.271822196871312</v>
      </c>
      <c r="D98" s="117">
        <f t="shared" si="12"/>
        <v>48.493365473987943</v>
      </c>
      <c r="E98" s="117">
        <f t="shared" si="12"/>
        <v>40.869302740555042</v>
      </c>
      <c r="F98" s="117">
        <f t="shared" si="12"/>
        <v>38.922239697922024</v>
      </c>
      <c r="G98" s="117">
        <f t="shared" si="12"/>
        <v>43.628746705840896</v>
      </c>
      <c r="H98" s="117">
        <f t="shared" si="12"/>
        <v>48.535411079457944</v>
      </c>
      <c r="I98" s="117">
        <f t="shared" si="12"/>
        <v>63.010287957186293</v>
      </c>
      <c r="J98" s="117">
        <f t="shared" si="12"/>
        <v>76.352379155558495</v>
      </c>
      <c r="K98" s="117">
        <f t="shared" si="12"/>
        <v>91.622508609838931</v>
      </c>
      <c r="L98" s="117">
        <f t="shared" si="12"/>
        <v>112.12106094207783</v>
      </c>
      <c r="M98" s="117">
        <f t="shared" si="12"/>
        <v>118.79592364573394</v>
      </c>
      <c r="N98" s="117">
        <f t="shared" si="12"/>
        <v>90.02225958407449</v>
      </c>
      <c r="O98" s="117">
        <f t="shared" si="12"/>
        <v>80.625135488477454</v>
      </c>
      <c r="P98" s="117">
        <f t="shared" si="12"/>
        <v>73.026414035269099</v>
      </c>
      <c r="Q98" s="117">
        <f t="shared" si="12"/>
        <v>67.593181152374598</v>
      </c>
      <c r="R98" s="117">
        <f t="shared" ref="R98:V98" si="13">R99+R102+R104+R113</f>
        <v>70.722675204992214</v>
      </c>
      <c r="S98" s="117">
        <f t="shared" si="13"/>
        <v>61.506651333805067</v>
      </c>
      <c r="T98" s="117">
        <f t="shared" si="13"/>
        <v>72.06598253951546</v>
      </c>
      <c r="U98" s="117">
        <f t="shared" si="13"/>
        <v>63.1549852337183</v>
      </c>
      <c r="V98" s="117">
        <f t="shared" si="13"/>
        <v>69.470686721187704</v>
      </c>
      <c r="W98" s="117">
        <f t="shared" ref="W98:Y98" si="14">W99+W102+W104+W113</f>
        <v>65.812720588986878</v>
      </c>
      <c r="X98" s="117">
        <f t="shared" si="14"/>
        <v>56.244563003658534</v>
      </c>
      <c r="Y98" s="117">
        <f t="shared" si="14"/>
        <v>49.393317487342401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19.690228375031548</v>
      </c>
      <c r="C99" s="122">
        <f t="shared" si="15"/>
        <v>23.799947460356979</v>
      </c>
      <c r="D99" s="122">
        <f t="shared" si="15"/>
        <v>23.859707658243789</v>
      </c>
      <c r="E99" s="122">
        <f t="shared" si="15"/>
        <v>19.789888349706949</v>
      </c>
      <c r="F99" s="122">
        <f t="shared" si="15"/>
        <v>19.379184984856099</v>
      </c>
      <c r="G99" s="122">
        <f t="shared" si="15"/>
        <v>22.711066028045277</v>
      </c>
      <c r="H99" s="122">
        <f t="shared" si="15"/>
        <v>25.035637883701643</v>
      </c>
      <c r="I99" s="122">
        <f t="shared" si="15"/>
        <v>33.308564852535511</v>
      </c>
      <c r="J99" s="122">
        <f t="shared" si="15"/>
        <v>41.842294406363678</v>
      </c>
      <c r="K99" s="122">
        <f t="shared" si="15"/>
        <v>51.577730173767819</v>
      </c>
      <c r="L99" s="122">
        <f t="shared" si="15"/>
        <v>53.528430469907065</v>
      </c>
      <c r="M99" s="122">
        <f t="shared" si="15"/>
        <v>63.086454951435719</v>
      </c>
      <c r="N99" s="122">
        <f t="shared" si="15"/>
        <v>49.225892841327003</v>
      </c>
      <c r="O99" s="122">
        <f t="shared" si="15"/>
        <v>48.004860976818669</v>
      </c>
      <c r="P99" s="122">
        <f t="shared" si="15"/>
        <v>45.87861847412978</v>
      </c>
      <c r="Q99" s="122">
        <f t="shared" si="15"/>
        <v>42.936289073986124</v>
      </c>
      <c r="R99" s="122">
        <f t="shared" ref="R99:V99" si="16">SUM(R100:R101)</f>
        <v>43.553480474430742</v>
      </c>
      <c r="S99" s="122">
        <f t="shared" si="16"/>
        <v>37.415774554169502</v>
      </c>
      <c r="T99" s="122">
        <f t="shared" si="16"/>
        <v>44.358085499769437</v>
      </c>
      <c r="U99" s="122">
        <f t="shared" si="16"/>
        <v>38.045707740678957</v>
      </c>
      <c r="V99" s="122">
        <f t="shared" si="16"/>
        <v>41.684678737102125</v>
      </c>
      <c r="W99" s="122">
        <f t="shared" ref="W99:Y99" si="17">SUM(W100:W101)</f>
        <v>40.063107045176153</v>
      </c>
      <c r="X99" s="122">
        <f t="shared" si="17"/>
        <v>34.570358941536782</v>
      </c>
      <c r="Y99" s="122">
        <f t="shared" si="17"/>
        <v>29.1656317308646</v>
      </c>
      <c r="DA99" s="130" t="s">
        <v>1611</v>
      </c>
    </row>
    <row r="100" spans="1:105" ht="12" customHeight="1" x14ac:dyDescent="0.25">
      <c r="A100" s="97" t="s">
        <v>211</v>
      </c>
      <c r="B100" s="98">
        <v>19.525179439337712</v>
      </c>
      <c r="C100" s="98">
        <v>23.607036810333273</v>
      </c>
      <c r="D100" s="98">
        <v>23.674112300830192</v>
      </c>
      <c r="E100" s="98">
        <v>19.663400769441449</v>
      </c>
      <c r="F100" s="98">
        <v>19.260952501473913</v>
      </c>
      <c r="G100" s="98">
        <v>22.568051896050264</v>
      </c>
      <c r="H100" s="98">
        <v>24.870764914538203</v>
      </c>
      <c r="I100" s="98">
        <v>33.074956769573483</v>
      </c>
      <c r="J100" s="98">
        <v>41.525273116327213</v>
      </c>
      <c r="K100" s="98">
        <v>51.198809834613762</v>
      </c>
      <c r="L100" s="98">
        <v>53.260793649304723</v>
      </c>
      <c r="M100" s="98">
        <v>62.72959267273648</v>
      </c>
      <c r="N100" s="98">
        <v>48.958767930607223</v>
      </c>
      <c r="O100" s="98">
        <v>47.746252346457219</v>
      </c>
      <c r="P100" s="98">
        <v>45.64232001177178</v>
      </c>
      <c r="Q100" s="98">
        <v>42.719483281150062</v>
      </c>
      <c r="R100" s="98">
        <v>43.326025319917463</v>
      </c>
      <c r="S100" s="98">
        <v>37.22446274443756</v>
      </c>
      <c r="T100" s="98">
        <v>44.133201534128482</v>
      </c>
      <c r="U100" s="98">
        <v>37.854723039036315</v>
      </c>
      <c r="V100" s="98">
        <v>41.38274094118762</v>
      </c>
      <c r="W100" s="98">
        <v>39.765856424578146</v>
      </c>
      <c r="X100" s="98">
        <v>34.304171108401135</v>
      </c>
      <c r="Y100" s="98">
        <v>28.926431895713318</v>
      </c>
      <c r="DA100" s="63" t="s">
        <v>1612</v>
      </c>
    </row>
    <row r="101" spans="1:105" ht="12" customHeight="1" x14ac:dyDescent="0.25">
      <c r="A101" s="97" t="s">
        <v>53</v>
      </c>
      <c r="B101" s="98">
        <v>0.16504893569383558</v>
      </c>
      <c r="C101" s="98">
        <v>0.19291065002370639</v>
      </c>
      <c r="D101" s="98">
        <v>0.18559535741359809</v>
      </c>
      <c r="E101" s="98">
        <v>0.12648758026550086</v>
      </c>
      <c r="F101" s="98">
        <v>0.11823248338218521</v>
      </c>
      <c r="G101" s="98">
        <v>0.1430141319950145</v>
      </c>
      <c r="H101" s="98">
        <v>0.16487296916343963</v>
      </c>
      <c r="I101" s="98">
        <v>0.23360808296202928</v>
      </c>
      <c r="J101" s="98">
        <v>0.31702129003646462</v>
      </c>
      <c r="K101" s="98">
        <v>0.37892033915406015</v>
      </c>
      <c r="L101" s="98">
        <v>0.26763682060234434</v>
      </c>
      <c r="M101" s="98">
        <v>0.35686227869924203</v>
      </c>
      <c r="N101" s="98">
        <v>0.26712491071977873</v>
      </c>
      <c r="O101" s="98">
        <v>0.25860863036144882</v>
      </c>
      <c r="P101" s="98">
        <v>0.23629846235800392</v>
      </c>
      <c r="Q101" s="98">
        <v>0.21680579283606002</v>
      </c>
      <c r="R101" s="98">
        <v>0.22745515451328108</v>
      </c>
      <c r="S101" s="98">
        <v>0.19131180973194103</v>
      </c>
      <c r="T101" s="98">
        <v>0.22488396564095239</v>
      </c>
      <c r="U101" s="98">
        <v>0.19098470164263939</v>
      </c>
      <c r="V101" s="98">
        <v>0.30193779591450437</v>
      </c>
      <c r="W101" s="98">
        <v>0.29725062059801033</v>
      </c>
      <c r="X101" s="98">
        <v>0.26618783313564709</v>
      </c>
      <c r="Y101" s="98">
        <v>0.23919983515128276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9.5413001757736204E-2</v>
      </c>
      <c r="C102" s="122">
        <f t="shared" si="18"/>
        <v>9.8079259988320164E-2</v>
      </c>
      <c r="D102" s="122">
        <f t="shared" si="18"/>
        <v>7.4599243882156149E-2</v>
      </c>
      <c r="E102" s="122">
        <f t="shared" si="18"/>
        <v>0.13930157279894739</v>
      </c>
      <c r="F102" s="122">
        <f t="shared" si="18"/>
        <v>8.9260082932138024E-2</v>
      </c>
      <c r="G102" s="122">
        <f t="shared" si="18"/>
        <v>0.10180379976929101</v>
      </c>
      <c r="H102" s="122">
        <f t="shared" si="18"/>
        <v>0.1372721482853477</v>
      </c>
      <c r="I102" s="122">
        <f t="shared" si="18"/>
        <v>8.2808299086981826E-2</v>
      </c>
      <c r="J102" s="122">
        <f t="shared" si="18"/>
        <v>0.10599526890685607</v>
      </c>
      <c r="K102" s="122">
        <f t="shared" si="18"/>
        <v>0.24192069604138577</v>
      </c>
      <c r="L102" s="122">
        <f t="shared" si="18"/>
        <v>0.47801755210552771</v>
      </c>
      <c r="M102" s="122">
        <f t="shared" si="18"/>
        <v>0.56551474586913664</v>
      </c>
      <c r="N102" s="122">
        <f t="shared" si="18"/>
        <v>0.58014683108737308</v>
      </c>
      <c r="O102" s="122">
        <f t="shared" si="18"/>
        <v>0.50622559969310832</v>
      </c>
      <c r="P102" s="122">
        <f t="shared" si="18"/>
        <v>0.41751166351276964</v>
      </c>
      <c r="Q102" s="122">
        <f t="shared" si="18"/>
        <v>0.34775754613766074</v>
      </c>
      <c r="R102" s="122">
        <f t="shared" si="18"/>
        <v>0.30017777155602821</v>
      </c>
      <c r="S102" s="122">
        <f t="shared" si="18"/>
        <v>0.21363615882757392</v>
      </c>
      <c r="T102" s="122">
        <f t="shared" si="18"/>
        <v>0.14966422418459119</v>
      </c>
      <c r="U102" s="122">
        <f t="shared" si="18"/>
        <v>9.625093262565633E-2</v>
      </c>
      <c r="V102" s="122">
        <f t="shared" si="18"/>
        <v>8.2278501382816172E-2</v>
      </c>
      <c r="W102" s="122">
        <f t="shared" si="18"/>
        <v>0.12185106460384915</v>
      </c>
      <c r="X102" s="122">
        <f t="shared" si="18"/>
        <v>0.18147252486485305</v>
      </c>
      <c r="Y102" s="122">
        <f t="shared" si="18"/>
        <v>0.25402574161511354</v>
      </c>
      <c r="DA102" s="130" t="s">
        <v>1614</v>
      </c>
    </row>
    <row r="103" spans="1:105" ht="12" customHeight="1" x14ac:dyDescent="0.25">
      <c r="A103" s="97" t="s">
        <v>53</v>
      </c>
      <c r="B103" s="98">
        <v>9.5413001757736204E-2</v>
      </c>
      <c r="C103" s="98">
        <v>9.8079259988320164E-2</v>
      </c>
      <c r="D103" s="98">
        <v>7.4599243882156149E-2</v>
      </c>
      <c r="E103" s="98">
        <v>0.13930157279894739</v>
      </c>
      <c r="F103" s="98">
        <v>8.9260082932138024E-2</v>
      </c>
      <c r="G103" s="98">
        <v>0.10180379976929101</v>
      </c>
      <c r="H103" s="98">
        <v>0.1372721482853477</v>
      </c>
      <c r="I103" s="98">
        <v>8.2808299086981826E-2</v>
      </c>
      <c r="J103" s="98">
        <v>0.10599526890685607</v>
      </c>
      <c r="K103" s="98">
        <v>0.24192069604138577</v>
      </c>
      <c r="L103" s="98">
        <v>0.47801755210552771</v>
      </c>
      <c r="M103" s="98">
        <v>0.56551474586913664</v>
      </c>
      <c r="N103" s="98">
        <v>0.58014683108737308</v>
      </c>
      <c r="O103" s="98">
        <v>0.50622559969310832</v>
      </c>
      <c r="P103" s="98">
        <v>0.41751166351276964</v>
      </c>
      <c r="Q103" s="98">
        <v>0.34775754613766074</v>
      </c>
      <c r="R103" s="98">
        <v>0.30017777155602821</v>
      </c>
      <c r="S103" s="98">
        <v>0.21363615882757392</v>
      </c>
      <c r="T103" s="98">
        <v>0.14966422418459119</v>
      </c>
      <c r="U103" s="98">
        <v>9.625093262565633E-2</v>
      </c>
      <c r="V103" s="98">
        <v>8.2278501382816172E-2</v>
      </c>
      <c r="W103" s="98">
        <v>0.12185106460384915</v>
      </c>
      <c r="X103" s="98">
        <v>0.18147252486485305</v>
      </c>
      <c r="Y103" s="98">
        <v>0.25402574161511354</v>
      </c>
      <c r="DA103" s="63" t="s">
        <v>1615</v>
      </c>
    </row>
    <row r="104" spans="1:105" ht="12" customHeight="1" x14ac:dyDescent="0.25">
      <c r="A104" s="121" t="s">
        <v>55</v>
      </c>
      <c r="B104" s="122">
        <v>9.5382168752050376</v>
      </c>
      <c r="C104" s="122">
        <v>11.282579541881653</v>
      </c>
      <c r="D104" s="122">
        <v>10.712097226117807</v>
      </c>
      <c r="E104" s="122">
        <v>7.8451346207612396</v>
      </c>
      <c r="F104" s="122">
        <v>7.1213935012936238</v>
      </c>
      <c r="G104" s="122">
        <v>8.1077857619026954</v>
      </c>
      <c r="H104" s="122">
        <v>9.2584519029376082</v>
      </c>
      <c r="I104" s="122">
        <v>11.98998684676949</v>
      </c>
      <c r="J104" s="122">
        <v>15.532827207763706</v>
      </c>
      <c r="K104" s="122">
        <v>16.778203577305991</v>
      </c>
      <c r="L104" s="122">
        <v>25.834456076095339</v>
      </c>
      <c r="M104" s="122">
        <v>27.465971115245605</v>
      </c>
      <c r="N104" s="122">
        <v>18.443737386193266</v>
      </c>
      <c r="O104" s="122">
        <v>15.495394144373611</v>
      </c>
      <c r="P104" s="122">
        <v>13.416945495772733</v>
      </c>
      <c r="Q104" s="122">
        <v>12.19142859438174</v>
      </c>
      <c r="R104" s="122">
        <v>12.610894893293857</v>
      </c>
      <c r="S104" s="122">
        <v>11.003021241907602</v>
      </c>
      <c r="T104" s="122">
        <v>13.131000435533648</v>
      </c>
      <c r="U104" s="122">
        <v>10.958543524017477</v>
      </c>
      <c r="V104" s="122">
        <v>12.470623414004759</v>
      </c>
      <c r="W104" s="122">
        <v>10.975413137313231</v>
      </c>
      <c r="X104" s="122">
        <v>9.1327000811708636</v>
      </c>
      <c r="Y104" s="122">
        <v>7.4830085006870943</v>
      </c>
      <c r="DA104" s="130" t="s">
        <v>1616</v>
      </c>
    </row>
    <row r="105" spans="1:105" ht="12" customHeight="1" x14ac:dyDescent="0.25">
      <c r="A105" s="97" t="s">
        <v>138</v>
      </c>
      <c r="B105" s="98">
        <v>9.2813044407618293</v>
      </c>
      <c r="C105" s="98">
        <v>10.990221564932195</v>
      </c>
      <c r="D105" s="98">
        <v>10.443048599998013</v>
      </c>
      <c r="E105" s="98">
        <v>7.6366044238165207</v>
      </c>
      <c r="F105" s="98">
        <v>6.9190192414859046</v>
      </c>
      <c r="G105" s="98">
        <v>7.8739990813720464</v>
      </c>
      <c r="H105" s="98">
        <v>8.9988624968504762</v>
      </c>
      <c r="I105" s="98">
        <v>11.674450410302732</v>
      </c>
      <c r="J105" s="98">
        <v>15.141020150538246</v>
      </c>
      <c r="K105" s="98">
        <v>16.354040253754341</v>
      </c>
      <c r="L105" s="98">
        <v>25.106907132234621</v>
      </c>
      <c r="M105" s="98">
        <v>26.489796156891085</v>
      </c>
      <c r="N105" s="98">
        <v>17.706640709808383</v>
      </c>
      <c r="O105" s="98">
        <v>14.857286108983031</v>
      </c>
      <c r="P105" s="98">
        <v>12.838517841364496</v>
      </c>
      <c r="Q105" s="98">
        <v>11.653932679232964</v>
      </c>
      <c r="R105" s="98">
        <v>12.06271268730381</v>
      </c>
      <c r="S105" s="98">
        <v>10.518077194198346</v>
      </c>
      <c r="T105" s="98">
        <v>12.518791435447071</v>
      </c>
      <c r="U105" s="98">
        <v>10.375799951448695</v>
      </c>
      <c r="V105" s="98">
        <v>11.792703138425068</v>
      </c>
      <c r="W105" s="98">
        <v>10.302878094871673</v>
      </c>
      <c r="X105" s="98">
        <v>8.6019590980145875</v>
      </c>
      <c r="Y105" s="98">
        <v>7.1184801851742261</v>
      </c>
      <c r="DA105" s="63" t="s">
        <v>1617</v>
      </c>
    </row>
    <row r="106" spans="1:105" ht="12" customHeight="1" x14ac:dyDescent="0.25">
      <c r="A106" s="97" t="s">
        <v>137</v>
      </c>
      <c r="B106" s="98">
        <v>7.8149508908000709E-2</v>
      </c>
      <c r="C106" s="98">
        <v>0.11323294644117757</v>
      </c>
      <c r="D106" s="98">
        <v>0.10638072854899042</v>
      </c>
      <c r="E106" s="98">
        <v>7.6726361210806324E-2</v>
      </c>
      <c r="F106" s="98">
        <v>6.8372867910660926E-2</v>
      </c>
      <c r="G106" s="98">
        <v>7.0288852640815469E-2</v>
      </c>
      <c r="H106" s="98">
        <v>7.7154254406255951E-2</v>
      </c>
      <c r="I106" s="98">
        <v>9.880158273166445E-2</v>
      </c>
      <c r="J106" s="98">
        <v>0.15134557288561282</v>
      </c>
      <c r="K106" s="98">
        <v>0.15123435535223628</v>
      </c>
      <c r="L106" s="98">
        <v>0.43578523400165936</v>
      </c>
      <c r="M106" s="98">
        <v>0.66825680895541173</v>
      </c>
      <c r="N106" s="98">
        <v>0.45478695792827845</v>
      </c>
      <c r="O106" s="98">
        <v>0.3829680820307671</v>
      </c>
      <c r="P106" s="98">
        <v>0.35891669718913377</v>
      </c>
      <c r="Q106" s="98">
        <v>0.34430164036123817</v>
      </c>
      <c r="R106" s="98">
        <v>0.36807490609826271</v>
      </c>
      <c r="S106" s="98">
        <v>0.32129443362685073</v>
      </c>
      <c r="T106" s="98">
        <v>0.42322861771344711</v>
      </c>
      <c r="U106" s="98">
        <v>0.35131203763208441</v>
      </c>
      <c r="V106" s="98">
        <v>0.41887819480988597</v>
      </c>
      <c r="W106" s="98">
        <v>0.37345757362513576</v>
      </c>
      <c r="X106" s="98">
        <v>0.31541554907363512</v>
      </c>
      <c r="Y106" s="98">
        <v>0.23201583569359122</v>
      </c>
      <c r="DA106" s="63" t="s">
        <v>1618</v>
      </c>
    </row>
    <row r="107" spans="1:105" ht="12" customHeight="1" x14ac:dyDescent="0.25">
      <c r="A107" s="100" t="s">
        <v>211</v>
      </c>
      <c r="B107" s="101">
        <v>2.2600130070283594E-2</v>
      </c>
      <c r="C107" s="101">
        <v>3.6123617244034949E-2</v>
      </c>
      <c r="D107" s="101">
        <v>3.5203673548434698E-2</v>
      </c>
      <c r="E107" s="101">
        <v>2.1883269069850702E-2</v>
      </c>
      <c r="F107" s="101">
        <v>1.9540967517007211E-2</v>
      </c>
      <c r="G107" s="101">
        <v>2.2499181608672654E-2</v>
      </c>
      <c r="H107" s="101">
        <v>2.2633981560632888E-2</v>
      </c>
      <c r="I107" s="101">
        <v>2.9440627518434959E-2</v>
      </c>
      <c r="J107" s="101">
        <v>4.4110860391640201E-2</v>
      </c>
      <c r="K107" s="101">
        <v>4.4140453334300979E-2</v>
      </c>
      <c r="L107" s="101">
        <v>0.11587617460852198</v>
      </c>
      <c r="M107" s="101">
        <v>0.15077454096561499</v>
      </c>
      <c r="N107" s="101">
        <v>9.2029020805305436E-2</v>
      </c>
      <c r="O107" s="101">
        <v>6.3701441378382115E-2</v>
      </c>
      <c r="P107" s="101">
        <v>6.0262748755345291E-2</v>
      </c>
      <c r="Q107" s="101">
        <v>5.9602096366772182E-2</v>
      </c>
      <c r="R107" s="101">
        <v>7.1279189683280578E-2</v>
      </c>
      <c r="S107" s="101">
        <v>5.6686200659022995E-2</v>
      </c>
      <c r="T107" s="101">
        <v>6.623574925506738E-2</v>
      </c>
      <c r="U107" s="101">
        <v>5.5375547778061279E-2</v>
      </c>
      <c r="V107" s="101">
        <v>7.3137175761351508E-2</v>
      </c>
      <c r="W107" s="101">
        <v>7.7955076422888708E-2</v>
      </c>
      <c r="X107" s="101">
        <v>9.7309174495668532E-2</v>
      </c>
      <c r="Y107" s="101">
        <v>6.0848882139092071E-2</v>
      </c>
      <c r="DA107" s="131" t="s">
        <v>1619</v>
      </c>
    </row>
    <row r="108" spans="1:105" ht="12" customHeight="1" x14ac:dyDescent="0.25">
      <c r="A108" s="103" t="s">
        <v>52</v>
      </c>
      <c r="B108" s="104">
        <v>5.5549378837717114E-2</v>
      </c>
      <c r="C108" s="104">
        <v>7.7109329197142612E-2</v>
      </c>
      <c r="D108" s="104">
        <v>7.1177055000555725E-2</v>
      </c>
      <c r="E108" s="104">
        <v>5.4843092140955618E-2</v>
      </c>
      <c r="F108" s="104">
        <v>4.8831900393653718E-2</v>
      </c>
      <c r="G108" s="104">
        <v>4.7789671032142815E-2</v>
      </c>
      <c r="H108" s="104">
        <v>5.4520272845623066E-2</v>
      </c>
      <c r="I108" s="104">
        <v>6.9360955213229492E-2</v>
      </c>
      <c r="J108" s="104">
        <v>0.10723471249397261</v>
      </c>
      <c r="K108" s="104">
        <v>0.1070939020179353</v>
      </c>
      <c r="L108" s="104">
        <v>0.31990905939313735</v>
      </c>
      <c r="M108" s="104">
        <v>0.5174822679897968</v>
      </c>
      <c r="N108" s="104">
        <v>0.362757937122973</v>
      </c>
      <c r="O108" s="104">
        <v>0.31926664065238497</v>
      </c>
      <c r="P108" s="104">
        <v>0.29865394843378845</v>
      </c>
      <c r="Q108" s="104">
        <v>0.28469954399446601</v>
      </c>
      <c r="R108" s="104">
        <v>0.29679571641498215</v>
      </c>
      <c r="S108" s="104">
        <v>0.26460823296782776</v>
      </c>
      <c r="T108" s="104">
        <v>0.35699286845837974</v>
      </c>
      <c r="U108" s="104">
        <v>0.29593648985402315</v>
      </c>
      <c r="V108" s="104">
        <v>0.34574101904853449</v>
      </c>
      <c r="W108" s="104">
        <v>0.29550249720224708</v>
      </c>
      <c r="X108" s="104">
        <v>0.21810637457796661</v>
      </c>
      <c r="Y108" s="104">
        <v>0.17116695355449915</v>
      </c>
      <c r="DA108" s="132" t="s">
        <v>1620</v>
      </c>
    </row>
    <row r="109" spans="1:105" ht="12" customHeight="1" x14ac:dyDescent="0.25">
      <c r="A109" s="106" t="s">
        <v>122</v>
      </c>
      <c r="B109" s="101">
        <v>7.2506825681169465E-2</v>
      </c>
      <c r="C109" s="101">
        <v>7.1098380167624278E-2</v>
      </c>
      <c r="D109" s="101">
        <v>6.4161711326876605E-2</v>
      </c>
      <c r="E109" s="101">
        <v>5.3350590118283914E-2</v>
      </c>
      <c r="F109" s="101">
        <v>5.4473234201566953E-2</v>
      </c>
      <c r="G109" s="101">
        <v>6.0024185243191128E-2</v>
      </c>
      <c r="H109" s="101">
        <v>7.5226485069487176E-2</v>
      </c>
      <c r="I109" s="101">
        <v>9.2623978797825912E-2</v>
      </c>
      <c r="J109" s="101">
        <v>9.582272581253079E-2</v>
      </c>
      <c r="K109" s="101">
        <v>0.10215471656090797</v>
      </c>
      <c r="L109" s="101">
        <v>9.1142286092583402E-2</v>
      </c>
      <c r="M109" s="101">
        <v>8.206752609289468E-2</v>
      </c>
      <c r="N109" s="101">
        <v>6.5505201432190893E-2</v>
      </c>
      <c r="O109" s="101">
        <v>5.3321989478102558E-2</v>
      </c>
      <c r="P109" s="101">
        <v>3.6563518309591286E-2</v>
      </c>
      <c r="Q109" s="101">
        <v>2.696151819545289E-2</v>
      </c>
      <c r="R109" s="101">
        <v>2.3414334803645739E-2</v>
      </c>
      <c r="S109" s="101">
        <v>1.9610679061393976E-2</v>
      </c>
      <c r="T109" s="101">
        <v>3.1797209935962106E-2</v>
      </c>
      <c r="U109" s="101">
        <v>3.6743262412554607E-2</v>
      </c>
      <c r="V109" s="101">
        <v>5.7607789533591879E-2</v>
      </c>
      <c r="W109" s="101">
        <v>5.9243138720345333E-2</v>
      </c>
      <c r="X109" s="101">
        <v>4.4555918058419998E-2</v>
      </c>
      <c r="Y109" s="101">
        <v>3.0291515984602578E-2</v>
      </c>
      <c r="DA109" s="131" t="s">
        <v>1621</v>
      </c>
    </row>
    <row r="110" spans="1:105" ht="12" customHeight="1" x14ac:dyDescent="0.25">
      <c r="A110" s="107" t="s">
        <v>121</v>
      </c>
      <c r="B110" s="104">
        <v>0.10625609985403778</v>
      </c>
      <c r="C110" s="104">
        <v>0.10802665034065433</v>
      </c>
      <c r="D110" s="104">
        <v>9.8506186243926666E-2</v>
      </c>
      <c r="E110" s="104">
        <v>7.8453245615629177E-2</v>
      </c>
      <c r="F110" s="104">
        <v>7.952815769549107E-2</v>
      </c>
      <c r="G110" s="104">
        <v>0.1034736426466433</v>
      </c>
      <c r="H110" s="104">
        <v>0.1072086666113885</v>
      </c>
      <c r="I110" s="104">
        <v>0.12411087493726825</v>
      </c>
      <c r="J110" s="104">
        <v>0.14463875852731634</v>
      </c>
      <c r="K110" s="104">
        <v>0.17077425163850446</v>
      </c>
      <c r="L110" s="104">
        <v>0.20062142376647427</v>
      </c>
      <c r="M110" s="104">
        <v>0.22585062330621164</v>
      </c>
      <c r="N110" s="104">
        <v>0.21680451702441308</v>
      </c>
      <c r="O110" s="104">
        <v>0.20181796388170822</v>
      </c>
      <c r="P110" s="104">
        <v>0.18294743890951182</v>
      </c>
      <c r="Q110" s="104">
        <v>0.16623275659208575</v>
      </c>
      <c r="R110" s="104">
        <v>0.1566929650881384</v>
      </c>
      <c r="S110" s="104">
        <v>0.14403893502101225</v>
      </c>
      <c r="T110" s="104">
        <v>0.15718317243716831</v>
      </c>
      <c r="U110" s="104">
        <v>0.19468827252414381</v>
      </c>
      <c r="V110" s="104">
        <v>0.20143429123621226</v>
      </c>
      <c r="W110" s="104">
        <v>0.2398343300960768</v>
      </c>
      <c r="X110" s="104">
        <v>0.17076951602422269</v>
      </c>
      <c r="Y110" s="104">
        <v>0.10222096383467384</v>
      </c>
      <c r="DA110" s="132" t="s">
        <v>1622</v>
      </c>
    </row>
    <row r="111" spans="1:105" ht="12" customHeight="1" x14ac:dyDescent="0.25">
      <c r="A111" s="108" t="s">
        <v>53</v>
      </c>
      <c r="B111" s="98">
        <v>2.5124949584628561E-2</v>
      </c>
      <c r="C111" s="98">
        <v>2.8847669686124344E-2</v>
      </c>
      <c r="D111" s="98">
        <v>2.805350940445063E-2</v>
      </c>
      <c r="E111" s="98">
        <v>1.6498046555951187E-2</v>
      </c>
      <c r="F111" s="98">
        <v>1.6879895340610161E-2</v>
      </c>
      <c r="G111" s="98">
        <v>2.9135961584835886E-2</v>
      </c>
      <c r="H111" s="98">
        <v>2.5947000621346968E-2</v>
      </c>
      <c r="I111" s="98">
        <v>3.1013642397806445E-2</v>
      </c>
      <c r="J111" s="98">
        <v>3.4958515823697273E-2</v>
      </c>
      <c r="K111" s="98">
        <v>4.4060888582832004E-2</v>
      </c>
      <c r="L111" s="98">
        <v>3.7054406665366878E-2</v>
      </c>
      <c r="M111" s="98">
        <v>3.1880357336900408E-2</v>
      </c>
      <c r="N111" s="98">
        <v>2.9549678986376317E-2</v>
      </c>
      <c r="O111" s="98">
        <v>2.3345358502523839E-2</v>
      </c>
      <c r="P111" s="98">
        <v>2.2694304813392633E-2</v>
      </c>
      <c r="Q111" s="98">
        <v>2.1773667624384992E-2</v>
      </c>
      <c r="R111" s="98">
        <v>2.240112206250908E-2</v>
      </c>
      <c r="S111" s="98">
        <v>1.9496252441160988E-2</v>
      </c>
      <c r="T111" s="98">
        <v>1.5155525148191636E-2</v>
      </c>
      <c r="U111" s="98">
        <v>1.8946794673093095E-2</v>
      </c>
      <c r="V111" s="98">
        <v>7.6647198588033014E-3</v>
      </c>
      <c r="W111" s="98">
        <v>2.2284814569476116E-2</v>
      </c>
      <c r="X111" s="98">
        <v>2.9719316664042292E-2</v>
      </c>
      <c r="Y111" s="98">
        <v>1.7287525692673635E-2</v>
      </c>
      <c r="DA111" s="63" t="s">
        <v>1623</v>
      </c>
    </row>
    <row r="112" spans="1:105" ht="12" customHeight="1" x14ac:dyDescent="0.25">
      <c r="A112" s="108" t="s">
        <v>52</v>
      </c>
      <c r="B112" s="98">
        <v>8.1131150269409216E-2</v>
      </c>
      <c r="C112" s="98">
        <v>7.9178980654529982E-2</v>
      </c>
      <c r="D112" s="98">
        <v>7.0452676839476036E-2</v>
      </c>
      <c r="E112" s="98">
        <v>6.1955199059677987E-2</v>
      </c>
      <c r="F112" s="98">
        <v>6.2648262354880913E-2</v>
      </c>
      <c r="G112" s="98">
        <v>7.4337681061807409E-2</v>
      </c>
      <c r="H112" s="98">
        <v>8.1261665990041532E-2</v>
      </c>
      <c r="I112" s="98">
        <v>9.3097232539461797E-2</v>
      </c>
      <c r="J112" s="98">
        <v>0.10968024270361908</v>
      </c>
      <c r="K112" s="98">
        <v>0.12671336305567246</v>
      </c>
      <c r="L112" s="98">
        <v>0.16356701710110738</v>
      </c>
      <c r="M112" s="98">
        <v>0.19397026596931125</v>
      </c>
      <c r="N112" s="98">
        <v>0.18725483803803677</v>
      </c>
      <c r="O112" s="98">
        <v>0.17847260537918438</v>
      </c>
      <c r="P112" s="98">
        <v>0.16025313409611919</v>
      </c>
      <c r="Q112" s="98">
        <v>0.14445908896770077</v>
      </c>
      <c r="R112" s="98">
        <v>0.13429184302562933</v>
      </c>
      <c r="S112" s="98">
        <v>0.12454268257985127</v>
      </c>
      <c r="T112" s="98">
        <v>0.14202764728897668</v>
      </c>
      <c r="U112" s="98">
        <v>0.17574147785105071</v>
      </c>
      <c r="V112" s="98">
        <v>0.19376957137740897</v>
      </c>
      <c r="W112" s="98">
        <v>0.21754951552660068</v>
      </c>
      <c r="X112" s="98">
        <v>0.1410501993601804</v>
      </c>
      <c r="Y112" s="98">
        <v>8.4933438142000203E-2</v>
      </c>
      <c r="DA112" s="63" t="s">
        <v>1624</v>
      </c>
    </row>
    <row r="113" spans="1:105" ht="12" customHeight="1" x14ac:dyDescent="0.25">
      <c r="A113" s="121" t="s">
        <v>54</v>
      </c>
      <c r="B113" s="122">
        <v>15.046809651582869</v>
      </c>
      <c r="C113" s="122">
        <v>14.09121593464436</v>
      </c>
      <c r="D113" s="122">
        <v>13.846961345744191</v>
      </c>
      <c r="E113" s="122">
        <v>13.09497819728791</v>
      </c>
      <c r="F113" s="122">
        <v>12.332401128840164</v>
      </c>
      <c r="G113" s="122">
        <v>12.708091116123631</v>
      </c>
      <c r="H113" s="122">
        <v>14.10404914453335</v>
      </c>
      <c r="I113" s="122">
        <v>17.628927958794311</v>
      </c>
      <c r="J113" s="122">
        <v>18.871262272524248</v>
      </c>
      <c r="K113" s="122">
        <v>23.024654162723731</v>
      </c>
      <c r="L113" s="122">
        <v>32.280156843969898</v>
      </c>
      <c r="M113" s="122">
        <v>27.677982833183478</v>
      </c>
      <c r="N113" s="122">
        <v>21.772482525466842</v>
      </c>
      <c r="O113" s="122">
        <v>16.618654767592066</v>
      </c>
      <c r="P113" s="122">
        <v>13.313338401853807</v>
      </c>
      <c r="Q113" s="122">
        <v>12.117705937869069</v>
      </c>
      <c r="R113" s="122">
        <v>14.258122065711586</v>
      </c>
      <c r="S113" s="122">
        <v>12.874219378900385</v>
      </c>
      <c r="T113" s="122">
        <v>14.427232380027789</v>
      </c>
      <c r="U113" s="122">
        <v>14.054483036396206</v>
      </c>
      <c r="V113" s="122">
        <v>15.233106068698012</v>
      </c>
      <c r="W113" s="122">
        <v>14.652349341893643</v>
      </c>
      <c r="X113" s="122">
        <v>12.360031456086043</v>
      </c>
      <c r="Y113" s="122">
        <v>12.4906515141756</v>
      </c>
      <c r="DA113" s="130" t="s">
        <v>1625</v>
      </c>
    </row>
    <row r="114" spans="1:105" ht="12" customHeight="1" x14ac:dyDescent="0.25">
      <c r="A114" s="97" t="s">
        <v>50</v>
      </c>
      <c r="B114" s="98">
        <v>8.4635692117910324</v>
      </c>
      <c r="C114" s="98">
        <v>7.4996663165046087</v>
      </c>
      <c r="D114" s="98">
        <v>7.1375164201805275</v>
      </c>
      <c r="E114" s="98">
        <v>7.6809757162330303</v>
      </c>
      <c r="F114" s="98">
        <v>7.0748238898901983</v>
      </c>
      <c r="G114" s="98">
        <v>6.2750510023759958</v>
      </c>
      <c r="H114" s="98">
        <v>6.3704323535184795</v>
      </c>
      <c r="I114" s="98">
        <v>7.0630163750928885</v>
      </c>
      <c r="J114" s="98">
        <v>7.4679932568276879</v>
      </c>
      <c r="K114" s="98">
        <v>9.5629332662216733</v>
      </c>
      <c r="L114" s="98">
        <v>13.242427920301635</v>
      </c>
      <c r="M114" s="98">
        <v>12.808222777521086</v>
      </c>
      <c r="N114" s="98">
        <v>11.131125891334477</v>
      </c>
      <c r="O114" s="98">
        <v>9.5098652532859216</v>
      </c>
      <c r="P114" s="98">
        <v>7.797990323882745</v>
      </c>
      <c r="Q114" s="98">
        <v>6.8950800172644371</v>
      </c>
      <c r="R114" s="98">
        <v>6.468026648842045</v>
      </c>
      <c r="S114" s="98">
        <v>6.0353249907902766</v>
      </c>
      <c r="T114" s="98">
        <v>5.4697746006858905</v>
      </c>
      <c r="U114" s="98">
        <v>5.118543388508221</v>
      </c>
      <c r="V114" s="98">
        <v>5.654833774180668</v>
      </c>
      <c r="W114" s="98">
        <v>4.7791491079250088</v>
      </c>
      <c r="X114" s="98">
        <v>4.050127102005197</v>
      </c>
      <c r="Y114" s="98">
        <v>3.4972528980393363</v>
      </c>
      <c r="DA114" s="63" t="s">
        <v>1626</v>
      </c>
    </row>
    <row r="115" spans="1:105" ht="12" customHeight="1" x14ac:dyDescent="0.25">
      <c r="A115" s="109" t="s">
        <v>120</v>
      </c>
      <c r="B115" s="33">
        <v>6.5832404397918367</v>
      </c>
      <c r="C115" s="33">
        <v>6.5915496181397515</v>
      </c>
      <c r="D115" s="33">
        <v>6.7094449255636643</v>
      </c>
      <c r="E115" s="33">
        <v>5.4140024810548795</v>
      </c>
      <c r="F115" s="33">
        <v>5.257577238949966</v>
      </c>
      <c r="G115" s="33">
        <v>6.4330401137476354</v>
      </c>
      <c r="H115" s="33">
        <v>7.733616791014871</v>
      </c>
      <c r="I115" s="33">
        <v>10.565911583701421</v>
      </c>
      <c r="J115" s="33">
        <v>11.403269015696559</v>
      </c>
      <c r="K115" s="33">
        <v>13.461720896502058</v>
      </c>
      <c r="L115" s="33">
        <v>19.037728923668265</v>
      </c>
      <c r="M115" s="33">
        <v>14.869760055662393</v>
      </c>
      <c r="N115" s="33">
        <v>10.641356634132366</v>
      </c>
      <c r="O115" s="33">
        <v>7.108789514306145</v>
      </c>
      <c r="P115" s="33">
        <v>5.515348077971062</v>
      </c>
      <c r="Q115" s="33">
        <v>5.2226259206046324</v>
      </c>
      <c r="R115" s="33">
        <v>7.7900954168695415</v>
      </c>
      <c r="S115" s="33">
        <v>6.8388943881101074</v>
      </c>
      <c r="T115" s="33">
        <v>8.9574577793418975</v>
      </c>
      <c r="U115" s="33">
        <v>8.9359396478879844</v>
      </c>
      <c r="V115" s="33">
        <v>9.578272294517344</v>
      </c>
      <c r="W115" s="33">
        <v>9.8732002339686336</v>
      </c>
      <c r="X115" s="33">
        <v>8.3099043540808459</v>
      </c>
      <c r="Y115" s="33">
        <v>8.9933986161362629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23.382822696319906</v>
      </c>
      <c r="C117" s="117">
        <f t="shared" si="19"/>
        <v>25.626500568956278</v>
      </c>
      <c r="D117" s="117">
        <f t="shared" si="19"/>
        <v>25.269365273966265</v>
      </c>
      <c r="E117" s="117">
        <f t="shared" si="19"/>
        <v>21.464072530542708</v>
      </c>
      <c r="F117" s="117">
        <f t="shared" si="19"/>
        <v>20.431837128319629</v>
      </c>
      <c r="G117" s="117">
        <f t="shared" si="19"/>
        <v>23.203072665266408</v>
      </c>
      <c r="H117" s="117">
        <f t="shared" si="19"/>
        <v>26.464396278817986</v>
      </c>
      <c r="I117" s="117">
        <f t="shared" si="19"/>
        <v>34.789449010470399</v>
      </c>
      <c r="J117" s="117">
        <f t="shared" si="19"/>
        <v>42.472855563951796</v>
      </c>
      <c r="K117" s="117">
        <f t="shared" si="19"/>
        <v>51.844217184519152</v>
      </c>
      <c r="L117" s="117">
        <f t="shared" si="19"/>
        <v>65.40064427439404</v>
      </c>
      <c r="M117" s="117">
        <f t="shared" si="19"/>
        <v>68.782632233227829</v>
      </c>
      <c r="N117" s="117">
        <f t="shared" si="19"/>
        <v>52.659653473898196</v>
      </c>
      <c r="O117" s="117">
        <f t="shared" si="19"/>
        <v>46.871293878056591</v>
      </c>
      <c r="P117" s="117">
        <f t="shared" si="19"/>
        <v>42.245008398075953</v>
      </c>
      <c r="Q117" s="117">
        <f t="shared" si="19"/>
        <v>39.1208013740425</v>
      </c>
      <c r="R117" s="117">
        <f t="shared" ref="R117:V117" si="20">R118+R121+R123+R132</f>
        <v>41.385618292922658</v>
      </c>
      <c r="S117" s="117">
        <f t="shared" si="20"/>
        <v>36.072899370481238</v>
      </c>
      <c r="T117" s="117">
        <f t="shared" si="20"/>
        <v>42.59077535392106</v>
      </c>
      <c r="U117" s="117">
        <f t="shared" si="20"/>
        <v>37.810445250678875</v>
      </c>
      <c r="V117" s="117">
        <f t="shared" si="20"/>
        <v>42.285957930878546</v>
      </c>
      <c r="W117" s="117">
        <f t="shared" ref="W117:Y117" si="21">W118+W121+W123+W132</f>
        <v>41.21353329118061</v>
      </c>
      <c r="X117" s="117">
        <f t="shared" si="21"/>
        <v>36.322337290907996</v>
      </c>
      <c r="Y117" s="117">
        <f t="shared" si="21"/>
        <v>33.571292174514987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8.8327817754441824</v>
      </c>
      <c r="C118" s="122">
        <f t="shared" si="22"/>
        <v>10.677189376884652</v>
      </c>
      <c r="D118" s="122">
        <f t="shared" si="22"/>
        <v>10.743960352837952</v>
      </c>
      <c r="E118" s="122">
        <f t="shared" si="22"/>
        <v>8.9018221256711509</v>
      </c>
      <c r="F118" s="122">
        <f t="shared" si="22"/>
        <v>8.7582570237226172</v>
      </c>
      <c r="G118" s="122">
        <f t="shared" si="22"/>
        <v>10.48872419636858</v>
      </c>
      <c r="H118" s="122">
        <f t="shared" si="22"/>
        <v>11.92103392225016</v>
      </c>
      <c r="I118" s="122">
        <f t="shared" si="22"/>
        <v>16.339670371856155</v>
      </c>
      <c r="J118" s="122">
        <f t="shared" si="22"/>
        <v>21.087724293815896</v>
      </c>
      <c r="K118" s="122">
        <f t="shared" si="22"/>
        <v>26.556222618909203</v>
      </c>
      <c r="L118" s="122">
        <f t="shared" si="22"/>
        <v>28.006880792618325</v>
      </c>
      <c r="M118" s="122">
        <f t="shared" si="22"/>
        <v>33.347871949807512</v>
      </c>
      <c r="N118" s="122">
        <f t="shared" si="22"/>
        <v>26.197521535417021</v>
      </c>
      <c r="O118" s="122">
        <f t="shared" si="22"/>
        <v>25.706802580638616</v>
      </c>
      <c r="P118" s="122">
        <f t="shared" si="22"/>
        <v>24.56454790785774</v>
      </c>
      <c r="Q118" s="122">
        <f t="shared" si="22"/>
        <v>22.989083133268409</v>
      </c>
      <c r="R118" s="122">
        <f t="shared" ref="R118:V118" si="23">SUM(R119:R120)</f>
        <v>23.328321638165153</v>
      </c>
      <c r="S118" s="122">
        <f t="shared" si="23"/>
        <v>20.051475994283329</v>
      </c>
      <c r="T118" s="122">
        <f t="shared" si="23"/>
        <v>23.983555389229526</v>
      </c>
      <c r="U118" s="122">
        <f t="shared" si="23"/>
        <v>20.698863582087988</v>
      </c>
      <c r="V118" s="122">
        <f t="shared" si="23"/>
        <v>23.220302175381295</v>
      </c>
      <c r="W118" s="122">
        <f t="shared" ref="W118:Y118" si="24">SUM(W119:W120)</f>
        <v>22.88581275080427</v>
      </c>
      <c r="X118" s="122">
        <f t="shared" si="24"/>
        <v>20.364992249099217</v>
      </c>
      <c r="Y118" s="122">
        <f t="shared" si="24"/>
        <v>17.849169891168369</v>
      </c>
      <c r="DA118" s="130" t="s">
        <v>1779</v>
      </c>
    </row>
    <row r="119" spans="1:105" ht="12" customHeight="1" x14ac:dyDescent="0.25">
      <c r="A119" s="97" t="s">
        <v>211</v>
      </c>
      <c r="B119" s="98">
        <v>8.6677328397503466</v>
      </c>
      <c r="C119" s="98">
        <v>10.484278726860945</v>
      </c>
      <c r="D119" s="98">
        <v>10.558364995424354</v>
      </c>
      <c r="E119" s="98">
        <v>8.7753345454056504</v>
      </c>
      <c r="F119" s="98">
        <v>8.6400245403404323</v>
      </c>
      <c r="G119" s="98">
        <v>10.345710064373565</v>
      </c>
      <c r="H119" s="98">
        <v>11.75616095308672</v>
      </c>
      <c r="I119" s="98">
        <v>16.106062288894126</v>
      </c>
      <c r="J119" s="98">
        <v>20.770703003779431</v>
      </c>
      <c r="K119" s="98">
        <v>26.177302279755143</v>
      </c>
      <c r="L119" s="98">
        <v>27.739243972015981</v>
      </c>
      <c r="M119" s="98">
        <v>32.991009671108273</v>
      </c>
      <c r="N119" s="98">
        <v>25.930396624697241</v>
      </c>
      <c r="O119" s="98">
        <v>25.448193950277169</v>
      </c>
      <c r="P119" s="98">
        <v>24.328249445499736</v>
      </c>
      <c r="Q119" s="98">
        <v>22.77227734043235</v>
      </c>
      <c r="R119" s="98">
        <v>23.100866483651874</v>
      </c>
      <c r="S119" s="98">
        <v>19.860164184551387</v>
      </c>
      <c r="T119" s="98">
        <v>23.758671423588574</v>
      </c>
      <c r="U119" s="98">
        <v>20.507878880445347</v>
      </c>
      <c r="V119" s="98">
        <v>22.918364379466791</v>
      </c>
      <c r="W119" s="98">
        <v>22.58856213020626</v>
      </c>
      <c r="X119" s="98">
        <v>20.098804415963571</v>
      </c>
      <c r="Y119" s="98">
        <v>17.609970056017087</v>
      </c>
      <c r="DA119" s="63" t="s">
        <v>1780</v>
      </c>
    </row>
    <row r="120" spans="1:105" ht="12" customHeight="1" x14ac:dyDescent="0.25">
      <c r="A120" s="97" t="s">
        <v>53</v>
      </c>
      <c r="B120" s="98">
        <v>0.16504893569383558</v>
      </c>
      <c r="C120" s="98">
        <v>0.19291065002370639</v>
      </c>
      <c r="D120" s="98">
        <v>0.18559535741359809</v>
      </c>
      <c r="E120" s="98">
        <v>0.12648758026550086</v>
      </c>
      <c r="F120" s="98">
        <v>0.11823248338218521</v>
      </c>
      <c r="G120" s="98">
        <v>0.1430141319950145</v>
      </c>
      <c r="H120" s="98">
        <v>0.16487296916343963</v>
      </c>
      <c r="I120" s="98">
        <v>0.23360808296202928</v>
      </c>
      <c r="J120" s="98">
        <v>0.31702129003646462</v>
      </c>
      <c r="K120" s="98">
        <v>0.37892033915406015</v>
      </c>
      <c r="L120" s="98">
        <v>0.26763682060234434</v>
      </c>
      <c r="M120" s="98">
        <v>0.35686227869924203</v>
      </c>
      <c r="N120" s="98">
        <v>0.26712491071977873</v>
      </c>
      <c r="O120" s="98">
        <v>0.25860863036144882</v>
      </c>
      <c r="P120" s="98">
        <v>0.23629846235800392</v>
      </c>
      <c r="Q120" s="98">
        <v>0.21680579283606002</v>
      </c>
      <c r="R120" s="98">
        <v>0.22745515451328108</v>
      </c>
      <c r="S120" s="98">
        <v>0.19131180973194103</v>
      </c>
      <c r="T120" s="98">
        <v>0.22488396564095239</v>
      </c>
      <c r="U120" s="98">
        <v>0.19098470164263939</v>
      </c>
      <c r="V120" s="98">
        <v>0.30193779591450437</v>
      </c>
      <c r="W120" s="98">
        <v>0.29725062059801033</v>
      </c>
      <c r="X120" s="98">
        <v>0.26618783313564709</v>
      </c>
      <c r="Y120" s="98">
        <v>0.23919983515128276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0.16932675544987721</v>
      </c>
      <c r="C121" s="122">
        <f t="shared" si="25"/>
        <v>0.1844050251663549</v>
      </c>
      <c r="D121" s="122">
        <f t="shared" si="25"/>
        <v>0.14844892885335159</v>
      </c>
      <c r="E121" s="122">
        <f t="shared" si="25"/>
        <v>0.28522307781599193</v>
      </c>
      <c r="F121" s="122">
        <f t="shared" si="25"/>
        <v>0.18925903539467429</v>
      </c>
      <c r="G121" s="122">
        <f t="shared" si="25"/>
        <v>0.22992076993912905</v>
      </c>
      <c r="H121" s="122">
        <f t="shared" si="25"/>
        <v>0.342685662963508</v>
      </c>
      <c r="I121" s="122">
        <f t="shared" si="25"/>
        <v>0.22069597728848775</v>
      </c>
      <c r="J121" s="122">
        <f t="shared" si="25"/>
        <v>0.29540060082104874</v>
      </c>
      <c r="K121" s="122">
        <f t="shared" si="25"/>
        <v>0.70587874092693981</v>
      </c>
      <c r="L121" s="122">
        <f t="shared" si="25"/>
        <v>1.438836091984232</v>
      </c>
      <c r="M121" s="122">
        <f t="shared" si="25"/>
        <v>1.7561127474554359</v>
      </c>
      <c r="N121" s="122">
        <f t="shared" si="25"/>
        <v>1.8483171215068002</v>
      </c>
      <c r="O121" s="122">
        <f t="shared" si="25"/>
        <v>1.6335349542343645</v>
      </c>
      <c r="P121" s="122">
        <f t="shared" si="25"/>
        <v>1.3618687060615922</v>
      </c>
      <c r="Q121" s="122">
        <f t="shared" si="25"/>
        <v>1.1472366557229119</v>
      </c>
      <c r="R121" s="122">
        <f t="shared" si="25"/>
        <v>1.0058465047364247</v>
      </c>
      <c r="S121" s="122">
        <f t="shared" si="25"/>
        <v>0.7318860517399145</v>
      </c>
      <c r="T121" s="122">
        <f t="shared" si="25"/>
        <v>0.52763331729897345</v>
      </c>
      <c r="U121" s="122">
        <f t="shared" si="25"/>
        <v>0.35807189216911084</v>
      </c>
      <c r="V121" s="122">
        <f t="shared" si="25"/>
        <v>0.32196036251845456</v>
      </c>
      <c r="W121" s="122">
        <f t="shared" si="25"/>
        <v>0.48313681101945705</v>
      </c>
      <c r="X121" s="122">
        <f t="shared" si="25"/>
        <v>0.72439874654791991</v>
      </c>
      <c r="Y121" s="122">
        <f t="shared" si="25"/>
        <v>1.0202848544410377</v>
      </c>
      <c r="DA121" s="130" t="s">
        <v>1782</v>
      </c>
    </row>
    <row r="122" spans="1:105" ht="12" customHeight="1" x14ac:dyDescent="0.25">
      <c r="A122" s="97" t="s">
        <v>53</v>
      </c>
      <c r="B122" s="98">
        <v>0.16932675544987721</v>
      </c>
      <c r="C122" s="98">
        <v>0.1844050251663549</v>
      </c>
      <c r="D122" s="98">
        <v>0.14844892885335159</v>
      </c>
      <c r="E122" s="98">
        <v>0.28522307781599193</v>
      </c>
      <c r="F122" s="98">
        <v>0.18925903539467429</v>
      </c>
      <c r="G122" s="98">
        <v>0.22992076993912905</v>
      </c>
      <c r="H122" s="98">
        <v>0.342685662963508</v>
      </c>
      <c r="I122" s="98">
        <v>0.22069597728848775</v>
      </c>
      <c r="J122" s="98">
        <v>0.29540060082104874</v>
      </c>
      <c r="K122" s="98">
        <v>0.70587874092693981</v>
      </c>
      <c r="L122" s="98">
        <v>1.438836091984232</v>
      </c>
      <c r="M122" s="98">
        <v>1.7561127474554359</v>
      </c>
      <c r="N122" s="98">
        <v>1.8483171215068002</v>
      </c>
      <c r="O122" s="98">
        <v>1.6335349542343645</v>
      </c>
      <c r="P122" s="98">
        <v>1.3618687060615922</v>
      </c>
      <c r="Q122" s="98">
        <v>1.1472366557229119</v>
      </c>
      <c r="R122" s="98">
        <v>1.0058465047364247</v>
      </c>
      <c r="S122" s="98">
        <v>0.7318860517399145</v>
      </c>
      <c r="T122" s="98">
        <v>0.52763331729897345</v>
      </c>
      <c r="U122" s="98">
        <v>0.35807189216911084</v>
      </c>
      <c r="V122" s="98">
        <v>0.32196036251845456</v>
      </c>
      <c r="W122" s="98">
        <v>0.48313681101945705</v>
      </c>
      <c r="X122" s="98">
        <v>0.72439874654791991</v>
      </c>
      <c r="Y122" s="98">
        <v>1.0202848544410377</v>
      </c>
      <c r="DA122" s="63" t="s">
        <v>1783</v>
      </c>
    </row>
    <row r="123" spans="1:105" ht="12" customHeight="1" x14ac:dyDescent="0.25">
      <c r="A123" s="121" t="s">
        <v>55</v>
      </c>
      <c r="B123" s="122">
        <v>4.9476025512382424</v>
      </c>
      <c r="C123" s="122">
        <v>5.8481428437505238</v>
      </c>
      <c r="D123" s="122">
        <v>5.5576651258256602</v>
      </c>
      <c r="E123" s="122">
        <v>4.0780838832188593</v>
      </c>
      <c r="F123" s="122">
        <v>3.7125568286913921</v>
      </c>
      <c r="G123" s="122">
        <v>4.2604051983825126</v>
      </c>
      <c r="H123" s="122">
        <v>4.9208700239115508</v>
      </c>
      <c r="I123" s="122">
        <v>6.4402582377867805</v>
      </c>
      <c r="J123" s="122">
        <v>8.4344028119544703</v>
      </c>
      <c r="K123" s="122">
        <v>9.1982553692527702</v>
      </c>
      <c r="L123" s="122">
        <v>14.325387835405536</v>
      </c>
      <c r="M123" s="122">
        <v>15.378625055357515</v>
      </c>
      <c r="N123" s="122">
        <v>10.395968536929781</v>
      </c>
      <c r="O123" s="122">
        <v>8.8508124469375531</v>
      </c>
      <c r="P123" s="122">
        <v>7.7786797491304114</v>
      </c>
      <c r="Q123" s="122">
        <v>7.1366850648758309</v>
      </c>
      <c r="R123" s="122">
        <v>7.4056090869723796</v>
      </c>
      <c r="S123" s="122">
        <v>6.524591913382185</v>
      </c>
      <c r="T123" s="122">
        <v>7.8482506870234694</v>
      </c>
      <c r="U123" s="122">
        <v>6.6711358569066324</v>
      </c>
      <c r="V123" s="122">
        <v>7.7430860409683664</v>
      </c>
      <c r="W123" s="122">
        <v>7.0099333287080494</v>
      </c>
      <c r="X123" s="122">
        <v>5.9918510800904681</v>
      </c>
      <c r="Y123" s="122">
        <v>5.0821885167137779</v>
      </c>
      <c r="DA123" s="130" t="s">
        <v>1784</v>
      </c>
    </row>
    <row r="124" spans="1:105" ht="12" customHeight="1" x14ac:dyDescent="0.25">
      <c r="A124" s="97" t="s">
        <v>138</v>
      </c>
      <c r="B124" s="98">
        <v>4.737009643213387</v>
      </c>
      <c r="C124" s="98">
        <v>5.6092099840507199</v>
      </c>
      <c r="D124" s="98">
        <v>5.3386751727423283</v>
      </c>
      <c r="E124" s="98">
        <v>3.9049720433096917</v>
      </c>
      <c r="F124" s="98">
        <v>3.5446388262913158</v>
      </c>
      <c r="G124" s="98">
        <v>4.0682379086711125</v>
      </c>
      <c r="H124" s="98">
        <v>4.7064025397494733</v>
      </c>
      <c r="I124" s="98">
        <v>6.1802493769523057</v>
      </c>
      <c r="J124" s="98">
        <v>8.1069962953905836</v>
      </c>
      <c r="K124" s="98">
        <v>8.8433616704246099</v>
      </c>
      <c r="L124" s="98">
        <v>13.692707016823762</v>
      </c>
      <c r="M124" s="98">
        <v>14.507084876187319</v>
      </c>
      <c r="N124" s="98">
        <v>9.7309876337672794</v>
      </c>
      <c r="O124" s="98">
        <v>8.2659346826663604</v>
      </c>
      <c r="P124" s="98">
        <v>7.245733994945911</v>
      </c>
      <c r="Q124" s="98">
        <v>6.6404952406997664</v>
      </c>
      <c r="R124" s="98">
        <v>6.9024209319122853</v>
      </c>
      <c r="S124" s="98">
        <v>6.0758779718866736</v>
      </c>
      <c r="T124" s="98">
        <v>7.2768484424561359</v>
      </c>
      <c r="U124" s="98">
        <v>6.126297908049418</v>
      </c>
      <c r="V124" s="98">
        <v>7.1116588451980798</v>
      </c>
      <c r="W124" s="98">
        <v>6.3897216601731852</v>
      </c>
      <c r="X124" s="98">
        <v>5.5188745237963444</v>
      </c>
      <c r="Y124" s="98">
        <v>4.7535737234454922</v>
      </c>
      <c r="DA124" s="63" t="s">
        <v>1785</v>
      </c>
    </row>
    <row r="125" spans="1:105" ht="12" customHeight="1" x14ac:dyDescent="0.25">
      <c r="A125" s="97" t="s">
        <v>137</v>
      </c>
      <c r="B125" s="98">
        <v>6.7084075793743564E-2</v>
      </c>
      <c r="C125" s="98">
        <v>9.5665066815077637E-2</v>
      </c>
      <c r="D125" s="98">
        <v>8.927189897964237E-2</v>
      </c>
      <c r="E125" s="98">
        <v>6.6097733318259078E-2</v>
      </c>
      <c r="F125" s="98">
        <v>5.888836690441919E-2</v>
      </c>
      <c r="G125" s="98">
        <v>5.9393407429676456E-2</v>
      </c>
      <c r="H125" s="98">
        <v>6.6322581419054533E-2</v>
      </c>
      <c r="I125" s="98">
        <v>8.489688334931289E-2</v>
      </c>
      <c r="J125" s="98">
        <v>0.13089263322008371</v>
      </c>
      <c r="K125" s="98">
        <v>0.13094255629226617</v>
      </c>
      <c r="L125" s="98">
        <v>0.38377435489165534</v>
      </c>
      <c r="M125" s="98">
        <v>0.60153093943624802</v>
      </c>
      <c r="N125" s="98">
        <v>0.41413171593875564</v>
      </c>
      <c r="O125" s="98">
        <v>0.35488980522741748</v>
      </c>
      <c r="P125" s="98">
        <v>0.33261808597153736</v>
      </c>
      <c r="Q125" s="98">
        <v>0.3185071613540516</v>
      </c>
      <c r="R125" s="98">
        <v>0.33735579611339045</v>
      </c>
      <c r="S125" s="98">
        <v>0.29686913071137749</v>
      </c>
      <c r="T125" s="98">
        <v>0.39556312141379957</v>
      </c>
      <c r="U125" s="98">
        <v>0.32820092068250889</v>
      </c>
      <c r="V125" s="98">
        <v>0.38889394270176247</v>
      </c>
      <c r="W125" s="98">
        <v>0.34157714191617644</v>
      </c>
      <c r="X125" s="98">
        <v>0.27589091298165924</v>
      </c>
      <c r="Y125" s="98">
        <v>0.20759812705090316</v>
      </c>
      <c r="DA125" s="63" t="s">
        <v>1786</v>
      </c>
    </row>
    <row r="126" spans="1:105" ht="12" customHeight="1" x14ac:dyDescent="0.25">
      <c r="A126" s="100" t="s">
        <v>211</v>
      </c>
      <c r="B126" s="101">
        <v>1.153469695602645E-2</v>
      </c>
      <c r="C126" s="101">
        <v>1.8555737617935018E-2</v>
      </c>
      <c r="D126" s="101">
        <v>1.8094843979086644E-2</v>
      </c>
      <c r="E126" s="101">
        <v>1.1254641177303454E-2</v>
      </c>
      <c r="F126" s="101">
        <v>1.0056466510765473E-2</v>
      </c>
      <c r="G126" s="101">
        <v>1.1603736397533645E-2</v>
      </c>
      <c r="H126" s="101">
        <v>1.1802308573431472E-2</v>
      </c>
      <c r="I126" s="101">
        <v>1.5535928136083401E-2</v>
      </c>
      <c r="J126" s="101">
        <v>2.3657920726111087E-2</v>
      </c>
      <c r="K126" s="101">
        <v>2.3848654274330885E-2</v>
      </c>
      <c r="L126" s="101">
        <v>6.3865295498517993E-2</v>
      </c>
      <c r="M126" s="101">
        <v>8.4048671446451201E-2</v>
      </c>
      <c r="N126" s="101">
        <v>5.1373778815782631E-2</v>
      </c>
      <c r="O126" s="101">
        <v>3.5623164575032486E-2</v>
      </c>
      <c r="P126" s="101">
        <v>3.3964137537748892E-2</v>
      </c>
      <c r="Q126" s="101">
        <v>3.3807617359585609E-2</v>
      </c>
      <c r="R126" s="101">
        <v>4.0560079698408309E-2</v>
      </c>
      <c r="S126" s="101">
        <v>3.2260897743549739E-2</v>
      </c>
      <c r="T126" s="101">
        <v>3.8570252955419819E-2</v>
      </c>
      <c r="U126" s="101">
        <v>3.2264430828485728E-2</v>
      </c>
      <c r="V126" s="101">
        <v>4.3152923653227981E-2</v>
      </c>
      <c r="W126" s="101">
        <v>4.6074644713929358E-2</v>
      </c>
      <c r="X126" s="101">
        <v>5.7784538403692652E-2</v>
      </c>
      <c r="Y126" s="101">
        <v>3.6431173496404012E-2</v>
      </c>
      <c r="DA126" s="131" t="s">
        <v>1787</v>
      </c>
    </row>
    <row r="127" spans="1:105" ht="12" customHeight="1" x14ac:dyDescent="0.25">
      <c r="A127" s="103" t="s">
        <v>52</v>
      </c>
      <c r="B127" s="104">
        <v>5.5549378837717114E-2</v>
      </c>
      <c r="C127" s="104">
        <v>7.7109329197142612E-2</v>
      </c>
      <c r="D127" s="104">
        <v>7.1177055000555725E-2</v>
      </c>
      <c r="E127" s="104">
        <v>5.4843092140955618E-2</v>
      </c>
      <c r="F127" s="104">
        <v>4.8831900393653718E-2</v>
      </c>
      <c r="G127" s="104">
        <v>4.7789671032142815E-2</v>
      </c>
      <c r="H127" s="104">
        <v>5.4520272845623066E-2</v>
      </c>
      <c r="I127" s="104">
        <v>6.9360955213229492E-2</v>
      </c>
      <c r="J127" s="104">
        <v>0.10723471249397261</v>
      </c>
      <c r="K127" s="104">
        <v>0.1070939020179353</v>
      </c>
      <c r="L127" s="104">
        <v>0.31990905939313735</v>
      </c>
      <c r="M127" s="104">
        <v>0.5174822679897968</v>
      </c>
      <c r="N127" s="104">
        <v>0.362757937122973</v>
      </c>
      <c r="O127" s="104">
        <v>0.31926664065238497</v>
      </c>
      <c r="P127" s="104">
        <v>0.29865394843378845</v>
      </c>
      <c r="Q127" s="104">
        <v>0.28469954399446601</v>
      </c>
      <c r="R127" s="104">
        <v>0.29679571641498215</v>
      </c>
      <c r="S127" s="104">
        <v>0.26460823296782776</v>
      </c>
      <c r="T127" s="104">
        <v>0.35699286845837974</v>
      </c>
      <c r="U127" s="104">
        <v>0.29593648985402315</v>
      </c>
      <c r="V127" s="104">
        <v>0.34574101904853449</v>
      </c>
      <c r="W127" s="104">
        <v>0.29550249720224708</v>
      </c>
      <c r="X127" s="104">
        <v>0.21810637457796661</v>
      </c>
      <c r="Y127" s="104">
        <v>0.17116695355449915</v>
      </c>
      <c r="DA127" s="132" t="s">
        <v>1788</v>
      </c>
    </row>
    <row r="128" spans="1:105" ht="12" customHeight="1" x14ac:dyDescent="0.25">
      <c r="A128" s="106" t="s">
        <v>122</v>
      </c>
      <c r="B128" s="101">
        <v>4.6325161045976018E-2</v>
      </c>
      <c r="C128" s="101">
        <v>4.558349041035227E-2</v>
      </c>
      <c r="D128" s="101">
        <v>4.122867861552125E-2</v>
      </c>
      <c r="E128" s="101">
        <v>3.441597753238404E-2</v>
      </c>
      <c r="F128" s="101">
        <v>3.5411285115045453E-2</v>
      </c>
      <c r="G128" s="101">
        <v>3.9323083152180249E-2</v>
      </c>
      <c r="H128" s="101">
        <v>4.9736987835632906E-2</v>
      </c>
      <c r="I128" s="101">
        <v>6.1449941158819535E-2</v>
      </c>
      <c r="J128" s="101">
        <v>6.361821745541453E-2</v>
      </c>
      <c r="K128" s="101">
        <v>6.7919247373331035E-2</v>
      </c>
      <c r="L128" s="101">
        <v>6.0621882564047554E-2</v>
      </c>
      <c r="M128" s="101">
        <v>5.4697871896212114E-2</v>
      </c>
      <c r="N128" s="101">
        <v>4.3752515740576738E-2</v>
      </c>
      <c r="O128" s="101">
        <v>3.5782860841182706E-2</v>
      </c>
      <c r="P128" s="101">
        <v>2.4699243367338735E-2</v>
      </c>
      <c r="Q128" s="101">
        <v>1.8377063864861879E-2</v>
      </c>
      <c r="R128" s="101">
        <v>1.6120821159799747E-2</v>
      </c>
      <c r="S128" s="101">
        <v>1.3693346765443681E-2</v>
      </c>
      <c r="T128" s="101">
        <v>2.295053869846244E-2</v>
      </c>
      <c r="U128" s="101">
        <v>2.69913691331965E-2</v>
      </c>
      <c r="V128" s="101">
        <v>4.3073935561997102E-2</v>
      </c>
      <c r="W128" s="101">
        <v>4.4418441633612006E-2</v>
      </c>
      <c r="X128" s="101">
        <v>3.360619468086315E-2</v>
      </c>
      <c r="Y128" s="101">
        <v>2.2953055711870726E-2</v>
      </c>
      <c r="DA128" s="131" t="s">
        <v>1789</v>
      </c>
    </row>
    <row r="129" spans="1:105" ht="12" customHeight="1" x14ac:dyDescent="0.25">
      <c r="A129" s="107" t="s">
        <v>121</v>
      </c>
      <c r="B129" s="104">
        <v>9.7183671185136239E-2</v>
      </c>
      <c r="C129" s="104">
        <v>9.7684302474374943E-2</v>
      </c>
      <c r="D129" s="104">
        <v>8.8489375488168515E-2</v>
      </c>
      <c r="E129" s="104">
        <v>7.259812905852428E-2</v>
      </c>
      <c r="F129" s="104">
        <v>7.3618350380611278E-2</v>
      </c>
      <c r="G129" s="104">
        <v>9.3450799129543405E-2</v>
      </c>
      <c r="H129" s="104">
        <v>9.8407914907389787E-2</v>
      </c>
      <c r="I129" s="104">
        <v>0.11366203632634236</v>
      </c>
      <c r="J129" s="104">
        <v>0.13289566588838803</v>
      </c>
      <c r="K129" s="104">
        <v>0.15603189516256324</v>
      </c>
      <c r="L129" s="104">
        <v>0.18828458112607094</v>
      </c>
      <c r="M129" s="104">
        <v>0.21531136783773666</v>
      </c>
      <c r="N129" s="104">
        <v>0.20709667148316804</v>
      </c>
      <c r="O129" s="104">
        <v>0.1942050982025928</v>
      </c>
      <c r="P129" s="104">
        <v>0.17562842484562424</v>
      </c>
      <c r="Q129" s="104">
        <v>0.15930559895715166</v>
      </c>
      <c r="R129" s="104">
        <v>0.14971153778690394</v>
      </c>
      <c r="S129" s="104">
        <v>0.13815146401868977</v>
      </c>
      <c r="T129" s="104">
        <v>0.15288858445507109</v>
      </c>
      <c r="U129" s="104">
        <v>0.18964565904150896</v>
      </c>
      <c r="V129" s="104">
        <v>0.19945931750652646</v>
      </c>
      <c r="W129" s="104">
        <v>0.23421608498507623</v>
      </c>
      <c r="X129" s="104">
        <v>0.16347944863160055</v>
      </c>
      <c r="Y129" s="104">
        <v>9.8063610505511475E-2</v>
      </c>
      <c r="DA129" s="132" t="s">
        <v>1790</v>
      </c>
    </row>
    <row r="130" spans="1:105" ht="12" customHeight="1" x14ac:dyDescent="0.25">
      <c r="A130" s="108" t="s">
        <v>53</v>
      </c>
      <c r="B130" s="98">
        <v>1.6052520915727026E-2</v>
      </c>
      <c r="C130" s="98">
        <v>1.8505321819844961E-2</v>
      </c>
      <c r="D130" s="98">
        <v>1.8036698648692485E-2</v>
      </c>
      <c r="E130" s="98">
        <v>1.06429299988463E-2</v>
      </c>
      <c r="F130" s="98">
        <v>1.0970088025730369E-2</v>
      </c>
      <c r="G130" s="98">
        <v>1.9113118067735996E-2</v>
      </c>
      <c r="H130" s="98">
        <v>1.7146248917348259E-2</v>
      </c>
      <c r="I130" s="98">
        <v>2.0564803786880567E-2</v>
      </c>
      <c r="J130" s="98">
        <v>2.3215423184768956E-2</v>
      </c>
      <c r="K130" s="98">
        <v>2.9318532106890786E-2</v>
      </c>
      <c r="L130" s="98">
        <v>2.4717564024963567E-2</v>
      </c>
      <c r="M130" s="98">
        <v>2.1341101868425406E-2</v>
      </c>
      <c r="N130" s="98">
        <v>1.9841833445131261E-2</v>
      </c>
      <c r="O130" s="98">
        <v>1.5732492823408401E-2</v>
      </c>
      <c r="P130" s="98">
        <v>1.5375290749505062E-2</v>
      </c>
      <c r="Q130" s="98">
        <v>1.4846509989450894E-2</v>
      </c>
      <c r="R130" s="98">
        <v>1.5419694761274621E-2</v>
      </c>
      <c r="S130" s="98">
        <v>1.3608781438838494E-2</v>
      </c>
      <c r="T130" s="98">
        <v>1.0860937166094412E-2</v>
      </c>
      <c r="U130" s="98">
        <v>1.3904181190458258E-2</v>
      </c>
      <c r="V130" s="98">
        <v>5.6897461291174909E-3</v>
      </c>
      <c r="W130" s="98">
        <v>1.6666569458475566E-2</v>
      </c>
      <c r="X130" s="98">
        <v>2.2429249271420156E-2</v>
      </c>
      <c r="Y130" s="98">
        <v>1.3130172363511267E-2</v>
      </c>
      <c r="DA130" s="63" t="s">
        <v>1791</v>
      </c>
    </row>
    <row r="131" spans="1:105" ht="12" customHeight="1" x14ac:dyDescent="0.25">
      <c r="A131" s="108" t="s">
        <v>52</v>
      </c>
      <c r="B131" s="98">
        <v>8.1131150269409216E-2</v>
      </c>
      <c r="C131" s="98">
        <v>7.9178980654529982E-2</v>
      </c>
      <c r="D131" s="98">
        <v>7.0452676839476036E-2</v>
      </c>
      <c r="E131" s="98">
        <v>6.1955199059677987E-2</v>
      </c>
      <c r="F131" s="98">
        <v>6.2648262354880913E-2</v>
      </c>
      <c r="G131" s="98">
        <v>7.4337681061807409E-2</v>
      </c>
      <c r="H131" s="98">
        <v>8.1261665990041532E-2</v>
      </c>
      <c r="I131" s="98">
        <v>9.3097232539461797E-2</v>
      </c>
      <c r="J131" s="98">
        <v>0.10968024270361908</v>
      </c>
      <c r="K131" s="98">
        <v>0.12671336305567246</v>
      </c>
      <c r="L131" s="98">
        <v>0.16356701710110738</v>
      </c>
      <c r="M131" s="98">
        <v>0.19397026596931125</v>
      </c>
      <c r="N131" s="98">
        <v>0.18725483803803677</v>
      </c>
      <c r="O131" s="98">
        <v>0.17847260537918438</v>
      </c>
      <c r="P131" s="98">
        <v>0.16025313409611919</v>
      </c>
      <c r="Q131" s="98">
        <v>0.14445908896770077</v>
      </c>
      <c r="R131" s="98">
        <v>0.13429184302562933</v>
      </c>
      <c r="S131" s="98">
        <v>0.12454268257985127</v>
      </c>
      <c r="T131" s="98">
        <v>0.14202764728897668</v>
      </c>
      <c r="U131" s="98">
        <v>0.17574147785105071</v>
      </c>
      <c r="V131" s="98">
        <v>0.19376957137740897</v>
      </c>
      <c r="W131" s="98">
        <v>0.21754951552660068</v>
      </c>
      <c r="X131" s="98">
        <v>0.1410501993601804</v>
      </c>
      <c r="Y131" s="98">
        <v>8.4933438142000203E-2</v>
      </c>
      <c r="DA131" s="63" t="s">
        <v>1792</v>
      </c>
    </row>
    <row r="132" spans="1:105" ht="12" customHeight="1" x14ac:dyDescent="0.25">
      <c r="A132" s="121" t="s">
        <v>54</v>
      </c>
      <c r="B132" s="122">
        <v>9.4331116141876024</v>
      </c>
      <c r="C132" s="122">
        <v>8.916763323154747</v>
      </c>
      <c r="D132" s="122">
        <v>8.8192908664492986</v>
      </c>
      <c r="E132" s="122">
        <v>8.1989434438367077</v>
      </c>
      <c r="F132" s="122">
        <v>7.7717642405109473</v>
      </c>
      <c r="G132" s="122">
        <v>8.2240225005761864</v>
      </c>
      <c r="H132" s="122">
        <v>9.2798066696927677</v>
      </c>
      <c r="I132" s="122">
        <v>11.788824423538975</v>
      </c>
      <c r="J132" s="122">
        <v>12.655327857360387</v>
      </c>
      <c r="K132" s="122">
        <v>15.383860455430241</v>
      </c>
      <c r="L132" s="122">
        <v>21.629539554385939</v>
      </c>
      <c r="M132" s="122">
        <v>18.300022480607367</v>
      </c>
      <c r="N132" s="122">
        <v>14.217846280044595</v>
      </c>
      <c r="O132" s="122">
        <v>10.680143896246058</v>
      </c>
      <c r="P132" s="122">
        <v>8.5399120350262034</v>
      </c>
      <c r="Q132" s="122">
        <v>7.847796520175347</v>
      </c>
      <c r="R132" s="122">
        <v>9.645841063048703</v>
      </c>
      <c r="S132" s="122">
        <v>8.7649454110758107</v>
      </c>
      <c r="T132" s="122">
        <v>10.231335960369092</v>
      </c>
      <c r="U132" s="122">
        <v>10.08237391951514</v>
      </c>
      <c r="V132" s="122">
        <v>11.000609352010427</v>
      </c>
      <c r="W132" s="122">
        <v>10.834650400648833</v>
      </c>
      <c r="X132" s="122">
        <v>9.2410952151703931</v>
      </c>
      <c r="Y132" s="122">
        <v>9.6196489121918045</v>
      </c>
      <c r="DA132" s="130" t="s">
        <v>1793</v>
      </c>
    </row>
    <row r="133" spans="1:105" ht="12" customHeight="1" x14ac:dyDescent="0.25">
      <c r="A133" s="97" t="s">
        <v>50</v>
      </c>
      <c r="B133" s="98">
        <v>4.68474384067241</v>
      </c>
      <c r="C133" s="98">
        <v>4.155347385254518</v>
      </c>
      <c r="D133" s="98">
        <v>3.9611241482651716</v>
      </c>
      <c r="E133" s="98">
        <v>4.2698000961048859</v>
      </c>
      <c r="F133" s="98">
        <v>3.9414085189735988</v>
      </c>
      <c r="G133" s="98">
        <v>3.506568658556775</v>
      </c>
      <c r="H133" s="98">
        <v>3.5734348282088018</v>
      </c>
      <c r="I133" s="98">
        <v>3.9698207464759636</v>
      </c>
      <c r="J133" s="98">
        <v>4.2016548250193644</v>
      </c>
      <c r="K133" s="98">
        <v>5.387358177251544</v>
      </c>
      <c r="L133" s="98">
        <v>7.470046550477611</v>
      </c>
      <c r="M133" s="98">
        <v>7.2295065511273604</v>
      </c>
      <c r="N133" s="98">
        <v>6.2862138677628963</v>
      </c>
      <c r="O133" s="98">
        <v>5.3728779890379306</v>
      </c>
      <c r="P133" s="98">
        <v>4.4074615584643819</v>
      </c>
      <c r="Q133" s="98">
        <v>3.8996171791112269</v>
      </c>
      <c r="R133" s="98">
        <v>3.6636064717902403</v>
      </c>
      <c r="S133" s="98">
        <v>3.4340030383654447</v>
      </c>
      <c r="T133" s="98">
        <v>3.1368210323353298</v>
      </c>
      <c r="U133" s="98">
        <v>2.9523755696768976</v>
      </c>
      <c r="V133" s="98">
        <v>3.2851005071314758</v>
      </c>
      <c r="W133" s="98">
        <v>2.7901278820873436</v>
      </c>
      <c r="X133" s="98">
        <v>2.375225284105964</v>
      </c>
      <c r="Y133" s="98">
        <v>2.0613458602118633</v>
      </c>
      <c r="DA133" s="63" t="s">
        <v>1794</v>
      </c>
    </row>
    <row r="134" spans="1:105" ht="12" customHeight="1" x14ac:dyDescent="0.25">
      <c r="A134" s="109" t="s">
        <v>120</v>
      </c>
      <c r="B134" s="33">
        <v>4.7483677735151932</v>
      </c>
      <c r="C134" s="33">
        <v>4.7614159379002281</v>
      </c>
      <c r="D134" s="33">
        <v>4.858166718184127</v>
      </c>
      <c r="E134" s="33">
        <v>3.9291433477318209</v>
      </c>
      <c r="F134" s="33">
        <v>3.8303557215373485</v>
      </c>
      <c r="G134" s="33">
        <v>4.7174538420194123</v>
      </c>
      <c r="H134" s="33">
        <v>5.706371841483965</v>
      </c>
      <c r="I134" s="33">
        <v>7.8190036770630105</v>
      </c>
      <c r="J134" s="33">
        <v>8.4536730323410225</v>
      </c>
      <c r="K134" s="33">
        <v>9.9965022781786974</v>
      </c>
      <c r="L134" s="33">
        <v>14.159493003908327</v>
      </c>
      <c r="M134" s="33">
        <v>11.070515929480008</v>
      </c>
      <c r="N134" s="33">
        <v>7.931632412281699</v>
      </c>
      <c r="O134" s="33">
        <v>5.3072659072081283</v>
      </c>
      <c r="P134" s="33">
        <v>4.1324504765618215</v>
      </c>
      <c r="Q134" s="33">
        <v>3.9481793410641197</v>
      </c>
      <c r="R134" s="33">
        <v>5.9822345912584618</v>
      </c>
      <c r="S134" s="33">
        <v>5.330942372710366</v>
      </c>
      <c r="T134" s="33">
        <v>7.094514928033762</v>
      </c>
      <c r="U134" s="33">
        <v>7.1299983498382424</v>
      </c>
      <c r="V134" s="33">
        <v>7.7155088448789515</v>
      </c>
      <c r="W134" s="33">
        <v>8.0445225185614895</v>
      </c>
      <c r="X134" s="33">
        <v>6.86586993106443</v>
      </c>
      <c r="Y134" s="33">
        <v>7.5583030519799417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0.52698829657316848</v>
      </c>
      <c r="C136" s="119">
        <f t="shared" si="26"/>
        <v>0.52010458364138845</v>
      </c>
      <c r="D136" s="119">
        <f t="shared" si="26"/>
        <v>0.521089122748572</v>
      </c>
      <c r="E136" s="119">
        <f t="shared" si="26"/>
        <v>0.52518812632552403</v>
      </c>
      <c r="F136" s="119">
        <f t="shared" si="26"/>
        <v>0.52493991319339317</v>
      </c>
      <c r="G136" s="119">
        <f t="shared" si="26"/>
        <v>0.53182991530123525</v>
      </c>
      <c r="H136" s="119">
        <f t="shared" si="26"/>
        <v>0.54525954741565463</v>
      </c>
      <c r="I136" s="119">
        <f t="shared" si="26"/>
        <v>0.55212331411830473</v>
      </c>
      <c r="J136" s="119">
        <f t="shared" si="26"/>
        <v>0.55627415980605688</v>
      </c>
      <c r="K136" s="119">
        <f t="shared" si="26"/>
        <v>0.56584586005268833</v>
      </c>
      <c r="L136" s="119">
        <f t="shared" si="26"/>
        <v>0.58330383002868891</v>
      </c>
      <c r="M136" s="119">
        <f t="shared" si="26"/>
        <v>0.57899825282176565</v>
      </c>
      <c r="N136" s="119">
        <f t="shared" si="26"/>
        <v>0.58496258277895996</v>
      </c>
      <c r="O136" s="119">
        <f t="shared" si="26"/>
        <v>0.58134840449049796</v>
      </c>
      <c r="P136" s="119">
        <f t="shared" si="26"/>
        <v>0.57848942682127524</v>
      </c>
      <c r="Q136" s="119">
        <f t="shared" si="26"/>
        <v>0.57876846017726091</v>
      </c>
      <c r="R136" s="119">
        <f t="shared" ref="R136:V136" si="27">IF(R117=0,"",R117/R98)</f>
        <v>0.58518174224836594</v>
      </c>
      <c r="S136" s="119">
        <f t="shared" si="27"/>
        <v>0.58648777958514842</v>
      </c>
      <c r="T136" s="119">
        <f t="shared" si="27"/>
        <v>0.59099694270549274</v>
      </c>
      <c r="U136" s="119">
        <f t="shared" si="27"/>
        <v>0.59869296320398735</v>
      </c>
      <c r="V136" s="119">
        <f t="shared" si="27"/>
        <v>0.60868777791974593</v>
      </c>
      <c r="W136" s="119">
        <f t="shared" ref="W136:Y136" si="28">IF(W117=0,"",W117/W98)</f>
        <v>0.62622442777540022</v>
      </c>
      <c r="X136" s="119">
        <f t="shared" si="28"/>
        <v>0.64579286158815641</v>
      </c>
      <c r="Y136" s="119">
        <f t="shared" si="28"/>
        <v>0.67967275498589486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0.44858706599079912</v>
      </c>
      <c r="C137" s="124">
        <f t="shared" si="29"/>
        <v>0.44862239274558902</v>
      </c>
      <c r="D137" s="124">
        <f t="shared" si="29"/>
        <v>0.45029723359270907</v>
      </c>
      <c r="E137" s="124">
        <f t="shared" si="29"/>
        <v>0.44981669266481589</v>
      </c>
      <c r="F137" s="124">
        <f t="shared" si="29"/>
        <v>0.45194145319149248</v>
      </c>
      <c r="G137" s="124">
        <f t="shared" si="29"/>
        <v>0.46183319547467916</v>
      </c>
      <c r="H137" s="124">
        <f t="shared" si="29"/>
        <v>0.47616257982429233</v>
      </c>
      <c r="I137" s="124">
        <f t="shared" si="29"/>
        <v>0.49055461993620986</v>
      </c>
      <c r="J137" s="124">
        <f t="shared" si="29"/>
        <v>0.50398106970464607</v>
      </c>
      <c r="K137" s="124">
        <f t="shared" si="29"/>
        <v>0.51487769100036063</v>
      </c>
      <c r="L137" s="124">
        <f t="shared" si="29"/>
        <v>0.52321505687269132</v>
      </c>
      <c r="M137" s="124">
        <f t="shared" si="29"/>
        <v>0.52860589449001183</v>
      </c>
      <c r="N137" s="124">
        <f t="shared" si="29"/>
        <v>0.53218987047855448</v>
      </c>
      <c r="O137" s="124">
        <f t="shared" si="29"/>
        <v>0.53550415640308413</v>
      </c>
      <c r="P137" s="124">
        <f t="shared" si="29"/>
        <v>0.53542475176555926</v>
      </c>
      <c r="Q137" s="124">
        <f t="shared" si="29"/>
        <v>0.53542314971968175</v>
      </c>
      <c r="R137" s="124">
        <f t="shared" ref="R137:V137" si="30">IF(R118=0,"",R118/R99)</f>
        <v>0.53562473960859869</v>
      </c>
      <c r="S137" s="124">
        <f t="shared" si="30"/>
        <v>0.53590968604039901</v>
      </c>
      <c r="T137" s="124">
        <f t="shared" si="30"/>
        <v>0.54068057985401974</v>
      </c>
      <c r="U137" s="124">
        <f t="shared" si="30"/>
        <v>0.54405253079196891</v>
      </c>
      <c r="V137" s="124">
        <f t="shared" si="30"/>
        <v>0.55704644677310866</v>
      </c>
      <c r="W137" s="124">
        <f t="shared" ref="W137:Y137" si="31">IF(W118=0,"",W118/W99)</f>
        <v>0.57124408062004928</v>
      </c>
      <c r="X137" s="124">
        <f t="shared" si="31"/>
        <v>0.5890882499524871</v>
      </c>
      <c r="Y137" s="124">
        <f t="shared" si="31"/>
        <v>0.6119932547965159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0.44392589920517284</v>
      </c>
      <c r="C138" s="111">
        <f t="shared" si="32"/>
        <v>0.44411667635777846</v>
      </c>
      <c r="D138" s="111">
        <f t="shared" si="32"/>
        <v>0.44598778873977457</v>
      </c>
      <c r="E138" s="111">
        <f t="shared" si="32"/>
        <v>0.44627756146043907</v>
      </c>
      <c r="F138" s="111">
        <f t="shared" si="32"/>
        <v>0.44857722065818234</v>
      </c>
      <c r="G138" s="111">
        <f t="shared" si="32"/>
        <v>0.45842282320275124</v>
      </c>
      <c r="H138" s="111">
        <f t="shared" si="32"/>
        <v>0.47268996323529466</v>
      </c>
      <c r="I138" s="111">
        <f t="shared" si="32"/>
        <v>0.48695641240294874</v>
      </c>
      <c r="J138" s="111">
        <f t="shared" si="32"/>
        <v>0.50019425388469396</v>
      </c>
      <c r="K138" s="111">
        <f t="shared" si="32"/>
        <v>0.51128732023879131</v>
      </c>
      <c r="L138" s="111">
        <f t="shared" si="32"/>
        <v>0.52081920060494802</v>
      </c>
      <c r="M138" s="111">
        <f t="shared" si="32"/>
        <v>0.52592418132258678</v>
      </c>
      <c r="N138" s="111">
        <f t="shared" si="32"/>
        <v>0.52963744229532606</v>
      </c>
      <c r="O138" s="111">
        <f t="shared" si="32"/>
        <v>0.5329883016916076</v>
      </c>
      <c r="P138" s="111">
        <f t="shared" si="32"/>
        <v>0.533019562529362</v>
      </c>
      <c r="Q138" s="111">
        <f t="shared" si="32"/>
        <v>0.53306537418912558</v>
      </c>
      <c r="R138" s="111">
        <f t="shared" ref="R138:V138" si="33">IF(R119=0,"",R119/R100)</f>
        <v>0.53318683892824448</v>
      </c>
      <c r="S138" s="111">
        <f t="shared" si="33"/>
        <v>0.53352453522029908</v>
      </c>
      <c r="T138" s="111">
        <f t="shared" si="33"/>
        <v>0.53834008405703004</v>
      </c>
      <c r="U138" s="111">
        <f t="shared" si="33"/>
        <v>0.54175218398236169</v>
      </c>
      <c r="V138" s="111">
        <f t="shared" si="33"/>
        <v>0.55381455791045697</v>
      </c>
      <c r="W138" s="111">
        <f t="shared" ref="W138:Y138" si="34">IF(W119=0,"",W119/W100)</f>
        <v>0.56803912102456089</v>
      </c>
      <c r="X138" s="111">
        <f t="shared" si="34"/>
        <v>0.58589972491833064</v>
      </c>
      <c r="Y138" s="111">
        <f t="shared" si="34"/>
        <v>0.6087847308477321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1.7746717148656104</v>
      </c>
      <c r="C140" s="124">
        <f t="shared" si="38"/>
        <v>1.8801633004604124</v>
      </c>
      <c r="D140" s="124">
        <f t="shared" si="38"/>
        <v>1.9899521915779095</v>
      </c>
      <c r="E140" s="124">
        <f t="shared" si="38"/>
        <v>2.0475223077893863</v>
      </c>
      <c r="F140" s="124">
        <f t="shared" si="38"/>
        <v>2.1203098762361972</v>
      </c>
      <c r="G140" s="124">
        <f t="shared" si="38"/>
        <v>2.2584694329698722</v>
      </c>
      <c r="H140" s="124">
        <f t="shared" si="38"/>
        <v>2.4963961535093566</v>
      </c>
      <c r="I140" s="124">
        <f t="shared" si="38"/>
        <v>2.6651432250367648</v>
      </c>
      <c r="J140" s="124">
        <f t="shared" si="38"/>
        <v>2.7869225095379839</v>
      </c>
      <c r="K140" s="124">
        <f t="shared" si="38"/>
        <v>2.9178104745787601</v>
      </c>
      <c r="L140" s="124">
        <f t="shared" si="38"/>
        <v>3.0100068201399286</v>
      </c>
      <c r="M140" s="124">
        <f t="shared" si="38"/>
        <v>3.1053350249187144</v>
      </c>
      <c r="N140" s="124">
        <f t="shared" si="38"/>
        <v>3.1859471128067476</v>
      </c>
      <c r="O140" s="124">
        <f t="shared" si="38"/>
        <v>3.2268912422142826</v>
      </c>
      <c r="P140" s="124">
        <f t="shared" si="38"/>
        <v>3.2618698471879677</v>
      </c>
      <c r="Q140" s="124">
        <f t="shared" si="38"/>
        <v>3.2989554603907147</v>
      </c>
      <c r="R140" s="124">
        <f t="shared" ref="R140:V140" si="39">IF(R121=0,"",R121/R102)</f>
        <v>3.3508360713134393</v>
      </c>
      <c r="S140" s="124">
        <f t="shared" si="39"/>
        <v>3.425852888183694</v>
      </c>
      <c r="T140" s="124">
        <f t="shared" si="39"/>
        <v>3.5254471813397901</v>
      </c>
      <c r="U140" s="124">
        <f t="shared" si="39"/>
        <v>3.7201914038769988</v>
      </c>
      <c r="V140" s="124">
        <f t="shared" si="39"/>
        <v>3.9130557449080596</v>
      </c>
      <c r="W140" s="124">
        <f t="shared" ref="W140:Y140" si="40">IF(W121=0,"",W121/W102)</f>
        <v>3.9649781689654211</v>
      </c>
      <c r="X140" s="124">
        <f t="shared" si="40"/>
        <v>3.9917819355155668</v>
      </c>
      <c r="Y140" s="124">
        <f t="shared" si="40"/>
        <v>4.0164624575210164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1.7746717148656104</v>
      </c>
      <c r="C141" s="111">
        <f t="shared" si="41"/>
        <v>1.8801633004604124</v>
      </c>
      <c r="D141" s="111">
        <f t="shared" si="41"/>
        <v>1.9899521915779095</v>
      </c>
      <c r="E141" s="111">
        <f t="shared" si="41"/>
        <v>2.0475223077893863</v>
      </c>
      <c r="F141" s="111">
        <f t="shared" si="41"/>
        <v>2.1203098762361972</v>
      </c>
      <c r="G141" s="111">
        <f t="shared" si="41"/>
        <v>2.2584694329698722</v>
      </c>
      <c r="H141" s="111">
        <f t="shared" si="41"/>
        <v>2.4963961535093566</v>
      </c>
      <c r="I141" s="111">
        <f t="shared" si="41"/>
        <v>2.6651432250367648</v>
      </c>
      <c r="J141" s="111">
        <f t="shared" si="41"/>
        <v>2.7869225095379839</v>
      </c>
      <c r="K141" s="111">
        <f t="shared" si="41"/>
        <v>2.9178104745787601</v>
      </c>
      <c r="L141" s="111">
        <f t="shared" si="41"/>
        <v>3.0100068201399286</v>
      </c>
      <c r="M141" s="111">
        <f t="shared" si="41"/>
        <v>3.1053350249187144</v>
      </c>
      <c r="N141" s="111">
        <f t="shared" si="41"/>
        <v>3.1859471128067476</v>
      </c>
      <c r="O141" s="111">
        <f t="shared" si="41"/>
        <v>3.2268912422142826</v>
      </c>
      <c r="P141" s="111">
        <f t="shared" si="41"/>
        <v>3.2618698471879677</v>
      </c>
      <c r="Q141" s="111">
        <f t="shared" si="41"/>
        <v>3.2989554603907147</v>
      </c>
      <c r="R141" s="111">
        <f t="shared" ref="R141:V141" si="42">IF(R122=0,"",R122/R103)</f>
        <v>3.3508360713134393</v>
      </c>
      <c r="S141" s="111">
        <f t="shared" si="42"/>
        <v>3.425852888183694</v>
      </c>
      <c r="T141" s="111">
        <f t="shared" si="42"/>
        <v>3.5254471813397901</v>
      </c>
      <c r="U141" s="111">
        <f t="shared" si="42"/>
        <v>3.7201914038769988</v>
      </c>
      <c r="V141" s="111">
        <f t="shared" si="42"/>
        <v>3.9130557449080596</v>
      </c>
      <c r="W141" s="111">
        <f t="shared" ref="W141:Y141" si="43">IF(W122=0,"",W122/W103)</f>
        <v>3.9649781689654211</v>
      </c>
      <c r="X141" s="111">
        <f t="shared" si="43"/>
        <v>3.9917819355155668</v>
      </c>
      <c r="Y141" s="111">
        <f t="shared" si="43"/>
        <v>4.0164624575210164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0.51871357256509087</v>
      </c>
      <c r="C142" s="124">
        <f t="shared" si="44"/>
        <v>0.51833384573464303</v>
      </c>
      <c r="D142" s="124">
        <f t="shared" si="44"/>
        <v>0.51882138562700708</v>
      </c>
      <c r="E142" s="124">
        <f t="shared" si="44"/>
        <v>0.51982331474933308</v>
      </c>
      <c r="F142" s="124">
        <f t="shared" si="44"/>
        <v>0.5213244890928993</v>
      </c>
      <c r="G142" s="124">
        <f t="shared" si="44"/>
        <v>0.52547086510370511</v>
      </c>
      <c r="H142" s="124">
        <f t="shared" si="44"/>
        <v>0.53150030647674595</v>
      </c>
      <c r="I142" s="124">
        <f t="shared" si="44"/>
        <v>0.53713638889620674</v>
      </c>
      <c r="J142" s="124">
        <f t="shared" si="44"/>
        <v>0.54300499832630211</v>
      </c>
      <c r="K142" s="124">
        <f t="shared" si="44"/>
        <v>0.54822647292790194</v>
      </c>
      <c r="L142" s="124">
        <f t="shared" si="44"/>
        <v>0.55450704257949668</v>
      </c>
      <c r="M142" s="124">
        <f t="shared" si="44"/>
        <v>0.55991557665409708</v>
      </c>
      <c r="N142" s="124">
        <f t="shared" si="44"/>
        <v>0.56365845594353681</v>
      </c>
      <c r="O142" s="124">
        <f t="shared" si="44"/>
        <v>0.57118988807079096</v>
      </c>
      <c r="P142" s="124">
        <f t="shared" si="44"/>
        <v>0.57976532375280454</v>
      </c>
      <c r="Q142" s="124">
        <f t="shared" si="44"/>
        <v>0.58538546238663769</v>
      </c>
      <c r="R142" s="124">
        <f t="shared" ref="R142:V142" si="45">IF(R123=0,"",R123/R104)</f>
        <v>0.58723898261260499</v>
      </c>
      <c r="S142" s="124">
        <f t="shared" si="45"/>
        <v>0.59298185197823106</v>
      </c>
      <c r="T142" s="124">
        <f t="shared" si="45"/>
        <v>0.59768870814941177</v>
      </c>
      <c r="U142" s="124">
        <f t="shared" si="45"/>
        <v>0.60876117727558632</v>
      </c>
      <c r="V142" s="124">
        <f t="shared" si="45"/>
        <v>0.62090609137252317</v>
      </c>
      <c r="W142" s="124">
        <f t="shared" ref="W142:Y142" si="46">IF(W123=0,"",W123/W104)</f>
        <v>0.63869425606187924</v>
      </c>
      <c r="X142" s="124">
        <f t="shared" si="46"/>
        <v>0.65608757835418585</v>
      </c>
      <c r="Y142" s="124">
        <f t="shared" si="46"/>
        <v>0.67916380373577401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0.51038188365088943</v>
      </c>
      <c r="C143" s="111">
        <f t="shared" si="47"/>
        <v>0.51038188365088943</v>
      </c>
      <c r="D143" s="111">
        <f t="shared" si="47"/>
        <v>0.51121807215790838</v>
      </c>
      <c r="E143" s="111">
        <f t="shared" si="47"/>
        <v>0.51134926291731586</v>
      </c>
      <c r="F143" s="111">
        <f t="shared" si="47"/>
        <v>0.51230365208958162</v>
      </c>
      <c r="G143" s="111">
        <f t="shared" si="47"/>
        <v>0.51666730801322636</v>
      </c>
      <c r="H143" s="111">
        <f t="shared" si="47"/>
        <v>0.52299971706387038</v>
      </c>
      <c r="I143" s="111">
        <f t="shared" si="47"/>
        <v>0.52938246853129978</v>
      </c>
      <c r="J143" s="111">
        <f t="shared" si="47"/>
        <v>0.53543263365265314</v>
      </c>
      <c r="K143" s="111">
        <f t="shared" si="47"/>
        <v>0.54074476601550914</v>
      </c>
      <c r="L143" s="111">
        <f t="shared" si="47"/>
        <v>0.54537609689262645</v>
      </c>
      <c r="M143" s="111">
        <f t="shared" si="47"/>
        <v>0.54764803739017942</v>
      </c>
      <c r="N143" s="111">
        <f t="shared" si="47"/>
        <v>0.54956712530891949</v>
      </c>
      <c r="O143" s="111">
        <f t="shared" si="47"/>
        <v>0.55635562390284732</v>
      </c>
      <c r="P143" s="111">
        <f t="shared" si="47"/>
        <v>0.5643746485751524</v>
      </c>
      <c r="Q143" s="111">
        <f t="shared" si="47"/>
        <v>0.56980724219670276</v>
      </c>
      <c r="R143" s="111">
        <f t="shared" ref="R143:V143" si="48">IF(R124=0,"",R124/R105)</f>
        <v>0.57221133511512623</v>
      </c>
      <c r="S143" s="111">
        <f t="shared" si="48"/>
        <v>0.57766052289843051</v>
      </c>
      <c r="T143" s="111">
        <f t="shared" si="48"/>
        <v>0.58127403751225326</v>
      </c>
      <c r="U143" s="111">
        <f t="shared" si="48"/>
        <v>0.59044102013493904</v>
      </c>
      <c r="V143" s="111">
        <f t="shared" si="48"/>
        <v>0.60305586952542012</v>
      </c>
      <c r="W143" s="111">
        <f t="shared" ref="W143:Y143" si="49">IF(W124=0,"",W124/W105)</f>
        <v>0.62018802914437199</v>
      </c>
      <c r="X143" s="111">
        <f t="shared" si="49"/>
        <v>0.64158344173830728</v>
      </c>
      <c r="Y143" s="111">
        <f t="shared" si="49"/>
        <v>0.66777930116962847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0.85840687588601983</v>
      </c>
      <c r="C144" s="111">
        <f t="shared" si="50"/>
        <v>0.84485187237244486</v>
      </c>
      <c r="D144" s="111">
        <f t="shared" si="50"/>
        <v>0.83917360030610155</v>
      </c>
      <c r="E144" s="111">
        <f t="shared" si="50"/>
        <v>0.86147358320115042</v>
      </c>
      <c r="F144" s="111">
        <f t="shared" si="50"/>
        <v>0.86128267986894136</v>
      </c>
      <c r="G144" s="111">
        <f t="shared" si="50"/>
        <v>0.84499042448713657</v>
      </c>
      <c r="H144" s="111">
        <f t="shared" si="50"/>
        <v>0.85961016575745497</v>
      </c>
      <c r="I144" s="111">
        <f t="shared" si="50"/>
        <v>0.85926643078061438</v>
      </c>
      <c r="J144" s="111">
        <f t="shared" si="50"/>
        <v>0.86485934622621918</v>
      </c>
      <c r="K144" s="111">
        <f t="shared" si="50"/>
        <v>0.86582546662291793</v>
      </c>
      <c r="L144" s="111">
        <f t="shared" si="50"/>
        <v>0.88065020323794185</v>
      </c>
      <c r="M144" s="111">
        <f t="shared" si="50"/>
        <v>0.90014936080716257</v>
      </c>
      <c r="N144" s="111">
        <f t="shared" si="50"/>
        <v>0.91060596334001676</v>
      </c>
      <c r="O144" s="111">
        <f t="shared" si="50"/>
        <v>0.92668246227085349</v>
      </c>
      <c r="P144" s="111">
        <f t="shared" si="50"/>
        <v>0.92672781337966514</v>
      </c>
      <c r="Q144" s="111">
        <f t="shared" si="50"/>
        <v>0.92508174233464813</v>
      </c>
      <c r="R144" s="111">
        <f t="shared" ref="R144:V144" si="51">IF(R125=0,"",R125/R106)</f>
        <v>0.91654114563117928</v>
      </c>
      <c r="S144" s="111">
        <f t="shared" si="51"/>
        <v>0.92397844357353343</v>
      </c>
      <c r="T144" s="111">
        <f t="shared" si="51"/>
        <v>0.93463226459232762</v>
      </c>
      <c r="U144" s="111">
        <f t="shared" si="51"/>
        <v>0.9342148447136932</v>
      </c>
      <c r="V144" s="111">
        <f t="shared" si="51"/>
        <v>0.92841772983257753</v>
      </c>
      <c r="W144" s="111">
        <f t="shared" ref="W144:Y144" si="52">IF(W125=0,"",W125/W106)</f>
        <v>0.91463439501441246</v>
      </c>
      <c r="X144" s="111">
        <f t="shared" si="52"/>
        <v>0.87469027380527564</v>
      </c>
      <c r="Y144" s="111">
        <f t="shared" si="52"/>
        <v>0.8947584393552559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0.51038188365088943</v>
      </c>
      <c r="C145" s="112">
        <f t="shared" si="53"/>
        <v>0.51367329834608699</v>
      </c>
      <c r="D145" s="112">
        <f t="shared" si="53"/>
        <v>0.51400442496976895</v>
      </c>
      <c r="E145" s="112">
        <f t="shared" si="53"/>
        <v>0.51430346816003569</v>
      </c>
      <c r="F145" s="112">
        <f t="shared" si="53"/>
        <v>0.51463503544606826</v>
      </c>
      <c r="G145" s="112">
        <f t="shared" si="53"/>
        <v>0.51574037666600314</v>
      </c>
      <c r="H145" s="112">
        <f t="shared" si="53"/>
        <v>0.52144199825448023</v>
      </c>
      <c r="I145" s="112">
        <f t="shared" si="53"/>
        <v>0.52770370218349472</v>
      </c>
      <c r="J145" s="112">
        <f t="shared" si="53"/>
        <v>0.53632870717241066</v>
      </c>
      <c r="K145" s="112">
        <f t="shared" si="53"/>
        <v>0.54029019805735434</v>
      </c>
      <c r="L145" s="112">
        <f t="shared" si="53"/>
        <v>0.55115122426401786</v>
      </c>
      <c r="M145" s="112">
        <f t="shared" si="53"/>
        <v>0.55744604432666778</v>
      </c>
      <c r="N145" s="112">
        <f t="shared" si="53"/>
        <v>0.5582345478223425</v>
      </c>
      <c r="O145" s="112">
        <f t="shared" si="53"/>
        <v>0.55922069900166582</v>
      </c>
      <c r="P145" s="112">
        <f t="shared" si="53"/>
        <v>0.563600868517241</v>
      </c>
      <c r="Q145" s="112">
        <f t="shared" si="53"/>
        <v>0.56722195057610691</v>
      </c>
      <c r="R145" s="112">
        <f t="shared" ref="R145:V145" si="54">IF(R126=0,"",R126/R107)</f>
        <v>0.56903115591845987</v>
      </c>
      <c r="S145" s="112">
        <f t="shared" si="54"/>
        <v>0.56911377669504526</v>
      </c>
      <c r="T145" s="112">
        <f t="shared" si="54"/>
        <v>0.58231775724147927</v>
      </c>
      <c r="U145" s="112">
        <f t="shared" si="54"/>
        <v>0.58264761475223315</v>
      </c>
      <c r="V145" s="112">
        <f t="shared" si="54"/>
        <v>0.59002720851618728</v>
      </c>
      <c r="W145" s="112">
        <f t="shared" ref="W145:Y145" si="55">IF(W126=0,"",W126/W107)</f>
        <v>0.59104097934539634</v>
      </c>
      <c r="X145" s="112">
        <f t="shared" si="55"/>
        <v>0.59382415587406701</v>
      </c>
      <c r="Y145" s="112">
        <f t="shared" si="55"/>
        <v>0.59871557563091171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0.63890758712399387</v>
      </c>
      <c r="C147" s="112">
        <f t="shared" si="59"/>
        <v>0.64113261515779796</v>
      </c>
      <c r="D147" s="112">
        <f t="shared" si="59"/>
        <v>0.64257448504574144</v>
      </c>
      <c r="E147" s="112">
        <f t="shared" si="59"/>
        <v>0.6450908500933199</v>
      </c>
      <c r="F147" s="112">
        <f t="shared" si="59"/>
        <v>0.65006760905756589</v>
      </c>
      <c r="G147" s="112">
        <f t="shared" si="59"/>
        <v>0.65512064833301309</v>
      </c>
      <c r="H147" s="112">
        <f t="shared" si="59"/>
        <v>0.66116325639421458</v>
      </c>
      <c r="I147" s="112">
        <f t="shared" si="59"/>
        <v>0.66343447945535572</v>
      </c>
      <c r="J147" s="112">
        <f t="shared" si="59"/>
        <v>0.66391575605851882</v>
      </c>
      <c r="K147" s="112">
        <f t="shared" si="59"/>
        <v>0.66486648546311</v>
      </c>
      <c r="L147" s="112">
        <f t="shared" si="59"/>
        <v>0.66513454032157082</v>
      </c>
      <c r="M147" s="112">
        <f t="shared" si="59"/>
        <v>0.66649836421653508</v>
      </c>
      <c r="N147" s="112">
        <f t="shared" si="59"/>
        <v>0.66792429889507454</v>
      </c>
      <c r="O147" s="112">
        <f t="shared" si="59"/>
        <v>0.67107137583224374</v>
      </c>
      <c r="P147" s="112">
        <f t="shared" si="59"/>
        <v>0.67551604739469684</v>
      </c>
      <c r="Q147" s="112">
        <f t="shared" si="59"/>
        <v>0.68160345169142611</v>
      </c>
      <c r="R147" s="112">
        <f t="shared" ref="R147:V147" si="60">IF(R128=0,"",R128/R109)</f>
        <v>0.68850220580640398</v>
      </c>
      <c r="S147" s="112">
        <f t="shared" si="60"/>
        <v>0.69825969424999212</v>
      </c>
      <c r="T147" s="112">
        <f t="shared" si="60"/>
        <v>0.72177838070332612</v>
      </c>
      <c r="U147" s="112">
        <f t="shared" si="60"/>
        <v>0.73459370129240253</v>
      </c>
      <c r="V147" s="112">
        <f t="shared" si="60"/>
        <v>0.74771026471828272</v>
      </c>
      <c r="W147" s="112">
        <f t="shared" ref="W147:Y147" si="61">IF(W128=0,"",W128/W109)</f>
        <v>0.74976516425450268</v>
      </c>
      <c r="X147" s="112">
        <f t="shared" si="61"/>
        <v>0.7542476094152073</v>
      </c>
      <c r="Y147" s="112">
        <f t="shared" si="61"/>
        <v>0.75773875838825466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0.91461733790940769</v>
      </c>
      <c r="C148" s="113">
        <f t="shared" si="62"/>
        <v>0.90426114450771611</v>
      </c>
      <c r="D148" s="113">
        <f t="shared" si="62"/>
        <v>0.89831287619892264</v>
      </c>
      <c r="E148" s="113">
        <f t="shared" si="62"/>
        <v>0.92536807736685323</v>
      </c>
      <c r="F148" s="113">
        <f t="shared" si="62"/>
        <v>0.92568912085819821</v>
      </c>
      <c r="G148" s="113">
        <f t="shared" si="62"/>
        <v>0.90313626484256149</v>
      </c>
      <c r="H148" s="113">
        <f t="shared" si="62"/>
        <v>0.91791007217821474</v>
      </c>
      <c r="I148" s="113">
        <f t="shared" si="62"/>
        <v>0.9158104508069318</v>
      </c>
      <c r="J148" s="113">
        <f t="shared" si="62"/>
        <v>0.91881088611037465</v>
      </c>
      <c r="K148" s="113">
        <f t="shared" si="62"/>
        <v>0.9136734236309354</v>
      </c>
      <c r="L148" s="113">
        <f t="shared" si="62"/>
        <v>0.93850685331211903</v>
      </c>
      <c r="M148" s="113">
        <f t="shared" si="62"/>
        <v>0.95333528278916591</v>
      </c>
      <c r="N148" s="113">
        <f t="shared" si="62"/>
        <v>0.9552230475892165</v>
      </c>
      <c r="O148" s="113">
        <f t="shared" si="62"/>
        <v>0.96227855274777441</v>
      </c>
      <c r="P148" s="113">
        <f t="shared" si="62"/>
        <v>0.95999389711321592</v>
      </c>
      <c r="Q148" s="113">
        <f t="shared" si="62"/>
        <v>0.95832856425564505</v>
      </c>
      <c r="R148" s="113">
        <f t="shared" ref="R148:V148" si="63">IF(R129=0,"",R129/R110)</f>
        <v>0.95544517715069421</v>
      </c>
      <c r="S148" s="113">
        <f t="shared" si="63"/>
        <v>0.95912583634790394</v>
      </c>
      <c r="T148" s="113">
        <f t="shared" si="63"/>
        <v>0.97267781330845748</v>
      </c>
      <c r="U148" s="113">
        <f t="shared" si="63"/>
        <v>0.97409903833827738</v>
      </c>
      <c r="V148" s="113">
        <f t="shared" si="63"/>
        <v>0.99019544429319706</v>
      </c>
      <c r="W148" s="113">
        <f t="shared" ref="W148:Y148" si="64">IF(W129=0,"",W129/W110)</f>
        <v>0.97657447493546934</v>
      </c>
      <c r="X148" s="113">
        <f t="shared" si="64"/>
        <v>0.95731048747840874</v>
      </c>
      <c r="Y148" s="113">
        <f t="shared" si="64"/>
        <v>0.95932973850759007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0.63890758712399387</v>
      </c>
      <c r="C149" s="111">
        <f t="shared" si="65"/>
        <v>0.64148411366294777</v>
      </c>
      <c r="D149" s="111">
        <f t="shared" si="65"/>
        <v>0.64293911997445141</v>
      </c>
      <c r="E149" s="111">
        <f t="shared" si="65"/>
        <v>0.64510243456715033</v>
      </c>
      <c r="F149" s="111">
        <f t="shared" si="65"/>
        <v>0.64989076083535902</v>
      </c>
      <c r="G149" s="111">
        <f t="shared" si="65"/>
        <v>0.65599750370633436</v>
      </c>
      <c r="H149" s="111">
        <f t="shared" si="65"/>
        <v>0.6608181487937298</v>
      </c>
      <c r="I149" s="111">
        <f t="shared" si="65"/>
        <v>0.66308895688869773</v>
      </c>
      <c r="J149" s="111">
        <f t="shared" si="65"/>
        <v>0.66408492001917185</v>
      </c>
      <c r="K149" s="111">
        <f t="shared" si="65"/>
        <v>0.66540946063249695</v>
      </c>
      <c r="L149" s="111">
        <f t="shared" si="65"/>
        <v>0.66706139024662847</v>
      </c>
      <c r="M149" s="111">
        <f t="shared" si="65"/>
        <v>0.66941225416328132</v>
      </c>
      <c r="N149" s="111">
        <f t="shared" si="65"/>
        <v>0.67147373933500965</v>
      </c>
      <c r="O149" s="111">
        <f t="shared" si="65"/>
        <v>0.67390238713650852</v>
      </c>
      <c r="P149" s="111">
        <f t="shared" si="65"/>
        <v>0.67749556005044986</v>
      </c>
      <c r="Q149" s="111">
        <f t="shared" si="65"/>
        <v>0.68185618727934638</v>
      </c>
      <c r="R149" s="111">
        <f t="shared" ref="R149:V149" si="66">IF(R130=0,"",R130/R111)</f>
        <v>0.68834474979631932</v>
      </c>
      <c r="S149" s="111">
        <f t="shared" si="66"/>
        <v>0.69802037493663582</v>
      </c>
      <c r="T149" s="111">
        <f t="shared" si="66"/>
        <v>0.71663218924422056</v>
      </c>
      <c r="U149" s="111">
        <f t="shared" si="66"/>
        <v>0.73385400698958325</v>
      </c>
      <c r="V149" s="111">
        <f t="shared" si="66"/>
        <v>0.74232930021343735</v>
      </c>
      <c r="W149" s="111">
        <f t="shared" ref="W149:Y149" si="67">IF(W130=0,"",W130/W111)</f>
        <v>0.74788907964727003</v>
      </c>
      <c r="X149" s="111">
        <f t="shared" si="67"/>
        <v>0.75470272499762869</v>
      </c>
      <c r="Y149" s="111">
        <f t="shared" si="67"/>
        <v>0.75951715687547849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0.62691772093995179</v>
      </c>
      <c r="C151" s="124">
        <f t="shared" si="71"/>
        <v>0.63278877880454476</v>
      </c>
      <c r="D151" s="124">
        <f t="shared" si="71"/>
        <v>0.63691164048492654</v>
      </c>
      <c r="E151" s="124">
        <f t="shared" si="71"/>
        <v>0.62611356203210666</v>
      </c>
      <c r="F151" s="124">
        <f t="shared" si="71"/>
        <v>0.63019067895352066</v>
      </c>
      <c r="G151" s="124">
        <f t="shared" si="71"/>
        <v>0.64714853123312932</v>
      </c>
      <c r="H151" s="124">
        <f t="shared" si="71"/>
        <v>0.65795337031206869</v>
      </c>
      <c r="I151" s="124">
        <f t="shared" si="71"/>
        <v>0.66872043785612267</v>
      </c>
      <c r="J151" s="124">
        <f t="shared" si="71"/>
        <v>0.67061374457107747</v>
      </c>
      <c r="K151" s="124">
        <f t="shared" si="71"/>
        <v>0.66814729753188995</v>
      </c>
      <c r="L151" s="124">
        <f t="shared" si="71"/>
        <v>0.67005682961625546</v>
      </c>
      <c r="M151" s="124">
        <f t="shared" si="71"/>
        <v>0.6611761626886784</v>
      </c>
      <c r="N151" s="124">
        <f t="shared" si="71"/>
        <v>0.65301906952568511</v>
      </c>
      <c r="O151" s="124">
        <f t="shared" si="71"/>
        <v>0.64265995326368652</v>
      </c>
      <c r="P151" s="124">
        <f t="shared" si="71"/>
        <v>0.64145534179744645</v>
      </c>
      <c r="Q151" s="124">
        <f t="shared" si="71"/>
        <v>0.64763054660785102</v>
      </c>
      <c r="R151" s="124">
        <f t="shared" ref="R151:V151" si="72">IF(R132=0,"",R132/R113)</f>
        <v>0.67651553399485531</v>
      </c>
      <c r="S151" s="124">
        <f t="shared" si="72"/>
        <v>0.68081373737041628</v>
      </c>
      <c r="T151" s="124">
        <f t="shared" si="72"/>
        <v>0.7091683069119169</v>
      </c>
      <c r="U151" s="124">
        <f t="shared" si="72"/>
        <v>0.71737778567915378</v>
      </c>
      <c r="V151" s="124">
        <f t="shared" si="72"/>
        <v>0.72215143138897997</v>
      </c>
      <c r="W151" s="124">
        <f t="shared" ref="W151:Y151" si="73">IF(W132=0,"",W132/W113)</f>
        <v>0.73944799894107505</v>
      </c>
      <c r="X151" s="124">
        <f t="shared" si="73"/>
        <v>0.74765952238900701</v>
      </c>
      <c r="Y151" s="124">
        <f t="shared" si="73"/>
        <v>0.77014789030616193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0.55351870155983995</v>
      </c>
      <c r="C152" s="111">
        <f t="shared" si="74"/>
        <v>0.5540709692789656</v>
      </c>
      <c r="D152" s="111">
        <f t="shared" si="74"/>
        <v>0.55497233422336334</v>
      </c>
      <c r="E152" s="111">
        <f t="shared" si="74"/>
        <v>0.55589292999339379</v>
      </c>
      <c r="F152" s="111">
        <f t="shared" si="74"/>
        <v>0.5571034106736994</v>
      </c>
      <c r="G152" s="111">
        <f t="shared" si="74"/>
        <v>0.55881118053527246</v>
      </c>
      <c r="H152" s="111">
        <f t="shared" si="74"/>
        <v>0.56094070698908582</v>
      </c>
      <c r="I152" s="111">
        <f t="shared" si="74"/>
        <v>0.56205741791498465</v>
      </c>
      <c r="J152" s="111">
        <f t="shared" si="74"/>
        <v>0.56262166830131499</v>
      </c>
      <c r="K152" s="111">
        <f t="shared" si="74"/>
        <v>0.5633583365347582</v>
      </c>
      <c r="L152" s="111">
        <f t="shared" si="74"/>
        <v>0.56409946842342029</v>
      </c>
      <c r="M152" s="111">
        <f t="shared" si="74"/>
        <v>0.56444259884481529</v>
      </c>
      <c r="N152" s="111">
        <f t="shared" si="74"/>
        <v>0.56474196133714383</v>
      </c>
      <c r="O152" s="111">
        <f t="shared" si="74"/>
        <v>0.5649794025400573</v>
      </c>
      <c r="P152" s="111">
        <f t="shared" si="74"/>
        <v>0.56520479962199233</v>
      </c>
      <c r="Q152" s="111">
        <f t="shared" si="74"/>
        <v>0.56556518116498466</v>
      </c>
      <c r="R152" s="111">
        <f t="shared" ref="R152:V152" si="75">IF(R133=0,"",R133/R114)</f>
        <v>0.56641796187499116</v>
      </c>
      <c r="S152" s="111">
        <f t="shared" si="75"/>
        <v>0.56898394760938797</v>
      </c>
      <c r="T152" s="111">
        <f t="shared" si="75"/>
        <v>0.57348268646060541</v>
      </c>
      <c r="U152" s="111">
        <f t="shared" si="75"/>
        <v>0.57679994982661575</v>
      </c>
      <c r="V152" s="111">
        <f t="shared" si="75"/>
        <v>0.5809367062442885</v>
      </c>
      <c r="W152" s="111">
        <f t="shared" ref="W152:Y152" si="76">IF(W133=0,"",W133/W114)</f>
        <v>0.58381268696149757</v>
      </c>
      <c r="X152" s="111">
        <f t="shared" si="76"/>
        <v>0.58645697388854845</v>
      </c>
      <c r="Y152" s="111">
        <f t="shared" si="76"/>
        <v>0.5894185866190903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0.72128123177973091</v>
      </c>
      <c r="C153" s="45">
        <f t="shared" si="77"/>
        <v>0.72235152790126178</v>
      </c>
      <c r="D153" s="45">
        <f t="shared" si="77"/>
        <v>0.7240787832796749</v>
      </c>
      <c r="E153" s="45">
        <f t="shared" si="77"/>
        <v>0.72573726397078697</v>
      </c>
      <c r="F153" s="45">
        <f t="shared" si="77"/>
        <v>0.7285400760564652</v>
      </c>
      <c r="G153" s="45">
        <f t="shared" si="77"/>
        <v>0.73331640384738872</v>
      </c>
      <c r="H153" s="45">
        <f t="shared" si="77"/>
        <v>0.73786586479353167</v>
      </c>
      <c r="I153" s="45">
        <f t="shared" si="77"/>
        <v>0.7400216834224046</v>
      </c>
      <c r="J153" s="45">
        <f t="shared" si="77"/>
        <v>0.74133768314196324</v>
      </c>
      <c r="K153" s="45">
        <f t="shared" si="77"/>
        <v>0.74258724831950906</v>
      </c>
      <c r="L153" s="45">
        <f t="shared" si="77"/>
        <v>0.74375956610585148</v>
      </c>
      <c r="M153" s="45">
        <f t="shared" si="77"/>
        <v>0.74449862593877991</v>
      </c>
      <c r="N153" s="45">
        <f t="shared" si="77"/>
        <v>0.7453591384054199</v>
      </c>
      <c r="O153" s="45">
        <f t="shared" si="77"/>
        <v>0.74657800692051368</v>
      </c>
      <c r="P153" s="45">
        <f t="shared" si="77"/>
        <v>0.74926376688124297</v>
      </c>
      <c r="Q153" s="45">
        <f t="shared" si="77"/>
        <v>0.75597590198591746</v>
      </c>
      <c r="R153" s="45">
        <f t="shared" ref="R153:V153" si="78">IF(R134=0,"",R134/R115)</f>
        <v>0.76792828214964659</v>
      </c>
      <c r="S153" s="45">
        <f t="shared" si="78"/>
        <v>0.7795035381711084</v>
      </c>
      <c r="T153" s="45">
        <f t="shared" si="78"/>
        <v>0.79202326182273053</v>
      </c>
      <c r="U153" s="45">
        <f t="shared" si="78"/>
        <v>0.79790135461841694</v>
      </c>
      <c r="V153" s="45">
        <f t="shared" si="78"/>
        <v>0.80552197803933301</v>
      </c>
      <c r="W153" s="45">
        <f t="shared" ref="W153:Y153" si="79">IF(W134=0,"",W134/W115)</f>
        <v>0.81478368998173467</v>
      </c>
      <c r="X153" s="45">
        <f t="shared" si="79"/>
        <v>0.82622731123165383</v>
      </c>
      <c r="Y153" s="45">
        <f t="shared" si="79"/>
        <v>0.84042789323477518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111.79954858433999</v>
      </c>
      <c r="C155" s="117">
        <f t="shared" si="80"/>
        <v>127.26040485246003</v>
      </c>
      <c r="D155" s="117">
        <f t="shared" si="80"/>
        <v>124.81133413499552</v>
      </c>
      <c r="E155" s="117">
        <f t="shared" si="80"/>
        <v>105.05608587725374</v>
      </c>
      <c r="F155" s="117">
        <f t="shared" si="80"/>
        <v>99.972631433665484</v>
      </c>
      <c r="G155" s="117">
        <f t="shared" si="80"/>
        <v>111.09166715860866</v>
      </c>
      <c r="H155" s="117">
        <f t="shared" si="80"/>
        <v>121.97784813813574</v>
      </c>
      <c r="I155" s="117">
        <f t="shared" si="80"/>
        <v>157.58231600127988</v>
      </c>
      <c r="J155" s="117">
        <f t="shared" si="80"/>
        <v>195.57264547980995</v>
      </c>
      <c r="K155" s="117">
        <f t="shared" si="80"/>
        <v>234.88195667837962</v>
      </c>
      <c r="L155" s="117">
        <f t="shared" si="80"/>
        <v>278.37745652374952</v>
      </c>
      <c r="M155" s="117">
        <f t="shared" si="80"/>
        <v>311.00509299582779</v>
      </c>
      <c r="N155" s="117">
        <f t="shared" si="80"/>
        <v>236.51652610344036</v>
      </c>
      <c r="O155" s="117">
        <f t="shared" si="80"/>
        <v>219.44760676459072</v>
      </c>
      <c r="P155" s="117">
        <f t="shared" si="80"/>
        <v>202.2202940153484</v>
      </c>
      <c r="Q155" s="117">
        <f t="shared" si="80"/>
        <v>187.08992912127448</v>
      </c>
      <c r="R155" s="117">
        <f t="shared" ref="R155:V155" si="81">R156+R159+R161+R170</f>
        <v>189.14789073719746</v>
      </c>
      <c r="S155" s="117">
        <f t="shared" si="81"/>
        <v>164.22207714167899</v>
      </c>
      <c r="T155" s="117">
        <f t="shared" si="81"/>
        <v>190.40258952013377</v>
      </c>
      <c r="U155" s="117">
        <f t="shared" si="81"/>
        <v>163.31608195663276</v>
      </c>
      <c r="V155" s="117">
        <f t="shared" si="81"/>
        <v>180.13450258686169</v>
      </c>
      <c r="W155" s="117">
        <f t="shared" ref="W155:Y155" si="82">W156+W159+W161+W170</f>
        <v>168.19865607707328</v>
      </c>
      <c r="X155" s="117">
        <f t="shared" si="82"/>
        <v>144.11295188707609</v>
      </c>
      <c r="Y155" s="117">
        <f t="shared" si="82"/>
        <v>121.25313551154565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60.575283765974774</v>
      </c>
      <c r="C156" s="122">
        <f t="shared" si="83"/>
        <v>73.238914812669975</v>
      </c>
      <c r="D156" s="122">
        <f t="shared" si="83"/>
        <v>73.44701107540682</v>
      </c>
      <c r="E156" s="122">
        <f t="shared" si="83"/>
        <v>61.004104219049388</v>
      </c>
      <c r="F156" s="122">
        <f t="shared" si="83"/>
        <v>59.755541146479615</v>
      </c>
      <c r="G156" s="122">
        <f t="shared" si="83"/>
        <v>70.015548481682032</v>
      </c>
      <c r="H156" s="122">
        <f t="shared" si="83"/>
        <v>77.159528641243611</v>
      </c>
      <c r="I156" s="122">
        <f t="shared" si="83"/>
        <v>102.61236769111217</v>
      </c>
      <c r="J156" s="122">
        <f t="shared" si="83"/>
        <v>128.75830920195764</v>
      </c>
      <c r="K156" s="122">
        <f t="shared" si="83"/>
        <v>158.76724787632821</v>
      </c>
      <c r="L156" s="122">
        <f t="shared" si="83"/>
        <v>165.17196882167519</v>
      </c>
      <c r="M156" s="122">
        <f t="shared" si="83"/>
        <v>194.54590778691727</v>
      </c>
      <c r="N156" s="122">
        <f t="shared" si="83"/>
        <v>151.89060205275297</v>
      </c>
      <c r="O156" s="122">
        <f t="shared" si="83"/>
        <v>148.05553656689031</v>
      </c>
      <c r="P156" s="122">
        <f t="shared" si="83"/>
        <v>141.60159168013712</v>
      </c>
      <c r="Q156" s="122">
        <f t="shared" si="83"/>
        <v>132.53372805772565</v>
      </c>
      <c r="R156" s="122">
        <f t="shared" ref="R156:V156" si="84">SUM(R157:R158)</f>
        <v>134.41547548178781</v>
      </c>
      <c r="S156" s="122">
        <f t="shared" si="84"/>
        <v>115.47365455690117</v>
      </c>
      <c r="T156" s="122">
        <f t="shared" si="84"/>
        <v>136.91068899061369</v>
      </c>
      <c r="U156" s="122">
        <f t="shared" si="84"/>
        <v>117.43373494173257</v>
      </c>
      <c r="V156" s="122">
        <f t="shared" si="84"/>
        <v>128.38330050326684</v>
      </c>
      <c r="W156" s="122">
        <f t="shared" ref="W156:Y156" si="85">SUM(W157:W158)</f>
        <v>123.36774672898656</v>
      </c>
      <c r="X156" s="122">
        <f t="shared" si="85"/>
        <v>106.42459757134661</v>
      </c>
      <c r="Y156" s="122">
        <f t="shared" si="85"/>
        <v>89.740827450577726</v>
      </c>
      <c r="DA156" s="130" t="s">
        <v>2115</v>
      </c>
    </row>
    <row r="157" spans="1:105" ht="12" customHeight="1" x14ac:dyDescent="0.25">
      <c r="A157" s="97" t="s">
        <v>211</v>
      </c>
      <c r="B157" s="98">
        <v>60.575283765974774</v>
      </c>
      <c r="C157" s="98">
        <v>73.238914812669975</v>
      </c>
      <c r="D157" s="98">
        <v>73.44701107540682</v>
      </c>
      <c r="E157" s="98">
        <v>61.004104219049388</v>
      </c>
      <c r="F157" s="98">
        <v>59.755541146479615</v>
      </c>
      <c r="G157" s="98">
        <v>70.015548481682032</v>
      </c>
      <c r="H157" s="98">
        <v>77.159528641243611</v>
      </c>
      <c r="I157" s="98">
        <v>102.61236769111217</v>
      </c>
      <c r="J157" s="98">
        <v>128.75830920195764</v>
      </c>
      <c r="K157" s="98">
        <v>158.76724787632821</v>
      </c>
      <c r="L157" s="98">
        <v>165.17196882167519</v>
      </c>
      <c r="M157" s="98">
        <v>194.54590778691727</v>
      </c>
      <c r="N157" s="98">
        <v>151.89060205275297</v>
      </c>
      <c r="O157" s="98">
        <v>148.05553656689031</v>
      </c>
      <c r="P157" s="98">
        <v>141.60159168013712</v>
      </c>
      <c r="Q157" s="98">
        <v>132.53372805772565</v>
      </c>
      <c r="R157" s="98">
        <v>134.41547548178781</v>
      </c>
      <c r="S157" s="98">
        <v>115.47365455690117</v>
      </c>
      <c r="T157" s="98">
        <v>136.91068899061369</v>
      </c>
      <c r="U157" s="98">
        <v>117.43373494173257</v>
      </c>
      <c r="V157" s="98">
        <v>128.38330050326684</v>
      </c>
      <c r="W157" s="98">
        <v>123.36774672898656</v>
      </c>
      <c r="X157" s="98">
        <v>106.42459757134661</v>
      </c>
      <c r="Y157" s="98">
        <v>89.740827450577726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28.864608453955476</v>
      </c>
      <c r="C161" s="122">
        <v>34.208340588472957</v>
      </c>
      <c r="D161" s="122">
        <v>32.507926844593229</v>
      </c>
      <c r="E161" s="122">
        <v>23.759836197979219</v>
      </c>
      <c r="F161" s="122">
        <v>21.526319637342535</v>
      </c>
      <c r="G161" s="122">
        <v>24.498244665238747</v>
      </c>
      <c r="H161" s="122">
        <v>27.988460278756385</v>
      </c>
      <c r="I161" s="122">
        <v>36.310371588887939</v>
      </c>
      <c r="J161" s="122">
        <v>47.084862958042329</v>
      </c>
      <c r="K161" s="122">
        <v>50.850674643671745</v>
      </c>
      <c r="L161" s="122">
        <v>78.220704058324699</v>
      </c>
      <c r="M161" s="122">
        <v>82.621515453082694</v>
      </c>
      <c r="N161" s="122">
        <v>55.218927587246853</v>
      </c>
      <c r="O161" s="122">
        <v>46.268234873109726</v>
      </c>
      <c r="P161" s="122">
        <v>40.017419399862924</v>
      </c>
      <c r="Q161" s="122">
        <v>36.340290502274406</v>
      </c>
      <c r="R161" s="122">
        <v>37.644724518211994</v>
      </c>
      <c r="S161" s="122">
        <v>32.803873723098739</v>
      </c>
      <c r="T161" s="122">
        <v>39.041462729386346</v>
      </c>
      <c r="U161" s="122">
        <v>32.359816698267259</v>
      </c>
      <c r="V161" s="122">
        <v>36.811861856733138</v>
      </c>
      <c r="W161" s="122">
        <v>32.205014871013574</v>
      </c>
      <c r="X161" s="122">
        <v>26.988441788653333</v>
      </c>
      <c r="Y161" s="122">
        <v>22.273017749422419</v>
      </c>
      <c r="DA161" s="130" t="s">
        <v>2120</v>
      </c>
    </row>
    <row r="162" spans="1:105" ht="12" customHeight="1" x14ac:dyDescent="0.25">
      <c r="A162" s="97" t="s">
        <v>138</v>
      </c>
      <c r="B162" s="98">
        <v>28.794493385542982</v>
      </c>
      <c r="C162" s="98">
        <v>34.09626999921106</v>
      </c>
      <c r="D162" s="98">
        <v>32.398710305947503</v>
      </c>
      <c r="E162" s="98">
        <v>23.691945132611455</v>
      </c>
      <c r="F162" s="98">
        <v>21.465695372347582</v>
      </c>
      <c r="G162" s="98">
        <v>24.428442781231386</v>
      </c>
      <c r="H162" s="98">
        <v>27.918240188843825</v>
      </c>
      <c r="I162" s="98">
        <v>36.219034432590952</v>
      </c>
      <c r="J162" s="98">
        <v>46.948087462657618</v>
      </c>
      <c r="K162" s="98">
        <v>50.713795323262964</v>
      </c>
      <c r="L162" s="98">
        <v>77.861349745551266</v>
      </c>
      <c r="M162" s="98">
        <v>82.153912066968886</v>
      </c>
      <c r="N162" s="98">
        <v>54.933415022954883</v>
      </c>
      <c r="O162" s="98">
        <v>46.070704163999309</v>
      </c>
      <c r="P162" s="98">
        <v>39.830459115184667</v>
      </c>
      <c r="Q162" s="98">
        <v>36.155379837986722</v>
      </c>
      <c r="R162" s="98">
        <v>37.423586620089822</v>
      </c>
      <c r="S162" s="98">
        <v>32.628027995035914</v>
      </c>
      <c r="T162" s="98">
        <v>38.835985180713422</v>
      </c>
      <c r="U162" s="98">
        <v>32.188029484467911</v>
      </c>
      <c r="V162" s="98">
        <v>36.584965527486261</v>
      </c>
      <c r="W162" s="98">
        <v>31.963170661204636</v>
      </c>
      <c r="X162" s="98">
        <v>26.686551686048137</v>
      </c>
      <c r="Y162" s="98">
        <v>22.084241302597189</v>
      </c>
      <c r="DA162" s="63" t="s">
        <v>2121</v>
      </c>
    </row>
    <row r="163" spans="1:105" ht="12" customHeight="1" x14ac:dyDescent="0.25">
      <c r="A163" s="97" t="s">
        <v>137</v>
      </c>
      <c r="B163" s="98">
        <v>7.0115068412493139E-2</v>
      </c>
      <c r="C163" s="98">
        <v>0.1120705892618982</v>
      </c>
      <c r="D163" s="98">
        <v>0.10921653864572647</v>
      </c>
      <c r="E163" s="98">
        <v>6.7891065367763084E-2</v>
      </c>
      <c r="F163" s="98">
        <v>6.0624264994952409E-2</v>
      </c>
      <c r="G163" s="98">
        <v>6.9801884007360343E-2</v>
      </c>
      <c r="H163" s="98">
        <v>7.0220089912560721E-2</v>
      </c>
      <c r="I163" s="98">
        <v>9.1337156296990074E-2</v>
      </c>
      <c r="J163" s="98">
        <v>0.13677549538471387</v>
      </c>
      <c r="K163" s="98">
        <v>0.13687932040878328</v>
      </c>
      <c r="L163" s="98">
        <v>0.35935431277343788</v>
      </c>
      <c r="M163" s="98">
        <v>0.46760338611380509</v>
      </c>
      <c r="N163" s="98">
        <v>0.28551256429197081</v>
      </c>
      <c r="O163" s="98">
        <v>0.1975307091104184</v>
      </c>
      <c r="P163" s="98">
        <v>0.18696028467826001</v>
      </c>
      <c r="Q163" s="98">
        <v>0.18491066428768574</v>
      </c>
      <c r="R163" s="98">
        <v>0.22113789812217549</v>
      </c>
      <c r="S163" s="98">
        <v>0.17584572806282706</v>
      </c>
      <c r="T163" s="98">
        <v>0.20547754867292298</v>
      </c>
      <c r="U163" s="98">
        <v>0.17178721379934958</v>
      </c>
      <c r="V163" s="98">
        <v>0.22689632924687486</v>
      </c>
      <c r="W163" s="98">
        <v>0.24184420980893659</v>
      </c>
      <c r="X163" s="98">
        <v>0.30189010260519744</v>
      </c>
      <c r="Y163" s="98">
        <v>0.18877644682523137</v>
      </c>
      <c r="DA163" s="63" t="s">
        <v>2122</v>
      </c>
    </row>
    <row r="164" spans="1:105" ht="12" customHeight="1" x14ac:dyDescent="0.25">
      <c r="A164" s="100" t="s">
        <v>211</v>
      </c>
      <c r="B164" s="101">
        <v>7.0115068412493139E-2</v>
      </c>
      <c r="C164" s="101">
        <v>0.1120705892618982</v>
      </c>
      <c r="D164" s="101">
        <v>0.10921653864572647</v>
      </c>
      <c r="E164" s="101">
        <v>6.7891065367763084E-2</v>
      </c>
      <c r="F164" s="101">
        <v>6.0624264994952409E-2</v>
      </c>
      <c r="G164" s="101">
        <v>6.9801884007360343E-2</v>
      </c>
      <c r="H164" s="101">
        <v>7.0220089912560721E-2</v>
      </c>
      <c r="I164" s="101">
        <v>9.1337156296990074E-2</v>
      </c>
      <c r="J164" s="101">
        <v>0.13677549538471387</v>
      </c>
      <c r="K164" s="101">
        <v>0.13687932040878328</v>
      </c>
      <c r="L164" s="101">
        <v>0.35935431277343788</v>
      </c>
      <c r="M164" s="101">
        <v>0.46760338611380509</v>
      </c>
      <c r="N164" s="101">
        <v>0.28551256429197081</v>
      </c>
      <c r="O164" s="101">
        <v>0.1975307091104184</v>
      </c>
      <c r="P164" s="101">
        <v>0.18696028467826001</v>
      </c>
      <c r="Q164" s="101">
        <v>0.18491066428768574</v>
      </c>
      <c r="R164" s="101">
        <v>0.22113789812217549</v>
      </c>
      <c r="S164" s="101">
        <v>0.17584572806282706</v>
      </c>
      <c r="T164" s="101">
        <v>0.20547754867292298</v>
      </c>
      <c r="U164" s="101">
        <v>0.17178721379934958</v>
      </c>
      <c r="V164" s="101">
        <v>0.22689632924687486</v>
      </c>
      <c r="W164" s="101">
        <v>0.24184420980893659</v>
      </c>
      <c r="X164" s="101">
        <v>0.30189010260519744</v>
      </c>
      <c r="Y164" s="101">
        <v>0.18877644682523137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22.359656364409748</v>
      </c>
      <c r="C170" s="122">
        <v>19.813149451317088</v>
      </c>
      <c r="D170" s="122">
        <v>18.85639621499547</v>
      </c>
      <c r="E170" s="122">
        <v>20.292145460225132</v>
      </c>
      <c r="F170" s="122">
        <v>18.690770649843333</v>
      </c>
      <c r="G170" s="122">
        <v>16.577874011687875</v>
      </c>
      <c r="H170" s="122">
        <v>16.829859218135752</v>
      </c>
      <c r="I170" s="122">
        <v>18.659576721279752</v>
      </c>
      <c r="J170" s="122">
        <v>19.729473319809973</v>
      </c>
      <c r="K170" s="122">
        <v>25.264034158379669</v>
      </c>
      <c r="L170" s="122">
        <v>34.984783643749623</v>
      </c>
      <c r="M170" s="122">
        <v>33.837669755827861</v>
      </c>
      <c r="N170" s="122">
        <v>29.406996463440532</v>
      </c>
      <c r="O170" s="122">
        <v>25.123835324590683</v>
      </c>
      <c r="P170" s="122">
        <v>20.601282935348372</v>
      </c>
      <c r="Q170" s="122">
        <v>18.215910561274416</v>
      </c>
      <c r="R170" s="122">
        <v>17.087690737197654</v>
      </c>
      <c r="S170" s="122">
        <v>15.944548861679102</v>
      </c>
      <c r="T170" s="122">
        <v>14.450437800133717</v>
      </c>
      <c r="U170" s="122">
        <v>13.522530316632926</v>
      </c>
      <c r="V170" s="122">
        <v>14.939340226861702</v>
      </c>
      <c r="W170" s="122">
        <v>12.625894477073132</v>
      </c>
      <c r="X170" s="122">
        <v>10.699912527076153</v>
      </c>
      <c r="Y170" s="122">
        <v>9.239290311545501</v>
      </c>
      <c r="DA170" s="130" t="s">
        <v>2129</v>
      </c>
    </row>
    <row r="171" spans="1:105" ht="12" customHeight="1" x14ac:dyDescent="0.25">
      <c r="A171" s="97" t="s">
        <v>50</v>
      </c>
      <c r="B171" s="98">
        <v>22.359656364409748</v>
      </c>
      <c r="C171" s="98">
        <v>19.813149451317088</v>
      </c>
      <c r="D171" s="98">
        <v>18.85639621499547</v>
      </c>
      <c r="E171" s="98">
        <v>20.292145460225132</v>
      </c>
      <c r="F171" s="98">
        <v>18.690770649843333</v>
      </c>
      <c r="G171" s="98">
        <v>16.577874011687875</v>
      </c>
      <c r="H171" s="98">
        <v>16.829859218135752</v>
      </c>
      <c r="I171" s="98">
        <v>18.659576721279752</v>
      </c>
      <c r="J171" s="98">
        <v>19.729473319809973</v>
      </c>
      <c r="K171" s="98">
        <v>25.264034158379669</v>
      </c>
      <c r="L171" s="98">
        <v>34.984783643749623</v>
      </c>
      <c r="M171" s="98">
        <v>33.837669755827861</v>
      </c>
      <c r="N171" s="98">
        <v>29.406996463440532</v>
      </c>
      <c r="O171" s="98">
        <v>25.123835324590683</v>
      </c>
      <c r="P171" s="98">
        <v>20.601282935348372</v>
      </c>
      <c r="Q171" s="98">
        <v>18.215910561274416</v>
      </c>
      <c r="R171" s="98">
        <v>17.087690737197654</v>
      </c>
      <c r="S171" s="98">
        <v>15.944548861679102</v>
      </c>
      <c r="T171" s="98">
        <v>14.450437800133717</v>
      </c>
      <c r="U171" s="98">
        <v>13.522530316632926</v>
      </c>
      <c r="V171" s="98">
        <v>14.939340226861702</v>
      </c>
      <c r="W171" s="98">
        <v>12.625894477073132</v>
      </c>
      <c r="X171" s="98">
        <v>10.699912527076153</v>
      </c>
      <c r="Y171" s="98">
        <v>9.239290311545501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6720.0269269254168</v>
      </c>
      <c r="C174" s="117">
        <f t="shared" si="87"/>
        <v>8061.3259263633645</v>
      </c>
      <c r="D174" s="117">
        <f t="shared" si="87"/>
        <v>8342.9908794875646</v>
      </c>
      <c r="E174" s="117">
        <f t="shared" si="87"/>
        <v>7703.0661038612607</v>
      </c>
      <c r="F174" s="117">
        <f t="shared" si="87"/>
        <v>7826.8461604017139</v>
      </c>
      <c r="G174" s="117">
        <f t="shared" si="87"/>
        <v>8221.7017611428273</v>
      </c>
      <c r="H174" s="117">
        <f t="shared" si="87"/>
        <v>7757.8212346462515</v>
      </c>
      <c r="I174" s="117">
        <f t="shared" si="87"/>
        <v>8216.9208138555168</v>
      </c>
      <c r="J174" s="117">
        <f t="shared" si="87"/>
        <v>7919.3258559783935</v>
      </c>
      <c r="K174" s="117">
        <f t="shared" si="87"/>
        <v>7693.144670255555</v>
      </c>
      <c r="L174" s="117">
        <f t="shared" si="87"/>
        <v>7808.7523579919834</v>
      </c>
      <c r="M174" s="117">
        <f t="shared" si="87"/>
        <v>8185.0563820011585</v>
      </c>
      <c r="N174" s="117">
        <f t="shared" si="87"/>
        <v>6511.7077202081482</v>
      </c>
      <c r="O174" s="117">
        <f t="shared" si="87"/>
        <v>6684.3242804054262</v>
      </c>
      <c r="P174" s="117">
        <f t="shared" si="87"/>
        <v>6813.7832164418624</v>
      </c>
      <c r="Q174" s="117">
        <f t="shared" si="87"/>
        <v>6743.9514159663413</v>
      </c>
      <c r="R174" s="117">
        <f t="shared" ref="R174:V174" si="88">R175+R178+R180+R189</f>
        <v>7243.1000522562172</v>
      </c>
      <c r="S174" s="117">
        <f t="shared" si="88"/>
        <v>6610.3792094421406</v>
      </c>
      <c r="T174" s="117">
        <f t="shared" si="88"/>
        <v>7671.154955147631</v>
      </c>
      <c r="U174" s="117">
        <f t="shared" si="88"/>
        <v>6996.4991261968353</v>
      </c>
      <c r="V174" s="117">
        <f t="shared" si="88"/>
        <v>7786.9625522130082</v>
      </c>
      <c r="W174" s="117">
        <f t="shared" ref="W174:Y174" si="89">W175+W178+W180+W189</f>
        <v>7845.93087366912</v>
      </c>
      <c r="X174" s="117">
        <f t="shared" si="89"/>
        <v>7408.8988178883992</v>
      </c>
      <c r="Y174" s="117">
        <f t="shared" si="89"/>
        <v>7249.9720117347624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2982.1247037585217</v>
      </c>
      <c r="C175" s="122">
        <f t="shared" si="90"/>
        <v>3893.8915784698625</v>
      </c>
      <c r="D175" s="122">
        <f t="shared" si="90"/>
        <v>4104.9187127823679</v>
      </c>
      <c r="E175" s="122">
        <f t="shared" si="90"/>
        <v>3730.0078034988301</v>
      </c>
      <c r="F175" s="122">
        <f t="shared" si="90"/>
        <v>3896.9468552585186</v>
      </c>
      <c r="G175" s="122">
        <f t="shared" si="90"/>
        <v>4279.8298291528254</v>
      </c>
      <c r="H175" s="122">
        <f t="shared" si="90"/>
        <v>4001.6556752580377</v>
      </c>
      <c r="I175" s="122">
        <f t="shared" si="90"/>
        <v>4343.6373438322107</v>
      </c>
      <c r="J175" s="122">
        <f t="shared" si="90"/>
        <v>4339.9140620184935</v>
      </c>
      <c r="K175" s="122">
        <f t="shared" si="90"/>
        <v>4330.7583039435685</v>
      </c>
      <c r="L175" s="122">
        <f t="shared" si="90"/>
        <v>3728.0262435924692</v>
      </c>
      <c r="M175" s="122">
        <f t="shared" si="90"/>
        <v>4346.6659029307584</v>
      </c>
      <c r="N175" s="122">
        <f t="shared" si="90"/>
        <v>3560.7262906974893</v>
      </c>
      <c r="O175" s="122">
        <f t="shared" si="90"/>
        <v>3979.9010055703357</v>
      </c>
      <c r="P175" s="122">
        <f t="shared" si="90"/>
        <v>4280.7382052415633</v>
      </c>
      <c r="Q175" s="122">
        <f t="shared" si="90"/>
        <v>4283.8677298542334</v>
      </c>
      <c r="R175" s="122">
        <f t="shared" ref="R175:V175" si="91">SUM(R176:R177)</f>
        <v>4460.5526556498453</v>
      </c>
      <c r="S175" s="122">
        <f t="shared" si="91"/>
        <v>4021.2310840294176</v>
      </c>
      <c r="T175" s="122">
        <f t="shared" si="91"/>
        <v>4721.7526965074867</v>
      </c>
      <c r="U175" s="122">
        <f t="shared" si="91"/>
        <v>4214.8178798256458</v>
      </c>
      <c r="V175" s="122">
        <f t="shared" si="91"/>
        <v>4672.4316060034853</v>
      </c>
      <c r="W175" s="122">
        <f t="shared" ref="W175:Y175" si="92">SUM(W176:W177)</f>
        <v>4776.164328837348</v>
      </c>
      <c r="X175" s="122">
        <f t="shared" si="92"/>
        <v>4553.8320118029742</v>
      </c>
      <c r="Y175" s="122">
        <f t="shared" si="92"/>
        <v>4280.9437492737379</v>
      </c>
      <c r="DA175" s="130" t="s">
        <v>2283</v>
      </c>
    </row>
    <row r="176" spans="1:105" ht="12" customHeight="1" x14ac:dyDescent="0.25">
      <c r="A176" s="97" t="s">
        <v>211</v>
      </c>
      <c r="B176" s="98">
        <v>2957.1277103724128</v>
      </c>
      <c r="C176" s="98">
        <v>3862.3296115043609</v>
      </c>
      <c r="D176" s="98">
        <v>4072.9881515799811</v>
      </c>
      <c r="E176" s="98">
        <v>3706.1673627091282</v>
      </c>
      <c r="F176" s="98">
        <v>3873.1715672541127</v>
      </c>
      <c r="G176" s="98">
        <v>4252.8792603267375</v>
      </c>
      <c r="H176" s="98">
        <v>3975.3026477931762</v>
      </c>
      <c r="I176" s="98">
        <v>4313.1734437072046</v>
      </c>
      <c r="J176" s="98">
        <v>4307.0323767737364</v>
      </c>
      <c r="K176" s="98">
        <v>4298.9420064873621</v>
      </c>
      <c r="L176" s="98">
        <v>3709.386483707895</v>
      </c>
      <c r="M176" s="98">
        <v>4322.0780401310776</v>
      </c>
      <c r="N176" s="98">
        <v>3541.4039658477182</v>
      </c>
      <c r="O176" s="98">
        <v>3958.4607445825636</v>
      </c>
      <c r="P176" s="98">
        <v>4258.6902035950852</v>
      </c>
      <c r="Q176" s="98">
        <v>4262.2364394095594</v>
      </c>
      <c r="R176" s="98">
        <v>4437.257716130578</v>
      </c>
      <c r="S176" s="98">
        <v>4000.6699970225932</v>
      </c>
      <c r="T176" s="98">
        <v>4697.8146374320568</v>
      </c>
      <c r="U176" s="98">
        <v>4193.6600204228653</v>
      </c>
      <c r="V176" s="98">
        <v>4638.5874276765871</v>
      </c>
      <c r="W176" s="98">
        <v>4740.727291734258</v>
      </c>
      <c r="X176" s="98">
        <v>4518.7680230912711</v>
      </c>
      <c r="Y176" s="98">
        <v>4245.8338963973283</v>
      </c>
      <c r="DA176" s="63" t="s">
        <v>2284</v>
      </c>
    </row>
    <row r="177" spans="1:105" ht="12" customHeight="1" x14ac:dyDescent="0.25">
      <c r="A177" s="97" t="s">
        <v>53</v>
      </c>
      <c r="B177" s="98">
        <v>24.996993386108972</v>
      </c>
      <c r="C177" s="98">
        <v>31.561966965501451</v>
      </c>
      <c r="D177" s="98">
        <v>31.930561202386805</v>
      </c>
      <c r="E177" s="98">
        <v>23.840440789702047</v>
      </c>
      <c r="F177" s="98">
        <v>23.775288004405876</v>
      </c>
      <c r="G177" s="98">
        <v>26.950568826087963</v>
      </c>
      <c r="H177" s="98">
        <v>26.353027464861711</v>
      </c>
      <c r="I177" s="98">
        <v>30.463900125005893</v>
      </c>
      <c r="J177" s="98">
        <v>32.881685244756738</v>
      </c>
      <c r="K177" s="98">
        <v>31.816297456206598</v>
      </c>
      <c r="L177" s="98">
        <v>18.639759884574129</v>
      </c>
      <c r="M177" s="98">
        <v>24.587862799681179</v>
      </c>
      <c r="N177" s="98">
        <v>19.322324849770972</v>
      </c>
      <c r="O177" s="98">
        <v>21.440260987771865</v>
      </c>
      <c r="P177" s="98">
        <v>22.048001646477854</v>
      </c>
      <c r="Q177" s="98">
        <v>21.631290444673599</v>
      </c>
      <c r="R177" s="98">
        <v>23.294939519267491</v>
      </c>
      <c r="S177" s="98">
        <v>20.561087006824327</v>
      </c>
      <c r="T177" s="98">
        <v>23.938059075430193</v>
      </c>
      <c r="U177" s="98">
        <v>21.157859402780492</v>
      </c>
      <c r="V177" s="98">
        <v>33.84417832689855</v>
      </c>
      <c r="W177" s="98">
        <v>35.437037103090191</v>
      </c>
      <c r="X177" s="98">
        <v>35.063988711703331</v>
      </c>
      <c r="Y177" s="98">
        <v>35.109852876409356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14.450491085329761</v>
      </c>
      <c r="C178" s="122">
        <f t="shared" si="93"/>
        <v>16.04667426796696</v>
      </c>
      <c r="D178" s="122">
        <f t="shared" si="93"/>
        <v>12.834349714485066</v>
      </c>
      <c r="E178" s="122">
        <f t="shared" si="93"/>
        <v>26.255628349082041</v>
      </c>
      <c r="F178" s="122">
        <f t="shared" si="93"/>
        <v>17.949248111018676</v>
      </c>
      <c r="G178" s="122">
        <f t="shared" si="93"/>
        <v>19.184609759650886</v>
      </c>
      <c r="H178" s="122">
        <f t="shared" si="93"/>
        <v>21.941357108321682</v>
      </c>
      <c r="I178" s="122">
        <f t="shared" si="93"/>
        <v>10.7987006310799</v>
      </c>
      <c r="J178" s="122">
        <f t="shared" si="93"/>
        <v>10.993908545472461</v>
      </c>
      <c r="K178" s="122">
        <f t="shared" si="93"/>
        <v>20.313031607775066</v>
      </c>
      <c r="L178" s="122">
        <f t="shared" si="93"/>
        <v>33.291878045052862</v>
      </c>
      <c r="M178" s="122">
        <f t="shared" si="93"/>
        <v>38.964048072857956</v>
      </c>
      <c r="N178" s="122">
        <f t="shared" si="93"/>
        <v>41.96458316309856</v>
      </c>
      <c r="O178" s="122">
        <f t="shared" si="93"/>
        <v>41.969245036183963</v>
      </c>
      <c r="P178" s="122">
        <f t="shared" si="93"/>
        <v>38.956232523454887</v>
      </c>
      <c r="Q178" s="122">
        <f t="shared" si="93"/>
        <v>34.696695076403678</v>
      </c>
      <c r="R178" s="122">
        <f t="shared" si="93"/>
        <v>30.742864668814853</v>
      </c>
      <c r="S178" s="122">
        <f t="shared" si="93"/>
        <v>22.960378952100363</v>
      </c>
      <c r="T178" s="122">
        <f t="shared" si="93"/>
        <v>15.931198250609073</v>
      </c>
      <c r="U178" s="122">
        <f t="shared" si="93"/>
        <v>10.662967674189209</v>
      </c>
      <c r="V178" s="122">
        <f t="shared" si="93"/>
        <v>9.2225892582805056</v>
      </c>
      <c r="W178" s="122">
        <f t="shared" si="93"/>
        <v>14.526599435622995</v>
      </c>
      <c r="X178" s="122">
        <f t="shared" si="93"/>
        <v>23.904738576473182</v>
      </c>
      <c r="Y178" s="122">
        <f t="shared" si="93"/>
        <v>37.286005691796078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14.450491085329761</v>
      </c>
      <c r="C179" s="98">
        <f>RES_hhdet_fech!C48</f>
        <v>16.04667426796696</v>
      </c>
      <c r="D179" s="98">
        <f>RES_hhdet_fech!D48</f>
        <v>12.834349714485066</v>
      </c>
      <c r="E179" s="98">
        <f>RES_hhdet_fech!E48</f>
        <v>26.255628349082041</v>
      </c>
      <c r="F179" s="98">
        <f>RES_hhdet_fech!F48</f>
        <v>17.949248111018676</v>
      </c>
      <c r="G179" s="98">
        <f>RES_hhdet_fech!G48</f>
        <v>19.184609759650886</v>
      </c>
      <c r="H179" s="98">
        <f>RES_hhdet_fech!H48</f>
        <v>21.941357108321682</v>
      </c>
      <c r="I179" s="98">
        <f>RES_hhdet_fech!I48</f>
        <v>10.7987006310799</v>
      </c>
      <c r="J179" s="98">
        <f>RES_hhdet_fech!J48</f>
        <v>10.993908545472461</v>
      </c>
      <c r="K179" s="98">
        <f>RES_hhdet_fech!K48</f>
        <v>20.313031607775066</v>
      </c>
      <c r="L179" s="98">
        <f>RES_hhdet_fech!L48</f>
        <v>33.291878045052862</v>
      </c>
      <c r="M179" s="98">
        <f>RES_hhdet_fech!M48</f>
        <v>38.964048072857956</v>
      </c>
      <c r="N179" s="98">
        <f>RES_hhdet_fech!N48</f>
        <v>41.96458316309856</v>
      </c>
      <c r="O179" s="98">
        <f>RES_hhdet_fech!O48</f>
        <v>41.969245036183963</v>
      </c>
      <c r="P179" s="98">
        <f>RES_hhdet_fech!P48</f>
        <v>38.956232523454887</v>
      </c>
      <c r="Q179" s="98">
        <f>RES_hhdet_fech!Q48</f>
        <v>34.696695076403678</v>
      </c>
      <c r="R179" s="98">
        <f>RES_hhdet_fech!R48</f>
        <v>30.742864668814853</v>
      </c>
      <c r="S179" s="98">
        <f>RES_hhdet_fech!S48</f>
        <v>22.960378952100363</v>
      </c>
      <c r="T179" s="98">
        <f>RES_hhdet_fech!T48</f>
        <v>15.931198250609073</v>
      </c>
      <c r="U179" s="98">
        <f>RES_hhdet_fech!U48</f>
        <v>10.662967674189209</v>
      </c>
      <c r="V179" s="98">
        <f>RES_hhdet_fech!V48</f>
        <v>9.2225892582805056</v>
      </c>
      <c r="W179" s="98">
        <f>RES_hhdet_fech!W48</f>
        <v>14.526599435622995</v>
      </c>
      <c r="X179" s="98">
        <f>RES_hhdet_fech!X48</f>
        <v>23.904738576473182</v>
      </c>
      <c r="Y179" s="98">
        <f>RES_hhdet_fech!Y48</f>
        <v>37.286005691796078</v>
      </c>
      <c r="DA179" s="63" t="s">
        <v>2287</v>
      </c>
    </row>
    <row r="180" spans="1:105" ht="12" customHeight="1" x14ac:dyDescent="0.25">
      <c r="A180" s="121" t="s">
        <v>55</v>
      </c>
      <c r="B180" s="122">
        <v>1444.5821364583226</v>
      </c>
      <c r="C180" s="122">
        <v>1845.9343884992916</v>
      </c>
      <c r="D180" s="122">
        <v>1842.9516818259158</v>
      </c>
      <c r="E180" s="122">
        <v>1478.654797735207</v>
      </c>
      <c r="F180" s="122">
        <v>1432.0360753876519</v>
      </c>
      <c r="G180" s="122">
        <v>1527.8870357437954</v>
      </c>
      <c r="H180" s="122">
        <v>1479.855906751754</v>
      </c>
      <c r="I180" s="122">
        <v>1563.5664535609831</v>
      </c>
      <c r="J180" s="122">
        <v>1611.0764521465815</v>
      </c>
      <c r="K180" s="122">
        <v>1408.7929853227492</v>
      </c>
      <c r="L180" s="122">
        <v>1799.2593729189452</v>
      </c>
      <c r="M180" s="122">
        <v>1892.4093964294343</v>
      </c>
      <c r="N180" s="122">
        <v>1334.1170026397874</v>
      </c>
      <c r="O180" s="122">
        <v>1284.664375274026</v>
      </c>
      <c r="P180" s="122">
        <v>1251.8779573492257</v>
      </c>
      <c r="Q180" s="122">
        <v>1216.3712482534177</v>
      </c>
      <c r="R180" s="122">
        <v>1291.5514464894945</v>
      </c>
      <c r="S180" s="122">
        <v>1182.5410956583873</v>
      </c>
      <c r="T180" s="122">
        <v>1397.7460031417331</v>
      </c>
      <c r="U180" s="122">
        <v>1214.0203961166249</v>
      </c>
      <c r="V180" s="122">
        <v>1397.8309717498298</v>
      </c>
      <c r="W180" s="122">
        <v>1308.4451153920174</v>
      </c>
      <c r="X180" s="122">
        <v>1203.018518094181</v>
      </c>
      <c r="Y180" s="122">
        <v>1098.3591496452395</v>
      </c>
      <c r="DA180" s="130" t="s">
        <v>2288</v>
      </c>
    </row>
    <row r="181" spans="1:105" ht="12" customHeight="1" x14ac:dyDescent="0.25">
      <c r="A181" s="97" t="s">
        <v>138</v>
      </c>
      <c r="B181" s="98">
        <v>1464.210128134293</v>
      </c>
      <c r="C181" s="98">
        <v>1880.7297832604204</v>
      </c>
      <c r="D181" s="98">
        <v>1875.1374898560584</v>
      </c>
      <c r="E181" s="98">
        <v>1501.7028414491585</v>
      </c>
      <c r="F181" s="98">
        <v>1454.568676966813</v>
      </c>
      <c r="G181" s="98">
        <v>1550.7977868985081</v>
      </c>
      <c r="H181" s="98">
        <v>1501.7257728884797</v>
      </c>
      <c r="I181" s="98">
        <v>1585.8467841504016</v>
      </c>
      <c r="J181" s="98">
        <v>1634.8838001890279</v>
      </c>
      <c r="K181" s="98">
        <v>1424.4335379229581</v>
      </c>
      <c r="L181" s="98">
        <v>1834.8896524180163</v>
      </c>
      <c r="M181" s="98">
        <v>1945.7370451365048</v>
      </c>
      <c r="N181" s="98">
        <v>1367.7849534729369</v>
      </c>
      <c r="O181" s="98">
        <v>1317.9832302136706</v>
      </c>
      <c r="P181" s="98">
        <v>1286.5399113803483</v>
      </c>
      <c r="Q181" s="98">
        <v>1250.1520736012487</v>
      </c>
      <c r="R181" s="98">
        <v>1327.0649918964687</v>
      </c>
      <c r="S181" s="98">
        <v>1212.5215618627822</v>
      </c>
      <c r="T181" s="98">
        <v>1440.8640064351823</v>
      </c>
      <c r="U181" s="98">
        <v>1250.9387277673361</v>
      </c>
      <c r="V181" s="98">
        <v>1449.1513984413048</v>
      </c>
      <c r="W181" s="98">
        <v>1351.4828811567511</v>
      </c>
      <c r="X181" s="98">
        <v>1230.8015933601907</v>
      </c>
      <c r="Y181" s="98">
        <v>1115.4245369043297</v>
      </c>
      <c r="DA181" s="63" t="s">
        <v>2289</v>
      </c>
    </row>
    <row r="182" spans="1:105" ht="12" customHeight="1" x14ac:dyDescent="0.25">
      <c r="A182" s="97" t="s">
        <v>137</v>
      </c>
      <c r="B182" s="98">
        <v>870.57355229889674</v>
      </c>
      <c r="C182" s="98">
        <v>1136.2374176970623</v>
      </c>
      <c r="D182" s="98">
        <v>1142.3895411124272</v>
      </c>
      <c r="E182" s="98">
        <v>891.43614473694061</v>
      </c>
      <c r="F182" s="98">
        <v>865.26273536560018</v>
      </c>
      <c r="G182" s="98">
        <v>948.32871950427375</v>
      </c>
      <c r="H182" s="98">
        <v>913.7515058500577</v>
      </c>
      <c r="I182" s="98">
        <v>977.09388364732786</v>
      </c>
      <c r="J182" s="98">
        <v>1012.1615943988942</v>
      </c>
      <c r="K182" s="98">
        <v>889.65885318488017</v>
      </c>
      <c r="L182" s="98">
        <v>1136.3637379908739</v>
      </c>
      <c r="M182" s="98">
        <v>1184.0077221437291</v>
      </c>
      <c r="N182" s="98">
        <v>825.65911968558828</v>
      </c>
      <c r="O182" s="98">
        <v>791.2451224050136</v>
      </c>
      <c r="P182" s="98">
        <v>783.29915337016803</v>
      </c>
      <c r="Q182" s="98">
        <v>769.74780419092656</v>
      </c>
      <c r="R182" s="98">
        <v>828.15073668461889</v>
      </c>
      <c r="S182" s="98">
        <v>757.48109934730883</v>
      </c>
      <c r="T182" s="98">
        <v>895.91351001226599</v>
      </c>
      <c r="U182" s="98">
        <v>789.97660434283478</v>
      </c>
      <c r="V182" s="98">
        <v>940.27280556629501</v>
      </c>
      <c r="W182" s="98">
        <v>914.76655039181321</v>
      </c>
      <c r="X182" s="98">
        <v>901.29799403596473</v>
      </c>
      <c r="Y182" s="98">
        <v>830.77098802846854</v>
      </c>
      <c r="DA182" s="63" t="s">
        <v>2290</v>
      </c>
    </row>
    <row r="183" spans="1:105" ht="12" customHeight="1" x14ac:dyDescent="0.25">
      <c r="A183" s="100" t="s">
        <v>211</v>
      </c>
      <c r="B183" s="101">
        <v>251.76198536149249</v>
      </c>
      <c r="C183" s="101">
        <v>362.48288917008324</v>
      </c>
      <c r="D183" s="101">
        <v>378.04129581560073</v>
      </c>
      <c r="E183" s="101">
        <v>254.24817111125242</v>
      </c>
      <c r="F183" s="101">
        <v>247.29211340891607</v>
      </c>
      <c r="G183" s="101">
        <v>303.55624374578071</v>
      </c>
      <c r="H183" s="101">
        <v>268.0582541243997</v>
      </c>
      <c r="I183" s="101">
        <v>291.15178404710764</v>
      </c>
      <c r="J183" s="101">
        <v>295.0024763397214</v>
      </c>
      <c r="K183" s="101">
        <v>259.66285901766332</v>
      </c>
      <c r="L183" s="101">
        <v>302.1614149545091</v>
      </c>
      <c r="M183" s="101">
        <v>267.14014494669442</v>
      </c>
      <c r="N183" s="101">
        <v>167.07735122786482</v>
      </c>
      <c r="O183" s="101">
        <v>131.61267778123715</v>
      </c>
      <c r="P183" s="101">
        <v>131.51731432251188</v>
      </c>
      <c r="Q183" s="101">
        <v>133.25113047780863</v>
      </c>
      <c r="R183" s="101">
        <v>160.37472935123876</v>
      </c>
      <c r="S183" s="101">
        <v>133.64291783183407</v>
      </c>
      <c r="T183" s="101">
        <v>140.21146047259441</v>
      </c>
      <c r="U183" s="101">
        <v>124.52003493017261</v>
      </c>
      <c r="V183" s="101">
        <v>164.17397299836287</v>
      </c>
      <c r="W183" s="101">
        <v>190.94724911503701</v>
      </c>
      <c r="X183" s="101">
        <v>278.06036839917073</v>
      </c>
      <c r="Y183" s="101">
        <v>217.87946406331307</v>
      </c>
      <c r="DA183" s="131" t="s">
        <v>2291</v>
      </c>
    </row>
    <row r="184" spans="1:105" ht="12" customHeight="1" x14ac:dyDescent="0.25">
      <c r="A184" s="103" t="s">
        <v>52</v>
      </c>
      <c r="B184" s="104">
        <v>618.81156693740422</v>
      </c>
      <c r="C184" s="104">
        <v>773.7545285269789</v>
      </c>
      <c r="D184" s="104">
        <v>764.34824529682646</v>
      </c>
      <c r="E184" s="104">
        <v>637.18797362568819</v>
      </c>
      <c r="F184" s="104">
        <v>617.97062195668411</v>
      </c>
      <c r="G184" s="104">
        <v>644.77247575849287</v>
      </c>
      <c r="H184" s="104">
        <v>645.69325172565811</v>
      </c>
      <c r="I184" s="104">
        <v>685.94209960022033</v>
      </c>
      <c r="J184" s="104">
        <v>717.15911805917278</v>
      </c>
      <c r="K184" s="104">
        <v>629.99599416721674</v>
      </c>
      <c r="L184" s="104">
        <v>834.20232303636499</v>
      </c>
      <c r="M184" s="104">
        <v>916.86757719703485</v>
      </c>
      <c r="N184" s="104">
        <v>658.58176845772346</v>
      </c>
      <c r="O184" s="104">
        <v>659.63244462377645</v>
      </c>
      <c r="P184" s="104">
        <v>651.78183904765626</v>
      </c>
      <c r="Q184" s="104">
        <v>636.49667371311796</v>
      </c>
      <c r="R184" s="104">
        <v>667.77600733338011</v>
      </c>
      <c r="S184" s="104">
        <v>623.83818151547473</v>
      </c>
      <c r="T184" s="104">
        <v>755.70204953967175</v>
      </c>
      <c r="U184" s="104">
        <v>665.45656941266236</v>
      </c>
      <c r="V184" s="104">
        <v>776.09883256793205</v>
      </c>
      <c r="W184" s="104">
        <v>723.81930127677617</v>
      </c>
      <c r="X184" s="104">
        <v>623.23762563679395</v>
      </c>
      <c r="Y184" s="104">
        <v>612.89152396515556</v>
      </c>
      <c r="DA184" s="132" t="s">
        <v>2292</v>
      </c>
    </row>
    <row r="185" spans="1:105" ht="12" customHeight="1" x14ac:dyDescent="0.25">
      <c r="A185" s="106" t="s">
        <v>122</v>
      </c>
      <c r="B185" s="101">
        <v>1289.3797900183499</v>
      </c>
      <c r="C185" s="101">
        <v>1322.9986581591527</v>
      </c>
      <c r="D185" s="101">
        <v>1344.5057706875223</v>
      </c>
      <c r="E185" s="101">
        <v>1235.9907630988882</v>
      </c>
      <c r="F185" s="101">
        <v>1223.0187524405862</v>
      </c>
      <c r="G185" s="101">
        <v>1307.2683040792376</v>
      </c>
      <c r="H185" s="101">
        <v>1248.0513856749442</v>
      </c>
      <c r="I185" s="101">
        <v>1283.9295273167047</v>
      </c>
      <c r="J185" s="101">
        <v>1283.8920520734252</v>
      </c>
      <c r="K185" s="101">
        <v>1302.6966596528066</v>
      </c>
      <c r="L185" s="101">
        <v>1281.7228382790145</v>
      </c>
      <c r="M185" s="101">
        <v>1208.1586436207153</v>
      </c>
      <c r="N185" s="101">
        <v>1142.1671554068666</v>
      </c>
      <c r="O185" s="101">
        <v>1123.4324957071246</v>
      </c>
      <c r="P185" s="101">
        <v>1057.7953182600663</v>
      </c>
      <c r="Q185" s="101">
        <v>1028.0736282397281</v>
      </c>
      <c r="R185" s="101">
        <v>1047.3412067938459</v>
      </c>
      <c r="S185" s="101">
        <v>1055.889803166722</v>
      </c>
      <c r="T185" s="101">
        <v>1041.6945114232094</v>
      </c>
      <c r="U185" s="101">
        <v>1024.7581339520625</v>
      </c>
      <c r="V185" s="101">
        <v>962.61291993631255</v>
      </c>
      <c r="W185" s="101">
        <v>1042.3565859570595</v>
      </c>
      <c r="X185" s="101">
        <v>1032.2416872896904</v>
      </c>
      <c r="Y185" s="101">
        <v>1051.6129280624716</v>
      </c>
      <c r="DA185" s="131" t="s">
        <v>2293</v>
      </c>
    </row>
    <row r="186" spans="1:105" ht="12" customHeight="1" x14ac:dyDescent="0.25">
      <c r="A186" s="107" t="s">
        <v>121</v>
      </c>
      <c r="B186" s="104">
        <v>900.69857237788585</v>
      </c>
      <c r="C186" s="104">
        <v>938.27478973996244</v>
      </c>
      <c r="D186" s="104">
        <v>961.90339715941832</v>
      </c>
      <c r="E186" s="104">
        <v>861.57813645870385</v>
      </c>
      <c r="F186" s="104">
        <v>858.78595543041888</v>
      </c>
      <c r="G186" s="104">
        <v>948.30454214378381</v>
      </c>
      <c r="H186" s="104">
        <v>898.94505601330081</v>
      </c>
      <c r="I186" s="104">
        <v>930.03187855697786</v>
      </c>
      <c r="J186" s="104">
        <v>927.82612337158798</v>
      </c>
      <c r="K186" s="104">
        <v>948.02126327246151</v>
      </c>
      <c r="L186" s="104">
        <v>908.93149918352003</v>
      </c>
      <c r="M186" s="104">
        <v>845.39515579376939</v>
      </c>
      <c r="N186" s="104">
        <v>799.94813864020443</v>
      </c>
      <c r="O186" s="104">
        <v>783.42554070235872</v>
      </c>
      <c r="P186" s="104">
        <v>744.98554429888736</v>
      </c>
      <c r="Q186" s="104">
        <v>731.47444539007085</v>
      </c>
      <c r="R186" s="104">
        <v>754.90438441385652</v>
      </c>
      <c r="S186" s="104">
        <v>769.13352355113523</v>
      </c>
      <c r="T186" s="104">
        <v>773.93746631848751</v>
      </c>
      <c r="U186" s="104">
        <v>773.5649502752965</v>
      </c>
      <c r="V186" s="104">
        <v>723.49623442777897</v>
      </c>
      <c r="W186" s="104">
        <v>800.36535409393787</v>
      </c>
      <c r="X186" s="104">
        <v>815.29124440135877</v>
      </c>
      <c r="Y186" s="104">
        <v>831.34951706101879</v>
      </c>
      <c r="DA186" s="132" t="s">
        <v>2294</v>
      </c>
    </row>
    <row r="187" spans="1:105" ht="12" customHeight="1" x14ac:dyDescent="0.25">
      <c r="A187" s="108" t="s">
        <v>53</v>
      </c>
      <c r="B187" s="98">
        <v>212.97606681430767</v>
      </c>
      <c r="C187" s="98">
        <v>250.55892341271553</v>
      </c>
      <c r="D187" s="98">
        <v>273.93981055731388</v>
      </c>
      <c r="E187" s="98">
        <v>181.18251316875572</v>
      </c>
      <c r="F187" s="98">
        <v>182.27779276814871</v>
      </c>
      <c r="G187" s="98">
        <v>267.02224840948884</v>
      </c>
      <c r="H187" s="98">
        <v>217.56569374640608</v>
      </c>
      <c r="I187" s="98">
        <v>232.40248781345935</v>
      </c>
      <c r="J187" s="98">
        <v>224.25126256458867</v>
      </c>
      <c r="K187" s="98">
        <v>244.59576812331088</v>
      </c>
      <c r="L187" s="98">
        <v>167.87797020577202</v>
      </c>
      <c r="M187" s="98">
        <v>119.33329765952745</v>
      </c>
      <c r="N187" s="98">
        <v>109.03006554935169</v>
      </c>
      <c r="O187" s="98">
        <v>90.623003799850551</v>
      </c>
      <c r="P187" s="98">
        <v>92.414133396273215</v>
      </c>
      <c r="Q187" s="98">
        <v>95.810728139083409</v>
      </c>
      <c r="R187" s="98">
        <v>107.9225557526846</v>
      </c>
      <c r="S187" s="98">
        <v>104.10533328315073</v>
      </c>
      <c r="T187" s="98">
        <v>74.622674628902928</v>
      </c>
      <c r="U187" s="98">
        <v>75.282276066987592</v>
      </c>
      <c r="V187" s="98">
        <v>27.529552797369487</v>
      </c>
      <c r="W187" s="98">
        <v>74.367975162986298</v>
      </c>
      <c r="X187" s="98">
        <v>141.88655697980784</v>
      </c>
      <c r="Y187" s="98">
        <v>140.59714951454151</v>
      </c>
      <c r="DA187" s="63" t="s">
        <v>2295</v>
      </c>
    </row>
    <row r="188" spans="1:105" ht="12" customHeight="1" x14ac:dyDescent="0.25">
      <c r="A188" s="108" t="s">
        <v>52</v>
      </c>
      <c r="B188" s="98">
        <v>687.72250556357812</v>
      </c>
      <c r="C188" s="98">
        <v>687.715866327247</v>
      </c>
      <c r="D188" s="98">
        <v>687.96358660210444</v>
      </c>
      <c r="E188" s="98">
        <v>680.39562328994805</v>
      </c>
      <c r="F188" s="98">
        <v>676.50816266227025</v>
      </c>
      <c r="G188" s="98">
        <v>681.28229373429485</v>
      </c>
      <c r="H188" s="98">
        <v>681.37936226689476</v>
      </c>
      <c r="I188" s="98">
        <v>697.62939074351846</v>
      </c>
      <c r="J188" s="98">
        <v>703.57486080699937</v>
      </c>
      <c r="K188" s="98">
        <v>703.42549514915072</v>
      </c>
      <c r="L188" s="98">
        <v>741.05352897774787</v>
      </c>
      <c r="M188" s="98">
        <v>726.0618581342419</v>
      </c>
      <c r="N188" s="98">
        <v>690.91807309085277</v>
      </c>
      <c r="O188" s="98">
        <v>692.80253690250811</v>
      </c>
      <c r="P188" s="98">
        <v>652.57141090261428</v>
      </c>
      <c r="Q188" s="98">
        <v>635.66371725098747</v>
      </c>
      <c r="R188" s="98">
        <v>646.98182866117202</v>
      </c>
      <c r="S188" s="98">
        <v>665.02819026798454</v>
      </c>
      <c r="T188" s="98">
        <v>699.31479168958458</v>
      </c>
      <c r="U188" s="98">
        <v>698.28267420830878</v>
      </c>
      <c r="V188" s="98">
        <v>695.96668163040965</v>
      </c>
      <c r="W188" s="98">
        <v>725.99737893095153</v>
      </c>
      <c r="X188" s="98">
        <v>673.40468742155088</v>
      </c>
      <c r="Y188" s="98">
        <v>690.75236754647722</v>
      </c>
      <c r="DA188" s="63" t="s">
        <v>2296</v>
      </c>
    </row>
    <row r="189" spans="1:105" ht="12" customHeight="1" x14ac:dyDescent="0.25">
      <c r="A189" s="121" t="s">
        <v>54</v>
      </c>
      <c r="B189" s="122">
        <v>2278.8695956232423</v>
      </c>
      <c r="C189" s="122">
        <v>2305.4532851262438</v>
      </c>
      <c r="D189" s="122">
        <v>2382.2861351647948</v>
      </c>
      <c r="E189" s="122">
        <v>2468.147874278141</v>
      </c>
      <c r="F189" s="122">
        <v>2479.9139816445254</v>
      </c>
      <c r="G189" s="122">
        <v>2394.8002864865562</v>
      </c>
      <c r="H189" s="122">
        <v>2254.3682955281383</v>
      </c>
      <c r="I189" s="122">
        <v>2298.9183158312439</v>
      </c>
      <c r="J189" s="122">
        <v>1957.3414332678458</v>
      </c>
      <c r="K189" s="122">
        <v>1933.2803493814624</v>
      </c>
      <c r="L189" s="122">
        <v>2248.1748634355158</v>
      </c>
      <c r="M189" s="122">
        <v>1907.0170345681083</v>
      </c>
      <c r="N189" s="122">
        <v>1574.8998437077726</v>
      </c>
      <c r="O189" s="122">
        <v>1377.7896545248805</v>
      </c>
      <c r="P189" s="122">
        <v>1242.210821327619</v>
      </c>
      <c r="Q189" s="122">
        <v>1209.0157427822869</v>
      </c>
      <c r="R189" s="122">
        <v>1460.2530854480633</v>
      </c>
      <c r="S189" s="122">
        <v>1383.6466508022352</v>
      </c>
      <c r="T189" s="122">
        <v>1535.7250572478026</v>
      </c>
      <c r="U189" s="122">
        <v>1556.997882580376</v>
      </c>
      <c r="V189" s="122">
        <v>1707.4773852014137</v>
      </c>
      <c r="W189" s="122">
        <v>1746.7948300041319</v>
      </c>
      <c r="X189" s="122">
        <v>1628.1435494147709</v>
      </c>
      <c r="Y189" s="122">
        <v>1833.3831071239897</v>
      </c>
      <c r="DA189" s="130" t="s">
        <v>2297</v>
      </c>
    </row>
    <row r="190" spans="1:105" ht="12" customHeight="1" x14ac:dyDescent="0.25">
      <c r="A190" s="97" t="s">
        <v>50</v>
      </c>
      <c r="B190" s="98">
        <v>2673.6014214778825</v>
      </c>
      <c r="C190" s="98">
        <v>2555.1066106441467</v>
      </c>
      <c r="D190" s="98">
        <v>2545.2830456167644</v>
      </c>
      <c r="E190" s="98">
        <v>2965.4012607817735</v>
      </c>
      <c r="F190" s="98">
        <v>2949.9570428589923</v>
      </c>
      <c r="G190" s="98">
        <v>2702.01944380143</v>
      </c>
      <c r="H190" s="98">
        <v>2641.0055349310205</v>
      </c>
      <c r="I190" s="98">
        <v>2642.1847097793529</v>
      </c>
      <c r="J190" s="98">
        <v>2379.527714435781</v>
      </c>
      <c r="K190" s="98">
        <v>2362.0455322535427</v>
      </c>
      <c r="L190" s="98">
        <v>2403.5057308099317</v>
      </c>
      <c r="M190" s="98">
        <v>2177.9634310402994</v>
      </c>
      <c r="N190" s="98">
        <v>1865.1576082559391</v>
      </c>
      <c r="O190" s="98">
        <v>1735.0882904117357</v>
      </c>
      <c r="P190" s="98">
        <v>1564.5756485250811</v>
      </c>
      <c r="Q190" s="98">
        <v>1518.5157665653956</v>
      </c>
      <c r="R190" s="98">
        <v>1634.9659833083308</v>
      </c>
      <c r="S190" s="98">
        <v>1762.6586384794689</v>
      </c>
      <c r="T190" s="98">
        <v>1821.274582168372</v>
      </c>
      <c r="U190" s="98">
        <v>1908.2145021268946</v>
      </c>
      <c r="V190" s="98">
        <v>2238.1471819262579</v>
      </c>
      <c r="W190" s="98">
        <v>2140.8791358588651</v>
      </c>
      <c r="X190" s="98">
        <v>2154.3623397512097</v>
      </c>
      <c r="Y190" s="98">
        <v>2231.3501867565001</v>
      </c>
      <c r="DA190" s="63" t="s">
        <v>2298</v>
      </c>
    </row>
    <row r="191" spans="1:105" ht="12" customHeight="1" x14ac:dyDescent="0.25">
      <c r="A191" s="109" t="s">
        <v>120</v>
      </c>
      <c r="B191" s="33">
        <v>1915.3221172456865</v>
      </c>
      <c r="C191" s="33">
        <v>2074.8003155506472</v>
      </c>
      <c r="D191" s="33">
        <v>2230.3448374865779</v>
      </c>
      <c r="E191" s="33">
        <v>1993.8204197171708</v>
      </c>
      <c r="F191" s="33">
        <v>2042.0673709711152</v>
      </c>
      <c r="G191" s="33">
        <v>2155.715338065032</v>
      </c>
      <c r="H191" s="33">
        <v>2011.764410832579</v>
      </c>
      <c r="I191" s="33">
        <v>2115.2193293360338</v>
      </c>
      <c r="J191" s="33">
        <v>1753.5835755613127</v>
      </c>
      <c r="K191" s="33">
        <v>1712.4585888423055</v>
      </c>
      <c r="L191" s="33">
        <v>2151.458905095295</v>
      </c>
      <c r="M191" s="33">
        <v>1722.44608567</v>
      </c>
      <c r="N191" s="33">
        <v>1354.4222388749472</v>
      </c>
      <c r="O191" s="33">
        <v>1080.2135211061523</v>
      </c>
      <c r="P191" s="33">
        <v>961.97450691827191</v>
      </c>
      <c r="Q191" s="33">
        <v>952.66620852034873</v>
      </c>
      <c r="R191" s="33">
        <v>1341.2508097677617</v>
      </c>
      <c r="S191" s="33">
        <v>1162.9650353660647</v>
      </c>
      <c r="T191" s="33">
        <v>1401.5422509887965</v>
      </c>
      <c r="U191" s="33">
        <v>1408.5029017800234</v>
      </c>
      <c r="V191" s="33">
        <v>1497.8124399671478</v>
      </c>
      <c r="W191" s="33">
        <v>1603.8847737324731</v>
      </c>
      <c r="X191" s="33">
        <v>1454.9369610532212</v>
      </c>
      <c r="Y191" s="33">
        <v>1714.4744108065556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3541.3755431462496</v>
      </c>
      <c r="C193" s="117">
        <f t="shared" si="94"/>
        <v>4192.7325645287474</v>
      </c>
      <c r="D193" s="117">
        <f t="shared" si="94"/>
        <v>4347.4417984915108</v>
      </c>
      <c r="E193" s="117">
        <f t="shared" si="94"/>
        <v>4045.5588540485501</v>
      </c>
      <c r="F193" s="117">
        <f t="shared" si="94"/>
        <v>4108.6239440193185</v>
      </c>
      <c r="G193" s="117">
        <f t="shared" si="94"/>
        <v>4372.546951260606</v>
      </c>
      <c r="H193" s="117">
        <f t="shared" si="94"/>
        <v>4230.0260953347697</v>
      </c>
      <c r="I193" s="117">
        <f t="shared" si="94"/>
        <v>4536.7535515935851</v>
      </c>
      <c r="J193" s="117">
        <f t="shared" si="94"/>
        <v>4405.3163367647639</v>
      </c>
      <c r="K193" s="117">
        <f t="shared" si="94"/>
        <v>4353.1340624505101</v>
      </c>
      <c r="L193" s="117">
        <f t="shared" si="94"/>
        <v>4554.8751581622782</v>
      </c>
      <c r="M193" s="117">
        <f t="shared" si="94"/>
        <v>4739.1333444263146</v>
      </c>
      <c r="N193" s="117">
        <f t="shared" si="94"/>
        <v>3809.1053663146517</v>
      </c>
      <c r="O193" s="117">
        <f t="shared" si="94"/>
        <v>3885.9212555107906</v>
      </c>
      <c r="P193" s="117">
        <f t="shared" si="94"/>
        <v>3941.7015473638789</v>
      </c>
      <c r="Q193" s="117">
        <f t="shared" si="94"/>
        <v>3903.1863765290973</v>
      </c>
      <c r="R193" s="117">
        <f t="shared" ref="R193:V193" si="95">R194+R197+R199+R208</f>
        <v>4238.5299078585258</v>
      </c>
      <c r="S193" s="117">
        <f t="shared" si="95"/>
        <v>3876.9066247615497</v>
      </c>
      <c r="T193" s="117">
        <f t="shared" si="95"/>
        <v>4533.6291255123415</v>
      </c>
      <c r="U193" s="117">
        <f t="shared" si="95"/>
        <v>4188.7547939168908</v>
      </c>
      <c r="V193" s="117">
        <f t="shared" si="95"/>
        <v>4739.8289326508102</v>
      </c>
      <c r="W193" s="117">
        <f t="shared" ref="W193:Y193" si="96">W194+W197+W199+W208</f>
        <v>4913.3135717287914</v>
      </c>
      <c r="X193" s="117">
        <f t="shared" si="96"/>
        <v>4784.6139688212579</v>
      </c>
      <c r="Y193" s="117">
        <f t="shared" si="96"/>
        <v>4927.6084507863961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1337.7425712777163</v>
      </c>
      <c r="C194" s="122">
        <f t="shared" si="97"/>
        <v>1746.8869570250476</v>
      </c>
      <c r="D194" s="122">
        <f t="shared" si="97"/>
        <v>1848.4335404888441</v>
      </c>
      <c r="E194" s="122">
        <f t="shared" si="97"/>
        <v>1677.8197737837984</v>
      </c>
      <c r="F194" s="122">
        <f t="shared" si="97"/>
        <v>1761.1918247755518</v>
      </c>
      <c r="G194" s="122">
        <f t="shared" si="97"/>
        <v>1976.567486085499</v>
      </c>
      <c r="H194" s="122">
        <f t="shared" si="97"/>
        <v>1905.4386898993882</v>
      </c>
      <c r="I194" s="122">
        <f t="shared" si="97"/>
        <v>2130.7913663443378</v>
      </c>
      <c r="J194" s="122">
        <f t="shared" si="97"/>
        <v>2187.2345314023155</v>
      </c>
      <c r="K194" s="122">
        <f t="shared" si="97"/>
        <v>2229.8108358151026</v>
      </c>
      <c r="L194" s="122">
        <f t="shared" si="97"/>
        <v>1950.5594630641192</v>
      </c>
      <c r="M194" s="122">
        <f t="shared" si="97"/>
        <v>2297.6732176679488</v>
      </c>
      <c r="N194" s="122">
        <f t="shared" si="97"/>
        <v>1894.9824634558806</v>
      </c>
      <c r="O194" s="122">
        <f t="shared" si="97"/>
        <v>2131.253530555729</v>
      </c>
      <c r="P194" s="122">
        <f t="shared" si="97"/>
        <v>2292.0131909148099</v>
      </c>
      <c r="Q194" s="122">
        <f t="shared" si="97"/>
        <v>2293.6819529010559</v>
      </c>
      <c r="R194" s="122">
        <f t="shared" ref="R194:V194" si="98">SUM(R195:R196)</f>
        <v>2389.1823546928922</v>
      </c>
      <c r="S194" s="122">
        <f t="shared" si="98"/>
        <v>2155.0166877380984</v>
      </c>
      <c r="T194" s="122">
        <f t="shared" si="98"/>
        <v>2552.9599858749498</v>
      </c>
      <c r="U194" s="122">
        <f t="shared" si="98"/>
        <v>2293.0823343463826</v>
      </c>
      <c r="V194" s="122">
        <f t="shared" si="98"/>
        <v>2602.7614239146119</v>
      </c>
      <c r="W194" s="122">
        <f t="shared" ref="W194:Y194" si="99">SUM(W195:W196)</f>
        <v>2728.3556009169656</v>
      </c>
      <c r="X194" s="122">
        <f t="shared" si="99"/>
        <v>2682.6089304106276</v>
      </c>
      <c r="Y194" s="122">
        <f t="shared" si="99"/>
        <v>2619.9086987188343</v>
      </c>
      <c r="DA194" s="130" t="s">
        <v>2451</v>
      </c>
    </row>
    <row r="195" spans="1:105" ht="12" customHeight="1" x14ac:dyDescent="0.25">
      <c r="A195" s="97" t="s">
        <v>211</v>
      </c>
      <c r="B195" s="98">
        <v>1312.7455778916074</v>
      </c>
      <c r="C195" s="98">
        <v>1715.3249900595463</v>
      </c>
      <c r="D195" s="98">
        <v>1816.5029792864573</v>
      </c>
      <c r="E195" s="98">
        <v>1653.9793329940962</v>
      </c>
      <c r="F195" s="98">
        <v>1737.416536771146</v>
      </c>
      <c r="G195" s="98">
        <v>1949.6169172594111</v>
      </c>
      <c r="H195" s="98">
        <v>1879.0856624345265</v>
      </c>
      <c r="I195" s="98">
        <v>2100.3274662193321</v>
      </c>
      <c r="J195" s="98">
        <v>2154.3528461575588</v>
      </c>
      <c r="K195" s="98">
        <v>2197.9945383588961</v>
      </c>
      <c r="L195" s="98">
        <v>1931.919703179545</v>
      </c>
      <c r="M195" s="98">
        <v>2273.0853548682676</v>
      </c>
      <c r="N195" s="98">
        <v>1875.6601386061097</v>
      </c>
      <c r="O195" s="98">
        <v>2109.8132695679569</v>
      </c>
      <c r="P195" s="98">
        <v>2269.9651892683319</v>
      </c>
      <c r="Q195" s="98">
        <v>2272.0506624563823</v>
      </c>
      <c r="R195" s="98">
        <v>2365.8874151736245</v>
      </c>
      <c r="S195" s="98">
        <v>2134.455600731274</v>
      </c>
      <c r="T195" s="98">
        <v>2529.0219267995194</v>
      </c>
      <c r="U195" s="98">
        <v>2271.924474943602</v>
      </c>
      <c r="V195" s="98">
        <v>2568.9172455877133</v>
      </c>
      <c r="W195" s="98">
        <v>2692.9185638138756</v>
      </c>
      <c r="X195" s="98">
        <v>2647.5449416989245</v>
      </c>
      <c r="Y195" s="98">
        <v>2584.7988458424252</v>
      </c>
      <c r="DA195" s="63" t="s">
        <v>2452</v>
      </c>
    </row>
    <row r="196" spans="1:105" ht="12" customHeight="1" x14ac:dyDescent="0.25">
      <c r="A196" s="97" t="s">
        <v>53</v>
      </c>
      <c r="B196" s="98">
        <v>24.996993386108972</v>
      </c>
      <c r="C196" s="98">
        <v>31.561966965501451</v>
      </c>
      <c r="D196" s="98">
        <v>31.930561202386805</v>
      </c>
      <c r="E196" s="98">
        <v>23.840440789702047</v>
      </c>
      <c r="F196" s="98">
        <v>23.775288004405876</v>
      </c>
      <c r="G196" s="98">
        <v>26.950568826087963</v>
      </c>
      <c r="H196" s="98">
        <v>26.353027464861711</v>
      </c>
      <c r="I196" s="98">
        <v>30.463900125005893</v>
      </c>
      <c r="J196" s="98">
        <v>32.881685244756738</v>
      </c>
      <c r="K196" s="98">
        <v>31.816297456206598</v>
      </c>
      <c r="L196" s="98">
        <v>18.639759884574129</v>
      </c>
      <c r="M196" s="98">
        <v>24.587862799681179</v>
      </c>
      <c r="N196" s="98">
        <v>19.322324849770972</v>
      </c>
      <c r="O196" s="98">
        <v>21.440260987771865</v>
      </c>
      <c r="P196" s="98">
        <v>22.048001646477854</v>
      </c>
      <c r="Q196" s="98">
        <v>21.631290444673599</v>
      </c>
      <c r="R196" s="98">
        <v>23.294939519267491</v>
      </c>
      <c r="S196" s="98">
        <v>20.561087006824327</v>
      </c>
      <c r="T196" s="98">
        <v>23.938059075430193</v>
      </c>
      <c r="U196" s="98">
        <v>21.157859402780492</v>
      </c>
      <c r="V196" s="98">
        <v>33.84417832689855</v>
      </c>
      <c r="W196" s="98">
        <v>35.437037103090191</v>
      </c>
      <c r="X196" s="98">
        <v>35.063988711703331</v>
      </c>
      <c r="Y196" s="98">
        <v>35.109852876409356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25.644877795052381</v>
      </c>
      <c r="C197" s="122">
        <f t="shared" si="100"/>
        <v>30.170368053073936</v>
      </c>
      <c r="D197" s="122">
        <f t="shared" si="100"/>
        <v>25.539742341816876</v>
      </c>
      <c r="E197" s="122">
        <f t="shared" si="100"/>
        <v>53.758984749772885</v>
      </c>
      <c r="F197" s="122">
        <f t="shared" si="100"/>
        <v>38.057968040806813</v>
      </c>
      <c r="G197" s="122">
        <f t="shared" si="100"/>
        <v>43.327854725627013</v>
      </c>
      <c r="H197" s="122">
        <f t="shared" si="100"/>
        <v>54.774319487989409</v>
      </c>
      <c r="I197" s="122">
        <f t="shared" si="100"/>
        <v>28.78008382612283</v>
      </c>
      <c r="J197" s="122">
        <f t="shared" si="100"/>
        <v>30.639171193179191</v>
      </c>
      <c r="K197" s="122">
        <f t="shared" si="100"/>
        <v>59.269576395615523</v>
      </c>
      <c r="L197" s="122">
        <f t="shared" si="100"/>
        <v>100.20877997087587</v>
      </c>
      <c r="M197" s="122">
        <f t="shared" si="100"/>
        <v>120.99642319326236</v>
      </c>
      <c r="N197" s="122">
        <f t="shared" si="100"/>
        <v>133.69694256861249</v>
      </c>
      <c r="O197" s="122">
        <f t="shared" si="100"/>
        <v>135.43018924960728</v>
      </c>
      <c r="P197" s="122">
        <f t="shared" si="100"/>
        <v>127.07016022830072</v>
      </c>
      <c r="Q197" s="122">
        <f t="shared" si="100"/>
        <v>114.46285167981353</v>
      </c>
      <c r="R197" s="122">
        <f t="shared" si="100"/>
        <v>103.01429986777231</v>
      </c>
      <c r="S197" s="122">
        <f t="shared" si="100"/>
        <v>78.65888054684514</v>
      </c>
      <c r="T197" s="122">
        <f t="shared" si="100"/>
        <v>56.164597967975155</v>
      </c>
      <c r="U197" s="122">
        <f t="shared" si="100"/>
        <v>39.668280681337002</v>
      </c>
      <c r="V197" s="122">
        <f t="shared" si="100"/>
        <v>36.088505880041886</v>
      </c>
      <c r="W197" s="122">
        <f t="shared" si="100"/>
        <v>57.597649631550588</v>
      </c>
      <c r="X197" s="122">
        <f t="shared" si="100"/>
        <v>95.422503622787758</v>
      </c>
      <c r="Y197" s="122">
        <f t="shared" si="100"/>
        <v>149.75784205201387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25.644877795052381</v>
      </c>
      <c r="C198" s="98">
        <f>RES_hhdet_tesh!C48</f>
        <v>30.170368053073936</v>
      </c>
      <c r="D198" s="98">
        <f>RES_hhdet_tesh!D48</f>
        <v>25.539742341816876</v>
      </c>
      <c r="E198" s="98">
        <f>RES_hhdet_tesh!E48</f>
        <v>53.758984749772885</v>
      </c>
      <c r="F198" s="98">
        <f>RES_hhdet_tesh!F48</f>
        <v>38.057968040806813</v>
      </c>
      <c r="G198" s="98">
        <f>RES_hhdet_tesh!G48</f>
        <v>43.327854725627013</v>
      </c>
      <c r="H198" s="98">
        <f>RES_hhdet_tesh!H48</f>
        <v>54.774319487989409</v>
      </c>
      <c r="I198" s="98">
        <f>RES_hhdet_tesh!I48</f>
        <v>28.78008382612283</v>
      </c>
      <c r="J198" s="98">
        <f>RES_hhdet_tesh!J48</f>
        <v>30.639171193179191</v>
      </c>
      <c r="K198" s="98">
        <f>RES_hhdet_tesh!K48</f>
        <v>59.269576395615523</v>
      </c>
      <c r="L198" s="98">
        <f>RES_hhdet_tesh!L48</f>
        <v>100.20877997087587</v>
      </c>
      <c r="M198" s="98">
        <f>RES_hhdet_tesh!M48</f>
        <v>120.99642319326236</v>
      </c>
      <c r="N198" s="98">
        <f>RES_hhdet_tesh!N48</f>
        <v>133.69694256861249</v>
      </c>
      <c r="O198" s="98">
        <f>RES_hhdet_tesh!O48</f>
        <v>135.43018924960728</v>
      </c>
      <c r="P198" s="98">
        <f>RES_hhdet_tesh!P48</f>
        <v>127.07016022830072</v>
      </c>
      <c r="Q198" s="98">
        <f>RES_hhdet_tesh!Q48</f>
        <v>114.46285167981353</v>
      </c>
      <c r="R198" s="98">
        <f>RES_hhdet_tesh!R48</f>
        <v>103.01429986777231</v>
      </c>
      <c r="S198" s="98">
        <f>RES_hhdet_tesh!S48</f>
        <v>78.65888054684514</v>
      </c>
      <c r="T198" s="98">
        <f>RES_hhdet_tesh!T48</f>
        <v>56.164597967975155</v>
      </c>
      <c r="U198" s="98">
        <f>RES_hhdet_tesh!U48</f>
        <v>39.668280681337002</v>
      </c>
      <c r="V198" s="98">
        <f>RES_hhdet_tesh!V48</f>
        <v>36.088505880041886</v>
      </c>
      <c r="W198" s="98">
        <f>RES_hhdet_tesh!W48</f>
        <v>57.597649631550588</v>
      </c>
      <c r="X198" s="98">
        <f>RES_hhdet_tesh!X48</f>
        <v>95.422503622787758</v>
      </c>
      <c r="Y198" s="98">
        <f>RES_hhdet_tesh!Y48</f>
        <v>149.75784205201387</v>
      </c>
      <c r="DA198" s="63" t="s">
        <v>2455</v>
      </c>
    </row>
    <row r="199" spans="1:105" ht="12" customHeight="1" x14ac:dyDescent="0.25">
      <c r="A199" s="121" t="s">
        <v>55</v>
      </c>
      <c r="B199" s="122">
        <v>749.32436086600808</v>
      </c>
      <c r="C199" s="122">
        <v>956.81027056466428</v>
      </c>
      <c r="D199" s="122">
        <v>956.16274520854495</v>
      </c>
      <c r="E199" s="122">
        <v>768.6392383287199</v>
      </c>
      <c r="F199" s="122">
        <v>746.55547536406834</v>
      </c>
      <c r="G199" s="122">
        <v>802.860122453028</v>
      </c>
      <c r="H199" s="122">
        <v>786.54386797998018</v>
      </c>
      <c r="I199" s="122">
        <v>839.848438664995</v>
      </c>
      <c r="J199" s="122">
        <v>874.82256620139924</v>
      </c>
      <c r="K199" s="122">
        <v>772.33760942906031</v>
      </c>
      <c r="L199" s="122">
        <v>997.70199371072397</v>
      </c>
      <c r="M199" s="122">
        <v>1059.5894984674185</v>
      </c>
      <c r="N199" s="122">
        <v>751.98632975596217</v>
      </c>
      <c r="O199" s="122">
        <v>733.78730072130361</v>
      </c>
      <c r="P199" s="122">
        <v>725.79542924157352</v>
      </c>
      <c r="Q199" s="122">
        <v>712.04604559263862</v>
      </c>
      <c r="R199" s="122">
        <v>758.44935742832922</v>
      </c>
      <c r="S199" s="122">
        <v>701.22540894387691</v>
      </c>
      <c r="T199" s="122">
        <v>835.41700293878603</v>
      </c>
      <c r="U199" s="122">
        <v>739.04848557653008</v>
      </c>
      <c r="V199" s="122">
        <v>867.9217650686428</v>
      </c>
      <c r="W199" s="122">
        <v>835.6963795731042</v>
      </c>
      <c r="X199" s="122">
        <v>789.28550625165258</v>
      </c>
      <c r="Y199" s="122">
        <v>745.9657779410511</v>
      </c>
      <c r="DA199" s="130" t="s">
        <v>2456</v>
      </c>
    </row>
    <row r="200" spans="1:105" ht="12" customHeight="1" x14ac:dyDescent="0.25">
      <c r="A200" s="97" t="s">
        <v>138</v>
      </c>
      <c r="B200" s="98">
        <v>747.30632325789054</v>
      </c>
      <c r="C200" s="98">
        <v>959.89040941878238</v>
      </c>
      <c r="D200" s="98">
        <v>958.60417259523354</v>
      </c>
      <c r="E200" s="98">
        <v>767.89464109586606</v>
      </c>
      <c r="F200" s="98">
        <v>745.18084542520921</v>
      </c>
      <c r="G200" s="98">
        <v>801.24651782972114</v>
      </c>
      <c r="H200" s="98">
        <v>785.40215432819707</v>
      </c>
      <c r="I200" s="98">
        <v>839.51948530596292</v>
      </c>
      <c r="J200" s="98">
        <v>875.37013885126908</v>
      </c>
      <c r="K200" s="98">
        <v>770.25498016879396</v>
      </c>
      <c r="L200" s="98">
        <v>1000.7049568644057</v>
      </c>
      <c r="M200" s="98">
        <v>1065.5790740463735</v>
      </c>
      <c r="N200" s="98">
        <v>751.68964492091618</v>
      </c>
      <c r="O200" s="98">
        <v>733.26738233901676</v>
      </c>
      <c r="P200" s="98">
        <v>726.0905103631917</v>
      </c>
      <c r="Q200" s="98">
        <v>712.34570538521689</v>
      </c>
      <c r="R200" s="98">
        <v>759.36163079762252</v>
      </c>
      <c r="S200" s="98">
        <v>700.42583945127637</v>
      </c>
      <c r="T200" s="98">
        <v>837.53683852665961</v>
      </c>
      <c r="U200" s="98">
        <v>738.60553854924876</v>
      </c>
      <c r="V200" s="98">
        <v>873.91925666099951</v>
      </c>
      <c r="W200" s="98">
        <v>838.17350448696311</v>
      </c>
      <c r="X200" s="98">
        <v>789.66192236502366</v>
      </c>
      <c r="Y200" s="98">
        <v>744.8574177614297</v>
      </c>
      <c r="DA200" s="63" t="s">
        <v>2457</v>
      </c>
    </row>
    <row r="201" spans="1:105" ht="12" customHeight="1" x14ac:dyDescent="0.25">
      <c r="A201" s="97" t="s">
        <v>137</v>
      </c>
      <c r="B201" s="98">
        <v>747.30632325789043</v>
      </c>
      <c r="C201" s="98">
        <v>959.95230980099473</v>
      </c>
      <c r="D201" s="98">
        <v>958.66314416735065</v>
      </c>
      <c r="E201" s="98">
        <v>767.9486898015515</v>
      </c>
      <c r="F201" s="98">
        <v>745.23580750641486</v>
      </c>
      <c r="G201" s="98">
        <v>801.32868724725893</v>
      </c>
      <c r="H201" s="98">
        <v>785.47008340489219</v>
      </c>
      <c r="I201" s="98">
        <v>839.58397393920836</v>
      </c>
      <c r="J201" s="98">
        <v>875.37741480711531</v>
      </c>
      <c r="K201" s="98">
        <v>770.28929169400885</v>
      </c>
      <c r="L201" s="98">
        <v>1000.7389568138905</v>
      </c>
      <c r="M201" s="98">
        <v>1065.7837942784222</v>
      </c>
      <c r="N201" s="98">
        <v>751.85011807176522</v>
      </c>
      <c r="O201" s="98">
        <v>733.23297829008095</v>
      </c>
      <c r="P201" s="98">
        <v>725.90511162487883</v>
      </c>
      <c r="Q201" s="98">
        <v>712.07963985921185</v>
      </c>
      <c r="R201" s="98">
        <v>759.03422495622578</v>
      </c>
      <c r="S201" s="98">
        <v>699.8962072112954</v>
      </c>
      <c r="T201" s="98">
        <v>837.34967274162523</v>
      </c>
      <c r="U201" s="98">
        <v>738.0078707535921</v>
      </c>
      <c r="V201" s="98">
        <v>872.9659435671681</v>
      </c>
      <c r="W201" s="98">
        <v>836.6769503970371</v>
      </c>
      <c r="X201" s="98">
        <v>788.35658918346371</v>
      </c>
      <c r="Y201" s="98">
        <v>743.33935270997654</v>
      </c>
      <c r="DA201" s="63" t="s">
        <v>2458</v>
      </c>
    </row>
    <row r="202" spans="1:105" ht="12" customHeight="1" x14ac:dyDescent="0.25">
      <c r="A202" s="100" t="s">
        <v>211</v>
      </c>
      <c r="B202" s="101">
        <v>128.49475632048623</v>
      </c>
      <c r="C202" s="101">
        <v>186.19778127401574</v>
      </c>
      <c r="D202" s="101">
        <v>194.31489887052416</v>
      </c>
      <c r="E202" s="101">
        <v>130.76071617586331</v>
      </c>
      <c r="F202" s="101">
        <v>127.26518554973065</v>
      </c>
      <c r="G202" s="101">
        <v>156.55621148876602</v>
      </c>
      <c r="H202" s="101">
        <v>139.77683167923422</v>
      </c>
      <c r="I202" s="101">
        <v>153.64187433898806</v>
      </c>
      <c r="J202" s="101">
        <v>158.21829674794247</v>
      </c>
      <c r="K202" s="101">
        <v>140.29329752679223</v>
      </c>
      <c r="L202" s="101">
        <v>166.53663377752562</v>
      </c>
      <c r="M202" s="101">
        <v>148.91621708138749</v>
      </c>
      <c r="N202" s="101">
        <v>93.268349614041824</v>
      </c>
      <c r="O202" s="101">
        <v>73.600533666304457</v>
      </c>
      <c r="P202" s="101">
        <v>74.123272577222679</v>
      </c>
      <c r="Q202" s="101">
        <v>75.582966146093938</v>
      </c>
      <c r="R202" s="101">
        <v>91.258217622845549</v>
      </c>
      <c r="S202" s="101">
        <v>76.058025695820689</v>
      </c>
      <c r="T202" s="101">
        <v>81.647623201953493</v>
      </c>
      <c r="U202" s="101">
        <v>72.551301340929811</v>
      </c>
      <c r="V202" s="101">
        <v>96.867110999235933</v>
      </c>
      <c r="W202" s="101">
        <v>112.85764912026083</v>
      </c>
      <c r="X202" s="101">
        <v>165.11896354666968</v>
      </c>
      <c r="Y202" s="101">
        <v>130.44782874482101</v>
      </c>
      <c r="DA202" s="131" t="s">
        <v>2459</v>
      </c>
    </row>
    <row r="203" spans="1:105" ht="12" customHeight="1" x14ac:dyDescent="0.25">
      <c r="A203" s="103" t="s">
        <v>52</v>
      </c>
      <c r="B203" s="104">
        <v>618.81156693740422</v>
      </c>
      <c r="C203" s="104">
        <v>773.7545285269789</v>
      </c>
      <c r="D203" s="104">
        <v>764.34824529682646</v>
      </c>
      <c r="E203" s="104">
        <v>637.18797362568819</v>
      </c>
      <c r="F203" s="104">
        <v>617.97062195668411</v>
      </c>
      <c r="G203" s="104">
        <v>644.77247575849287</v>
      </c>
      <c r="H203" s="104">
        <v>645.69325172565811</v>
      </c>
      <c r="I203" s="104">
        <v>685.94209960022033</v>
      </c>
      <c r="J203" s="104">
        <v>717.15911805917278</v>
      </c>
      <c r="K203" s="104">
        <v>629.99599416721674</v>
      </c>
      <c r="L203" s="104">
        <v>834.20232303636499</v>
      </c>
      <c r="M203" s="104">
        <v>916.86757719703485</v>
      </c>
      <c r="N203" s="104">
        <v>658.58176845772346</v>
      </c>
      <c r="O203" s="104">
        <v>659.63244462377645</v>
      </c>
      <c r="P203" s="104">
        <v>651.78183904765626</v>
      </c>
      <c r="Q203" s="104">
        <v>636.49667371311796</v>
      </c>
      <c r="R203" s="104">
        <v>667.77600733338011</v>
      </c>
      <c r="S203" s="104">
        <v>623.83818151547473</v>
      </c>
      <c r="T203" s="104">
        <v>755.70204953967175</v>
      </c>
      <c r="U203" s="104">
        <v>665.45656941266236</v>
      </c>
      <c r="V203" s="104">
        <v>776.09883256793205</v>
      </c>
      <c r="W203" s="104">
        <v>723.81930127677617</v>
      </c>
      <c r="X203" s="104">
        <v>623.23762563679395</v>
      </c>
      <c r="Y203" s="104">
        <v>612.89152396515556</v>
      </c>
      <c r="DA203" s="132" t="s">
        <v>2460</v>
      </c>
    </row>
    <row r="204" spans="1:105" ht="12" customHeight="1" x14ac:dyDescent="0.25">
      <c r="A204" s="106" t="s">
        <v>122</v>
      </c>
      <c r="B204" s="101">
        <v>823.79453052706594</v>
      </c>
      <c r="C204" s="101">
        <v>848.21758955583493</v>
      </c>
      <c r="D204" s="101">
        <v>863.94510324056239</v>
      </c>
      <c r="E204" s="101">
        <v>797.32633207495292</v>
      </c>
      <c r="F204" s="101">
        <v>795.0448762316189</v>
      </c>
      <c r="G204" s="101">
        <v>856.41845891358855</v>
      </c>
      <c r="H204" s="101">
        <v>825.16571830015801</v>
      </c>
      <c r="I204" s="101">
        <v>851.80311761271901</v>
      </c>
      <c r="J204" s="101">
        <v>852.39616244985143</v>
      </c>
      <c r="K204" s="101">
        <v>866.1193497278947</v>
      </c>
      <c r="L204" s="101">
        <v>852.51813085837125</v>
      </c>
      <c r="M204" s="101">
        <v>805.23575968727459</v>
      </c>
      <c r="N204" s="101">
        <v>762.88119649611315</v>
      </c>
      <c r="O204" s="101">
        <v>753.90339054883134</v>
      </c>
      <c r="P204" s="101">
        <v>714.55771234365545</v>
      </c>
      <c r="Q204" s="101">
        <v>700.73853360112673</v>
      </c>
      <c r="R204" s="101">
        <v>721.09673110950405</v>
      </c>
      <c r="S204" s="101">
        <v>737.28529112087972</v>
      </c>
      <c r="T204" s="101">
        <v>751.87257764258641</v>
      </c>
      <c r="U204" s="101">
        <v>752.78087054934133</v>
      </c>
      <c r="V204" s="101">
        <v>719.75556118681936</v>
      </c>
      <c r="W204" s="101">
        <v>781.52265688185719</v>
      </c>
      <c r="X204" s="101">
        <v>778.565824976969</v>
      </c>
      <c r="Y204" s="101">
        <v>796.84787441509422</v>
      </c>
      <c r="DA204" s="131" t="s">
        <v>2461</v>
      </c>
    </row>
    <row r="205" spans="1:105" ht="12" customHeight="1" x14ac:dyDescent="0.25">
      <c r="A205" s="107" t="s">
        <v>121</v>
      </c>
      <c r="B205" s="104">
        <v>823.79453052706594</v>
      </c>
      <c r="C205" s="104">
        <v>848.44543523299512</v>
      </c>
      <c r="D205" s="104">
        <v>864.09020732779163</v>
      </c>
      <c r="E205" s="104">
        <v>797.27690363610702</v>
      </c>
      <c r="F205" s="104">
        <v>794.96881608775232</v>
      </c>
      <c r="G205" s="104">
        <v>856.4482221249724</v>
      </c>
      <c r="H205" s="104">
        <v>825.15072124941832</v>
      </c>
      <c r="I205" s="104">
        <v>851.73291396608363</v>
      </c>
      <c r="J205" s="104">
        <v>852.49674257140259</v>
      </c>
      <c r="K205" s="104">
        <v>866.18183328907435</v>
      </c>
      <c r="L205" s="104">
        <v>853.03844117499216</v>
      </c>
      <c r="M205" s="104">
        <v>805.94502991724414</v>
      </c>
      <c r="N205" s="104">
        <v>764.12889890521717</v>
      </c>
      <c r="O205" s="104">
        <v>753.87359549270843</v>
      </c>
      <c r="P205" s="104">
        <v>715.1815759644993</v>
      </c>
      <c r="Q205" s="104">
        <v>700.99285504036095</v>
      </c>
      <c r="R205" s="104">
        <v>721.26975329813285</v>
      </c>
      <c r="S205" s="104">
        <v>737.69583403919285</v>
      </c>
      <c r="T205" s="104">
        <v>752.79180237615435</v>
      </c>
      <c r="U205" s="104">
        <v>753.5288741553635</v>
      </c>
      <c r="V205" s="104">
        <v>716.40267529366986</v>
      </c>
      <c r="W205" s="104">
        <v>781.61637543082827</v>
      </c>
      <c r="X205" s="104">
        <v>780.48685861474326</v>
      </c>
      <c r="Y205" s="104">
        <v>797.5383148105584</v>
      </c>
      <c r="DA205" s="132" t="s">
        <v>2462</v>
      </c>
    </row>
    <row r="206" spans="1:105" ht="12" customHeight="1" x14ac:dyDescent="0.25">
      <c r="A206" s="108" t="s">
        <v>53</v>
      </c>
      <c r="B206" s="98">
        <v>136.07202496348782</v>
      </c>
      <c r="C206" s="98">
        <v>160.72956890574827</v>
      </c>
      <c r="D206" s="98">
        <v>176.12662072568733</v>
      </c>
      <c r="E206" s="98">
        <v>116.88128034615907</v>
      </c>
      <c r="F206" s="98">
        <v>118.46065342548206</v>
      </c>
      <c r="G206" s="98">
        <v>175.16592839067741</v>
      </c>
      <c r="H206" s="98">
        <v>143.77135898252362</v>
      </c>
      <c r="I206" s="98">
        <v>154.10352322256509</v>
      </c>
      <c r="J206" s="98">
        <v>148.92188176440317</v>
      </c>
      <c r="K206" s="98">
        <v>162.75633813992354</v>
      </c>
      <c r="L206" s="98">
        <v>111.98491219724436</v>
      </c>
      <c r="M206" s="98">
        <v>79.883171783002084</v>
      </c>
      <c r="N206" s="98">
        <v>73.210825814364398</v>
      </c>
      <c r="O206" s="98">
        <v>61.071058590200167</v>
      </c>
      <c r="P206" s="98">
        <v>62.610165061885112</v>
      </c>
      <c r="Q206" s="98">
        <v>65.329137789373391</v>
      </c>
      <c r="R206" s="98">
        <v>74.287924636960994</v>
      </c>
      <c r="S206" s="98">
        <v>72.667643771208304</v>
      </c>
      <c r="T206" s="98">
        <v>53.477010686569855</v>
      </c>
      <c r="U206" s="98">
        <v>55.246199947054855</v>
      </c>
      <c r="V206" s="98">
        <v>20.435993663260163</v>
      </c>
      <c r="W206" s="98">
        <v>55.618996499876857</v>
      </c>
      <c r="X206" s="98">
        <v>107.08217119319229</v>
      </c>
      <c r="Y206" s="98">
        <v>106.78594726408114</v>
      </c>
      <c r="DA206" s="63" t="s">
        <v>2463</v>
      </c>
    </row>
    <row r="207" spans="1:105" ht="12" customHeight="1" x14ac:dyDescent="0.25">
      <c r="A207" s="108" t="s">
        <v>52</v>
      </c>
      <c r="B207" s="98">
        <v>687.72250556357812</v>
      </c>
      <c r="C207" s="98">
        <v>687.715866327247</v>
      </c>
      <c r="D207" s="98">
        <v>687.96358660210444</v>
      </c>
      <c r="E207" s="98">
        <v>680.39562328994805</v>
      </c>
      <c r="F207" s="98">
        <v>676.50816266227025</v>
      </c>
      <c r="G207" s="98">
        <v>681.28229373429485</v>
      </c>
      <c r="H207" s="98">
        <v>681.37936226689476</v>
      </c>
      <c r="I207" s="98">
        <v>697.62939074351846</v>
      </c>
      <c r="J207" s="98">
        <v>703.57486080699937</v>
      </c>
      <c r="K207" s="98">
        <v>703.42549514915072</v>
      </c>
      <c r="L207" s="98">
        <v>741.05352897774787</v>
      </c>
      <c r="M207" s="98">
        <v>726.0618581342419</v>
      </c>
      <c r="N207" s="98">
        <v>690.91807309085277</v>
      </c>
      <c r="O207" s="98">
        <v>692.80253690250811</v>
      </c>
      <c r="P207" s="98">
        <v>652.57141090261428</v>
      </c>
      <c r="Q207" s="98">
        <v>635.66371725098747</v>
      </c>
      <c r="R207" s="98">
        <v>646.98182866117202</v>
      </c>
      <c r="S207" s="98">
        <v>665.02819026798454</v>
      </c>
      <c r="T207" s="98">
        <v>699.31479168958458</v>
      </c>
      <c r="U207" s="98">
        <v>698.28267420830878</v>
      </c>
      <c r="V207" s="98">
        <v>695.96668163040965</v>
      </c>
      <c r="W207" s="98">
        <v>725.99737893095153</v>
      </c>
      <c r="X207" s="98">
        <v>673.40468742155088</v>
      </c>
      <c r="Y207" s="98">
        <v>690.75236754647722</v>
      </c>
      <c r="DA207" s="63" t="s">
        <v>2464</v>
      </c>
    </row>
    <row r="208" spans="1:105" ht="12" customHeight="1" x14ac:dyDescent="0.25">
      <c r="A208" s="121" t="s">
        <v>54</v>
      </c>
      <c r="B208" s="122">
        <v>1428.6637332074727</v>
      </c>
      <c r="C208" s="122">
        <v>1458.8649688859618</v>
      </c>
      <c r="D208" s="122">
        <v>1517.3057704523046</v>
      </c>
      <c r="E208" s="122">
        <v>1545.3408571862587</v>
      </c>
      <c r="F208" s="122">
        <v>1562.818675838892</v>
      </c>
      <c r="G208" s="122">
        <v>1549.7914879964521</v>
      </c>
      <c r="H208" s="122">
        <v>1483.2692179674123</v>
      </c>
      <c r="I208" s="122">
        <v>1537.3336627581295</v>
      </c>
      <c r="J208" s="122">
        <v>1312.6200679678698</v>
      </c>
      <c r="K208" s="122">
        <v>1291.7160408107322</v>
      </c>
      <c r="L208" s="122">
        <v>1506.4049214165598</v>
      </c>
      <c r="M208" s="122">
        <v>1260.8742050976848</v>
      </c>
      <c r="N208" s="122">
        <v>1028.4396305341966</v>
      </c>
      <c r="O208" s="122">
        <v>885.4502349841506</v>
      </c>
      <c r="P208" s="122">
        <v>796.82276697919485</v>
      </c>
      <c r="Q208" s="122">
        <v>782.9955263555895</v>
      </c>
      <c r="R208" s="122">
        <v>987.8838958695319</v>
      </c>
      <c r="S208" s="122">
        <v>942.00564753272909</v>
      </c>
      <c r="T208" s="122">
        <v>1089.087538730631</v>
      </c>
      <c r="U208" s="122">
        <v>1116.9556933126412</v>
      </c>
      <c r="V208" s="122">
        <v>1233.0572377875137</v>
      </c>
      <c r="W208" s="122">
        <v>1291.6639416071707</v>
      </c>
      <c r="X208" s="122">
        <v>1217.2970285361898</v>
      </c>
      <c r="Y208" s="122">
        <v>1411.9761320744969</v>
      </c>
      <c r="DA208" s="130" t="s">
        <v>2465</v>
      </c>
    </row>
    <row r="209" spans="1:105" ht="12" customHeight="1" x14ac:dyDescent="0.25">
      <c r="A209" s="97" t="s">
        <v>50</v>
      </c>
      <c r="B209" s="98">
        <v>1479.8883873049797</v>
      </c>
      <c r="C209" s="98">
        <v>1415.710396370695</v>
      </c>
      <c r="D209" s="98">
        <v>1412.561673085087</v>
      </c>
      <c r="E209" s="98">
        <v>1648.4455954620842</v>
      </c>
      <c r="F209" s="98">
        <v>1643.4311299176447</v>
      </c>
      <c r="G209" s="98">
        <v>1509.9186752199375</v>
      </c>
      <c r="H209" s="98">
        <v>1481.4475119262954</v>
      </c>
      <c r="I209" s="98">
        <v>1485.059515633036</v>
      </c>
      <c r="J209" s="98">
        <v>1338.7738524650745</v>
      </c>
      <c r="K209" s="98">
        <v>1330.6780418697135</v>
      </c>
      <c r="L209" s="98">
        <v>1355.8163051025269</v>
      </c>
      <c r="M209" s="98">
        <v>1229.3353392053571</v>
      </c>
      <c r="N209" s="98">
        <v>1053.3327658893552</v>
      </c>
      <c r="O209" s="98">
        <v>980.28914567107176</v>
      </c>
      <c r="P209" s="98">
        <v>884.30566591806723</v>
      </c>
      <c r="Q209" s="98">
        <v>858.81964461944335</v>
      </c>
      <c r="R209" s="98">
        <v>926.07410000044536</v>
      </c>
      <c r="S209" s="98">
        <v>1002.924470409837</v>
      </c>
      <c r="T209" s="98">
        <v>1044.4694401643349</v>
      </c>
      <c r="U209" s="98">
        <v>1100.6580290852135</v>
      </c>
      <c r="V209" s="98">
        <v>1300.2218519581768</v>
      </c>
      <c r="W209" s="98">
        <v>1249.872400765573</v>
      </c>
      <c r="X209" s="98">
        <v>1263.4408184299471</v>
      </c>
      <c r="Y209" s="98">
        <v>1315.1992733302595</v>
      </c>
      <c r="DA209" s="63" t="s">
        <v>2466</v>
      </c>
    </row>
    <row r="210" spans="1:105" ht="12" customHeight="1" x14ac:dyDescent="0.25">
      <c r="A210" s="109" t="s">
        <v>120</v>
      </c>
      <c r="B210" s="33">
        <v>1381.4858959819305</v>
      </c>
      <c r="C210" s="33">
        <v>1498.7351780280301</v>
      </c>
      <c r="D210" s="33">
        <v>1614.9453762213857</v>
      </c>
      <c r="E210" s="33">
        <v>1446.9897762546257</v>
      </c>
      <c r="F210" s="33">
        <v>1487.7279177597222</v>
      </c>
      <c r="G210" s="33">
        <v>1580.8214194285072</v>
      </c>
      <c r="H210" s="33">
        <v>1484.4122867598307</v>
      </c>
      <c r="I210" s="33">
        <v>1565.3081689028611</v>
      </c>
      <c r="J210" s="33">
        <v>1299.9975851024235</v>
      </c>
      <c r="K210" s="33">
        <v>1271.649911349517</v>
      </c>
      <c r="L210" s="33">
        <v>1600.1681417482471</v>
      </c>
      <c r="M210" s="33">
        <v>1282.3587440349449</v>
      </c>
      <c r="N210" s="33">
        <v>1009.5309930049704</v>
      </c>
      <c r="O210" s="33">
        <v>806.46365763602137</v>
      </c>
      <c r="P210" s="33">
        <v>720.77264269731086</v>
      </c>
      <c r="Q210" s="33">
        <v>720.19269627767471</v>
      </c>
      <c r="R210" s="33">
        <v>1029.9844302767794</v>
      </c>
      <c r="S210" s="33">
        <v>906.53535983713584</v>
      </c>
      <c r="T210" s="33">
        <v>1110.0540652105187</v>
      </c>
      <c r="U210" s="33">
        <v>1123.8463733142521</v>
      </c>
      <c r="V210" s="33">
        <v>1206.5208393742564</v>
      </c>
      <c r="W210" s="33">
        <v>1306.8191542472639</v>
      </c>
      <c r="X210" s="33">
        <v>1202.1086533425564</v>
      </c>
      <c r="Y210" s="33">
        <v>1440.8921170790861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1455.9128608456831</v>
      </c>
      <c r="C212" s="117">
        <f t="shared" si="101"/>
        <v>1790.2819882457379</v>
      </c>
      <c r="D212" s="117">
        <f t="shared" si="101"/>
        <v>1846.3488237251368</v>
      </c>
      <c r="E212" s="117">
        <f t="shared" si="101"/>
        <v>1702.5814514011042</v>
      </c>
      <c r="F212" s="117">
        <f t="shared" si="101"/>
        <v>1728.5835814587269</v>
      </c>
      <c r="G212" s="117">
        <f t="shared" si="101"/>
        <v>1800.0756243799506</v>
      </c>
      <c r="H212" s="117">
        <f t="shared" si="101"/>
        <v>1676.4179730643577</v>
      </c>
      <c r="I212" s="117">
        <f t="shared" si="101"/>
        <v>1766.9546438366042</v>
      </c>
      <c r="J212" s="117">
        <f t="shared" si="101"/>
        <v>1744.1909735285562</v>
      </c>
      <c r="K212" s="117">
        <f t="shared" si="101"/>
        <v>1695.7884085393698</v>
      </c>
      <c r="L212" s="117">
        <f t="shared" si="101"/>
        <v>1667.050665459491</v>
      </c>
      <c r="M212" s="117">
        <f t="shared" si="101"/>
        <v>1842.5018098630162</v>
      </c>
      <c r="N212" s="117">
        <f t="shared" si="101"/>
        <v>1471.0477363832813</v>
      </c>
      <c r="O212" s="117">
        <f t="shared" si="101"/>
        <v>1564.3653488019643</v>
      </c>
      <c r="P212" s="117">
        <f t="shared" si="101"/>
        <v>1622.3828986180517</v>
      </c>
      <c r="Q212" s="117">
        <f t="shared" si="101"/>
        <v>1605.0266299598891</v>
      </c>
      <c r="R212" s="117">
        <f t="shared" ref="R212:V212" si="102">R213+R216+R218+R227</f>
        <v>1665.6647387408741</v>
      </c>
      <c r="S212" s="117">
        <f t="shared" si="102"/>
        <v>1517.5958039928937</v>
      </c>
      <c r="T212" s="117">
        <f t="shared" si="102"/>
        <v>1742.7038040595455</v>
      </c>
      <c r="U212" s="117">
        <f t="shared" si="102"/>
        <v>1555.6875781732974</v>
      </c>
      <c r="V212" s="117">
        <f t="shared" si="102"/>
        <v>1736.1357664796415</v>
      </c>
      <c r="W212" s="117">
        <f t="shared" ref="W212:Y212" si="103">W213+W216+W218+W227</f>
        <v>1724.1595021944079</v>
      </c>
      <c r="X212" s="117">
        <f t="shared" si="103"/>
        <v>1632.2866029412057</v>
      </c>
      <c r="Y212" s="117">
        <f t="shared" si="103"/>
        <v>1530.3169789679387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788.84338801894489</v>
      </c>
      <c r="C213" s="122">
        <f t="shared" si="104"/>
        <v>1030.3150471649033</v>
      </c>
      <c r="D213" s="122">
        <f t="shared" si="104"/>
        <v>1086.5103193154753</v>
      </c>
      <c r="E213" s="122">
        <f t="shared" si="104"/>
        <v>988.6572056762833</v>
      </c>
      <c r="F213" s="122">
        <f t="shared" si="104"/>
        <v>1033.2072472807056</v>
      </c>
      <c r="G213" s="122">
        <f t="shared" si="104"/>
        <v>1134.4980714847611</v>
      </c>
      <c r="H213" s="122">
        <f t="shared" si="104"/>
        <v>1060.4517343253062</v>
      </c>
      <c r="I213" s="122">
        <f t="shared" si="104"/>
        <v>1150.5821478433354</v>
      </c>
      <c r="J213" s="122">
        <f t="shared" si="104"/>
        <v>1148.3154002743083</v>
      </c>
      <c r="K213" s="122">
        <f t="shared" si="104"/>
        <v>1146.2594335121053</v>
      </c>
      <c r="L213" s="122">
        <f t="shared" si="104"/>
        <v>989.12478035352945</v>
      </c>
      <c r="M213" s="122">
        <f t="shared" si="104"/>
        <v>1152.5572901265871</v>
      </c>
      <c r="N213" s="122">
        <f t="shared" si="104"/>
        <v>944.70492192953748</v>
      </c>
      <c r="O213" s="122">
        <f t="shared" si="104"/>
        <v>1055.4362133098348</v>
      </c>
      <c r="P213" s="122">
        <f t="shared" si="104"/>
        <v>1136.0481987110261</v>
      </c>
      <c r="Q213" s="122">
        <f t="shared" si="104"/>
        <v>1136.994192576894</v>
      </c>
      <c r="R213" s="122">
        <f t="shared" ref="R213:V213" si="105">SUM(R214:R215)</f>
        <v>1183.6828683549918</v>
      </c>
      <c r="S213" s="122">
        <f t="shared" si="105"/>
        <v>1067.1058159621962</v>
      </c>
      <c r="T213" s="122">
        <f t="shared" si="105"/>
        <v>1253.1067939867808</v>
      </c>
      <c r="U213" s="122">
        <f t="shared" si="105"/>
        <v>1118.6295955585117</v>
      </c>
      <c r="V213" s="122">
        <f t="shared" si="105"/>
        <v>1237.3578443971128</v>
      </c>
      <c r="W213" s="122">
        <f t="shared" ref="W213:Y213" si="106">SUM(W214:W215)</f>
        <v>1264.6098235744978</v>
      </c>
      <c r="X213" s="122">
        <f t="shared" si="106"/>
        <v>1205.4117451930208</v>
      </c>
      <c r="Y213" s="122">
        <f t="shared" si="106"/>
        <v>1132.6050363553238</v>
      </c>
      <c r="DA213" s="130" t="s">
        <v>2619</v>
      </c>
    </row>
    <row r="214" spans="1:105" ht="12" customHeight="1" x14ac:dyDescent="0.25">
      <c r="A214" s="97" t="s">
        <v>211</v>
      </c>
      <c r="B214" s="98">
        <v>788.84338801894489</v>
      </c>
      <c r="C214" s="98">
        <v>1030.3150471649033</v>
      </c>
      <c r="D214" s="98">
        <v>1086.5103193154753</v>
      </c>
      <c r="E214" s="98">
        <v>988.6572056762833</v>
      </c>
      <c r="F214" s="98">
        <v>1033.2072472807056</v>
      </c>
      <c r="G214" s="98">
        <v>1134.4980714847611</v>
      </c>
      <c r="H214" s="98">
        <v>1060.4517343253062</v>
      </c>
      <c r="I214" s="98">
        <v>1150.5821478433354</v>
      </c>
      <c r="J214" s="98">
        <v>1148.3154002743083</v>
      </c>
      <c r="K214" s="98">
        <v>1146.2594335121053</v>
      </c>
      <c r="L214" s="98">
        <v>989.12478035352945</v>
      </c>
      <c r="M214" s="98">
        <v>1152.5572901265871</v>
      </c>
      <c r="N214" s="98">
        <v>944.70492192953748</v>
      </c>
      <c r="O214" s="98">
        <v>1055.4362133098348</v>
      </c>
      <c r="P214" s="98">
        <v>1136.0481987110261</v>
      </c>
      <c r="Q214" s="98">
        <v>1136.994192576894</v>
      </c>
      <c r="R214" s="98">
        <v>1183.6828683549918</v>
      </c>
      <c r="S214" s="98">
        <v>1067.1058159621962</v>
      </c>
      <c r="T214" s="98">
        <v>1253.1067939867808</v>
      </c>
      <c r="U214" s="98">
        <v>1118.6295955585117</v>
      </c>
      <c r="V214" s="98">
        <v>1237.3578443971128</v>
      </c>
      <c r="W214" s="98">
        <v>1264.6098235744978</v>
      </c>
      <c r="X214" s="98">
        <v>1205.4117451930208</v>
      </c>
      <c r="Y214" s="98">
        <v>1132.6050363553238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375.89019994733007</v>
      </c>
      <c r="C218" s="122">
        <v>481.23826161264077</v>
      </c>
      <c r="D218" s="122">
        <v>480.89360559465712</v>
      </c>
      <c r="E218" s="122">
        <v>385.06152272104271</v>
      </c>
      <c r="F218" s="122">
        <v>372.20229337498978</v>
      </c>
      <c r="G218" s="122">
        <v>396.95770339850515</v>
      </c>
      <c r="H218" s="122">
        <v>384.66294139382887</v>
      </c>
      <c r="I218" s="122">
        <v>407.14454087536791</v>
      </c>
      <c r="J218" s="122">
        <v>419.92065280788324</v>
      </c>
      <c r="K218" s="122">
        <v>367.1290287538842</v>
      </c>
      <c r="L218" s="122">
        <v>468.42110845285106</v>
      </c>
      <c r="M218" s="122">
        <v>489.47845287527889</v>
      </c>
      <c r="N218" s="122">
        <v>343.44187178364888</v>
      </c>
      <c r="O218" s="122">
        <v>329.83008770457252</v>
      </c>
      <c r="P218" s="122">
        <v>321.05371618259142</v>
      </c>
      <c r="Q218" s="122">
        <v>311.75988077273973</v>
      </c>
      <c r="R218" s="122">
        <v>331.50509892135221</v>
      </c>
      <c r="S218" s="122">
        <v>303.14451006449139</v>
      </c>
      <c r="T218" s="122">
        <v>357.33603091231083</v>
      </c>
      <c r="U218" s="122">
        <v>308.24744425859456</v>
      </c>
      <c r="V218" s="122">
        <v>354.79260820321849</v>
      </c>
      <c r="W218" s="122">
        <v>330.12500636584429</v>
      </c>
      <c r="X218" s="122">
        <v>305.68294791710554</v>
      </c>
      <c r="Y218" s="122">
        <v>281.10429549716559</v>
      </c>
      <c r="DA218" s="130" t="s">
        <v>2624</v>
      </c>
    </row>
    <row r="219" spans="1:105" ht="12" customHeight="1" x14ac:dyDescent="0.25">
      <c r="A219" s="97" t="s">
        <v>138</v>
      </c>
      <c r="B219" s="98">
        <v>390.59269378110395</v>
      </c>
      <c r="C219" s="98">
        <v>501.70347698254966</v>
      </c>
      <c r="D219" s="98">
        <v>500.2116767940019</v>
      </c>
      <c r="E219" s="98">
        <v>400.59424998497605</v>
      </c>
      <c r="F219" s="98">
        <v>388.02074026766655</v>
      </c>
      <c r="G219" s="98">
        <v>413.69081763304632</v>
      </c>
      <c r="H219" s="98">
        <v>400.60036717573036</v>
      </c>
      <c r="I219" s="98">
        <v>423.04048813996161</v>
      </c>
      <c r="J219" s="98">
        <v>435.88301205720666</v>
      </c>
      <c r="K219" s="98">
        <v>379.80749165521786</v>
      </c>
      <c r="L219" s="98">
        <v>489.28167296461635</v>
      </c>
      <c r="M219" s="98">
        <v>518.86462836136832</v>
      </c>
      <c r="N219" s="98">
        <v>364.87031418844072</v>
      </c>
      <c r="O219" s="98">
        <v>351.41114677121107</v>
      </c>
      <c r="P219" s="98">
        <v>343.19738675982205</v>
      </c>
      <c r="Q219" s="98">
        <v>333.49056715386916</v>
      </c>
      <c r="R219" s="98">
        <v>354.00785723830165</v>
      </c>
      <c r="S219" s="98">
        <v>323.41803038148299</v>
      </c>
      <c r="T219" s="98">
        <v>384.33965897426344</v>
      </c>
      <c r="U219" s="98">
        <v>333.67919103984815</v>
      </c>
      <c r="V219" s="98">
        <v>386.56571176853862</v>
      </c>
      <c r="W219" s="98">
        <v>360.51399347174191</v>
      </c>
      <c r="X219" s="98">
        <v>328.3245984430327</v>
      </c>
      <c r="Y219" s="98">
        <v>297.54707296583427</v>
      </c>
      <c r="DA219" s="63" t="s">
        <v>2625</v>
      </c>
    </row>
    <row r="220" spans="1:105" ht="12" customHeight="1" x14ac:dyDescent="0.25">
      <c r="A220" s="97" t="s">
        <v>137</v>
      </c>
      <c r="B220" s="98">
        <v>67.160027215031747</v>
      </c>
      <c r="C220" s="98">
        <v>96.695935515011385</v>
      </c>
      <c r="D220" s="98">
        <v>100.84629607176959</v>
      </c>
      <c r="E220" s="98">
        <v>67.823242125637449</v>
      </c>
      <c r="F220" s="98">
        <v>65.967644172962352</v>
      </c>
      <c r="G220" s="98">
        <v>80.976663581624535</v>
      </c>
      <c r="H220" s="98">
        <v>71.507219870224773</v>
      </c>
      <c r="I220" s="98">
        <v>77.667649912406517</v>
      </c>
      <c r="J220" s="98">
        <v>78.651808731865358</v>
      </c>
      <c r="K220" s="98">
        <v>69.235872740912129</v>
      </c>
      <c r="L220" s="98">
        <v>80.572715868483826</v>
      </c>
      <c r="M220" s="98">
        <v>71.237566440250632</v>
      </c>
      <c r="N220" s="98">
        <v>44.569554213545238</v>
      </c>
      <c r="O220" s="98">
        <v>35.09161647014006</v>
      </c>
      <c r="P220" s="98">
        <v>35.083558768673299</v>
      </c>
      <c r="Q220" s="98">
        <v>35.546071566260231</v>
      </c>
      <c r="R220" s="98">
        <v>42.781562801736406</v>
      </c>
      <c r="S220" s="98">
        <v>35.646812905499097</v>
      </c>
      <c r="T220" s="98">
        <v>37.400354691103566</v>
      </c>
      <c r="U220" s="98">
        <v>33.214851856022733</v>
      </c>
      <c r="V220" s="98">
        <v>43.793925737671273</v>
      </c>
      <c r="W220" s="98">
        <v>50.936017230188831</v>
      </c>
      <c r="X220" s="98">
        <v>74.174472384569398</v>
      </c>
      <c r="Y220" s="98">
        <v>58.120827224517043</v>
      </c>
      <c r="DA220" s="63" t="s">
        <v>2626</v>
      </c>
    </row>
    <row r="221" spans="1:105" ht="12" customHeight="1" x14ac:dyDescent="0.25">
      <c r="A221" s="100" t="s">
        <v>211</v>
      </c>
      <c r="B221" s="101">
        <v>67.160027215031747</v>
      </c>
      <c r="C221" s="101">
        <v>96.695935515011385</v>
      </c>
      <c r="D221" s="101">
        <v>100.84629607176959</v>
      </c>
      <c r="E221" s="101">
        <v>67.823242125637449</v>
      </c>
      <c r="F221" s="101">
        <v>65.967644172962352</v>
      </c>
      <c r="G221" s="101">
        <v>80.976663581624535</v>
      </c>
      <c r="H221" s="101">
        <v>71.507219870224773</v>
      </c>
      <c r="I221" s="101">
        <v>77.667649912406517</v>
      </c>
      <c r="J221" s="101">
        <v>78.651808731865358</v>
      </c>
      <c r="K221" s="101">
        <v>69.235872740912129</v>
      </c>
      <c r="L221" s="101">
        <v>80.572715868483826</v>
      </c>
      <c r="M221" s="101">
        <v>71.237566440250632</v>
      </c>
      <c r="N221" s="101">
        <v>44.569554213545238</v>
      </c>
      <c r="O221" s="101">
        <v>35.09161647014006</v>
      </c>
      <c r="P221" s="101">
        <v>35.083558768673299</v>
      </c>
      <c r="Q221" s="101">
        <v>35.546071566260231</v>
      </c>
      <c r="R221" s="101">
        <v>42.781562801736406</v>
      </c>
      <c r="S221" s="101">
        <v>35.646812905499097</v>
      </c>
      <c r="T221" s="101">
        <v>37.400354691103566</v>
      </c>
      <c r="U221" s="101">
        <v>33.214851856022733</v>
      </c>
      <c r="V221" s="101">
        <v>43.793925737671273</v>
      </c>
      <c r="W221" s="101">
        <v>50.936017230188831</v>
      </c>
      <c r="X221" s="101">
        <v>74.174472384569398</v>
      </c>
      <c r="Y221" s="101">
        <v>58.120827224517043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291.17927287940813</v>
      </c>
      <c r="C227" s="122">
        <v>278.72867946819377</v>
      </c>
      <c r="D227" s="122">
        <v>278.94489881500419</v>
      </c>
      <c r="E227" s="122">
        <v>328.86272300377823</v>
      </c>
      <c r="F227" s="122">
        <v>323.17404080303163</v>
      </c>
      <c r="G227" s="122">
        <v>268.61984949668437</v>
      </c>
      <c r="H227" s="122">
        <v>231.30329734522275</v>
      </c>
      <c r="I227" s="122">
        <v>209.22795511790085</v>
      </c>
      <c r="J227" s="122">
        <v>175.95492044636464</v>
      </c>
      <c r="K227" s="122">
        <v>182.39994627338058</v>
      </c>
      <c r="L227" s="122">
        <v>209.50477665311055</v>
      </c>
      <c r="M227" s="122">
        <v>200.46606686115027</v>
      </c>
      <c r="N227" s="122">
        <v>182.90094267009491</v>
      </c>
      <c r="O227" s="122">
        <v>179.09904778755683</v>
      </c>
      <c r="P227" s="122">
        <v>165.28098372443418</v>
      </c>
      <c r="Q227" s="122">
        <v>156.27255661025538</v>
      </c>
      <c r="R227" s="122">
        <v>150.47677146453017</v>
      </c>
      <c r="S227" s="122">
        <v>147.34547796620618</v>
      </c>
      <c r="T227" s="122">
        <v>132.26097916045393</v>
      </c>
      <c r="U227" s="122">
        <v>128.81053835619096</v>
      </c>
      <c r="V227" s="122">
        <v>143.98531387931013</v>
      </c>
      <c r="W227" s="122">
        <v>129.42467225406577</v>
      </c>
      <c r="X227" s="122">
        <v>121.19190983107922</v>
      </c>
      <c r="Y227" s="122">
        <v>116.60764711544918</v>
      </c>
      <c r="DA227" s="130" t="s">
        <v>2633</v>
      </c>
    </row>
    <row r="228" spans="1:105" ht="12" customHeight="1" x14ac:dyDescent="0.25">
      <c r="A228" s="97" t="s">
        <v>50</v>
      </c>
      <c r="B228" s="98">
        <v>607.33529890291584</v>
      </c>
      <c r="C228" s="98">
        <v>580.41801767392451</v>
      </c>
      <c r="D228" s="98">
        <v>578.18649664230429</v>
      </c>
      <c r="E228" s="98">
        <v>673.62055039918778</v>
      </c>
      <c r="F228" s="98">
        <v>670.11224185584877</v>
      </c>
      <c r="G228" s="98">
        <v>613.79073685393291</v>
      </c>
      <c r="H228" s="98">
        <v>599.93081731493078</v>
      </c>
      <c r="I228" s="98">
        <v>600.19867867347784</v>
      </c>
      <c r="J228" s="98">
        <v>540.53351561123213</v>
      </c>
      <c r="K228" s="98">
        <v>536.56226310671491</v>
      </c>
      <c r="L228" s="98">
        <v>545.9803618107843</v>
      </c>
      <c r="M228" s="98">
        <v>494.74617299511448</v>
      </c>
      <c r="N228" s="98">
        <v>423.68920229141918</v>
      </c>
      <c r="O228" s="98">
        <v>394.14265604992994</v>
      </c>
      <c r="P228" s="98">
        <v>355.4090043189575</v>
      </c>
      <c r="Q228" s="98">
        <v>344.94604153299531</v>
      </c>
      <c r="R228" s="98">
        <v>371.39887276832036</v>
      </c>
      <c r="S228" s="98">
        <v>400.40553631699612</v>
      </c>
      <c r="T228" s="98">
        <v>413.7207340853675</v>
      </c>
      <c r="U228" s="98">
        <v>433.47000630314551</v>
      </c>
      <c r="V228" s="98">
        <v>508.41751384636888</v>
      </c>
      <c r="W228" s="98">
        <v>486.32210450169981</v>
      </c>
      <c r="X228" s="98">
        <v>489.38494909788477</v>
      </c>
      <c r="Y228" s="98">
        <v>506.87350842360655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65.916931472763864</v>
      </c>
      <c r="C231" s="118">
        <f t="shared" si="108"/>
        <v>78.875492686117383</v>
      </c>
      <c r="D231" s="118">
        <f t="shared" si="108"/>
        <v>81.436021067999903</v>
      </c>
      <c r="E231" s="118">
        <f t="shared" si="108"/>
        <v>75.00796641052456</v>
      </c>
      <c r="F231" s="118">
        <f t="shared" si="108"/>
        <v>76.002575529261478</v>
      </c>
      <c r="G231" s="118">
        <f t="shared" si="108"/>
        <v>79.626173431035681</v>
      </c>
      <c r="H231" s="118">
        <f t="shared" si="108"/>
        <v>74.884103922036928</v>
      </c>
      <c r="I231" s="118">
        <f t="shared" si="108"/>
        <v>79.090559424553533</v>
      </c>
      <c r="J231" s="118">
        <f t="shared" si="108"/>
        <v>75.967146831943026</v>
      </c>
      <c r="K231" s="118">
        <f t="shared" si="108"/>
        <v>73.491078712474518</v>
      </c>
      <c r="L231" s="118">
        <f t="shared" si="108"/>
        <v>74.325804589456339</v>
      </c>
      <c r="M231" s="118">
        <f t="shared" si="108"/>
        <v>77.399240724019137</v>
      </c>
      <c r="N231" s="118">
        <f t="shared" si="108"/>
        <v>61.200260528272068</v>
      </c>
      <c r="O231" s="118">
        <f t="shared" si="108"/>
        <v>62.533027787405764</v>
      </c>
      <c r="P231" s="118">
        <f t="shared" si="108"/>
        <v>63.292263318496758</v>
      </c>
      <c r="Q231" s="118">
        <f t="shared" si="108"/>
        <v>62.290915533303611</v>
      </c>
      <c r="R231" s="118">
        <f t="shared" ref="R231:V231" si="109">R232+R235+R237+R246</f>
        <v>66.548628625621618</v>
      </c>
      <c r="S231" s="118">
        <f t="shared" si="109"/>
        <v>60.352053176744185</v>
      </c>
      <c r="T231" s="118">
        <f t="shared" si="109"/>
        <v>69.583773137836403</v>
      </c>
      <c r="U231" s="118">
        <f t="shared" si="109"/>
        <v>63.034919956088693</v>
      </c>
      <c r="V231" s="118">
        <f t="shared" si="109"/>
        <v>69.747096363033393</v>
      </c>
      <c r="W231" s="118">
        <f t="shared" ref="W231:Y231" si="110">W232+W235+W237+W246</f>
        <v>69.8571195785144</v>
      </c>
      <c r="X231" s="118">
        <f t="shared" si="110"/>
        <v>65.549740997619509</v>
      </c>
      <c r="Y231" s="118">
        <f t="shared" si="110"/>
        <v>63.727278882959887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29.251744357343469</v>
      </c>
      <c r="C232" s="123">
        <f t="shared" si="111"/>
        <v>38.099516075104006</v>
      </c>
      <c r="D232" s="123">
        <f t="shared" si="111"/>
        <v>40.068154407128432</v>
      </c>
      <c r="E232" s="123">
        <f t="shared" si="111"/>
        <v>36.320641191900371</v>
      </c>
      <c r="F232" s="123">
        <f t="shared" si="111"/>
        <v>37.841295412033773</v>
      </c>
      <c r="G232" s="123">
        <f t="shared" si="111"/>
        <v>41.44962711272963</v>
      </c>
      <c r="H232" s="123">
        <f t="shared" si="111"/>
        <v>38.626876075457282</v>
      </c>
      <c r="I232" s="123">
        <f t="shared" si="111"/>
        <v>41.808934909265147</v>
      </c>
      <c r="J232" s="123">
        <f t="shared" si="111"/>
        <v>41.631181085759422</v>
      </c>
      <c r="K232" s="123">
        <f t="shared" si="111"/>
        <v>41.370871476052315</v>
      </c>
      <c r="L232" s="123">
        <f t="shared" si="111"/>
        <v>35.48435619193743</v>
      </c>
      <c r="M232" s="123">
        <f t="shared" si="111"/>
        <v>41.102788406885786</v>
      </c>
      <c r="N232" s="123">
        <f t="shared" si="111"/>
        <v>33.46547265693129</v>
      </c>
      <c r="O232" s="123">
        <f t="shared" si="111"/>
        <v>37.232673002118148</v>
      </c>
      <c r="P232" s="123">
        <f t="shared" si="111"/>
        <v>39.763168430412883</v>
      </c>
      <c r="Q232" s="123">
        <f t="shared" si="111"/>
        <v>39.568203632730167</v>
      </c>
      <c r="R232" s="123">
        <f t="shared" ref="R232:V232" si="112">SUM(R233:R234)</f>
        <v>40.982957574002498</v>
      </c>
      <c r="S232" s="123">
        <f t="shared" si="112"/>
        <v>36.713408494427512</v>
      </c>
      <c r="T232" s="123">
        <f t="shared" si="112"/>
        <v>42.830234869166603</v>
      </c>
      <c r="U232" s="123">
        <f t="shared" si="112"/>
        <v>37.973378241343397</v>
      </c>
      <c r="V232" s="123">
        <f t="shared" si="112"/>
        <v>41.850533540962303</v>
      </c>
      <c r="W232" s="123">
        <f t="shared" ref="W232:Y232" si="113">SUM(W233:W234)</f>
        <v>42.525111171441637</v>
      </c>
      <c r="X232" s="123">
        <f t="shared" si="113"/>
        <v>40.289726753945523</v>
      </c>
      <c r="Y232" s="123">
        <f t="shared" si="113"/>
        <v>37.629510258888999</v>
      </c>
      <c r="DA232" s="130" t="s">
        <v>2787</v>
      </c>
    </row>
    <row r="233" spans="1:105" ht="12" customHeight="1" x14ac:dyDescent="0.25">
      <c r="A233" s="97" t="s">
        <v>211</v>
      </c>
      <c r="B233" s="99">
        <v>29.006548152331959</v>
      </c>
      <c r="C233" s="99">
        <v>37.790700165998352</v>
      </c>
      <c r="D233" s="99">
        <v>39.75647986590559</v>
      </c>
      <c r="E233" s="99">
        <v>36.088496879771242</v>
      </c>
      <c r="F233" s="99">
        <v>37.610425520732363</v>
      </c>
      <c r="G233" s="99">
        <v>41.188614158264002</v>
      </c>
      <c r="H233" s="99">
        <v>38.372497585975502</v>
      </c>
      <c r="I233" s="99">
        <v>41.515709873059656</v>
      </c>
      <c r="J233" s="99">
        <v>41.315759311671862</v>
      </c>
      <c r="K233" s="99">
        <v>41.066936723631244</v>
      </c>
      <c r="L233" s="99">
        <v>35.306937945428778</v>
      </c>
      <c r="M233" s="99">
        <v>40.870281528141916</v>
      </c>
      <c r="N233" s="99">
        <v>33.283871859471034</v>
      </c>
      <c r="O233" s="99">
        <v>37.032095594458887</v>
      </c>
      <c r="P233" s="99">
        <v>39.558367678535681</v>
      </c>
      <c r="Q233" s="99">
        <v>39.368404908976693</v>
      </c>
      <c r="R233" s="99">
        <v>40.768926804340389</v>
      </c>
      <c r="S233" s="99">
        <v>36.525687975363333</v>
      </c>
      <c r="T233" s="99">
        <v>42.613096709162797</v>
      </c>
      <c r="U233" s="99">
        <v>37.782756624754789</v>
      </c>
      <c r="V233" s="99">
        <v>41.547394396364382</v>
      </c>
      <c r="W233" s="99">
        <v>42.209593563871749</v>
      </c>
      <c r="X233" s="99">
        <v>39.979500438957096</v>
      </c>
      <c r="Y233" s="99">
        <v>37.320894531521624</v>
      </c>
      <c r="DA233" s="63" t="s">
        <v>2788</v>
      </c>
    </row>
    <row r="234" spans="1:105" ht="12" customHeight="1" x14ac:dyDescent="0.25">
      <c r="A234" s="97" t="s">
        <v>53</v>
      </c>
      <c r="B234" s="99">
        <v>0.24519620501151071</v>
      </c>
      <c r="C234" s="99">
        <v>0.30881590910565493</v>
      </c>
      <c r="D234" s="99">
        <v>0.31167454122284088</v>
      </c>
      <c r="E234" s="99">
        <v>0.23214431212912753</v>
      </c>
      <c r="F234" s="99">
        <v>0.23086989130141</v>
      </c>
      <c r="G234" s="99">
        <v>0.26101295446562772</v>
      </c>
      <c r="H234" s="99">
        <v>0.25437848948178088</v>
      </c>
      <c r="I234" s="99">
        <v>0.29322503620549173</v>
      </c>
      <c r="J234" s="99">
        <v>0.3154217740875575</v>
      </c>
      <c r="K234" s="99">
        <v>0.3039347524210681</v>
      </c>
      <c r="L234" s="99">
        <v>0.17741824650865265</v>
      </c>
      <c r="M234" s="99">
        <v>0.23250687874386949</v>
      </c>
      <c r="N234" s="99">
        <v>0.18160079746025348</v>
      </c>
      <c r="O234" s="99">
        <v>0.20057740765926013</v>
      </c>
      <c r="P234" s="99">
        <v>0.20480075187719804</v>
      </c>
      <c r="Q234" s="99">
        <v>0.19979872375347579</v>
      </c>
      <c r="R234" s="99">
        <v>0.21403076966210741</v>
      </c>
      <c r="S234" s="99">
        <v>0.18772051906417747</v>
      </c>
      <c r="T234" s="99">
        <v>0.21713816000380923</v>
      </c>
      <c r="U234" s="99">
        <v>0.19062161658861124</v>
      </c>
      <c r="V234" s="99">
        <v>0.30313914459791891</v>
      </c>
      <c r="W234" s="99">
        <v>0.31551760756989067</v>
      </c>
      <c r="X234" s="99">
        <v>0.31022631498842385</v>
      </c>
      <c r="Y234" s="99">
        <v>0.30861572736737436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0.141745269918922</v>
      </c>
      <c r="C235" s="123">
        <f t="shared" si="114"/>
        <v>0.1570075878857953</v>
      </c>
      <c r="D235" s="123">
        <f t="shared" si="114"/>
        <v>0.12527622154215762</v>
      </c>
      <c r="E235" s="123">
        <f t="shared" si="114"/>
        <v>0.2556620003959183</v>
      </c>
      <c r="F235" s="123">
        <f t="shared" si="114"/>
        <v>0.17429614142066305</v>
      </c>
      <c r="G235" s="123">
        <f t="shared" si="114"/>
        <v>0.18580059315072545</v>
      </c>
      <c r="H235" s="123">
        <f t="shared" si="114"/>
        <v>0.21179385502623099</v>
      </c>
      <c r="I235" s="123">
        <f t="shared" si="114"/>
        <v>0.1039410374419371</v>
      </c>
      <c r="J235" s="123">
        <f t="shared" si="114"/>
        <v>0.10546047478275888</v>
      </c>
      <c r="K235" s="123">
        <f t="shared" si="114"/>
        <v>0.19404634499436635</v>
      </c>
      <c r="L235" s="123">
        <f t="shared" si="114"/>
        <v>0.31688104687557456</v>
      </c>
      <c r="M235" s="123">
        <f t="shared" si="114"/>
        <v>0.3684504535613301</v>
      </c>
      <c r="N235" s="123">
        <f t="shared" si="114"/>
        <v>0.39440397709679098</v>
      </c>
      <c r="O235" s="123">
        <f t="shared" si="114"/>
        <v>0.39262965947920031</v>
      </c>
      <c r="P235" s="123">
        <f t="shared" si="114"/>
        <v>0.36185890399645526</v>
      </c>
      <c r="Q235" s="123">
        <f t="shared" si="114"/>
        <v>0.32047812461581354</v>
      </c>
      <c r="R235" s="123">
        <f t="shared" si="114"/>
        <v>0.28246130371972555</v>
      </c>
      <c r="S235" s="123">
        <f t="shared" si="114"/>
        <v>0.20962579718513621</v>
      </c>
      <c r="T235" s="123">
        <f t="shared" si="114"/>
        <v>0.14450925465146516</v>
      </c>
      <c r="U235" s="123">
        <f t="shared" si="114"/>
        <v>9.6067947942736362E-2</v>
      </c>
      <c r="V235" s="123">
        <f t="shared" si="114"/>
        <v>8.2605870697446654E-2</v>
      </c>
      <c r="W235" s="123">
        <f t="shared" si="114"/>
        <v>0.12933919635324728</v>
      </c>
      <c r="X235" s="123">
        <f t="shared" si="114"/>
        <v>0.21149558940126206</v>
      </c>
      <c r="Y235" s="123">
        <f t="shared" si="114"/>
        <v>0.32774411808855519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0.141745269918922</v>
      </c>
      <c r="C236" s="99">
        <f>RES_hhdet_fecs!C48</f>
        <v>0.1570075878857953</v>
      </c>
      <c r="D236" s="99">
        <f>RES_hhdet_fecs!D48</f>
        <v>0.12527622154215762</v>
      </c>
      <c r="E236" s="99">
        <f>RES_hhdet_fecs!E48</f>
        <v>0.2556620003959183</v>
      </c>
      <c r="F236" s="99">
        <f>RES_hhdet_fecs!F48</f>
        <v>0.17429614142066305</v>
      </c>
      <c r="G236" s="99">
        <f>RES_hhdet_fecs!G48</f>
        <v>0.18580059315072545</v>
      </c>
      <c r="H236" s="99">
        <f>RES_hhdet_fecs!H48</f>
        <v>0.21179385502623099</v>
      </c>
      <c r="I236" s="99">
        <f>RES_hhdet_fecs!I48</f>
        <v>0.1039410374419371</v>
      </c>
      <c r="J236" s="99">
        <f>RES_hhdet_fecs!J48</f>
        <v>0.10546047478275888</v>
      </c>
      <c r="K236" s="99">
        <f>RES_hhdet_fecs!K48</f>
        <v>0.19404634499436635</v>
      </c>
      <c r="L236" s="99">
        <f>RES_hhdet_fecs!L48</f>
        <v>0.31688104687557456</v>
      </c>
      <c r="M236" s="99">
        <f>RES_hhdet_fecs!M48</f>
        <v>0.3684504535613301</v>
      </c>
      <c r="N236" s="99">
        <f>RES_hhdet_fecs!N48</f>
        <v>0.39440397709679098</v>
      </c>
      <c r="O236" s="99">
        <f>RES_hhdet_fecs!O48</f>
        <v>0.39262965947920031</v>
      </c>
      <c r="P236" s="99">
        <f>RES_hhdet_fecs!P48</f>
        <v>0.36185890399645526</v>
      </c>
      <c r="Q236" s="99">
        <f>RES_hhdet_fecs!Q48</f>
        <v>0.32047812461581354</v>
      </c>
      <c r="R236" s="99">
        <f>RES_hhdet_fecs!R48</f>
        <v>0.28246130371972555</v>
      </c>
      <c r="S236" s="99">
        <f>RES_hhdet_fecs!S48</f>
        <v>0.20962579718513621</v>
      </c>
      <c r="T236" s="99">
        <f>RES_hhdet_fecs!T48</f>
        <v>0.14450925465146516</v>
      </c>
      <c r="U236" s="99">
        <f>RES_hhdet_fecs!U48</f>
        <v>9.6067947942736362E-2</v>
      </c>
      <c r="V236" s="99">
        <f>RES_hhdet_fecs!V48</f>
        <v>8.2605870697446654E-2</v>
      </c>
      <c r="W236" s="99">
        <f>RES_hhdet_fecs!W48</f>
        <v>0.12933919635324728</v>
      </c>
      <c r="X236" s="99">
        <f>RES_hhdet_fecs!X48</f>
        <v>0.21149558940126206</v>
      </c>
      <c r="Y236" s="99">
        <f>RES_hhdet_fecs!Y48</f>
        <v>0.32774411808855519</v>
      </c>
      <c r="DA236" s="63" t="s">
        <v>2791</v>
      </c>
    </row>
    <row r="237" spans="1:105" ht="12" customHeight="1" x14ac:dyDescent="0.25">
      <c r="A237" s="121" t="s">
        <v>55</v>
      </c>
      <c r="B237" s="123">
        <v>14.169946449793283</v>
      </c>
      <c r="C237" s="123">
        <v>18.061418889288259</v>
      </c>
      <c r="D237" s="123">
        <v>17.989070605060924</v>
      </c>
      <c r="E237" s="123">
        <v>14.398278283719764</v>
      </c>
      <c r="F237" s="123">
        <v>13.905783728179353</v>
      </c>
      <c r="G237" s="123">
        <v>14.797398595282493</v>
      </c>
      <c r="H237" s="123">
        <v>14.284639998654431</v>
      </c>
      <c r="I237" s="123">
        <v>15.049840239555435</v>
      </c>
      <c r="J237" s="123">
        <v>15.454457061558134</v>
      </c>
      <c r="K237" s="123">
        <v>13.457918785049557</v>
      </c>
      <c r="L237" s="123">
        <v>17.125834502928232</v>
      </c>
      <c r="M237" s="123">
        <v>17.894934816176175</v>
      </c>
      <c r="N237" s="123">
        <v>12.538693633832589</v>
      </c>
      <c r="O237" s="123">
        <v>12.018260890183566</v>
      </c>
      <c r="P237" s="123">
        <v>11.628516317920795</v>
      </c>
      <c r="Q237" s="123">
        <v>11.235086673772516</v>
      </c>
      <c r="R237" s="123">
        <v>11.866600895087752</v>
      </c>
      <c r="S237" s="123">
        <v>10.796473368262824</v>
      </c>
      <c r="T237" s="123">
        <v>12.678721959809526</v>
      </c>
      <c r="U237" s="123">
        <v>10.937710005242071</v>
      </c>
      <c r="V237" s="123">
        <v>12.520241471838151</v>
      </c>
      <c r="W237" s="123">
        <v>11.64988684702984</v>
      </c>
      <c r="X237" s="123">
        <v>10.643626565126812</v>
      </c>
      <c r="Y237" s="123">
        <v>9.6545806976631958</v>
      </c>
      <c r="DA237" s="130" t="s">
        <v>2792</v>
      </c>
    </row>
    <row r="238" spans="1:105" ht="12" customHeight="1" x14ac:dyDescent="0.25">
      <c r="A238" s="97" t="s">
        <v>138</v>
      </c>
      <c r="B238" s="99">
        <v>14.362477967348507</v>
      </c>
      <c r="C238" s="99">
        <v>18.401872051716104</v>
      </c>
      <c r="D238" s="99">
        <v>18.303236613234038</v>
      </c>
      <c r="E238" s="99">
        <v>14.62270669513607</v>
      </c>
      <c r="F238" s="99">
        <v>14.124586515188909</v>
      </c>
      <c r="G238" s="99">
        <v>15.019286410953743</v>
      </c>
      <c r="H238" s="99">
        <v>14.495743771093739</v>
      </c>
      <c r="I238" s="99">
        <v>15.264295733334773</v>
      </c>
      <c r="J238" s="99">
        <v>15.682832094649415</v>
      </c>
      <c r="K238" s="99">
        <v>13.607329868750179</v>
      </c>
      <c r="L238" s="99">
        <v>17.464973083601148</v>
      </c>
      <c r="M238" s="99">
        <v>18.399209842137001</v>
      </c>
      <c r="N238" s="99">
        <v>12.855121743166698</v>
      </c>
      <c r="O238" s="99">
        <v>12.32996463081342</v>
      </c>
      <c r="P238" s="99">
        <v>11.950486279685597</v>
      </c>
      <c r="Q238" s="99">
        <v>11.547105312193491</v>
      </c>
      <c r="R238" s="99">
        <v>12.19289457147176</v>
      </c>
      <c r="S238" s="99">
        <v>11.070191809112137</v>
      </c>
      <c r="T238" s="99">
        <v>13.06983820982277</v>
      </c>
      <c r="U238" s="99">
        <v>11.270325508873229</v>
      </c>
      <c r="V238" s="99">
        <v>12.979913740947117</v>
      </c>
      <c r="W238" s="99">
        <v>12.033078388967695</v>
      </c>
      <c r="X238" s="99">
        <v>10.889435481211235</v>
      </c>
      <c r="Y238" s="99">
        <v>9.804585510281159</v>
      </c>
      <c r="DA238" s="63" t="s">
        <v>2793</v>
      </c>
    </row>
    <row r="239" spans="1:105" ht="12" customHeight="1" x14ac:dyDescent="0.25">
      <c r="A239" s="97" t="s">
        <v>137</v>
      </c>
      <c r="B239" s="99">
        <v>8.5394802450802576</v>
      </c>
      <c r="C239" s="99">
        <v>11.117437372946862</v>
      </c>
      <c r="D239" s="99">
        <v>11.150876236317842</v>
      </c>
      <c r="E239" s="99">
        <v>8.6802854214166896</v>
      </c>
      <c r="F239" s="99">
        <v>8.4021322317524838</v>
      </c>
      <c r="G239" s="99">
        <v>9.1844473665732984</v>
      </c>
      <c r="H239" s="99">
        <v>8.8201907021789712</v>
      </c>
      <c r="I239" s="99">
        <v>9.4048492882720414</v>
      </c>
      <c r="J239" s="99">
        <v>9.7092896362268526</v>
      </c>
      <c r="K239" s="99">
        <v>8.4987338220025883</v>
      </c>
      <c r="L239" s="99">
        <v>10.81621560786351</v>
      </c>
      <c r="M239" s="99">
        <v>11.196171953905921</v>
      </c>
      <c r="N239" s="99">
        <v>7.7599541323833483</v>
      </c>
      <c r="O239" s="99">
        <v>7.4022371073536437</v>
      </c>
      <c r="P239" s="99">
        <v>7.2759544437266515</v>
      </c>
      <c r="Q239" s="99">
        <v>7.1098221940456297</v>
      </c>
      <c r="R239" s="99">
        <v>7.6089375300693574</v>
      </c>
      <c r="S239" s="99">
        <v>6.9157211923467594</v>
      </c>
      <c r="T239" s="99">
        <v>8.1266827220043414</v>
      </c>
      <c r="U239" s="99">
        <v>7.1172898222030589</v>
      </c>
      <c r="V239" s="99">
        <v>8.4219357082607669</v>
      </c>
      <c r="W239" s="99">
        <v>8.1447258873518518</v>
      </c>
      <c r="X239" s="99">
        <v>7.974174235999322</v>
      </c>
      <c r="Y239" s="99">
        <v>7.3024798380282672</v>
      </c>
      <c r="DA239" s="63" t="s">
        <v>2794</v>
      </c>
    </row>
    <row r="240" spans="1:105" ht="12" customHeight="1" x14ac:dyDescent="0.25">
      <c r="A240" s="100" t="s">
        <v>211</v>
      </c>
      <c r="B240" s="102">
        <v>2.469540333242874</v>
      </c>
      <c r="C240" s="102">
        <v>3.546689060179907</v>
      </c>
      <c r="D240" s="102">
        <v>3.6900650348672284</v>
      </c>
      <c r="E240" s="102">
        <v>2.4757204496908991</v>
      </c>
      <c r="F240" s="102">
        <v>2.4013296214048996</v>
      </c>
      <c r="G240" s="102">
        <v>2.939904999328931</v>
      </c>
      <c r="H240" s="102">
        <v>2.5874922290506546</v>
      </c>
      <c r="I240" s="102">
        <v>2.802431470303743</v>
      </c>
      <c r="J240" s="102">
        <v>2.8298490103129756</v>
      </c>
      <c r="K240" s="102">
        <v>2.4805075724826269</v>
      </c>
      <c r="L240" s="102">
        <v>2.8760535938109379</v>
      </c>
      <c r="M240" s="102">
        <v>2.526121192182111</v>
      </c>
      <c r="N240" s="102">
        <v>1.5702758574047444</v>
      </c>
      <c r="O240" s="102">
        <v>1.2312597192501558</v>
      </c>
      <c r="P240" s="102">
        <v>1.2216456298397924</v>
      </c>
      <c r="Q240" s="102">
        <v>1.2307821336997342</v>
      </c>
      <c r="R240" s="102">
        <v>1.4735014327471048</v>
      </c>
      <c r="S240" s="102">
        <v>1.2201455057466777</v>
      </c>
      <c r="T240" s="102">
        <v>1.2718348819564371</v>
      </c>
      <c r="U240" s="102">
        <v>1.1218625620009799</v>
      </c>
      <c r="V240" s="102">
        <v>1.4704909440927831</v>
      </c>
      <c r="W240" s="102">
        <v>1.700120104216464</v>
      </c>
      <c r="X240" s="102">
        <v>2.4601206708695611</v>
      </c>
      <c r="Y240" s="102">
        <v>1.9151612374170031</v>
      </c>
      <c r="DA240" s="131" t="s">
        <v>2795</v>
      </c>
    </row>
    <row r="241" spans="1:105" ht="12" customHeight="1" x14ac:dyDescent="0.25">
      <c r="A241" s="103" t="s">
        <v>52</v>
      </c>
      <c r="B241" s="105">
        <v>6.0699399118373831</v>
      </c>
      <c r="C241" s="105">
        <v>7.5707483127669528</v>
      </c>
      <c r="D241" s="105">
        <v>7.4608112014506132</v>
      </c>
      <c r="E241" s="105">
        <v>6.20456497172579</v>
      </c>
      <c r="F241" s="105">
        <v>6.0008026103475842</v>
      </c>
      <c r="G241" s="105">
        <v>6.2445423672443665</v>
      </c>
      <c r="H241" s="105">
        <v>6.2326984731283179</v>
      </c>
      <c r="I241" s="105">
        <v>6.6024178179682993</v>
      </c>
      <c r="J241" s="105">
        <v>6.8794406259138769</v>
      </c>
      <c r="K241" s="105">
        <v>6.0182262495199597</v>
      </c>
      <c r="L241" s="105">
        <v>7.9401620140525733</v>
      </c>
      <c r="M241" s="105">
        <v>8.670050761723811</v>
      </c>
      <c r="N241" s="105">
        <v>6.1896782749786032</v>
      </c>
      <c r="O241" s="105">
        <v>6.1709773881034886</v>
      </c>
      <c r="P241" s="105">
        <v>6.0543088138868599</v>
      </c>
      <c r="Q241" s="105">
        <v>5.8790400603458952</v>
      </c>
      <c r="R241" s="105">
        <v>6.1354360973222519</v>
      </c>
      <c r="S241" s="105">
        <v>5.6955756866000815</v>
      </c>
      <c r="T241" s="105">
        <v>6.8548478400479054</v>
      </c>
      <c r="U241" s="105">
        <v>5.9954272602020815</v>
      </c>
      <c r="V241" s="105">
        <v>6.9514447641679817</v>
      </c>
      <c r="W241" s="105">
        <v>6.4446057831353869</v>
      </c>
      <c r="X241" s="105">
        <v>5.5140535651297604</v>
      </c>
      <c r="Y241" s="105">
        <v>5.3873186006112652</v>
      </c>
      <c r="DA241" s="132" t="s">
        <v>2796</v>
      </c>
    </row>
    <row r="242" spans="1:105" ht="12" customHeight="1" x14ac:dyDescent="0.25">
      <c r="A242" s="106" t="s">
        <v>122</v>
      </c>
      <c r="B242" s="102">
        <v>12.647562306702277</v>
      </c>
      <c r="C242" s="102">
        <v>12.944789968621309</v>
      </c>
      <c r="D242" s="102">
        <v>13.123734863112015</v>
      </c>
      <c r="E242" s="102">
        <v>12.035357400836581</v>
      </c>
      <c r="F242" s="102">
        <v>11.876121390547173</v>
      </c>
      <c r="G242" s="102">
        <v>12.660733230858551</v>
      </c>
      <c r="H242" s="102">
        <v>12.047095033272749</v>
      </c>
      <c r="I242" s="102">
        <v>12.358243054496876</v>
      </c>
      <c r="J242" s="102">
        <v>12.315898829014246</v>
      </c>
      <c r="K242" s="102">
        <v>12.44440171821724</v>
      </c>
      <c r="L242" s="102">
        <v>12.199782609096182</v>
      </c>
      <c r="M242" s="102">
        <v>11.424547043565001</v>
      </c>
      <c r="N242" s="102">
        <v>10.73465371622995</v>
      </c>
      <c r="O242" s="102">
        <v>10.509908335426724</v>
      </c>
      <c r="P242" s="102">
        <v>9.8257102836550789</v>
      </c>
      <c r="Q242" s="102">
        <v>9.4958643069526989</v>
      </c>
      <c r="R242" s="102">
        <v>9.6228300744682969</v>
      </c>
      <c r="S242" s="102">
        <v>9.6401606519753376</v>
      </c>
      <c r="T242" s="102">
        <v>9.4490379852334723</v>
      </c>
      <c r="U242" s="102">
        <v>9.2325527071325446</v>
      </c>
      <c r="V242" s="102">
        <v>8.6220340263506579</v>
      </c>
      <c r="W242" s="102">
        <v>9.2807379826687377</v>
      </c>
      <c r="X242" s="102">
        <v>9.1326898790162652</v>
      </c>
      <c r="Y242" s="102">
        <v>9.2436812494021705</v>
      </c>
      <c r="DA242" s="131" t="s">
        <v>2797</v>
      </c>
    </row>
    <row r="243" spans="1:105" ht="12" customHeight="1" x14ac:dyDescent="0.25">
      <c r="A243" s="107" t="s">
        <v>121</v>
      </c>
      <c r="B243" s="105">
        <v>8.8349774068856632</v>
      </c>
      <c r="C243" s="105">
        <v>9.1804855667321732</v>
      </c>
      <c r="D243" s="105">
        <v>9.389149101079493</v>
      </c>
      <c r="E243" s="105">
        <v>8.3895455456552011</v>
      </c>
      <c r="F243" s="105">
        <v>8.3392394718691403</v>
      </c>
      <c r="G243" s="105">
        <v>9.1842132118015236</v>
      </c>
      <c r="H243" s="105">
        <v>8.6772681347781653</v>
      </c>
      <c r="I243" s="105">
        <v>8.951862044685539</v>
      </c>
      <c r="J243" s="105">
        <v>8.9002908366843467</v>
      </c>
      <c r="K243" s="105">
        <v>9.0562583009298354</v>
      </c>
      <c r="L243" s="105">
        <v>8.6514544060772582</v>
      </c>
      <c r="M243" s="105">
        <v>7.9941957778186934</v>
      </c>
      <c r="N243" s="105">
        <v>7.5183095736861318</v>
      </c>
      <c r="O243" s="105">
        <v>7.3290835469658839</v>
      </c>
      <c r="P243" s="105">
        <v>6.9200647775908184</v>
      </c>
      <c r="Q243" s="105">
        <v>6.7563079984072099</v>
      </c>
      <c r="R243" s="105">
        <v>6.9359599016669939</v>
      </c>
      <c r="S243" s="105">
        <v>7.022106575530648</v>
      </c>
      <c r="T243" s="105">
        <v>7.0202582784538636</v>
      </c>
      <c r="U243" s="105">
        <v>6.9694291161792696</v>
      </c>
      <c r="V243" s="105">
        <v>6.4802882051339976</v>
      </c>
      <c r="W243" s="105">
        <v>7.1261420917023148</v>
      </c>
      <c r="X243" s="105">
        <v>7.2132352218257783</v>
      </c>
      <c r="Y243" s="105">
        <v>7.3075651102113248</v>
      </c>
      <c r="DA243" s="132" t="s">
        <v>2798</v>
      </c>
    </row>
    <row r="244" spans="1:105" ht="12" customHeight="1" x14ac:dyDescent="0.25">
      <c r="A244" s="108" t="s">
        <v>53</v>
      </c>
      <c r="B244" s="99">
        <v>2.0890881769071385</v>
      </c>
      <c r="C244" s="99">
        <v>2.4515766651301472</v>
      </c>
      <c r="D244" s="99">
        <v>2.6739293505352042</v>
      </c>
      <c r="E244" s="99">
        <v>1.7642496739219498</v>
      </c>
      <c r="F244" s="99">
        <v>1.7700081780395256</v>
      </c>
      <c r="G244" s="99">
        <v>2.5860777342090806</v>
      </c>
      <c r="H244" s="99">
        <v>2.1001015011296329</v>
      </c>
      <c r="I244" s="99">
        <v>2.2369502139816637</v>
      </c>
      <c r="J244" s="99">
        <v>2.1511589370491988</v>
      </c>
      <c r="K244" s="99">
        <v>2.3365746542358057</v>
      </c>
      <c r="L244" s="99">
        <v>1.5979076600653541</v>
      </c>
      <c r="M244" s="99">
        <v>1.1284353095296107</v>
      </c>
      <c r="N244" s="99">
        <v>1.0247186611781174</v>
      </c>
      <c r="O244" s="99">
        <v>0.84779411905649116</v>
      </c>
      <c r="P244" s="99">
        <v>0.8584217430272153</v>
      </c>
      <c r="Q244" s="99">
        <v>0.88496159085107917</v>
      </c>
      <c r="R244" s="99">
        <v>0.99157791985437715</v>
      </c>
      <c r="S244" s="99">
        <v>0.9504705269121192</v>
      </c>
      <c r="T244" s="99">
        <v>0.6768898937221679</v>
      </c>
      <c r="U244" s="99">
        <v>0.67825524743176102</v>
      </c>
      <c r="V244" s="99">
        <v>0.24657963344689027</v>
      </c>
      <c r="W244" s="99">
        <v>0.66214355153287729</v>
      </c>
      <c r="X244" s="99">
        <v>1.2553319041980313</v>
      </c>
      <c r="Y244" s="99">
        <v>1.2358494271095108</v>
      </c>
      <c r="DA244" s="63" t="s">
        <v>2799</v>
      </c>
    </row>
    <row r="245" spans="1:105" ht="12" customHeight="1" x14ac:dyDescent="0.25">
      <c r="A245" s="108" t="s">
        <v>52</v>
      </c>
      <c r="B245" s="99">
        <v>6.7458892299785242</v>
      </c>
      <c r="C245" s="99">
        <v>6.7289089016020274</v>
      </c>
      <c r="D245" s="99">
        <v>6.7152197505442883</v>
      </c>
      <c r="E245" s="99">
        <v>6.6252958717332513</v>
      </c>
      <c r="F245" s="99">
        <v>6.5692312938296151</v>
      </c>
      <c r="G245" s="99">
        <v>6.598135477592443</v>
      </c>
      <c r="H245" s="99">
        <v>6.5771666336485337</v>
      </c>
      <c r="I245" s="99">
        <v>6.7149118307038744</v>
      </c>
      <c r="J245" s="99">
        <v>6.7491318996351488</v>
      </c>
      <c r="K245" s="99">
        <v>6.7196836466940306</v>
      </c>
      <c r="L245" s="99">
        <v>7.0535467460119019</v>
      </c>
      <c r="M245" s="99">
        <v>6.865760468289082</v>
      </c>
      <c r="N245" s="99">
        <v>6.4935909125080142</v>
      </c>
      <c r="O245" s="99">
        <v>6.4812894279093927</v>
      </c>
      <c r="P245" s="99">
        <v>6.0616430345636036</v>
      </c>
      <c r="Q245" s="99">
        <v>5.871346407556131</v>
      </c>
      <c r="R245" s="99">
        <v>5.9443819818126178</v>
      </c>
      <c r="S245" s="99">
        <v>6.0716360486185295</v>
      </c>
      <c r="T245" s="99">
        <v>6.3433683847316962</v>
      </c>
      <c r="U245" s="99">
        <v>6.2911738687475074</v>
      </c>
      <c r="V245" s="99">
        <v>6.2337085716871083</v>
      </c>
      <c r="W245" s="99">
        <v>6.4639985401694373</v>
      </c>
      <c r="X245" s="99">
        <v>5.9579033176277472</v>
      </c>
      <c r="Y245" s="99">
        <v>6.0717156831018135</v>
      </c>
      <c r="DA245" s="63" t="s">
        <v>2800</v>
      </c>
    </row>
    <row r="246" spans="1:105" ht="12" customHeight="1" x14ac:dyDescent="0.25">
      <c r="A246" s="121" t="s">
        <v>54</v>
      </c>
      <c r="B246" s="123">
        <v>22.35349539570819</v>
      </c>
      <c r="C246" s="123">
        <v>22.557550133839328</v>
      </c>
      <c r="D246" s="123">
        <v>23.253519834268385</v>
      </c>
      <c r="E246" s="123">
        <v>24.033384934508511</v>
      </c>
      <c r="F246" s="123">
        <v>24.081200247627692</v>
      </c>
      <c r="G246" s="123">
        <v>23.193347129872841</v>
      </c>
      <c r="H246" s="123">
        <v>21.760793992898989</v>
      </c>
      <c r="I246" s="123">
        <v>22.127843238291018</v>
      </c>
      <c r="J246" s="123">
        <v>18.776048209842717</v>
      </c>
      <c r="K246" s="123">
        <v>18.46824210637828</v>
      </c>
      <c r="L246" s="123">
        <v>21.39873284771511</v>
      </c>
      <c r="M246" s="123">
        <v>18.033067047395843</v>
      </c>
      <c r="N246" s="123">
        <v>14.801690260411396</v>
      </c>
      <c r="O246" s="123">
        <v>12.889464235624848</v>
      </c>
      <c r="P246" s="123">
        <v>11.538719666166623</v>
      </c>
      <c r="Q246" s="123">
        <v>11.167147102185121</v>
      </c>
      <c r="R246" s="123">
        <v>13.416608852811647</v>
      </c>
      <c r="S246" s="123">
        <v>12.632545516868719</v>
      </c>
      <c r="T246" s="123">
        <v>13.930307054208811</v>
      </c>
      <c r="U246" s="123">
        <v>14.027763761560486</v>
      </c>
      <c r="V246" s="123">
        <v>15.293715479535489</v>
      </c>
      <c r="W246" s="123">
        <v>15.552782363689669</v>
      </c>
      <c r="X246" s="123">
        <v>14.404892089145919</v>
      </c>
      <c r="Y246" s="123">
        <v>16.115443808319135</v>
      </c>
      <c r="DA246" s="130" t="s">
        <v>2801</v>
      </c>
    </row>
    <row r="247" spans="1:105" ht="12" customHeight="1" x14ac:dyDescent="0.25">
      <c r="A247" s="97" t="s">
        <v>50</v>
      </c>
      <c r="B247" s="99">
        <v>26.225430880181595</v>
      </c>
      <c r="C247" s="99">
        <v>25.000266038248306</v>
      </c>
      <c r="D247" s="99">
        <v>24.844534378731218</v>
      </c>
      <c r="E247" s="99">
        <v>28.875348486358078</v>
      </c>
      <c r="F247" s="99">
        <v>28.645552546092215</v>
      </c>
      <c r="G247" s="99">
        <v>26.168726997980635</v>
      </c>
      <c r="H247" s="99">
        <v>25.492896388642727</v>
      </c>
      <c r="I247" s="99">
        <v>25.431894931624338</v>
      </c>
      <c r="J247" s="99">
        <v>22.825924145646621</v>
      </c>
      <c r="K247" s="99">
        <v>22.564150496799051</v>
      </c>
      <c r="L247" s="99">
        <v>22.877213809320406</v>
      </c>
      <c r="M247" s="99">
        <v>20.595180780658783</v>
      </c>
      <c r="N247" s="99">
        <v>17.529676769322734</v>
      </c>
      <c r="O247" s="99">
        <v>16.23205573613172</v>
      </c>
      <c r="P247" s="99">
        <v>14.533120702931329</v>
      </c>
      <c r="Q247" s="99">
        <v>14.025862809031089</v>
      </c>
      <c r="R247" s="99">
        <v>15.021847448430291</v>
      </c>
      <c r="S247" s="99">
        <v>16.092884312901315</v>
      </c>
      <c r="T247" s="99">
        <v>16.520479391733634</v>
      </c>
      <c r="U247" s="99">
        <v>17.192047941553966</v>
      </c>
      <c r="V247" s="99">
        <v>20.046875290044692</v>
      </c>
      <c r="W247" s="99">
        <v>19.061555882265907</v>
      </c>
      <c r="X247" s="99">
        <v>19.060577942400041</v>
      </c>
      <c r="Y247" s="99">
        <v>19.613575805094893</v>
      </c>
      <c r="DA247" s="63" t="s">
        <v>2802</v>
      </c>
    </row>
    <row r="248" spans="1:105" ht="12" customHeight="1" x14ac:dyDescent="0.25">
      <c r="A248" s="109" t="s">
        <v>120</v>
      </c>
      <c r="B248" s="110">
        <v>18.78744804502093</v>
      </c>
      <c r="C248" s="110">
        <v>20.300741913829988</v>
      </c>
      <c r="D248" s="110">
        <v>21.770419241500804</v>
      </c>
      <c r="E248" s="110">
        <v>19.414660740844283</v>
      </c>
      <c r="F248" s="110">
        <v>19.829491524093893</v>
      </c>
      <c r="G248" s="110">
        <v>20.87783872044152</v>
      </c>
      <c r="H248" s="110">
        <v>19.419005755719979</v>
      </c>
      <c r="I248" s="110">
        <v>20.359680207788049</v>
      </c>
      <c r="J248" s="110">
        <v>16.821474881752028</v>
      </c>
      <c r="K248" s="110">
        <v>16.358775811281127</v>
      </c>
      <c r="L248" s="110">
        <v>20.478164350889866</v>
      </c>
      <c r="M248" s="110">
        <v>16.287733767121889</v>
      </c>
      <c r="N248" s="110">
        <v>12.729532320253263</v>
      </c>
      <c r="O248" s="110">
        <v>10.105587236345956</v>
      </c>
      <c r="P248" s="110">
        <v>8.9356443936510495</v>
      </c>
      <c r="Q248" s="110">
        <v>8.7993591095392656</v>
      </c>
      <c r="R248" s="110">
        <v>12.323231957184568</v>
      </c>
      <c r="S248" s="110">
        <v>10.61774603745163</v>
      </c>
      <c r="T248" s="110">
        <v>12.71315709382905</v>
      </c>
      <c r="U248" s="110">
        <v>12.689899058114255</v>
      </c>
      <c r="V248" s="110">
        <v>13.415766145485007</v>
      </c>
      <c r="W248" s="110">
        <v>14.28036675734711</v>
      </c>
      <c r="X248" s="110">
        <v>12.872458284169653</v>
      </c>
      <c r="Y248" s="110">
        <v>15.070235959300541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34.737451432162111</v>
      </c>
      <c r="C250" s="118">
        <f t="shared" si="115"/>
        <v>41.023505283022466</v>
      </c>
      <c r="D250" s="118">
        <f t="shared" si="115"/>
        <v>42.435424778458284</v>
      </c>
      <c r="E250" s="118">
        <f t="shared" si="115"/>
        <v>39.393293338631238</v>
      </c>
      <c r="F250" s="118">
        <f t="shared" si="115"/>
        <v>39.896785400804831</v>
      </c>
      <c r="G250" s="118">
        <f t="shared" si="115"/>
        <v>42.347581071589175</v>
      </c>
      <c r="H250" s="118">
        <f t="shared" si="115"/>
        <v>40.831272613156706</v>
      </c>
      <c r="I250" s="118">
        <f t="shared" si="115"/>
        <v>43.667741784955211</v>
      </c>
      <c r="J250" s="118">
        <f t="shared" si="115"/>
        <v>42.258560776802469</v>
      </c>
      <c r="K250" s="118">
        <f t="shared" si="115"/>
        <v>41.584622640259965</v>
      </c>
      <c r="L250" s="118">
        <f t="shared" si="115"/>
        <v>43.354526486993791</v>
      </c>
      <c r="M250" s="118">
        <f t="shared" si="115"/>
        <v>44.814025148938342</v>
      </c>
      <c r="N250" s="118">
        <f t="shared" si="115"/>
        <v>35.799862465363269</v>
      </c>
      <c r="O250" s="118">
        <f t="shared" si="115"/>
        <v>36.353475932168308</v>
      </c>
      <c r="P250" s="118">
        <f t="shared" si="115"/>
        <v>36.61390512933842</v>
      </c>
      <c r="Q250" s="118">
        <f t="shared" si="115"/>
        <v>36.052017266241961</v>
      </c>
      <c r="R250" s="118">
        <f t="shared" ref="R250:V250" si="116">R251+R254+R256+R265</f>
        <v>38.943042443380747</v>
      </c>
      <c r="S250" s="118">
        <f t="shared" si="116"/>
        <v>35.395741661033504</v>
      </c>
      <c r="T250" s="118">
        <f t="shared" si="116"/>
        <v>41.123797186373906</v>
      </c>
      <c r="U250" s="118">
        <f t="shared" si="116"/>
        <v>37.738563013836888</v>
      </c>
      <c r="V250" s="118">
        <f t="shared" si="116"/>
        <v>42.454205101569187</v>
      </c>
      <c r="W250" s="118">
        <f t="shared" ref="W250:Y250" si="117">W251+W254+W256+W265</f>
        <v>43.746234734092894</v>
      </c>
      <c r="X250" s="118">
        <f t="shared" si="117"/>
        <v>42.331554815215192</v>
      </c>
      <c r="Y250" s="118">
        <f t="shared" si="117"/>
        <v>43.313695206135783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13.12195417637362</v>
      </c>
      <c r="C251" s="123">
        <f t="shared" si="118"/>
        <v>17.092296064062189</v>
      </c>
      <c r="D251" s="123">
        <f t="shared" si="118"/>
        <v>18.042579084695443</v>
      </c>
      <c r="E251" s="123">
        <f t="shared" si="118"/>
        <v>16.337630696406098</v>
      </c>
      <c r="F251" s="123">
        <f t="shared" si="118"/>
        <v>17.102050039163103</v>
      </c>
      <c r="G251" s="123">
        <f t="shared" si="118"/>
        <v>19.142813740705822</v>
      </c>
      <c r="H251" s="123">
        <f t="shared" si="118"/>
        <v>18.39267296264298</v>
      </c>
      <c r="I251" s="123">
        <f t="shared" si="118"/>
        <v>20.509566174352301</v>
      </c>
      <c r="J251" s="123">
        <f t="shared" si="118"/>
        <v>20.981327176668856</v>
      </c>
      <c r="K251" s="123">
        <f t="shared" si="118"/>
        <v>21.300938780262495</v>
      </c>
      <c r="L251" s="123">
        <f t="shared" si="118"/>
        <v>18.565949443055377</v>
      </c>
      <c r="M251" s="123">
        <f t="shared" si="118"/>
        <v>21.727176231855552</v>
      </c>
      <c r="N251" s="123">
        <f t="shared" si="118"/>
        <v>17.809985558795869</v>
      </c>
      <c r="O251" s="123">
        <f t="shared" si="118"/>
        <v>19.938251146631163</v>
      </c>
      <c r="P251" s="123">
        <f t="shared" si="118"/>
        <v>21.290184586265941</v>
      </c>
      <c r="Q251" s="123">
        <f t="shared" si="118"/>
        <v>21.185732217786139</v>
      </c>
      <c r="R251" s="123">
        <f t="shared" ref="R251:V251" si="119">SUM(R252:R253)</f>
        <v>21.951485978965334</v>
      </c>
      <c r="S251" s="123">
        <f t="shared" si="119"/>
        <v>19.675071219721566</v>
      </c>
      <c r="T251" s="123">
        <f t="shared" si="119"/>
        <v>23.157476224344858</v>
      </c>
      <c r="U251" s="123">
        <f t="shared" si="119"/>
        <v>20.659512534923557</v>
      </c>
      <c r="V251" s="123">
        <f t="shared" si="119"/>
        <v>23.312691004551858</v>
      </c>
      <c r="W251" s="123">
        <f t="shared" ref="W251:Y251" si="120">SUM(W252:W253)</f>
        <v>24.292218034395567</v>
      </c>
      <c r="X251" s="123">
        <f t="shared" si="120"/>
        <v>23.734204624545665</v>
      </c>
      <c r="Y251" s="123">
        <f t="shared" si="120"/>
        <v>23.029006459736365</v>
      </c>
      <c r="DA251" s="130" t="s">
        <v>2955</v>
      </c>
    </row>
    <row r="252" spans="1:105" ht="12" customHeight="1" x14ac:dyDescent="0.25">
      <c r="A252" s="97" t="s">
        <v>211</v>
      </c>
      <c r="B252" s="99">
        <v>12.87675797136211</v>
      </c>
      <c r="C252" s="99">
        <v>16.783480154956536</v>
      </c>
      <c r="D252" s="99">
        <v>17.730904543472601</v>
      </c>
      <c r="E252" s="99">
        <v>16.105486384276972</v>
      </c>
      <c r="F252" s="99">
        <v>16.871180147861693</v>
      </c>
      <c r="G252" s="99">
        <v>18.881800786240195</v>
      </c>
      <c r="H252" s="99">
        <v>18.138294473161199</v>
      </c>
      <c r="I252" s="99">
        <v>20.216341138146809</v>
      </c>
      <c r="J252" s="99">
        <v>20.665905402581298</v>
      </c>
      <c r="K252" s="99">
        <v>20.997004027841427</v>
      </c>
      <c r="L252" s="99">
        <v>18.388531196546726</v>
      </c>
      <c r="M252" s="99">
        <v>21.494669353111682</v>
      </c>
      <c r="N252" s="99">
        <v>17.628384761335617</v>
      </c>
      <c r="O252" s="99">
        <v>19.737673738971903</v>
      </c>
      <c r="P252" s="99">
        <v>21.085383834388743</v>
      </c>
      <c r="Q252" s="99">
        <v>20.985933494032665</v>
      </c>
      <c r="R252" s="99">
        <v>21.737455209303228</v>
      </c>
      <c r="S252" s="99">
        <v>19.487350700657387</v>
      </c>
      <c r="T252" s="99">
        <v>22.940338064341049</v>
      </c>
      <c r="U252" s="99">
        <v>20.468890918334946</v>
      </c>
      <c r="V252" s="99">
        <v>23.009551859953941</v>
      </c>
      <c r="W252" s="99">
        <v>23.976700426825676</v>
      </c>
      <c r="X252" s="99">
        <v>23.423978309557242</v>
      </c>
      <c r="Y252" s="99">
        <v>22.72039073236899</v>
      </c>
      <c r="DA252" s="63" t="s">
        <v>2956</v>
      </c>
    </row>
    <row r="253" spans="1:105" ht="12" customHeight="1" x14ac:dyDescent="0.25">
      <c r="A253" s="97" t="s">
        <v>53</v>
      </c>
      <c r="B253" s="99">
        <v>0.24519620501151071</v>
      </c>
      <c r="C253" s="99">
        <v>0.30881590910565493</v>
      </c>
      <c r="D253" s="99">
        <v>0.31167454122284088</v>
      </c>
      <c r="E253" s="99">
        <v>0.23214431212912753</v>
      </c>
      <c r="F253" s="99">
        <v>0.23086989130141</v>
      </c>
      <c r="G253" s="99">
        <v>0.26101295446562772</v>
      </c>
      <c r="H253" s="99">
        <v>0.25437848948178088</v>
      </c>
      <c r="I253" s="99">
        <v>0.29322503620549173</v>
      </c>
      <c r="J253" s="99">
        <v>0.3154217740875575</v>
      </c>
      <c r="K253" s="99">
        <v>0.3039347524210681</v>
      </c>
      <c r="L253" s="99">
        <v>0.17741824650865265</v>
      </c>
      <c r="M253" s="99">
        <v>0.23250687874386949</v>
      </c>
      <c r="N253" s="99">
        <v>0.18160079746025348</v>
      </c>
      <c r="O253" s="99">
        <v>0.20057740765926013</v>
      </c>
      <c r="P253" s="99">
        <v>0.20480075187719804</v>
      </c>
      <c r="Q253" s="99">
        <v>0.19979872375347579</v>
      </c>
      <c r="R253" s="99">
        <v>0.21403076966210741</v>
      </c>
      <c r="S253" s="99">
        <v>0.18772051906417747</v>
      </c>
      <c r="T253" s="99">
        <v>0.21713816000380923</v>
      </c>
      <c r="U253" s="99">
        <v>0.19062161658861124</v>
      </c>
      <c r="V253" s="99">
        <v>0.30313914459791891</v>
      </c>
      <c r="W253" s="99">
        <v>0.31551760756989067</v>
      </c>
      <c r="X253" s="99">
        <v>0.31022631498842385</v>
      </c>
      <c r="Y253" s="99">
        <v>0.30861572736737436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0.25155132124110208</v>
      </c>
      <c r="C254" s="123">
        <f t="shared" si="121"/>
        <v>0.29519990463668516</v>
      </c>
      <c r="D254" s="123">
        <f t="shared" si="121"/>
        <v>0.24929369161041626</v>
      </c>
      <c r="E254" s="123">
        <f t="shared" si="121"/>
        <v>0.52347364906470151</v>
      </c>
      <c r="F254" s="123">
        <f t="shared" si="121"/>
        <v>0.36956183004409288</v>
      </c>
      <c r="G254" s="123">
        <f t="shared" si="121"/>
        <v>0.41962496025858481</v>
      </c>
      <c r="H254" s="123">
        <f t="shared" si="121"/>
        <v>0.52872136502440115</v>
      </c>
      <c r="I254" s="123">
        <f t="shared" si="121"/>
        <v>0.27701775174167137</v>
      </c>
      <c r="J254" s="123">
        <f t="shared" si="121"/>
        <v>0.29391017103863359</v>
      </c>
      <c r="K254" s="123">
        <f t="shared" si="121"/>
        <v>0.56619045797828593</v>
      </c>
      <c r="L254" s="123">
        <f t="shared" si="121"/>
        <v>0.95381411226855994</v>
      </c>
      <c r="M254" s="123">
        <f t="shared" si="121"/>
        <v>1.1441620983911847</v>
      </c>
      <c r="N254" s="123">
        <f t="shared" si="121"/>
        <v>1.2565502121110195</v>
      </c>
      <c r="O254" s="123">
        <f t="shared" si="121"/>
        <v>1.2669732096070074</v>
      </c>
      <c r="P254" s="123">
        <f t="shared" si="121"/>
        <v>1.1803366478825228</v>
      </c>
      <c r="Q254" s="123">
        <f t="shared" si="121"/>
        <v>1.0572430591371138</v>
      </c>
      <c r="R254" s="123">
        <f t="shared" si="121"/>
        <v>0.94648152525427742</v>
      </c>
      <c r="S254" s="123">
        <f t="shared" si="121"/>
        <v>0.7181471427245083</v>
      </c>
      <c r="T254" s="123">
        <f t="shared" si="121"/>
        <v>0.50945974448852183</v>
      </c>
      <c r="U254" s="123">
        <f t="shared" si="121"/>
        <v>0.35739115412467071</v>
      </c>
      <c r="V254" s="123">
        <f t="shared" si="121"/>
        <v>0.32324137689577592</v>
      </c>
      <c r="W254" s="123">
        <f t="shared" si="121"/>
        <v>0.51282708993215753</v>
      </c>
      <c r="X254" s="123">
        <f t="shared" si="121"/>
        <v>0.84424427321317552</v>
      </c>
      <c r="Y254" s="123">
        <f t="shared" si="121"/>
        <v>1.3163719459760166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0.25155132124110208</v>
      </c>
      <c r="C255" s="99">
        <f>RES_hhdet_tess!C48</f>
        <v>0.29519990463668516</v>
      </c>
      <c r="D255" s="99">
        <f>RES_hhdet_tess!D48</f>
        <v>0.24929369161041626</v>
      </c>
      <c r="E255" s="99">
        <f>RES_hhdet_tess!E48</f>
        <v>0.52347364906470151</v>
      </c>
      <c r="F255" s="99">
        <f>RES_hhdet_tess!F48</f>
        <v>0.36956183004409288</v>
      </c>
      <c r="G255" s="99">
        <f>RES_hhdet_tess!G48</f>
        <v>0.41962496025858481</v>
      </c>
      <c r="H255" s="99">
        <f>RES_hhdet_tess!H48</f>
        <v>0.52872136502440115</v>
      </c>
      <c r="I255" s="99">
        <f>RES_hhdet_tess!I48</f>
        <v>0.27701775174167137</v>
      </c>
      <c r="J255" s="99">
        <f>RES_hhdet_tess!J48</f>
        <v>0.29391017103863359</v>
      </c>
      <c r="K255" s="99">
        <f>RES_hhdet_tess!K48</f>
        <v>0.56619045797828593</v>
      </c>
      <c r="L255" s="99">
        <f>RES_hhdet_tess!L48</f>
        <v>0.95381411226855994</v>
      </c>
      <c r="M255" s="99">
        <f>RES_hhdet_tess!M48</f>
        <v>1.1441620983911847</v>
      </c>
      <c r="N255" s="99">
        <f>RES_hhdet_tess!N48</f>
        <v>1.2565502121110195</v>
      </c>
      <c r="O255" s="99">
        <f>RES_hhdet_tess!O48</f>
        <v>1.2669732096070074</v>
      </c>
      <c r="P255" s="99">
        <f>RES_hhdet_tess!P48</f>
        <v>1.1803366478825228</v>
      </c>
      <c r="Q255" s="99">
        <f>RES_hhdet_tess!Q48</f>
        <v>1.0572430591371138</v>
      </c>
      <c r="R255" s="99">
        <f>RES_hhdet_tess!R48</f>
        <v>0.94648152525427742</v>
      </c>
      <c r="S255" s="99">
        <f>RES_hhdet_tess!S48</f>
        <v>0.7181471427245083</v>
      </c>
      <c r="T255" s="99">
        <f>RES_hhdet_tess!T48</f>
        <v>0.50945974448852183</v>
      </c>
      <c r="U255" s="99">
        <f>RES_hhdet_tess!U48</f>
        <v>0.35739115412467071</v>
      </c>
      <c r="V255" s="99">
        <f>RES_hhdet_tess!V48</f>
        <v>0.32324137689577592</v>
      </c>
      <c r="W255" s="99">
        <f>RES_hhdet_tess!W48</f>
        <v>0.51282708993215753</v>
      </c>
      <c r="X255" s="99">
        <f>RES_hhdet_tess!X48</f>
        <v>0.84424427321317552</v>
      </c>
      <c r="Y255" s="99">
        <f>RES_hhdet_tess!Y48</f>
        <v>1.3163719459760166</v>
      </c>
      <c r="DA255" s="63" t="s">
        <v>2959</v>
      </c>
    </row>
    <row r="256" spans="1:105" ht="12" customHeight="1" x14ac:dyDescent="0.25">
      <c r="A256" s="121" t="s">
        <v>55</v>
      </c>
      <c r="B256" s="123">
        <v>7.3501435460283</v>
      </c>
      <c r="C256" s="123">
        <v>9.3618447123091073</v>
      </c>
      <c r="D256" s="123">
        <v>9.3331145374597746</v>
      </c>
      <c r="E256" s="123">
        <v>7.4845607441265454</v>
      </c>
      <c r="F256" s="123">
        <v>7.2494255975294539</v>
      </c>
      <c r="G256" s="123">
        <v>7.7756018411474441</v>
      </c>
      <c r="H256" s="123">
        <v>7.5922905371948151</v>
      </c>
      <c r="I256" s="123">
        <v>8.0838168397396295</v>
      </c>
      <c r="J256" s="123">
        <v>8.3918474308452833</v>
      </c>
      <c r="K256" s="123">
        <v>7.3779873484778733</v>
      </c>
      <c r="L256" s="123">
        <v>9.4963958419246381</v>
      </c>
      <c r="M256" s="123">
        <v>10.019652746786761</v>
      </c>
      <c r="N256" s="123">
        <v>7.0675406931951326</v>
      </c>
      <c r="O256" s="123">
        <v>6.864709092669516</v>
      </c>
      <c r="P256" s="123">
        <v>6.7418105278241205</v>
      </c>
      <c r="Q256" s="123">
        <v>6.5768564074802764</v>
      </c>
      <c r="R256" s="123">
        <v>6.9685306367011606</v>
      </c>
      <c r="S256" s="123">
        <v>6.4021127727461389</v>
      </c>
      <c r="T256" s="123">
        <v>7.5779289491441331</v>
      </c>
      <c r="U256" s="123">
        <v>6.6584532194901218</v>
      </c>
      <c r="V256" s="123">
        <v>7.7738941953191949</v>
      </c>
      <c r="W256" s="123">
        <v>7.4407158129687945</v>
      </c>
      <c r="X256" s="123">
        <v>6.9831511780203321</v>
      </c>
      <c r="Y256" s="123">
        <v>6.5570417500989189</v>
      </c>
      <c r="DA256" s="130" t="s">
        <v>2960</v>
      </c>
    </row>
    <row r="257" spans="1:105" ht="12" customHeight="1" x14ac:dyDescent="0.25">
      <c r="A257" s="97" t="s">
        <v>138</v>
      </c>
      <c r="B257" s="99">
        <v>7.3303485588697281</v>
      </c>
      <c r="C257" s="99">
        <v>9.3919821204575236</v>
      </c>
      <c r="D257" s="99">
        <v>9.3569453356675485</v>
      </c>
      <c r="E257" s="99">
        <v>7.4773102904139295</v>
      </c>
      <c r="F257" s="99">
        <v>7.2360772559865358</v>
      </c>
      <c r="G257" s="99">
        <v>7.7599742782271015</v>
      </c>
      <c r="H257" s="99">
        <v>7.5812698909123881</v>
      </c>
      <c r="I257" s="99">
        <v>8.0806505557045494</v>
      </c>
      <c r="J257" s="99">
        <v>8.3971000915704899</v>
      </c>
      <c r="K257" s="99">
        <v>7.3580924059731654</v>
      </c>
      <c r="L257" s="99">
        <v>9.5249788526691717</v>
      </c>
      <c r="M257" s="99">
        <v>10.0762911595764</v>
      </c>
      <c r="N257" s="99">
        <v>7.0647523018883094</v>
      </c>
      <c r="O257" s="99">
        <v>6.8598451648762406</v>
      </c>
      <c r="P257" s="99">
        <v>6.7445514943997393</v>
      </c>
      <c r="Q257" s="99">
        <v>6.5796242332958697</v>
      </c>
      <c r="R257" s="99">
        <v>6.9769124816598298</v>
      </c>
      <c r="S257" s="99">
        <v>6.3948127890376396</v>
      </c>
      <c r="T257" s="99">
        <v>7.5971576258556004</v>
      </c>
      <c r="U257" s="99">
        <v>6.6544624907119356</v>
      </c>
      <c r="V257" s="99">
        <v>7.8276131674118119</v>
      </c>
      <c r="W257" s="99">
        <v>7.4627711705936113</v>
      </c>
      <c r="X257" s="99">
        <v>6.986481494622744</v>
      </c>
      <c r="Y257" s="99">
        <v>6.5472992603134168</v>
      </c>
      <c r="DA257" s="63" t="s">
        <v>2961</v>
      </c>
    </row>
    <row r="258" spans="1:105" ht="12" customHeight="1" x14ac:dyDescent="0.25">
      <c r="A258" s="97" t="s">
        <v>137</v>
      </c>
      <c r="B258" s="99">
        <v>7.3303485588697272</v>
      </c>
      <c r="C258" s="99">
        <v>9.3925877805175499</v>
      </c>
      <c r="D258" s="99">
        <v>9.3575209577985934</v>
      </c>
      <c r="E258" s="99">
        <v>7.4778365851965427</v>
      </c>
      <c r="F258" s="99">
        <v>7.2366109651769897</v>
      </c>
      <c r="G258" s="99">
        <v>7.7607700789605349</v>
      </c>
      <c r="H258" s="99">
        <v>7.5819255915124293</v>
      </c>
      <c r="I258" s="99">
        <v>8.0812712799631186</v>
      </c>
      <c r="J258" s="99">
        <v>8.397169887108161</v>
      </c>
      <c r="K258" s="99">
        <v>7.3584201771393651</v>
      </c>
      <c r="L258" s="99">
        <v>9.5253024733303988</v>
      </c>
      <c r="M258" s="99">
        <v>10.078227027795494</v>
      </c>
      <c r="N258" s="99">
        <v>7.0662605081932819</v>
      </c>
      <c r="O258" s="99">
        <v>6.8595233089551559</v>
      </c>
      <c r="P258" s="99">
        <v>6.7428293518848585</v>
      </c>
      <c r="Q258" s="99">
        <v>6.5771667029572809</v>
      </c>
      <c r="R258" s="99">
        <v>6.9739043208458451</v>
      </c>
      <c r="S258" s="99">
        <v>6.3899773034930591</v>
      </c>
      <c r="T258" s="99">
        <v>7.595459876090259</v>
      </c>
      <c r="U258" s="99">
        <v>6.649077806031781</v>
      </c>
      <c r="V258" s="99">
        <v>7.8190744310593807</v>
      </c>
      <c r="W258" s="99">
        <v>7.4494464345362834</v>
      </c>
      <c r="X258" s="99">
        <v>6.9749326458572218</v>
      </c>
      <c r="Y258" s="99">
        <v>6.5339554632973949</v>
      </c>
      <c r="DA258" s="63" t="s">
        <v>2962</v>
      </c>
    </row>
    <row r="259" spans="1:105" ht="12" customHeight="1" x14ac:dyDescent="0.25">
      <c r="A259" s="100" t="s">
        <v>211</v>
      </c>
      <c r="B259" s="102">
        <v>1.2604086470323437</v>
      </c>
      <c r="C259" s="102">
        <v>1.8218394677505962</v>
      </c>
      <c r="D259" s="102">
        <v>1.89670975634798</v>
      </c>
      <c r="E259" s="102">
        <v>1.2732716134707527</v>
      </c>
      <c r="F259" s="102">
        <v>1.2358083548294041</v>
      </c>
      <c r="G259" s="102">
        <v>1.5162277117161689</v>
      </c>
      <c r="H259" s="102">
        <v>1.3492271183841125</v>
      </c>
      <c r="I259" s="102">
        <v>1.4788534619948195</v>
      </c>
      <c r="J259" s="102">
        <v>1.5177292611942843</v>
      </c>
      <c r="K259" s="102">
        <v>1.3401939276194061</v>
      </c>
      <c r="L259" s="102">
        <v>1.5851404592778269</v>
      </c>
      <c r="M259" s="102">
        <v>1.4081762660716841</v>
      </c>
      <c r="N259" s="102">
        <v>0.87658223321467876</v>
      </c>
      <c r="O259" s="102">
        <v>0.68854592085166688</v>
      </c>
      <c r="P259" s="102">
        <v>0.68852053799799895</v>
      </c>
      <c r="Q259" s="102">
        <v>0.69812664261138602</v>
      </c>
      <c r="R259" s="102">
        <v>0.83846822352359185</v>
      </c>
      <c r="S259" s="102">
        <v>0.69440161689297775</v>
      </c>
      <c r="T259" s="102">
        <v>0.74061203604235393</v>
      </c>
      <c r="U259" s="102">
        <v>0.65365054582970006</v>
      </c>
      <c r="V259" s="102">
        <v>0.86762966689139753</v>
      </c>
      <c r="W259" s="102">
        <v>1.0048406514008961</v>
      </c>
      <c r="X259" s="102">
        <v>1.4608790807274608</v>
      </c>
      <c r="Y259" s="102">
        <v>1.1466368626861301</v>
      </c>
      <c r="DA259" s="131" t="s">
        <v>2963</v>
      </c>
    </row>
    <row r="260" spans="1:105" ht="12" customHeight="1" x14ac:dyDescent="0.25">
      <c r="A260" s="103" t="s">
        <v>52</v>
      </c>
      <c r="B260" s="105">
        <v>6.0699399118373831</v>
      </c>
      <c r="C260" s="105">
        <v>7.5707483127669528</v>
      </c>
      <c r="D260" s="105">
        <v>7.4608112014506132</v>
      </c>
      <c r="E260" s="105">
        <v>6.20456497172579</v>
      </c>
      <c r="F260" s="105">
        <v>6.0008026103475842</v>
      </c>
      <c r="G260" s="105">
        <v>6.2445423672443665</v>
      </c>
      <c r="H260" s="105">
        <v>6.2326984731283179</v>
      </c>
      <c r="I260" s="105">
        <v>6.6024178179682993</v>
      </c>
      <c r="J260" s="105">
        <v>6.8794406259138769</v>
      </c>
      <c r="K260" s="105">
        <v>6.0182262495199597</v>
      </c>
      <c r="L260" s="105">
        <v>7.9401620140525733</v>
      </c>
      <c r="M260" s="105">
        <v>8.670050761723811</v>
      </c>
      <c r="N260" s="105">
        <v>6.1896782749786032</v>
      </c>
      <c r="O260" s="105">
        <v>6.1709773881034886</v>
      </c>
      <c r="P260" s="105">
        <v>6.0543088138868599</v>
      </c>
      <c r="Q260" s="105">
        <v>5.8790400603458952</v>
      </c>
      <c r="R260" s="105">
        <v>6.1354360973222519</v>
      </c>
      <c r="S260" s="105">
        <v>5.6955756866000815</v>
      </c>
      <c r="T260" s="105">
        <v>6.8548478400479054</v>
      </c>
      <c r="U260" s="105">
        <v>5.9954272602020815</v>
      </c>
      <c r="V260" s="105">
        <v>6.9514447641679817</v>
      </c>
      <c r="W260" s="105">
        <v>6.4446057831353869</v>
      </c>
      <c r="X260" s="105">
        <v>5.5140535651297604</v>
      </c>
      <c r="Y260" s="105">
        <v>5.3873186006112652</v>
      </c>
      <c r="DA260" s="132" t="s">
        <v>2964</v>
      </c>
    </row>
    <row r="261" spans="1:105" ht="12" customHeight="1" x14ac:dyDescent="0.25">
      <c r="A261" s="106" t="s">
        <v>122</v>
      </c>
      <c r="B261" s="102">
        <v>8.0806235163755282</v>
      </c>
      <c r="C261" s="102">
        <v>8.2993270452506085</v>
      </c>
      <c r="D261" s="102">
        <v>8.4329771715410473</v>
      </c>
      <c r="E261" s="102">
        <v>7.7638989368825992</v>
      </c>
      <c r="F261" s="102">
        <v>7.7202818372304147</v>
      </c>
      <c r="G261" s="102">
        <v>8.2943077625713766</v>
      </c>
      <c r="H261" s="102">
        <v>7.9650965822891795</v>
      </c>
      <c r="I261" s="102">
        <v>8.1988845478429013</v>
      </c>
      <c r="J261" s="102">
        <v>8.1767192826052213</v>
      </c>
      <c r="K261" s="102">
        <v>8.273865634082183</v>
      </c>
      <c r="L261" s="102">
        <v>8.1144967977242821</v>
      </c>
      <c r="M261" s="102">
        <v>7.6144419164509261</v>
      </c>
      <c r="N261" s="102">
        <v>7.1699360572942963</v>
      </c>
      <c r="O261" s="102">
        <v>7.0528986465255779</v>
      </c>
      <c r="P261" s="102">
        <v>6.6374249736601056</v>
      </c>
      <c r="Q261" s="102">
        <v>6.4724138884123716</v>
      </c>
      <c r="R261" s="102">
        <v>6.625339732371625</v>
      </c>
      <c r="S261" s="102">
        <v>6.731335629369104</v>
      </c>
      <c r="T261" s="102">
        <v>6.8201113361860335</v>
      </c>
      <c r="U261" s="102">
        <v>6.7821750655096871</v>
      </c>
      <c r="V261" s="102">
        <v>6.4467833442526921</v>
      </c>
      <c r="W261" s="102">
        <v>6.9583740379786274</v>
      </c>
      <c r="X261" s="102">
        <v>6.8883095087784776</v>
      </c>
      <c r="Y261" s="102">
        <v>7.0042955528587916</v>
      </c>
      <c r="DA261" s="131" t="s">
        <v>2965</v>
      </c>
    </row>
    <row r="262" spans="1:105" ht="12" customHeight="1" x14ac:dyDescent="0.25">
      <c r="A262" s="107" t="s">
        <v>121</v>
      </c>
      <c r="B262" s="105">
        <v>8.0806235163755282</v>
      </c>
      <c r="C262" s="105">
        <v>8.3015563857098051</v>
      </c>
      <c r="D262" s="105">
        <v>8.4343935340512477</v>
      </c>
      <c r="E262" s="105">
        <v>7.7634176315646011</v>
      </c>
      <c r="F262" s="105">
        <v>7.7195432553405299</v>
      </c>
      <c r="G262" s="105">
        <v>8.2945960156241352</v>
      </c>
      <c r="H262" s="105">
        <v>7.9649518199039502</v>
      </c>
      <c r="I262" s="105">
        <v>8.1982088147049268</v>
      </c>
      <c r="J262" s="105">
        <v>8.1776841102939937</v>
      </c>
      <c r="K262" s="105">
        <v>8.2744625270966417</v>
      </c>
      <c r="L262" s="105">
        <v>8.1194492512208338</v>
      </c>
      <c r="M262" s="105">
        <v>7.6211488925187405</v>
      </c>
      <c r="N262" s="105">
        <v>7.1816625836956494</v>
      </c>
      <c r="O262" s="105">
        <v>7.0526199085418568</v>
      </c>
      <c r="P262" s="105">
        <v>6.6432199541153096</v>
      </c>
      <c r="Q262" s="105">
        <v>6.4747629437825127</v>
      </c>
      <c r="R262" s="105">
        <v>6.6269294369583323</v>
      </c>
      <c r="S262" s="105">
        <v>6.7350838421799484</v>
      </c>
      <c r="T262" s="105">
        <v>6.8284494711471</v>
      </c>
      <c r="U262" s="105">
        <v>6.7889141998370155</v>
      </c>
      <c r="V262" s="105">
        <v>6.4167518584306249</v>
      </c>
      <c r="W262" s="105">
        <v>6.9592084715197347</v>
      </c>
      <c r="X262" s="105">
        <v>6.9053057265024638</v>
      </c>
      <c r="Y262" s="105">
        <v>7.0103645263062182</v>
      </c>
      <c r="DA262" s="132" t="s">
        <v>2966</v>
      </c>
    </row>
    <row r="263" spans="1:105" ht="12" customHeight="1" x14ac:dyDescent="0.25">
      <c r="A263" s="108" t="s">
        <v>53</v>
      </c>
      <c r="B263" s="99">
        <v>1.3347342863970031</v>
      </c>
      <c r="C263" s="99">
        <v>1.572647484107778</v>
      </c>
      <c r="D263" s="99">
        <v>1.7191737835069609</v>
      </c>
      <c r="E263" s="99">
        <v>1.1381217598313509</v>
      </c>
      <c r="F263" s="99">
        <v>1.1503119615109147</v>
      </c>
      <c r="G263" s="99">
        <v>1.6964605380316904</v>
      </c>
      <c r="H263" s="99">
        <v>1.3877851862554169</v>
      </c>
      <c r="I263" s="99">
        <v>1.483296984001051</v>
      </c>
      <c r="J263" s="99">
        <v>1.428552210658844</v>
      </c>
      <c r="K263" s="99">
        <v>1.5547788804026101</v>
      </c>
      <c r="L263" s="99">
        <v>1.0659025052089321</v>
      </c>
      <c r="M263" s="99">
        <v>0.75538842422965669</v>
      </c>
      <c r="N263" s="99">
        <v>0.68807167118763524</v>
      </c>
      <c r="O263" s="99">
        <v>0.57133048063246272</v>
      </c>
      <c r="P263" s="99">
        <v>0.58157691955170665</v>
      </c>
      <c r="Q263" s="99">
        <v>0.60341653622638169</v>
      </c>
      <c r="R263" s="99">
        <v>0.68254745514571591</v>
      </c>
      <c r="S263" s="99">
        <v>0.66344779356141925</v>
      </c>
      <c r="T263" s="99">
        <v>0.48508108641540493</v>
      </c>
      <c r="U263" s="99">
        <v>0.4977403310895091</v>
      </c>
      <c r="V263" s="99">
        <v>0.18304328674351589</v>
      </c>
      <c r="W263" s="99">
        <v>0.49520993135029834</v>
      </c>
      <c r="X263" s="99">
        <v>0.94740240887471638</v>
      </c>
      <c r="Y263" s="99">
        <v>0.93864884320440478</v>
      </c>
      <c r="DA263" s="63" t="s">
        <v>2967</v>
      </c>
    </row>
    <row r="264" spans="1:105" ht="12" customHeight="1" x14ac:dyDescent="0.25">
      <c r="A264" s="108" t="s">
        <v>52</v>
      </c>
      <c r="B264" s="99">
        <v>6.7458892299785242</v>
      </c>
      <c r="C264" s="99">
        <v>6.7289089016020274</v>
      </c>
      <c r="D264" s="99">
        <v>6.7152197505442883</v>
      </c>
      <c r="E264" s="99">
        <v>6.6252958717332513</v>
      </c>
      <c r="F264" s="99">
        <v>6.5692312938296151</v>
      </c>
      <c r="G264" s="99">
        <v>6.598135477592443</v>
      </c>
      <c r="H264" s="99">
        <v>6.5771666336485337</v>
      </c>
      <c r="I264" s="99">
        <v>6.7149118307038744</v>
      </c>
      <c r="J264" s="99">
        <v>6.7491318996351488</v>
      </c>
      <c r="K264" s="99">
        <v>6.7196836466940306</v>
      </c>
      <c r="L264" s="99">
        <v>7.0535467460119019</v>
      </c>
      <c r="M264" s="99">
        <v>6.865760468289082</v>
      </c>
      <c r="N264" s="99">
        <v>6.4935909125080142</v>
      </c>
      <c r="O264" s="99">
        <v>6.4812894279093927</v>
      </c>
      <c r="P264" s="99">
        <v>6.0616430345636036</v>
      </c>
      <c r="Q264" s="99">
        <v>5.871346407556131</v>
      </c>
      <c r="R264" s="99">
        <v>5.9443819818126178</v>
      </c>
      <c r="S264" s="99">
        <v>6.0716360486185295</v>
      </c>
      <c r="T264" s="99">
        <v>6.3433683847316962</v>
      </c>
      <c r="U264" s="99">
        <v>6.2911738687475074</v>
      </c>
      <c r="V264" s="99">
        <v>6.2337085716871083</v>
      </c>
      <c r="W264" s="99">
        <v>6.4639985401694373</v>
      </c>
      <c r="X264" s="99">
        <v>5.9579033176277472</v>
      </c>
      <c r="Y264" s="99">
        <v>6.0717156831018135</v>
      </c>
      <c r="DA264" s="63" t="s">
        <v>2968</v>
      </c>
    </row>
    <row r="265" spans="1:105" ht="12" customHeight="1" x14ac:dyDescent="0.25">
      <c r="A265" s="121" t="s">
        <v>54</v>
      </c>
      <c r="B265" s="123">
        <v>14.013802388519087</v>
      </c>
      <c r="C265" s="123">
        <v>14.274164602014483</v>
      </c>
      <c r="D265" s="123">
        <v>14.810437464692651</v>
      </c>
      <c r="E265" s="123">
        <v>15.04762824903389</v>
      </c>
      <c r="F265" s="123">
        <v>15.175747934068182</v>
      </c>
      <c r="G265" s="123">
        <v>15.009540529477324</v>
      </c>
      <c r="H265" s="123">
        <v>14.317587748294509</v>
      </c>
      <c r="I265" s="123">
        <v>14.797341019121612</v>
      </c>
      <c r="J265" s="123">
        <v>12.591475998249701</v>
      </c>
      <c r="K265" s="123">
        <v>12.339506053541307</v>
      </c>
      <c r="L265" s="123">
        <v>14.338367089745212</v>
      </c>
      <c r="M265" s="123">
        <v>11.923034071904841</v>
      </c>
      <c r="N265" s="123">
        <v>9.665786001261246</v>
      </c>
      <c r="O265" s="123">
        <v>8.283542483260625</v>
      </c>
      <c r="P265" s="123">
        <v>7.401573367365831</v>
      </c>
      <c r="Q265" s="123">
        <v>7.2321855818384302</v>
      </c>
      <c r="R265" s="123">
        <v>9.0765443024599772</v>
      </c>
      <c r="S265" s="123">
        <v>8.6004105258412906</v>
      </c>
      <c r="T265" s="123">
        <v>9.8789322683963956</v>
      </c>
      <c r="U265" s="123">
        <v>10.063206105298539</v>
      </c>
      <c r="V265" s="123">
        <v>11.044378524802354</v>
      </c>
      <c r="W265" s="123">
        <v>11.500473796796369</v>
      </c>
      <c r="X265" s="123">
        <v>10.76995473943602</v>
      </c>
      <c r="Y265" s="123">
        <v>12.411275050324484</v>
      </c>
      <c r="DA265" s="130" t="s">
        <v>2969</v>
      </c>
    </row>
    <row r="266" spans="1:105" ht="12" customHeight="1" x14ac:dyDescent="0.25">
      <c r="A266" s="97" t="s">
        <v>50</v>
      </c>
      <c r="B266" s="99">
        <v>14.516266448645446</v>
      </c>
      <c r="C266" s="99">
        <v>13.851921636044244</v>
      </c>
      <c r="D266" s="99">
        <v>13.788029236857062</v>
      </c>
      <c r="E266" s="99">
        <v>16.051602074661901</v>
      </c>
      <c r="F266" s="99">
        <v>15.958535024060645</v>
      </c>
      <c r="G266" s="99">
        <v>14.623377226846817</v>
      </c>
      <c r="H266" s="99">
        <v>14.300003323444763</v>
      </c>
      <c r="I266" s="99">
        <v>14.294185197953958</v>
      </c>
      <c r="J266" s="99">
        <v>12.842359523342971</v>
      </c>
      <c r="K266" s="99">
        <v>12.711702289196653</v>
      </c>
      <c r="L266" s="99">
        <v>12.905024148846572</v>
      </c>
      <c r="M266" s="99">
        <v>11.624797363513833</v>
      </c>
      <c r="N266" s="99">
        <v>9.8997440403134878</v>
      </c>
      <c r="O266" s="99">
        <v>9.1707771517966084</v>
      </c>
      <c r="P266" s="99">
        <v>8.214189574782532</v>
      </c>
      <c r="Q266" s="99">
        <v>7.9325396405848867</v>
      </c>
      <c r="R266" s="99">
        <v>8.5086442153369202</v>
      </c>
      <c r="S266" s="99">
        <v>9.1565928447757816</v>
      </c>
      <c r="T266" s="99">
        <v>9.4742089031884742</v>
      </c>
      <c r="U266" s="99">
        <v>9.9163723901051011</v>
      </c>
      <c r="V266" s="99">
        <v>11.645965701488581</v>
      </c>
      <c r="W266" s="99">
        <v>11.128378157292399</v>
      </c>
      <c r="X266" s="99">
        <v>11.178208860666741</v>
      </c>
      <c r="Y266" s="99">
        <v>11.56060612958542</v>
      </c>
      <c r="DA266" s="63" t="s">
        <v>2970</v>
      </c>
    </row>
    <row r="267" spans="1:105" ht="12" customHeight="1" x14ac:dyDescent="0.25">
      <c r="A267" s="109" t="s">
        <v>120</v>
      </c>
      <c r="B267" s="110">
        <v>13.551033667910389</v>
      </c>
      <c r="C267" s="110">
        <v>14.664271938984278</v>
      </c>
      <c r="D267" s="110">
        <v>15.763498675874326</v>
      </c>
      <c r="E267" s="110">
        <v>14.089942766981382</v>
      </c>
      <c r="F267" s="110">
        <v>14.446579263124395</v>
      </c>
      <c r="G267" s="110">
        <v>15.310061610579943</v>
      </c>
      <c r="H267" s="110">
        <v>14.328621475374893</v>
      </c>
      <c r="I267" s="110">
        <v>15.066604821309124</v>
      </c>
      <c r="J267" s="110">
        <v>12.470393215868778</v>
      </c>
      <c r="K267" s="110">
        <v>12.147818315574995</v>
      </c>
      <c r="L267" s="110">
        <v>15.230830632262165</v>
      </c>
      <c r="M267" s="110">
        <v>12.126195409278914</v>
      </c>
      <c r="N267" s="110">
        <v>9.488073242527916</v>
      </c>
      <c r="O267" s="110">
        <v>7.5446091776725455</v>
      </c>
      <c r="P267" s="110">
        <v>6.6951545778982462</v>
      </c>
      <c r="Q267" s="110">
        <v>6.6521034397319463</v>
      </c>
      <c r="R267" s="110">
        <v>9.4633583474123704</v>
      </c>
      <c r="S267" s="110">
        <v>8.2765706035958129</v>
      </c>
      <c r="T267" s="110">
        <v>10.069116149519271</v>
      </c>
      <c r="U267" s="110">
        <v>10.12528764844034</v>
      </c>
      <c r="V267" s="110">
        <v>10.806694482424199</v>
      </c>
      <c r="W267" s="110">
        <v>11.635409920843777</v>
      </c>
      <c r="X267" s="110">
        <v>10.635576597071122</v>
      </c>
      <c r="Y267" s="110">
        <v>12.665446657825905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14.28108984119635</v>
      </c>
      <c r="C269" s="118">
        <f t="shared" si="122"/>
        <v>17.516891781804798</v>
      </c>
      <c r="D269" s="118">
        <f t="shared" si="122"/>
        <v>18.022230142602325</v>
      </c>
      <c r="E269" s="118">
        <f t="shared" si="122"/>
        <v>16.578745475630974</v>
      </c>
      <c r="F269" s="118">
        <f t="shared" si="122"/>
        <v>16.785407751225723</v>
      </c>
      <c r="G269" s="118">
        <f t="shared" si="122"/>
        <v>17.433511701102415</v>
      </c>
      <c r="H269" s="118">
        <f t="shared" si="122"/>
        <v>16.181999290094009</v>
      </c>
      <c r="I269" s="118">
        <f t="shared" si="122"/>
        <v>17.00751831795699</v>
      </c>
      <c r="J269" s="118">
        <f t="shared" si="122"/>
        <v>16.731375144636427</v>
      </c>
      <c r="K269" s="118">
        <f t="shared" si="122"/>
        <v>16.19952889921786</v>
      </c>
      <c r="L269" s="118">
        <f t="shared" si="122"/>
        <v>15.867436476565045</v>
      </c>
      <c r="M269" s="118">
        <f t="shared" si="122"/>
        <v>17.423000460891426</v>
      </c>
      <c r="N269" s="118">
        <f t="shared" si="122"/>
        <v>13.825636620143619</v>
      </c>
      <c r="O269" s="118">
        <f t="shared" si="122"/>
        <v>14.634912628798217</v>
      </c>
      <c r="P269" s="118">
        <f t="shared" si="122"/>
        <v>15.070084028352928</v>
      </c>
      <c r="Q269" s="118">
        <f t="shared" si="122"/>
        <v>14.824925636153695</v>
      </c>
      <c r="R269" s="118">
        <f t="shared" ref="R269:V269" si="123">R270+R273+R275+R284</f>
        <v>15.303903482422633</v>
      </c>
      <c r="S269" s="118">
        <f t="shared" si="123"/>
        <v>13.855486918595762</v>
      </c>
      <c r="T269" s="118">
        <f t="shared" si="123"/>
        <v>15.807776906755262</v>
      </c>
      <c r="U269" s="118">
        <f t="shared" si="123"/>
        <v>14.015958581294107</v>
      </c>
      <c r="V269" s="118">
        <f t="shared" si="123"/>
        <v>15.55040592426519</v>
      </c>
      <c r="W269" s="118">
        <f t="shared" ref="W269:Y269" si="124">W270+W273+W275+W284</f>
        <v>15.351246200936899</v>
      </c>
      <c r="X269" s="118">
        <f t="shared" si="124"/>
        <v>14.44154748048982</v>
      </c>
      <c r="Y269" s="118">
        <f t="shared" si="124"/>
        <v>13.451491500955925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7.7377867851160742</v>
      </c>
      <c r="C270" s="123">
        <f t="shared" si="125"/>
        <v>10.08104717628172</v>
      </c>
      <c r="D270" s="123">
        <f t="shared" si="125"/>
        <v>10.605438569028971</v>
      </c>
      <c r="E270" s="123">
        <f t="shared" si="125"/>
        <v>9.6269674276477399</v>
      </c>
      <c r="F270" s="123">
        <f t="shared" si="125"/>
        <v>10.032957111910552</v>
      </c>
      <c r="G270" s="123">
        <f t="shared" si="125"/>
        <v>10.987474712858512</v>
      </c>
      <c r="H270" s="123">
        <f t="shared" si="125"/>
        <v>10.23624745603481</v>
      </c>
      <c r="I270" s="123">
        <f t="shared" si="125"/>
        <v>11.074730765737408</v>
      </c>
      <c r="J270" s="123">
        <f t="shared" si="125"/>
        <v>11.015362444792652</v>
      </c>
      <c r="K270" s="123">
        <f t="shared" si="125"/>
        <v>10.949988056100894</v>
      </c>
      <c r="L270" s="123">
        <f t="shared" si="125"/>
        <v>9.4147556189181483</v>
      </c>
      <c r="M270" s="123">
        <f t="shared" si="125"/>
        <v>10.898771490798294</v>
      </c>
      <c r="N270" s="123">
        <f t="shared" si="125"/>
        <v>8.878805657232494</v>
      </c>
      <c r="O270" s="123">
        <f t="shared" si="125"/>
        <v>9.8737911696191851</v>
      </c>
      <c r="P270" s="123">
        <f t="shared" si="125"/>
        <v>10.55259016192619</v>
      </c>
      <c r="Q270" s="123">
        <f t="shared" si="125"/>
        <v>10.501915693518622</v>
      </c>
      <c r="R270" s="123">
        <f t="shared" ref="R270:V270" si="126">SUM(R271:R272)</f>
        <v>10.875518914325831</v>
      </c>
      <c r="S270" s="123">
        <f t="shared" si="126"/>
        <v>9.7425616458088857</v>
      </c>
      <c r="T270" s="123">
        <f t="shared" si="126"/>
        <v>11.366723704589743</v>
      </c>
      <c r="U270" s="123">
        <f t="shared" si="126"/>
        <v>10.078287118270826</v>
      </c>
      <c r="V270" s="123">
        <f t="shared" si="126"/>
        <v>11.08289865657491</v>
      </c>
      <c r="W270" s="123">
        <f t="shared" ref="W270:Y270" si="127">SUM(W271:W272)</f>
        <v>11.25959444303578</v>
      </c>
      <c r="X270" s="123">
        <f t="shared" si="127"/>
        <v>10.664800483185818</v>
      </c>
      <c r="Y270" s="123">
        <f t="shared" si="127"/>
        <v>9.9556021594613071</v>
      </c>
      <c r="DA270" s="130" t="s">
        <v>3123</v>
      </c>
    </row>
    <row r="271" spans="1:105" ht="12" customHeight="1" x14ac:dyDescent="0.25">
      <c r="A271" s="97" t="s">
        <v>211</v>
      </c>
      <c r="B271" s="99">
        <v>7.7377867851160742</v>
      </c>
      <c r="C271" s="99">
        <v>10.08104717628172</v>
      </c>
      <c r="D271" s="99">
        <v>10.605438569028971</v>
      </c>
      <c r="E271" s="99">
        <v>9.6269674276477399</v>
      </c>
      <c r="F271" s="99">
        <v>10.032957111910552</v>
      </c>
      <c r="G271" s="99">
        <v>10.987474712858512</v>
      </c>
      <c r="H271" s="99">
        <v>10.23624745603481</v>
      </c>
      <c r="I271" s="99">
        <v>11.074730765737408</v>
      </c>
      <c r="J271" s="99">
        <v>11.015362444792652</v>
      </c>
      <c r="K271" s="99">
        <v>10.949988056100894</v>
      </c>
      <c r="L271" s="99">
        <v>9.4147556189181483</v>
      </c>
      <c r="M271" s="99">
        <v>10.898771490798294</v>
      </c>
      <c r="N271" s="99">
        <v>8.878805657232494</v>
      </c>
      <c r="O271" s="99">
        <v>9.8737911696191851</v>
      </c>
      <c r="P271" s="99">
        <v>10.55259016192619</v>
      </c>
      <c r="Q271" s="99">
        <v>10.501915693518622</v>
      </c>
      <c r="R271" s="99">
        <v>10.875518914325831</v>
      </c>
      <c r="S271" s="99">
        <v>9.7425616458088857</v>
      </c>
      <c r="T271" s="99">
        <v>11.366723704589743</v>
      </c>
      <c r="U271" s="99">
        <v>10.078287118270826</v>
      </c>
      <c r="V271" s="99">
        <v>11.08289865657491</v>
      </c>
      <c r="W271" s="99">
        <v>11.25959444303578</v>
      </c>
      <c r="X271" s="99">
        <v>10.664800483185818</v>
      </c>
      <c r="Y271" s="99">
        <v>9.9556021594613071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3.6871174506659328</v>
      </c>
      <c r="C275" s="123">
        <v>4.7086428871424273</v>
      </c>
      <c r="D275" s="123">
        <v>4.6940075043062146</v>
      </c>
      <c r="E275" s="123">
        <v>3.7495045963278959</v>
      </c>
      <c r="F275" s="123">
        <v>3.6142696987601322</v>
      </c>
      <c r="G275" s="123">
        <v>3.8444866833994</v>
      </c>
      <c r="H275" s="123">
        <v>3.7130450428077397</v>
      </c>
      <c r="I275" s="123">
        <v>3.9188998207439782</v>
      </c>
      <c r="J275" s="123">
        <v>4.0281426057926399</v>
      </c>
      <c r="K275" s="123">
        <v>3.5071104868342169</v>
      </c>
      <c r="L275" s="123">
        <v>4.4585580610467721</v>
      </c>
      <c r="M275" s="123">
        <v>4.6285888374114803</v>
      </c>
      <c r="N275" s="123">
        <v>3.2278371408237674</v>
      </c>
      <c r="O275" s="123">
        <v>3.0856184072358506</v>
      </c>
      <c r="P275" s="123">
        <v>2.9822223129989238</v>
      </c>
      <c r="Q275" s="123">
        <v>2.8795890127427426</v>
      </c>
      <c r="R275" s="123">
        <v>3.04582424051218</v>
      </c>
      <c r="S275" s="123">
        <v>2.7676768627006232</v>
      </c>
      <c r="T275" s="123">
        <v>3.2413358163612549</v>
      </c>
      <c r="U275" s="123">
        <v>2.777153634273573</v>
      </c>
      <c r="V275" s="123">
        <v>3.1778442579268895</v>
      </c>
      <c r="W275" s="123">
        <v>2.9393047704449056</v>
      </c>
      <c r="X275" s="123">
        <v>2.7045096114655709</v>
      </c>
      <c r="Y275" s="123">
        <v>2.4709077228643532</v>
      </c>
      <c r="DA275" s="130" t="s">
        <v>3128</v>
      </c>
    </row>
    <row r="276" spans="1:105" ht="12" customHeight="1" x14ac:dyDescent="0.25">
      <c r="A276" s="97" t="s">
        <v>138</v>
      </c>
      <c r="B276" s="99">
        <v>3.8313346225698872</v>
      </c>
      <c r="C276" s="99">
        <v>4.908883388515787</v>
      </c>
      <c r="D276" s="99">
        <v>4.8825713989463093</v>
      </c>
      <c r="E276" s="99">
        <v>3.9007532379944836</v>
      </c>
      <c r="F276" s="99">
        <v>3.7678746987917888</v>
      </c>
      <c r="G276" s="99">
        <v>4.0065448429860231</v>
      </c>
      <c r="H276" s="99">
        <v>3.866884608376961</v>
      </c>
      <c r="I276" s="99">
        <v>4.0719035298243886</v>
      </c>
      <c r="J276" s="99">
        <v>4.1812635798414801</v>
      </c>
      <c r="K276" s="99">
        <v>3.6282253176312502</v>
      </c>
      <c r="L276" s="99">
        <v>4.6571145231351565</v>
      </c>
      <c r="M276" s="99">
        <v>4.9064693509052706</v>
      </c>
      <c r="N276" s="99">
        <v>3.4292322762071494</v>
      </c>
      <c r="O276" s="99">
        <v>3.2875130056549895</v>
      </c>
      <c r="P276" s="99">
        <v>3.1879117199689331</v>
      </c>
      <c r="Q276" s="99">
        <v>3.0803058130807361</v>
      </c>
      <c r="R276" s="99">
        <v>3.2525765558858035</v>
      </c>
      <c r="S276" s="99">
        <v>2.9527719287299949</v>
      </c>
      <c r="T276" s="99">
        <v>3.4862812437379413</v>
      </c>
      <c r="U276" s="99">
        <v>3.0062808154229894</v>
      </c>
      <c r="V276" s="99">
        <v>3.4624329793010826</v>
      </c>
      <c r="W276" s="99">
        <v>3.2098765025068094</v>
      </c>
      <c r="X276" s="99">
        <v>2.9048301130966268</v>
      </c>
      <c r="Y276" s="99">
        <v>2.6154397932861766</v>
      </c>
      <c r="DA276" s="63" t="s">
        <v>3129</v>
      </c>
    </row>
    <row r="277" spans="1:105" ht="12" customHeight="1" x14ac:dyDescent="0.25">
      <c r="A277" s="97" t="s">
        <v>137</v>
      </c>
      <c r="B277" s="99">
        <v>0.65877457929586924</v>
      </c>
      <c r="C277" s="99">
        <v>0.94611477369359187</v>
      </c>
      <c r="D277" s="99">
        <v>0.98436174870118121</v>
      </c>
      <c r="E277" s="99">
        <v>0.66042318715954185</v>
      </c>
      <c r="F277" s="99">
        <v>0.64057868980596999</v>
      </c>
      <c r="G277" s="99">
        <v>0.7842490576209864</v>
      </c>
      <c r="H277" s="99">
        <v>0.69023942702155172</v>
      </c>
      <c r="I277" s="99">
        <v>0.74757661901822725</v>
      </c>
      <c r="J277" s="99">
        <v>0.75447754154742241</v>
      </c>
      <c r="K277" s="99">
        <v>0.66139650187550914</v>
      </c>
      <c r="L277" s="99">
        <v>0.76691277432476956</v>
      </c>
      <c r="M277" s="99">
        <v>0.67363415670866966</v>
      </c>
      <c r="N277" s="99">
        <v>0.41888678772128979</v>
      </c>
      <c r="O277" s="99">
        <v>0.32828823614451536</v>
      </c>
      <c r="P277" s="99">
        <v>0.3258861882160633</v>
      </c>
      <c r="Q277" s="99">
        <v>0.32832344198574109</v>
      </c>
      <c r="R277" s="99">
        <v>0.39307124219961725</v>
      </c>
      <c r="S277" s="99">
        <v>0.32545157847845901</v>
      </c>
      <c r="T277" s="99">
        <v>0.33925240870724682</v>
      </c>
      <c r="U277" s="99">
        <v>0.29924902302329454</v>
      </c>
      <c r="V277" s="99">
        <v>0.39225810295861963</v>
      </c>
      <c r="W277" s="99">
        <v>0.45351450373390451</v>
      </c>
      <c r="X277" s="99">
        <v>0.65625372581742869</v>
      </c>
      <c r="Y277" s="99">
        <v>0.51088227091774185</v>
      </c>
      <c r="DA277" s="63" t="s">
        <v>3130</v>
      </c>
    </row>
    <row r="278" spans="1:105" ht="12" customHeight="1" x14ac:dyDescent="0.25">
      <c r="A278" s="100" t="s">
        <v>211</v>
      </c>
      <c r="B278" s="102">
        <v>0.65877457929586924</v>
      </c>
      <c r="C278" s="102">
        <v>0.94611477369359187</v>
      </c>
      <c r="D278" s="102">
        <v>0.98436174870118121</v>
      </c>
      <c r="E278" s="102">
        <v>0.66042318715954185</v>
      </c>
      <c r="F278" s="102">
        <v>0.64057868980596999</v>
      </c>
      <c r="G278" s="102">
        <v>0.7842490576209864</v>
      </c>
      <c r="H278" s="102">
        <v>0.69023942702155172</v>
      </c>
      <c r="I278" s="102">
        <v>0.74757661901822725</v>
      </c>
      <c r="J278" s="102">
        <v>0.75447754154742241</v>
      </c>
      <c r="K278" s="102">
        <v>0.66139650187550914</v>
      </c>
      <c r="L278" s="102">
        <v>0.76691277432476956</v>
      </c>
      <c r="M278" s="102">
        <v>0.67363415670866966</v>
      </c>
      <c r="N278" s="102">
        <v>0.41888678772128979</v>
      </c>
      <c r="O278" s="102">
        <v>0.32828823614451536</v>
      </c>
      <c r="P278" s="102">
        <v>0.3258861882160633</v>
      </c>
      <c r="Q278" s="102">
        <v>0.32832344198574109</v>
      </c>
      <c r="R278" s="102">
        <v>0.39307124219961725</v>
      </c>
      <c r="S278" s="102">
        <v>0.32545157847845901</v>
      </c>
      <c r="T278" s="102">
        <v>0.33925240870724682</v>
      </c>
      <c r="U278" s="102">
        <v>0.29924902302329454</v>
      </c>
      <c r="V278" s="102">
        <v>0.39225810295861963</v>
      </c>
      <c r="W278" s="102">
        <v>0.45351450373390451</v>
      </c>
      <c r="X278" s="102">
        <v>0.65625372581742869</v>
      </c>
      <c r="Y278" s="102">
        <v>0.51088227091774185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2.8561856054143426</v>
      </c>
      <c r="C284" s="123">
        <v>2.7272017183806527</v>
      </c>
      <c r="D284" s="123">
        <v>2.7227840692671399</v>
      </c>
      <c r="E284" s="123">
        <v>3.2022734516553388</v>
      </c>
      <c r="F284" s="123">
        <v>3.1381809405550385</v>
      </c>
      <c r="G284" s="123">
        <v>2.6015503048445008</v>
      </c>
      <c r="H284" s="123">
        <v>2.2327067912514598</v>
      </c>
      <c r="I284" s="123">
        <v>2.0138877314756036</v>
      </c>
      <c r="J284" s="123">
        <v>1.6878700940511353</v>
      </c>
      <c r="K284" s="123">
        <v>1.742430356282751</v>
      </c>
      <c r="L284" s="123">
        <v>1.9941227966001249</v>
      </c>
      <c r="M284" s="123">
        <v>1.8956401326816525</v>
      </c>
      <c r="N284" s="123">
        <v>1.718993822087358</v>
      </c>
      <c r="O284" s="123">
        <v>1.6755030519431817</v>
      </c>
      <c r="P284" s="123">
        <v>1.5352715534278139</v>
      </c>
      <c r="Q284" s="123">
        <v>1.4434209298923293</v>
      </c>
      <c r="R284" s="123">
        <v>1.3825603275846228</v>
      </c>
      <c r="S284" s="123">
        <v>1.3452484100862534</v>
      </c>
      <c r="T284" s="123">
        <v>1.1997173858042629</v>
      </c>
      <c r="U284" s="123">
        <v>1.1605178287497091</v>
      </c>
      <c r="V284" s="123">
        <v>1.2896630097633917</v>
      </c>
      <c r="W284" s="123">
        <v>1.1523469874562133</v>
      </c>
      <c r="X284" s="123">
        <v>1.0722373858384313</v>
      </c>
      <c r="Y284" s="123">
        <v>1.0249816186302632</v>
      </c>
      <c r="DA284" s="130" t="s">
        <v>3137</v>
      </c>
    </row>
    <row r="285" spans="1:105" ht="12" customHeight="1" x14ac:dyDescent="0.25">
      <c r="A285" s="97" t="s">
        <v>50</v>
      </c>
      <c r="B285" s="99">
        <v>5.9573688787420513</v>
      </c>
      <c r="C285" s="99">
        <v>5.6790604332484866</v>
      </c>
      <c r="D285" s="99">
        <v>5.6436844294725841</v>
      </c>
      <c r="E285" s="99">
        <v>6.5593241621611016</v>
      </c>
      <c r="F285" s="99">
        <v>6.5071237163703088</v>
      </c>
      <c r="G285" s="99">
        <v>5.9444880248612817</v>
      </c>
      <c r="H285" s="99">
        <v>5.790966343644083</v>
      </c>
      <c r="I285" s="99">
        <v>5.7771092526677847</v>
      </c>
      <c r="J285" s="99">
        <v>5.185136928925087</v>
      </c>
      <c r="K285" s="99">
        <v>5.1256724268528737</v>
      </c>
      <c r="L285" s="99">
        <v>5.1967878889252255</v>
      </c>
      <c r="M285" s="99">
        <v>4.6784012661344496</v>
      </c>
      <c r="N285" s="99">
        <v>3.9820413749193531</v>
      </c>
      <c r="O285" s="99">
        <v>3.6872737810196821</v>
      </c>
      <c r="P285" s="99">
        <v>3.3013436988778815</v>
      </c>
      <c r="Q285" s="99">
        <v>3.1861149956995027</v>
      </c>
      <c r="R285" s="99">
        <v>3.4123628663854242</v>
      </c>
      <c r="S285" s="99">
        <v>3.6556596005186623</v>
      </c>
      <c r="T285" s="99">
        <v>3.7527920986262133</v>
      </c>
      <c r="U285" s="99">
        <v>3.9053456104034003</v>
      </c>
      <c r="V285" s="99">
        <v>4.5538481908865531</v>
      </c>
      <c r="W285" s="99">
        <v>4.3300230342155235</v>
      </c>
      <c r="X285" s="99">
        <v>4.3298008853955929</v>
      </c>
      <c r="Y285" s="99">
        <v>4.4554198798853566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6.9994652029535337E-2</v>
      </c>
      <c r="D290" s="117">
        <f t="shared" si="129"/>
        <v>0.66969049470956699</v>
      </c>
      <c r="E290" s="117">
        <f t="shared" si="129"/>
        <v>2.3771843394364858E-2</v>
      </c>
      <c r="F290" s="117">
        <f t="shared" si="129"/>
        <v>0.49593497710934331</v>
      </c>
      <c r="G290" s="117">
        <f t="shared" si="129"/>
        <v>2.1799678214956297</v>
      </c>
      <c r="H290" s="117">
        <f t="shared" si="129"/>
        <v>3.7271559479739738</v>
      </c>
      <c r="I290" s="117">
        <f t="shared" si="129"/>
        <v>4.3551225709193186</v>
      </c>
      <c r="J290" s="117">
        <f t="shared" si="129"/>
        <v>6.1560886144893203</v>
      </c>
      <c r="K290" s="117">
        <f t="shared" si="129"/>
        <v>7.9368541019238155</v>
      </c>
      <c r="L290" s="117">
        <f t="shared" si="129"/>
        <v>6.9745386042430599</v>
      </c>
      <c r="M290" s="117">
        <f t="shared" si="129"/>
        <v>2.3068620736896155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0.70299989583397415</v>
      </c>
      <c r="U290" s="117">
        <f t="shared" si="130"/>
        <v>0.33962214229597754</v>
      </c>
      <c r="V290" s="117">
        <f t="shared" si="130"/>
        <v>1.3848375192983577</v>
      </c>
      <c r="W290" s="117">
        <f t="shared" ref="W290:Y290" si="131">W291+W294+W296+W305</f>
        <v>1.2521871097280066</v>
      </c>
      <c r="X290" s="117">
        <f t="shared" si="131"/>
        <v>1.1181963103355133</v>
      </c>
      <c r="Y290" s="117">
        <f t="shared" si="131"/>
        <v>1.1842273264678327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3.652675215690137E-2</v>
      </c>
      <c r="D291" s="122">
        <f t="shared" si="132"/>
        <v>0.32062091598830039</v>
      </c>
      <c r="E291" s="122">
        <f t="shared" si="132"/>
        <v>1.1673552802742579E-2</v>
      </c>
      <c r="F291" s="122">
        <f t="shared" si="132"/>
        <v>0.24037756815552075</v>
      </c>
      <c r="G291" s="122">
        <f t="shared" si="132"/>
        <v>1.1013716229055555</v>
      </c>
      <c r="H291" s="122">
        <f t="shared" si="132"/>
        <v>1.8681295075622328</v>
      </c>
      <c r="I291" s="122">
        <f t="shared" si="132"/>
        <v>2.248400037434485</v>
      </c>
      <c r="J291" s="122">
        <f t="shared" si="132"/>
        <v>3.3097637401960416</v>
      </c>
      <c r="K291" s="122">
        <f t="shared" si="132"/>
        <v>4.3491011545851972</v>
      </c>
      <c r="L291" s="122">
        <f t="shared" si="132"/>
        <v>3.2441331682055732</v>
      </c>
      <c r="M291" s="122">
        <f t="shared" si="132"/>
        <v>1.2159771944340032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0.39505587741900139</v>
      </c>
      <c r="U291" s="122">
        <f t="shared" si="133"/>
        <v>0.18206449192199767</v>
      </c>
      <c r="V291" s="122">
        <f t="shared" si="133"/>
        <v>0.73230934582643881</v>
      </c>
      <c r="W291" s="122">
        <f t="shared" ref="W291:Y291" si="134">SUM(W292:W293)</f>
        <v>0.67653970367357164</v>
      </c>
      <c r="X291" s="122">
        <f t="shared" si="134"/>
        <v>0.61348574044725079</v>
      </c>
      <c r="Y291" s="122">
        <f t="shared" si="134"/>
        <v>0.61094450562489577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3.6197373385107617E-2</v>
      </c>
      <c r="D292" s="98">
        <v>0.31783208449283057</v>
      </c>
      <c r="E292" s="98">
        <v>1.1589350135427778E-2</v>
      </c>
      <c r="F292" s="98">
        <v>0.2387151156888547</v>
      </c>
      <c r="G292" s="98">
        <v>1.0936013882867754</v>
      </c>
      <c r="H292" s="98">
        <v>1.8546238147675667</v>
      </c>
      <c r="I292" s="98">
        <v>2.2314163584344575</v>
      </c>
      <c r="J292" s="98">
        <v>3.2831684528023284</v>
      </c>
      <c r="K292" s="98">
        <v>4.3155313831987501</v>
      </c>
      <c r="L292" s="98">
        <v>3.2271705361956586</v>
      </c>
      <c r="M292" s="98">
        <v>1.2086798850871225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0.39250840391320246</v>
      </c>
      <c r="U292" s="98">
        <v>0.18090848968640164</v>
      </c>
      <c r="V292" s="98">
        <v>0.72573598208915091</v>
      </c>
      <c r="W292" s="98">
        <v>0.67045753420954246</v>
      </c>
      <c r="X292" s="98">
        <v>0.60792643763622689</v>
      </c>
      <c r="Y292" s="98">
        <v>0.60526194790708698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3.2937877179375159E-4</v>
      </c>
      <c r="D293" s="98">
        <v>2.7888314954698339E-3</v>
      </c>
      <c r="E293" s="98">
        <v>8.4202667314800739E-5</v>
      </c>
      <c r="F293" s="98">
        <v>1.6624524666660585E-3</v>
      </c>
      <c r="G293" s="98">
        <v>7.7702346187801113E-3</v>
      </c>
      <c r="H293" s="98">
        <v>1.3505692794666103E-2</v>
      </c>
      <c r="I293" s="98">
        <v>1.6983679000027365E-2</v>
      </c>
      <c r="J293" s="98">
        <v>2.6595287393713276E-2</v>
      </c>
      <c r="K293" s="98">
        <v>3.3569771386446887E-2</v>
      </c>
      <c r="L293" s="98">
        <v>1.6962632009914734E-2</v>
      </c>
      <c r="M293" s="98">
        <v>7.2973093468805626E-3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2.547473505798916E-3</v>
      </c>
      <c r="U293" s="98">
        <v>1.156002235596045E-3</v>
      </c>
      <c r="V293" s="98">
        <v>6.5733637372879022E-3</v>
      </c>
      <c r="W293" s="98">
        <v>6.0821694640292075E-3</v>
      </c>
      <c r="X293" s="98">
        <v>5.5593028110239463E-3</v>
      </c>
      <c r="Y293" s="98">
        <v>5.6825577178088301E-3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2.9775493560343057E-4</v>
      </c>
      <c r="D294" s="122">
        <f t="shared" si="135"/>
        <v>1.4611984154398381E-3</v>
      </c>
      <c r="E294" s="122">
        <f t="shared" si="135"/>
        <v>1.3372708061365501E-4</v>
      </c>
      <c r="F294" s="122">
        <f t="shared" si="135"/>
        <v>2.285905908341811E-3</v>
      </c>
      <c r="G294" s="122">
        <f t="shared" si="135"/>
        <v>1.1628752719029523E-2</v>
      </c>
      <c r="H294" s="122">
        <f t="shared" si="135"/>
        <v>2.1624931681875563E-2</v>
      </c>
      <c r="I294" s="122">
        <f t="shared" si="135"/>
        <v>7.3256513755420817E-3</v>
      </c>
      <c r="J294" s="122">
        <f t="shared" si="135"/>
        <v>7.767256442890386E-3</v>
      </c>
      <c r="K294" s="122">
        <f t="shared" si="135"/>
        <v>1.3715506533504594E-2</v>
      </c>
      <c r="L294" s="122">
        <f t="shared" si="135"/>
        <v>2.9260000602965939E-2</v>
      </c>
      <c r="M294" s="122">
        <f t="shared" si="135"/>
        <v>1.0656737472437722E-2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1.30142488806809E-3</v>
      </c>
      <c r="U294" s="122">
        <f t="shared" si="135"/>
        <v>6.2342339763692286E-4</v>
      </c>
      <c r="V294" s="122">
        <f t="shared" si="135"/>
        <v>1.5503013809867552E-3</v>
      </c>
      <c r="W294" s="122">
        <f t="shared" si="135"/>
        <v>1.7225716380806779E-3</v>
      </c>
      <c r="X294" s="122">
        <f t="shared" si="135"/>
        <v>1.8233812975284559E-3</v>
      </c>
      <c r="Y294" s="122">
        <f t="shared" si="135"/>
        <v>2.4231669462302617E-3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2.9775493560343057E-4</v>
      </c>
      <c r="D295" s="98">
        <v>1.4611984154398381E-3</v>
      </c>
      <c r="E295" s="98">
        <v>1.3372708061365501E-4</v>
      </c>
      <c r="F295" s="98">
        <v>2.285905908341811E-3</v>
      </c>
      <c r="G295" s="98">
        <v>1.1628752719029523E-2</v>
      </c>
      <c r="H295" s="98">
        <v>2.1624931681875563E-2</v>
      </c>
      <c r="I295" s="98">
        <v>7.3256513755420817E-3</v>
      </c>
      <c r="J295" s="98">
        <v>7.767256442890386E-3</v>
      </c>
      <c r="K295" s="98">
        <v>1.3715506533504594E-2</v>
      </c>
      <c r="L295" s="98">
        <v>2.9260000602965939E-2</v>
      </c>
      <c r="M295" s="98">
        <v>1.0656737472437722E-2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1.30142488806809E-3</v>
      </c>
      <c r="U295" s="98">
        <v>6.2342339763692286E-4</v>
      </c>
      <c r="V295" s="98">
        <v>1.5503013809867552E-3</v>
      </c>
      <c r="W295" s="98">
        <v>1.7225716380806779E-3</v>
      </c>
      <c r="X295" s="98">
        <v>1.8233812975284559E-3</v>
      </c>
      <c r="Y295" s="98">
        <v>2.4231669462302617E-3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1.0411568909012988E-2</v>
      </c>
      <c r="D296" s="122">
        <v>0.14872528491453868</v>
      </c>
      <c r="E296" s="122">
        <v>3.4482718282365992E-3</v>
      </c>
      <c r="F296" s="122">
        <v>8.8958159902251158E-2</v>
      </c>
      <c r="G296" s="122">
        <v>0.41006345685953949</v>
      </c>
      <c r="H296" s="122">
        <v>0.71792220192702194</v>
      </c>
      <c r="I296" s="122">
        <v>0.83835791707977791</v>
      </c>
      <c r="J296" s="122">
        <v>1.2644785774398604</v>
      </c>
      <c r="K296" s="122">
        <v>1.4568096138677131</v>
      </c>
      <c r="L296" s="122">
        <v>1.5774991650645358</v>
      </c>
      <c r="M296" s="122">
        <v>0.47785983117930331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0.12363544849114076</v>
      </c>
      <c r="U296" s="122">
        <v>5.8114274801248346E-2</v>
      </c>
      <c r="V296" s="122">
        <v>0.25625972853099266</v>
      </c>
      <c r="W296" s="122">
        <v>0.22606224775295489</v>
      </c>
      <c r="X296" s="122">
        <v>0.20414174768753884</v>
      </c>
      <c r="Y296" s="122">
        <v>0.20180560004961748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0.1449466008635564</v>
      </c>
      <c r="E297" s="98">
        <v>2.454426102064487E-4</v>
      </c>
      <c r="F297" s="98">
        <v>7.7847927741414844E-2</v>
      </c>
      <c r="G297" s="98">
        <v>0.39336698642827855</v>
      </c>
      <c r="H297" s="98">
        <v>0.69238953821005067</v>
      </c>
      <c r="I297" s="98">
        <v>0.81820863427721968</v>
      </c>
      <c r="J297" s="98">
        <v>1.2343403077861403</v>
      </c>
      <c r="K297" s="98">
        <v>1.4285114783706894</v>
      </c>
      <c r="L297" s="98">
        <v>1.4863455959069318</v>
      </c>
      <c r="M297" s="98">
        <v>0.36843500384823813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8.7869744412819015E-2</v>
      </c>
      <c r="U297" s="98">
        <v>4.1045266466280428E-2</v>
      </c>
      <c r="V297" s="98">
        <v>0.23185204790872366</v>
      </c>
      <c r="W297" s="98">
        <v>0.21662955333758221</v>
      </c>
      <c r="X297" s="98">
        <v>0.20400998903515405</v>
      </c>
      <c r="Y297" s="98">
        <v>0.20173879922551152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1.4478932386966879E-3</v>
      </c>
      <c r="D298" s="98">
        <v>1.9341960075851467E-4</v>
      </c>
      <c r="E298" s="98">
        <v>0</v>
      </c>
      <c r="F298" s="98">
        <v>0</v>
      </c>
      <c r="G298" s="98">
        <v>7.1551022744293518E-4</v>
      </c>
      <c r="H298" s="98">
        <v>5.3685418863496709E-3</v>
      </c>
      <c r="I298" s="98">
        <v>6.6416712065046346E-3</v>
      </c>
      <c r="J298" s="98">
        <v>1.8124263180011903E-2</v>
      </c>
      <c r="K298" s="98">
        <v>9.4774530292376473E-3</v>
      </c>
      <c r="L298" s="98">
        <v>7.5662009627443433E-2</v>
      </c>
      <c r="M298" s="98">
        <v>8.3779258253315614E-2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1.3603591401984775E-2</v>
      </c>
      <c r="U298" s="98">
        <v>0</v>
      </c>
      <c r="V298" s="98">
        <v>5.7408205719977172E-3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4.5189967710214721E-4</v>
      </c>
      <c r="D299" s="101">
        <v>6.2512421750078397E-5</v>
      </c>
      <c r="E299" s="101">
        <v>0</v>
      </c>
      <c r="F299" s="101">
        <v>0</v>
      </c>
      <c r="G299" s="101">
        <v>2.2207688518301473E-4</v>
      </c>
      <c r="H299" s="101">
        <v>1.5316560873281579E-3</v>
      </c>
      <c r="I299" s="101">
        <v>1.9336678665117873E-3</v>
      </c>
      <c r="J299" s="101">
        <v>5.196018783931021E-3</v>
      </c>
      <c r="K299" s="101">
        <v>2.7202188084162241E-3</v>
      </c>
      <c r="L299" s="101">
        <v>1.9932345599205235E-2</v>
      </c>
      <c r="M299" s="101">
        <v>1.8620588482515441E-2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1.7874509153391639E-3</v>
      </c>
      <c r="U299" s="101">
        <v>0</v>
      </c>
      <c r="V299" s="101">
        <v>8.3209734017581998E-4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9.9599356159454054E-4</v>
      </c>
      <c r="D300" s="104">
        <v>1.3090717900843629E-4</v>
      </c>
      <c r="E300" s="104">
        <v>0</v>
      </c>
      <c r="F300" s="104">
        <v>0</v>
      </c>
      <c r="G300" s="104">
        <v>4.9343334225992043E-4</v>
      </c>
      <c r="H300" s="104">
        <v>3.836885799021513E-3</v>
      </c>
      <c r="I300" s="104">
        <v>4.7080033399928478E-3</v>
      </c>
      <c r="J300" s="104">
        <v>1.292824439608088E-2</v>
      </c>
      <c r="K300" s="104">
        <v>6.7572342208214228E-3</v>
      </c>
      <c r="L300" s="104">
        <v>5.5729664028238195E-2</v>
      </c>
      <c r="M300" s="104">
        <v>6.5158669770800176E-2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1.1816140486645612E-2</v>
      </c>
      <c r="U300" s="104">
        <v>0</v>
      </c>
      <c r="V300" s="104">
        <v>4.908723231821897E-3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3.2058949200208398E-3</v>
      </c>
      <c r="D301" s="101">
        <v>1.4585674621299398E-3</v>
      </c>
      <c r="E301" s="101">
        <v>1.4442251417203765E-3</v>
      </c>
      <c r="F301" s="101">
        <v>4.6133641492249284E-3</v>
      </c>
      <c r="G301" s="101">
        <v>4.6218690478494135E-3</v>
      </c>
      <c r="H301" s="101">
        <v>1.046414880974761E-2</v>
      </c>
      <c r="I301" s="101">
        <v>6.409711881024128E-3</v>
      </c>
      <c r="J301" s="101">
        <v>2.5960584416948804E-3</v>
      </c>
      <c r="K301" s="101">
        <v>5.1395244406019069E-3</v>
      </c>
      <c r="L301" s="101">
        <v>1.0696548409963886E-4</v>
      </c>
      <c r="M301" s="101">
        <v>3.4060569807034154E-3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5.2555256426165499E-3</v>
      </c>
      <c r="U301" s="101">
        <v>2.1411191808415426E-3</v>
      </c>
      <c r="V301" s="101">
        <v>7.3182107954751748E-3</v>
      </c>
      <c r="W301" s="101">
        <v>0</v>
      </c>
      <c r="X301" s="101">
        <v>0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5.75778075029546E-3</v>
      </c>
      <c r="D302" s="104">
        <v>2.126696988093809E-3</v>
      </c>
      <c r="E302" s="104">
        <v>1.758604076309774E-3</v>
      </c>
      <c r="F302" s="104">
        <v>6.4968680116113805E-3</v>
      </c>
      <c r="G302" s="104">
        <v>1.135909115596861E-2</v>
      </c>
      <c r="H302" s="104">
        <v>9.6999730208738606E-3</v>
      </c>
      <c r="I302" s="104">
        <v>7.0978997150294943E-3</v>
      </c>
      <c r="J302" s="104">
        <v>9.4179480320134186E-3</v>
      </c>
      <c r="K302" s="104">
        <v>1.3681158027184198E-2</v>
      </c>
      <c r="L302" s="104">
        <v>1.5384594046060858E-2</v>
      </c>
      <c r="M302" s="104">
        <v>2.2239512097046183E-2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1.6906587033720413E-2</v>
      </c>
      <c r="U302" s="104">
        <v>1.4927889154126378E-2</v>
      </c>
      <c r="V302" s="104">
        <v>1.1348649254796143E-2</v>
      </c>
      <c r="W302" s="104">
        <v>9.4326944153726652E-3</v>
      </c>
      <c r="X302" s="104">
        <v>1.317586523847883E-4</v>
      </c>
      <c r="Y302" s="104">
        <v>6.6800824105959713E-5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1.5082686041707791E-3</v>
      </c>
      <c r="D303" s="98">
        <v>5.9470233684072882E-4</v>
      </c>
      <c r="E303" s="98">
        <v>3.6292674943825317E-4</v>
      </c>
      <c r="F303" s="98">
        <v>1.3594335018231212E-3</v>
      </c>
      <c r="G303" s="98">
        <v>3.1742761820594879E-3</v>
      </c>
      <c r="H303" s="98">
        <v>2.33839931506338E-3</v>
      </c>
      <c r="I303" s="98">
        <v>1.7685395778495522E-3</v>
      </c>
      <c r="J303" s="98">
        <v>2.2681276729422011E-3</v>
      </c>
      <c r="K303" s="98">
        <v>3.5155302526062031E-3</v>
      </c>
      <c r="L303" s="98">
        <v>2.8273520053421182E-3</v>
      </c>
      <c r="M303" s="98">
        <v>3.1163181385438147E-3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1.5791001381970768E-3</v>
      </c>
      <c r="U303" s="98">
        <v>1.4237000890681547E-3</v>
      </c>
      <c r="V303" s="98">
        <v>4.2296429691445538E-4</v>
      </c>
      <c r="W303" s="98">
        <v>8.5778477644255608E-4</v>
      </c>
      <c r="X303" s="98">
        <v>2.2371500274638216E-5</v>
      </c>
      <c r="Y303" s="98">
        <v>1.0951079975260661E-5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4.2495121461246814E-3</v>
      </c>
      <c r="D304" s="98">
        <v>1.5319946512530802E-3</v>
      </c>
      <c r="E304" s="98">
        <v>1.3956773268715209E-3</v>
      </c>
      <c r="F304" s="98">
        <v>5.1374345097882591E-3</v>
      </c>
      <c r="G304" s="98">
        <v>8.1848149739091221E-3</v>
      </c>
      <c r="H304" s="98">
        <v>7.3615737058104801E-3</v>
      </c>
      <c r="I304" s="98">
        <v>5.3293601371799419E-3</v>
      </c>
      <c r="J304" s="98">
        <v>7.1498203590712166E-3</v>
      </c>
      <c r="K304" s="98">
        <v>1.0165627774577995E-2</v>
      </c>
      <c r="L304" s="98">
        <v>1.2557242040718739E-2</v>
      </c>
      <c r="M304" s="98">
        <v>1.9123193958502368E-2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1.5327486895523336E-2</v>
      </c>
      <c r="U304" s="98">
        <v>1.3504189065058224E-2</v>
      </c>
      <c r="V304" s="98">
        <v>1.0925684957881687E-2</v>
      </c>
      <c r="W304" s="98">
        <v>8.5749096389301088E-3</v>
      </c>
      <c r="X304" s="98">
        <v>1.0938715211015008E-4</v>
      </c>
      <c r="Y304" s="98">
        <v>5.5849744130699056E-5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2.2758576028017549E-2</v>
      </c>
      <c r="D305" s="122">
        <v>0.19888309539128801</v>
      </c>
      <c r="E305" s="122">
        <v>8.5162916827720252E-3</v>
      </c>
      <c r="F305" s="122">
        <v>0.1643133431432296</v>
      </c>
      <c r="G305" s="122">
        <v>0.65690398901150537</v>
      </c>
      <c r="H305" s="122">
        <v>1.1194793068028439</v>
      </c>
      <c r="I305" s="122">
        <v>1.2610389650295128</v>
      </c>
      <c r="J305" s="122">
        <v>1.5740790404105278</v>
      </c>
      <c r="K305" s="122">
        <v>2.1172278269374005</v>
      </c>
      <c r="L305" s="122">
        <v>2.1236462703699854</v>
      </c>
      <c r="M305" s="122">
        <v>0.60236831060387119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0.18300714503576387</v>
      </c>
      <c r="U305" s="122">
        <v>9.8819952175094594E-2</v>
      </c>
      <c r="V305" s="122">
        <v>0.3947181435599395</v>
      </c>
      <c r="W305" s="122">
        <v>0.34786258666339936</v>
      </c>
      <c r="X305" s="122">
        <v>0.2987454409031951</v>
      </c>
      <c r="Y305" s="122">
        <v>0.36905405384708923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1.2396533594037144E-2</v>
      </c>
      <c r="D306" s="98">
        <v>0.10556396176170381</v>
      </c>
      <c r="E306" s="98">
        <v>5.3064246295100592E-3</v>
      </c>
      <c r="F306" s="98">
        <v>8.6817641142434038E-2</v>
      </c>
      <c r="G306" s="98">
        <v>0.2415752179908954</v>
      </c>
      <c r="H306" s="98">
        <v>0.41377079549105261</v>
      </c>
      <c r="I306" s="98">
        <v>0.41365168841723432</v>
      </c>
      <c r="J306" s="98">
        <v>0.55477371670357734</v>
      </c>
      <c r="K306" s="98">
        <v>1.0353796563170401</v>
      </c>
      <c r="L306" s="98">
        <v>1.2109761522612956</v>
      </c>
      <c r="M306" s="98">
        <v>0.3920517234448605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6.5997698486880169E-2</v>
      </c>
      <c r="U306" s="98">
        <v>4.0856281878244825E-2</v>
      </c>
      <c r="V306" s="98">
        <v>0.16219463947480922</v>
      </c>
      <c r="W306" s="98">
        <v>7.0054111923151863E-2</v>
      </c>
      <c r="X306" s="98">
        <v>4.0904161475255219E-2</v>
      </c>
      <c r="Y306" s="98">
        <v>5.1054768157744596E-2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1.0362042433980407E-2</v>
      </c>
      <c r="D307" s="33">
        <v>9.3319133629584189E-2</v>
      </c>
      <c r="E307" s="33">
        <v>3.2098670532619668E-3</v>
      </c>
      <c r="F307" s="33">
        <v>7.7495702000795544E-2</v>
      </c>
      <c r="G307" s="33">
        <v>0.41532877102061</v>
      </c>
      <c r="H307" s="33">
        <v>0.70570851131179124</v>
      </c>
      <c r="I307" s="33">
        <v>0.84738727661227853</v>
      </c>
      <c r="J307" s="33">
        <v>1.0193053237069505</v>
      </c>
      <c r="K307" s="33">
        <v>1.0818481706203604</v>
      </c>
      <c r="L307" s="33">
        <v>0.9126701181086897</v>
      </c>
      <c r="M307" s="33">
        <v>0.21031658715901072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0.11700944654888369</v>
      </c>
      <c r="U307" s="33">
        <v>5.7963670296849762E-2</v>
      </c>
      <c r="V307" s="33">
        <v>0.23252350408513031</v>
      </c>
      <c r="W307" s="33">
        <v>0.2778084747402475</v>
      </c>
      <c r="X307" s="33">
        <v>0.25784127942793988</v>
      </c>
      <c r="Y307" s="33">
        <v>0.31799928568934466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4.2039873595524982E-2</v>
      </c>
      <c r="D309" s="117">
        <f t="shared" si="136"/>
        <v>0.37287357193998327</v>
      </c>
      <c r="E309" s="117">
        <f t="shared" si="136"/>
        <v>1.4317501834697512E-2</v>
      </c>
      <c r="F309" s="117">
        <f t="shared" si="136"/>
        <v>0.28584035934878155</v>
      </c>
      <c r="G309" s="117">
        <f t="shared" si="136"/>
        <v>1.2699268677506603</v>
      </c>
      <c r="H309" s="117">
        <f t="shared" si="136"/>
        <v>2.1880063537627459</v>
      </c>
      <c r="I309" s="117">
        <f t="shared" si="136"/>
        <v>2.5338011426271585</v>
      </c>
      <c r="J309" s="117">
        <f t="shared" si="136"/>
        <v>3.5671906062150578</v>
      </c>
      <c r="K309" s="117">
        <f t="shared" si="136"/>
        <v>4.6008516555568342</v>
      </c>
      <c r="L309" s="117">
        <f t="shared" si="136"/>
        <v>4.1462952151234056</v>
      </c>
      <c r="M309" s="117">
        <f t="shared" si="136"/>
        <v>1.4055119440932888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0.50798896748781885</v>
      </c>
      <c r="U309" s="117">
        <f t="shared" si="137"/>
        <v>0.24658514870587886</v>
      </c>
      <c r="V309" s="117">
        <f t="shared" si="137"/>
        <v>0.99976646431971794</v>
      </c>
      <c r="W309" s="117">
        <f t="shared" ref="W309:Y309" si="138">W310+W313+W315+W324</f>
        <v>0.9267743565627995</v>
      </c>
      <c r="X309" s="117">
        <f t="shared" si="138"/>
        <v>0.83375071566264214</v>
      </c>
      <c r="Y309" s="117">
        <f t="shared" si="138"/>
        <v>0.89413986955120039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1.8230406267022489E-2</v>
      </c>
      <c r="D310" s="122">
        <f t="shared" si="139"/>
        <v>0.16144312786499879</v>
      </c>
      <c r="E310" s="122">
        <f t="shared" si="139"/>
        <v>5.9259349049928809E-3</v>
      </c>
      <c r="F310" s="122">
        <f t="shared" si="139"/>
        <v>0.12314877922099758</v>
      </c>
      <c r="G310" s="122">
        <f t="shared" si="139"/>
        <v>0.56987268824804538</v>
      </c>
      <c r="H310" s="122">
        <f t="shared" si="139"/>
        <v>0.9765204251832329</v>
      </c>
      <c r="I310" s="122">
        <f t="shared" si="139"/>
        <v>1.1879200113421116</v>
      </c>
      <c r="J310" s="122">
        <f t="shared" si="139"/>
        <v>1.7690738940874116</v>
      </c>
      <c r="K310" s="122">
        <f t="shared" si="139"/>
        <v>2.3527011619239429</v>
      </c>
      <c r="L310" s="122">
        <f t="shared" si="139"/>
        <v>1.7750562555687914</v>
      </c>
      <c r="M310" s="122">
        <f t="shared" si="139"/>
        <v>0.68191499130956856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0.27168442958921618</v>
      </c>
      <c r="U310" s="122">
        <f t="shared" si="140"/>
        <v>0.12528716891661809</v>
      </c>
      <c r="V310" s="122">
        <f t="shared" si="140"/>
        <v>0.50551966118126712</v>
      </c>
      <c r="W310" s="122">
        <f t="shared" ref="W310:Y310" si="141">SUM(W311:W312)</f>
        <v>0.46827620138318993</v>
      </c>
      <c r="X310" s="122">
        <f t="shared" si="141"/>
        <v>0.42532056151193348</v>
      </c>
      <c r="Y310" s="122">
        <f t="shared" si="141"/>
        <v>0.42403431447764467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1.7901027495228736E-2</v>
      </c>
      <c r="D311" s="98">
        <v>0.15865429636952896</v>
      </c>
      <c r="E311" s="98">
        <v>5.84173223767808E-3</v>
      </c>
      <c r="F311" s="98">
        <v>0.12148632675433152</v>
      </c>
      <c r="G311" s="98">
        <v>0.56210245362926525</v>
      </c>
      <c r="H311" s="98">
        <v>0.96301473238856683</v>
      </c>
      <c r="I311" s="98">
        <v>1.1709363323420843</v>
      </c>
      <c r="J311" s="98">
        <v>1.7424786066936984</v>
      </c>
      <c r="K311" s="98">
        <v>2.3191313905374962</v>
      </c>
      <c r="L311" s="98">
        <v>1.7580936235588767</v>
      </c>
      <c r="M311" s="98">
        <v>0.67461768196268801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0.26913695608341726</v>
      </c>
      <c r="U311" s="98">
        <v>0.12413116668102206</v>
      </c>
      <c r="V311" s="98">
        <v>0.49894629744397923</v>
      </c>
      <c r="W311" s="98">
        <v>0.4621940319191607</v>
      </c>
      <c r="X311" s="98">
        <v>0.41976125870090952</v>
      </c>
      <c r="Y311" s="98">
        <v>0.41835175675983582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3.2937877179375159E-4</v>
      </c>
      <c r="D312" s="98">
        <v>2.7888314954698339E-3</v>
      </c>
      <c r="E312" s="98">
        <v>8.4202667314800739E-5</v>
      </c>
      <c r="F312" s="98">
        <v>1.6624524666660585E-3</v>
      </c>
      <c r="G312" s="98">
        <v>7.7702346187801113E-3</v>
      </c>
      <c r="H312" s="98">
        <v>1.3505692794666103E-2</v>
      </c>
      <c r="I312" s="98">
        <v>1.6983679000027365E-2</v>
      </c>
      <c r="J312" s="98">
        <v>2.6595287393713276E-2</v>
      </c>
      <c r="K312" s="98">
        <v>3.3569771386446887E-2</v>
      </c>
      <c r="L312" s="98">
        <v>1.6962632009914734E-2</v>
      </c>
      <c r="M312" s="98">
        <v>7.2973093468805626E-3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2.547473505798916E-3</v>
      </c>
      <c r="U312" s="98">
        <v>1.156002235596045E-3</v>
      </c>
      <c r="V312" s="98">
        <v>6.5733637372879022E-3</v>
      </c>
      <c r="W312" s="98">
        <v>6.0821694640292075E-3</v>
      </c>
      <c r="X312" s="98">
        <v>5.5593028110239463E-3</v>
      </c>
      <c r="Y312" s="98">
        <v>5.6825577178088301E-3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6.7829188977275431E-4</v>
      </c>
      <c r="D313" s="122">
        <f t="shared" si="142"/>
        <v>3.4679344651618906E-3</v>
      </c>
      <c r="E313" s="122">
        <f t="shared" si="142"/>
        <v>3.3032025576002936E-4</v>
      </c>
      <c r="F313" s="122">
        <f t="shared" si="142"/>
        <v>5.8693892206969816E-3</v>
      </c>
      <c r="G313" s="122">
        <f t="shared" si="142"/>
        <v>3.1008299249868438E-2</v>
      </c>
      <c r="H313" s="122">
        <f t="shared" si="142"/>
        <v>5.9828626273276772E-2</v>
      </c>
      <c r="I313" s="122">
        <f t="shared" si="142"/>
        <v>2.1011087925184958E-2</v>
      </c>
      <c r="J313" s="122">
        <f t="shared" si="142"/>
        <v>2.3080852810440779E-2</v>
      </c>
      <c r="K313" s="122">
        <f t="shared" si="142"/>
        <v>4.220653971594731E-2</v>
      </c>
      <c r="L313" s="122">
        <f t="shared" si="142"/>
        <v>9.3204614582018896E-2</v>
      </c>
      <c r="M313" s="122">
        <f t="shared" si="142"/>
        <v>3.5266089303036159E-2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5.1341348663032586E-3</v>
      </c>
      <c r="U313" s="122">
        <f t="shared" si="142"/>
        <v>2.4617832960579823E-3</v>
      </c>
      <c r="V313" s="122">
        <f t="shared" si="142"/>
        <v>6.1387038554534482E-3</v>
      </c>
      <c r="W313" s="122">
        <f t="shared" si="142"/>
        <v>6.8822953381044464E-3</v>
      </c>
      <c r="X313" s="122">
        <f t="shared" si="142"/>
        <v>7.3642433311093165E-3</v>
      </c>
      <c r="Y313" s="122">
        <f t="shared" si="142"/>
        <v>9.9052515288693254E-3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6.7829188977275431E-4</v>
      </c>
      <c r="D314" s="98">
        <v>3.4679344651618906E-3</v>
      </c>
      <c r="E314" s="98">
        <v>3.3032025576002936E-4</v>
      </c>
      <c r="F314" s="98">
        <v>5.8693892206969816E-3</v>
      </c>
      <c r="G314" s="98">
        <v>3.1008299249868438E-2</v>
      </c>
      <c r="H314" s="98">
        <v>5.9828626273276772E-2</v>
      </c>
      <c r="I314" s="98">
        <v>2.1011087925184958E-2</v>
      </c>
      <c r="J314" s="98">
        <v>2.3080852810440779E-2</v>
      </c>
      <c r="K314" s="98">
        <v>4.220653971594731E-2</v>
      </c>
      <c r="L314" s="98">
        <v>9.3204614582018896E-2</v>
      </c>
      <c r="M314" s="98">
        <v>3.5266089303036159E-2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5.1341348663032586E-3</v>
      </c>
      <c r="U314" s="98">
        <v>2.4617832960579823E-3</v>
      </c>
      <c r="V314" s="98">
        <v>6.1387038554534482E-3</v>
      </c>
      <c r="W314" s="98">
        <v>6.8822953381044464E-3</v>
      </c>
      <c r="X314" s="98">
        <v>7.3642433311093165E-3</v>
      </c>
      <c r="Y314" s="98">
        <v>9.9052515288693254E-3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8.58939830229093E-3</v>
      </c>
      <c r="D315" s="122">
        <v>8.0215256759796613E-2</v>
      </c>
      <c r="E315" s="122">
        <v>2.7207339264345692E-3</v>
      </c>
      <c r="F315" s="122">
        <v>5.0889420566572495E-2</v>
      </c>
      <c r="G315" s="122">
        <v>0.22618685009203668</v>
      </c>
      <c r="H315" s="122">
        <v>0.39600478481960349</v>
      </c>
      <c r="I315" s="122">
        <v>0.46274760161590184</v>
      </c>
      <c r="J315" s="122">
        <v>0.7037313927720632</v>
      </c>
      <c r="K315" s="122">
        <v>0.81443832522633308</v>
      </c>
      <c r="L315" s="122">
        <v>0.91101528405514154</v>
      </c>
      <c r="M315" s="122">
        <v>0.30866764223297272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9.6252017267636089E-2</v>
      </c>
      <c r="U315" s="122">
        <v>4.6001873086247931E-2</v>
      </c>
      <c r="V315" s="122">
        <v>0.19303095836704201</v>
      </c>
      <c r="W315" s="122">
        <v>0.17003043030113424</v>
      </c>
      <c r="X315" s="122">
        <v>0.1522169509985748</v>
      </c>
      <c r="Y315" s="122">
        <v>0.15079133823940313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7.7164936540302667E-2</v>
      </c>
      <c r="E316" s="98">
        <v>1.312220315226174E-4</v>
      </c>
      <c r="F316" s="98">
        <v>4.1799528501898192E-2</v>
      </c>
      <c r="G316" s="98">
        <v>0.2122202671230482</v>
      </c>
      <c r="H316" s="98">
        <v>0.37547156560591483</v>
      </c>
      <c r="I316" s="98">
        <v>0.44621182821666916</v>
      </c>
      <c r="J316" s="98">
        <v>0.67755559011845101</v>
      </c>
      <c r="K316" s="98">
        <v>0.79021997461978555</v>
      </c>
      <c r="L316" s="98">
        <v>0.82963335428055418</v>
      </c>
      <c r="M316" s="98">
        <v>0.20939922585675191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6.2758684416074684E-2</v>
      </c>
      <c r="U316" s="98">
        <v>2.9822469219642014E-2</v>
      </c>
      <c r="V316" s="98">
        <v>0.17071224186902131</v>
      </c>
      <c r="W316" s="98">
        <v>0.16079859285084383</v>
      </c>
      <c r="X316" s="98">
        <v>0.15209016953073237</v>
      </c>
      <c r="Y316" s="98">
        <v>0.15072685447805922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1.2356713721853991E-3</v>
      </c>
      <c r="D317" s="98">
        <v>1.6418679390514039E-4</v>
      </c>
      <c r="E317" s="98">
        <v>0</v>
      </c>
      <c r="F317" s="98">
        <v>0</v>
      </c>
      <c r="G317" s="98">
        <v>6.1324313190017749E-4</v>
      </c>
      <c r="H317" s="98">
        <v>4.6674779402107788E-3</v>
      </c>
      <c r="I317" s="98">
        <v>5.7625332456106787E-3</v>
      </c>
      <c r="J317" s="98">
        <v>1.5780449376510727E-2</v>
      </c>
      <c r="K317" s="98">
        <v>8.2619972348356042E-3</v>
      </c>
      <c r="L317" s="98">
        <v>6.6855299132002666E-2</v>
      </c>
      <c r="M317" s="98">
        <v>7.5741640369440616E-2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1.3092780912250732E-2</v>
      </c>
      <c r="U317" s="98">
        <v>0</v>
      </c>
      <c r="V317" s="98">
        <v>5.5213949924379016E-3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2.3967781059085845E-4</v>
      </c>
      <c r="D318" s="101">
        <v>3.3279614896704102E-5</v>
      </c>
      <c r="E318" s="101">
        <v>0</v>
      </c>
      <c r="F318" s="101">
        <v>0</v>
      </c>
      <c r="G318" s="101">
        <v>1.1980978964025702E-4</v>
      </c>
      <c r="H318" s="101">
        <v>8.3059214118926623E-4</v>
      </c>
      <c r="I318" s="101">
        <v>1.054529905617831E-3</v>
      </c>
      <c r="J318" s="101">
        <v>2.8522049804298468E-3</v>
      </c>
      <c r="K318" s="101">
        <v>1.5047630140141808E-3</v>
      </c>
      <c r="L318" s="101">
        <v>1.1125635103764471E-2</v>
      </c>
      <c r="M318" s="101">
        <v>1.0582970598640447E-2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1.2766404256051203E-3</v>
      </c>
      <c r="U318" s="101">
        <v>0</v>
      </c>
      <c r="V318" s="101">
        <v>6.1267176061600428E-4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9.9599356159454054E-4</v>
      </c>
      <c r="D319" s="104">
        <v>1.3090717900843629E-4</v>
      </c>
      <c r="E319" s="104">
        <v>0</v>
      </c>
      <c r="F319" s="104">
        <v>0</v>
      </c>
      <c r="G319" s="104">
        <v>4.9343334225992043E-4</v>
      </c>
      <c r="H319" s="104">
        <v>3.836885799021513E-3</v>
      </c>
      <c r="I319" s="104">
        <v>4.7080033399928478E-3</v>
      </c>
      <c r="J319" s="104">
        <v>1.292824439608088E-2</v>
      </c>
      <c r="K319" s="104">
        <v>6.7572342208214228E-3</v>
      </c>
      <c r="L319" s="104">
        <v>5.5729664028238195E-2</v>
      </c>
      <c r="M319" s="104">
        <v>6.5158669770800176E-2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1.1816140486645612E-2</v>
      </c>
      <c r="U319" s="104">
        <v>0</v>
      </c>
      <c r="V319" s="104">
        <v>4.908723231821897E-3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2.1110397116155017E-3</v>
      </c>
      <c r="D320" s="101">
        <v>9.6193045670117552E-4</v>
      </c>
      <c r="E320" s="101">
        <v>9.5407912674869372E-4</v>
      </c>
      <c r="F320" s="101">
        <v>3.0528618329879217E-3</v>
      </c>
      <c r="G320" s="101">
        <v>3.0641098111569031E-3</v>
      </c>
      <c r="H320" s="101">
        <v>6.9508721282322845E-3</v>
      </c>
      <c r="I320" s="101">
        <v>4.2666458222432859E-3</v>
      </c>
      <c r="J320" s="101">
        <v>1.7321691504149819E-3</v>
      </c>
      <c r="K320" s="101">
        <v>3.4386352010743635E-3</v>
      </c>
      <c r="L320" s="101">
        <v>7.1790665439880311E-5</v>
      </c>
      <c r="M320" s="101">
        <v>2.2995996245870789E-3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3.9009631659909414E-3</v>
      </c>
      <c r="U320" s="101">
        <v>1.6068005951421125E-3</v>
      </c>
      <c r="V320" s="101">
        <v>5.5508205740930402E-3</v>
      </c>
      <c r="W320" s="101">
        <v>0</v>
      </c>
      <c r="X320" s="101">
        <v>0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5.2426872184900284E-3</v>
      </c>
      <c r="D321" s="104">
        <v>1.9242029688876163E-3</v>
      </c>
      <c r="E321" s="104">
        <v>1.6354327681632581E-3</v>
      </c>
      <c r="F321" s="104">
        <v>6.0370302316863833E-3</v>
      </c>
      <c r="G321" s="104">
        <v>1.0289230025931394E-2</v>
      </c>
      <c r="H321" s="104">
        <v>8.9148691452456113E-3</v>
      </c>
      <c r="I321" s="104">
        <v>6.5065943313787084E-3</v>
      </c>
      <c r="J321" s="104">
        <v>8.6631841266865683E-3</v>
      </c>
      <c r="K321" s="104">
        <v>1.2517718170637635E-2</v>
      </c>
      <c r="L321" s="104">
        <v>1.4454839977144814E-2</v>
      </c>
      <c r="M321" s="104">
        <v>2.1227176382193146E-2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1.6499588773319737E-2</v>
      </c>
      <c r="U321" s="104">
        <v>1.4572603271463808E-2</v>
      </c>
      <c r="V321" s="104">
        <v>1.124650093148977E-2</v>
      </c>
      <c r="W321" s="104">
        <v>9.2318374502903949E-3</v>
      </c>
      <c r="X321" s="104">
        <v>1.2678146784241088E-4</v>
      </c>
      <c r="Y321" s="104">
        <v>6.4483761343896617E-5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9.9317507236534723E-4</v>
      </c>
      <c r="D322" s="98">
        <v>3.9220831763453609E-4</v>
      </c>
      <c r="E322" s="98">
        <v>2.397554412917372E-4</v>
      </c>
      <c r="F322" s="98">
        <v>8.9959572189812385E-4</v>
      </c>
      <c r="G322" s="98">
        <v>2.1044150520222724E-3</v>
      </c>
      <c r="H322" s="98">
        <v>1.5532954394351305E-3</v>
      </c>
      <c r="I322" s="98">
        <v>1.1772341941987661E-3</v>
      </c>
      <c r="J322" s="98">
        <v>1.5133637676153515E-3</v>
      </c>
      <c r="K322" s="98">
        <v>2.3520903960596398E-3</v>
      </c>
      <c r="L322" s="98">
        <v>1.8975979364260738E-3</v>
      </c>
      <c r="M322" s="98">
        <v>2.1039824236907768E-3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1.1721018777964022E-3</v>
      </c>
      <c r="U322" s="98">
        <v>1.0684142064055833E-3</v>
      </c>
      <c r="V322" s="98">
        <v>3.2081597360808365E-4</v>
      </c>
      <c r="W322" s="98">
        <v>6.5692781136028578E-4</v>
      </c>
      <c r="X322" s="98">
        <v>1.7394315732260808E-5</v>
      </c>
      <c r="Y322" s="98">
        <v>8.6340172131975665E-6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4.2495121461246814E-3</v>
      </c>
      <c r="D323" s="98">
        <v>1.5319946512530802E-3</v>
      </c>
      <c r="E323" s="98">
        <v>1.3956773268715209E-3</v>
      </c>
      <c r="F323" s="98">
        <v>5.1374345097882591E-3</v>
      </c>
      <c r="G323" s="98">
        <v>8.1848149739091221E-3</v>
      </c>
      <c r="H323" s="98">
        <v>7.3615737058104801E-3</v>
      </c>
      <c r="I323" s="98">
        <v>5.3293601371799419E-3</v>
      </c>
      <c r="J323" s="98">
        <v>7.1498203590712166E-3</v>
      </c>
      <c r="K323" s="98">
        <v>1.0165627774577995E-2</v>
      </c>
      <c r="L323" s="98">
        <v>1.2557242040718739E-2</v>
      </c>
      <c r="M323" s="98">
        <v>1.9123193958502368E-2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1.5327486895523336E-2</v>
      </c>
      <c r="U323" s="98">
        <v>1.3504189065058224E-2</v>
      </c>
      <c r="V323" s="98">
        <v>1.0925684957881687E-2</v>
      </c>
      <c r="W323" s="98">
        <v>8.5749096389301088E-3</v>
      </c>
      <c r="X323" s="98">
        <v>1.0938715211015008E-4</v>
      </c>
      <c r="Y323" s="98">
        <v>5.5849744130699056E-5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1.4541777136438814E-2</v>
      </c>
      <c r="D324" s="122">
        <v>0.12774725285002597</v>
      </c>
      <c r="E324" s="122">
        <v>5.3405127475100317E-3</v>
      </c>
      <c r="F324" s="122">
        <v>0.10593277034051449</v>
      </c>
      <c r="G324" s="122">
        <v>0.44285903016070977</v>
      </c>
      <c r="H324" s="122">
        <v>0.75565251748663242</v>
      </c>
      <c r="I324" s="122">
        <v>0.86212244174396035</v>
      </c>
      <c r="J324" s="122">
        <v>1.0713044665451426</v>
      </c>
      <c r="K324" s="122">
        <v>1.3915056286906109</v>
      </c>
      <c r="L324" s="122">
        <v>1.3670190609174542</v>
      </c>
      <c r="M324" s="122">
        <v>0.37966322124771135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0.13491838576466328</v>
      </c>
      <c r="U324" s="122">
        <v>7.2834323406954865E-2</v>
      </c>
      <c r="V324" s="122">
        <v>0.29507714091595544</v>
      </c>
      <c r="W324" s="122">
        <v>0.28158542954037086</v>
      </c>
      <c r="X324" s="122">
        <v>0.24884895982102448</v>
      </c>
      <c r="Y324" s="122">
        <v>0.30940896530528333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6.9385634215932621E-3</v>
      </c>
      <c r="D325" s="98">
        <v>5.9150260945179479E-2</v>
      </c>
      <c r="E325" s="98">
        <v>2.9765569651507978E-3</v>
      </c>
      <c r="F325" s="98">
        <v>4.8751826295923249E-2</v>
      </c>
      <c r="G325" s="98">
        <v>0.13580180002408038</v>
      </c>
      <c r="H325" s="98">
        <v>0.23285348682728019</v>
      </c>
      <c r="I325" s="98">
        <v>0.2330381441126646</v>
      </c>
      <c r="J325" s="98">
        <v>0.31287939217541449</v>
      </c>
      <c r="K325" s="98">
        <v>0.58456011314809719</v>
      </c>
      <c r="L325" s="98">
        <v>0.68443658875811941</v>
      </c>
      <c r="M325" s="98">
        <v>0.22176659859439754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3.8707336948480525E-2</v>
      </c>
      <c r="U325" s="98">
        <v>2.4227726177628115E-2</v>
      </c>
      <c r="V325" s="98">
        <v>9.6929694380716816E-2</v>
      </c>
      <c r="W325" s="98">
        <v>4.2020645631929546E-2</v>
      </c>
      <c r="X325" s="98">
        <v>2.4551816420048913E-2</v>
      </c>
      <c r="Y325" s="98">
        <v>3.064651789101458E-2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7.6032137148455527E-3</v>
      </c>
      <c r="D326" s="33">
        <v>6.8596991904846485E-2</v>
      </c>
      <c r="E326" s="33">
        <v>2.3639557823592339E-3</v>
      </c>
      <c r="F326" s="33">
        <v>5.7180944044591245E-2</v>
      </c>
      <c r="G326" s="33">
        <v>0.30705723013662939</v>
      </c>
      <c r="H326" s="33">
        <v>0.52279903065935218</v>
      </c>
      <c r="I326" s="33">
        <v>0.62908429763129581</v>
      </c>
      <c r="J326" s="33">
        <v>0.75842507436972806</v>
      </c>
      <c r="K326" s="33">
        <v>0.8069455155425137</v>
      </c>
      <c r="L326" s="33">
        <v>0.68258247215933487</v>
      </c>
      <c r="M326" s="33">
        <v>0.15789662265331381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9.6211048816182754E-2</v>
      </c>
      <c r="U326" s="33">
        <v>4.8606597229326753E-2</v>
      </c>
      <c r="V326" s="33">
        <v>0.19814744653523861</v>
      </c>
      <c r="W326" s="33">
        <v>0.23956478390844133</v>
      </c>
      <c r="X326" s="33">
        <v>0.22429714340097556</v>
      </c>
      <c r="Y326" s="33">
        <v>0.27876244741426875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0.60061550956472509</v>
      </c>
      <c r="D328" s="119">
        <f t="shared" si="143"/>
        <v>0.55678492510438271</v>
      </c>
      <c r="E328" s="119">
        <f t="shared" si="143"/>
        <v>0.60228824484396071</v>
      </c>
      <c r="F328" s="119">
        <f t="shared" si="143"/>
        <v>0.57636660558781216</v>
      </c>
      <c r="G328" s="119">
        <f t="shared" si="143"/>
        <v>0.58254385923889018</v>
      </c>
      <c r="H328" s="119">
        <f t="shared" si="143"/>
        <v>0.58704448762121519</v>
      </c>
      <c r="I328" s="119">
        <f t="shared" si="143"/>
        <v>0.58179789463245823</v>
      </c>
      <c r="J328" s="119">
        <f t="shared" si="143"/>
        <v>0.57945731934707945</v>
      </c>
      <c r="K328" s="119">
        <f t="shared" si="143"/>
        <v>0.57968202470064722</v>
      </c>
      <c r="L328" s="119">
        <f t="shared" si="143"/>
        <v>0.59449025238758413</v>
      </c>
      <c r="M328" s="119">
        <f t="shared" si="143"/>
        <v>0.60927437323779865</v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>
        <f t="shared" si="144"/>
        <v>0.72260176779284957</v>
      </c>
      <c r="U328" s="119">
        <f t="shared" si="144"/>
        <v>0.72605733842577969</v>
      </c>
      <c r="V328" s="119">
        <f t="shared" si="144"/>
        <v>0.7219377366568317</v>
      </c>
      <c r="W328" s="119">
        <f t="shared" ref="W328:Y328" si="145">IF(W309=0,"",W309/W290)</f>
        <v>0.74012449845782913</v>
      </c>
      <c r="X328" s="119">
        <f t="shared" si="145"/>
        <v>0.74562105773044129</v>
      </c>
      <c r="Y328" s="119">
        <f t="shared" si="145"/>
        <v>0.75504073379064018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0.49909737905832485</v>
      </c>
      <c r="D329" s="124">
        <f t="shared" si="146"/>
        <v>0.5035327385531202</v>
      </c>
      <c r="E329" s="124">
        <f t="shared" si="146"/>
        <v>0.50763764940529887</v>
      </c>
      <c r="F329" s="124">
        <f t="shared" si="146"/>
        <v>0.51231394079718007</v>
      </c>
      <c r="G329" s="124">
        <f t="shared" si="146"/>
        <v>0.51742089263626589</v>
      </c>
      <c r="H329" s="124">
        <f t="shared" si="146"/>
        <v>0.52272629987924013</v>
      </c>
      <c r="I329" s="124">
        <f t="shared" si="146"/>
        <v>0.52834014924567252</v>
      </c>
      <c r="J329" s="124">
        <f t="shared" si="146"/>
        <v>0.53450156354139855</v>
      </c>
      <c r="K329" s="124">
        <f t="shared" si="146"/>
        <v>0.54096262153928576</v>
      </c>
      <c r="L329" s="124">
        <f t="shared" si="146"/>
        <v>0.54715887527842388</v>
      </c>
      <c r="M329" s="124">
        <f t="shared" si="146"/>
        <v>0.56079587218490334</v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>
        <f t="shared" si="147"/>
        <v>0.6877113975982293</v>
      </c>
      <c r="U329" s="124">
        <f t="shared" si="147"/>
        <v>0.68814719220645826</v>
      </c>
      <c r="V329" s="124">
        <f t="shared" si="147"/>
        <v>0.69030890300979164</v>
      </c>
      <c r="W329" s="124">
        <f t="shared" ref="W329:Y329" si="148">IF(W310=0,"",W310/W291)</f>
        <v>0.69216366584322708</v>
      </c>
      <c r="X329" s="124">
        <f t="shared" si="148"/>
        <v>0.69328516291488884</v>
      </c>
      <c r="Y329" s="124">
        <f t="shared" si="148"/>
        <v>0.69406355335649883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0.49453940496670418</v>
      </c>
      <c r="D330" s="111">
        <f t="shared" si="149"/>
        <v>0.49917646490188683</v>
      </c>
      <c r="E330" s="111">
        <f t="shared" si="149"/>
        <v>0.50406038038494849</v>
      </c>
      <c r="F330" s="111">
        <f t="shared" si="149"/>
        <v>0.5089176125431405</v>
      </c>
      <c r="G330" s="111">
        <f t="shared" si="149"/>
        <v>0.51399208125535489</v>
      </c>
      <c r="H330" s="111">
        <f t="shared" si="149"/>
        <v>0.51925070988547506</v>
      </c>
      <c r="I330" s="111">
        <f t="shared" si="149"/>
        <v>0.52475026810487446</v>
      </c>
      <c r="J330" s="111">
        <f t="shared" si="149"/>
        <v>0.53073079610228846</v>
      </c>
      <c r="K330" s="111">
        <f t="shared" si="149"/>
        <v>0.53739184925554029</v>
      </c>
      <c r="L330" s="111">
        <f t="shared" si="149"/>
        <v>0.54477865481239818</v>
      </c>
      <c r="M330" s="111">
        <f t="shared" si="149"/>
        <v>0.55814421195076069</v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>
        <f t="shared" si="150"/>
        <v>0.68568456980842885</v>
      </c>
      <c r="U330" s="111">
        <f t="shared" si="150"/>
        <v>0.6861544579593748</v>
      </c>
      <c r="V330" s="111">
        <f t="shared" si="150"/>
        <v>0.68750387159760207</v>
      </c>
      <c r="W330" s="111">
        <f t="shared" ref="W330:Y330" si="151">IF(W311=0,"",W311/W292)</f>
        <v>0.68937107622197025</v>
      </c>
      <c r="X330" s="111">
        <f t="shared" si="151"/>
        <v>0.69048034879523978</v>
      </c>
      <c r="Y330" s="111">
        <f t="shared" si="151"/>
        <v>0.69119124076185356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2.3733494565267517</v>
      </c>
      <c r="E332" s="124">
        <f t="shared" si="155"/>
        <v>2.4701074325726364</v>
      </c>
      <c r="F332" s="124">
        <f t="shared" si="155"/>
        <v>2.5676425260017015</v>
      </c>
      <c r="G332" s="124">
        <f t="shared" si="155"/>
        <v>2.6665197892742047</v>
      </c>
      <c r="H332" s="124">
        <f t="shared" si="155"/>
        <v>2.766650417833262</v>
      </c>
      <c r="I332" s="124">
        <f t="shared" si="155"/>
        <v>2.8681528574147013</v>
      </c>
      <c r="J332" s="124">
        <f t="shared" si="155"/>
        <v>2.9715579729014108</v>
      </c>
      <c r="K332" s="124">
        <f t="shared" si="155"/>
        <v>3.0772862535440515</v>
      </c>
      <c r="L332" s="124">
        <f t="shared" si="155"/>
        <v>3.1853934607428278</v>
      </c>
      <c r="M332" s="124">
        <f t="shared" si="155"/>
        <v>3.3092763516270671</v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>
        <f t="shared" si="156"/>
        <v>3.9450105137643892</v>
      </c>
      <c r="U332" s="124">
        <f t="shared" si="156"/>
        <v>3.948814409900776</v>
      </c>
      <c r="V332" s="124">
        <f t="shared" si="156"/>
        <v>3.9596841818886914</v>
      </c>
      <c r="W332" s="124">
        <f t="shared" ref="W332:Y332" si="157">IF(W313=0,"",W313/W294)</f>
        <v>3.9953608813464681</v>
      </c>
      <c r="X332" s="124">
        <f t="shared" si="157"/>
        <v>4.0387840662242995</v>
      </c>
      <c r="Y332" s="124">
        <f t="shared" si="157"/>
        <v>4.0877297143224061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2.3733494565267517</v>
      </c>
      <c r="E333" s="111">
        <f t="shared" si="158"/>
        <v>2.4701074325726364</v>
      </c>
      <c r="F333" s="111">
        <f t="shared" si="158"/>
        <v>2.5676425260017015</v>
      </c>
      <c r="G333" s="111">
        <f t="shared" si="158"/>
        <v>2.6665197892742047</v>
      </c>
      <c r="H333" s="111">
        <f t="shared" si="158"/>
        <v>2.766650417833262</v>
      </c>
      <c r="I333" s="111">
        <f t="shared" si="158"/>
        <v>2.8681528574147013</v>
      </c>
      <c r="J333" s="111">
        <f t="shared" si="158"/>
        <v>2.9715579729014108</v>
      </c>
      <c r="K333" s="111">
        <f t="shared" si="158"/>
        <v>3.0772862535440515</v>
      </c>
      <c r="L333" s="111">
        <f t="shared" si="158"/>
        <v>3.1853934607428278</v>
      </c>
      <c r="M333" s="111">
        <f t="shared" si="158"/>
        <v>3.3092763516270671</v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>
        <f t="shared" si="159"/>
        <v>3.9450105137643892</v>
      </c>
      <c r="U333" s="111">
        <f t="shared" si="159"/>
        <v>3.948814409900776</v>
      </c>
      <c r="V333" s="111">
        <f t="shared" si="159"/>
        <v>3.9596841818886914</v>
      </c>
      <c r="W333" s="111">
        <f t="shared" ref="W333:Y333" si="160">IF(W314=0,"",W314/W295)</f>
        <v>3.9953608813464681</v>
      </c>
      <c r="X333" s="111">
        <f t="shared" si="160"/>
        <v>4.0387840662242995</v>
      </c>
      <c r="Y333" s="111">
        <f t="shared" si="160"/>
        <v>4.0877297143224061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0.82498597256128625</v>
      </c>
      <c r="D334" s="124">
        <f t="shared" si="161"/>
        <v>0.53935184461667252</v>
      </c>
      <c r="E334" s="124">
        <f t="shared" si="161"/>
        <v>0.78901376166330739</v>
      </c>
      <c r="F334" s="124">
        <f t="shared" si="161"/>
        <v>0.57206017550824695</v>
      </c>
      <c r="G334" s="124">
        <f t="shared" si="161"/>
        <v>0.551589873002298</v>
      </c>
      <c r="H334" s="124">
        <f t="shared" si="161"/>
        <v>0.55159846534438017</v>
      </c>
      <c r="I334" s="124">
        <f t="shared" si="161"/>
        <v>0.55196902443263607</v>
      </c>
      <c r="J334" s="124">
        <f t="shared" si="161"/>
        <v>0.55653880210203344</v>
      </c>
      <c r="K334" s="124">
        <f t="shared" si="161"/>
        <v>0.55905611651207077</v>
      </c>
      <c r="L334" s="124">
        <f t="shared" si="161"/>
        <v>0.57750603247886456</v>
      </c>
      <c r="M334" s="124">
        <f t="shared" si="161"/>
        <v>0.64593762039218983</v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>
        <f t="shared" si="162"/>
        <v>0.77851472568996372</v>
      </c>
      <c r="U334" s="124">
        <f t="shared" si="162"/>
        <v>0.79157613587324283</v>
      </c>
      <c r="V334" s="124">
        <f t="shared" si="162"/>
        <v>0.75326294721995846</v>
      </c>
      <c r="W334" s="124">
        <f t="shared" ref="W334:Y334" si="163">IF(W315=0,"",W315/W296)</f>
        <v>0.75213987293865503</v>
      </c>
      <c r="X334" s="124">
        <f t="shared" si="163"/>
        <v>0.74564342043137299</v>
      </c>
      <c r="Y334" s="124">
        <f t="shared" si="163"/>
        <v>0.74721087126585395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>
        <f t="shared" si="164"/>
        <v>0.53236803126512</v>
      </c>
      <c r="E335" s="111">
        <f t="shared" si="164"/>
        <v>0.53463427321051893</v>
      </c>
      <c r="F335" s="111">
        <f t="shared" si="164"/>
        <v>0.53693822963075455</v>
      </c>
      <c r="G335" s="111">
        <f t="shared" si="164"/>
        <v>0.53949689334628925</v>
      </c>
      <c r="H335" s="111">
        <f t="shared" si="164"/>
        <v>0.5422837071983716</v>
      </c>
      <c r="I335" s="111">
        <f t="shared" si="164"/>
        <v>0.54535213822430384</v>
      </c>
      <c r="J335" s="111">
        <f t="shared" si="164"/>
        <v>0.54892122200374838</v>
      </c>
      <c r="K335" s="111">
        <f t="shared" si="164"/>
        <v>0.55317719639262752</v>
      </c>
      <c r="L335" s="111">
        <f t="shared" si="164"/>
        <v>0.55816988765276498</v>
      </c>
      <c r="M335" s="111">
        <f t="shared" si="164"/>
        <v>0.5683478053648926</v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>
        <f t="shared" si="165"/>
        <v>0.71422404646165139</v>
      </c>
      <c r="U335" s="111">
        <f t="shared" si="165"/>
        <v>0.72657511540683539</v>
      </c>
      <c r="V335" s="111">
        <f t="shared" si="165"/>
        <v>0.73629818416021897</v>
      </c>
      <c r="W335" s="111">
        <f t="shared" ref="W335:Y335" si="166">IF(W316=0,"",W316/W297)</f>
        <v>0.74227449751634378</v>
      </c>
      <c r="X335" s="111">
        <f t="shared" si="166"/>
        <v>0.74550354249822981</v>
      </c>
      <c r="Y335" s="111">
        <f t="shared" si="166"/>
        <v>0.74713865184441219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0.853427130647893</v>
      </c>
      <c r="D336" s="111">
        <f t="shared" si="167"/>
        <v>0.84886326546671154</v>
      </c>
      <c r="E336" s="111" t="str">
        <f t="shared" si="167"/>
        <v/>
      </c>
      <c r="F336" s="111" t="str">
        <f t="shared" si="167"/>
        <v/>
      </c>
      <c r="G336" s="111">
        <f t="shared" si="167"/>
        <v>0.85707109190006103</v>
      </c>
      <c r="H336" s="111">
        <f t="shared" si="167"/>
        <v>0.86941259638460622</v>
      </c>
      <c r="I336" s="111">
        <f t="shared" si="167"/>
        <v>0.86763301982896157</v>
      </c>
      <c r="J336" s="111">
        <f t="shared" si="167"/>
        <v>0.87068087788054094</v>
      </c>
      <c r="K336" s="111">
        <f t="shared" si="167"/>
        <v>0.87175290759527901</v>
      </c>
      <c r="L336" s="111">
        <f t="shared" si="167"/>
        <v>0.88360459180499384</v>
      </c>
      <c r="M336" s="111">
        <f t="shared" si="167"/>
        <v>0.90406195935069755</v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0.96245032104834349</v>
      </c>
      <c r="U336" s="111" t="str">
        <f t="shared" si="168"/>
        <v/>
      </c>
      <c r="V336" s="111">
        <f t="shared" si="168"/>
        <v>0.96177801120799378</v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0.53037836213519085</v>
      </c>
      <c r="D337" s="112">
        <f t="shared" si="170"/>
        <v>0.53236803126512</v>
      </c>
      <c r="E337" s="112" t="str">
        <f t="shared" si="170"/>
        <v/>
      </c>
      <c r="F337" s="112" t="str">
        <f t="shared" si="170"/>
        <v/>
      </c>
      <c r="G337" s="112">
        <f t="shared" si="170"/>
        <v>0.53949689334628925</v>
      </c>
      <c r="H337" s="112">
        <f t="shared" si="170"/>
        <v>0.5422837071983716</v>
      </c>
      <c r="I337" s="112">
        <f t="shared" si="170"/>
        <v>0.54535213822430384</v>
      </c>
      <c r="J337" s="112">
        <f t="shared" si="170"/>
        <v>0.54892122200374838</v>
      </c>
      <c r="K337" s="112">
        <f t="shared" si="170"/>
        <v>0.55317719639262752</v>
      </c>
      <c r="L337" s="112">
        <f t="shared" si="170"/>
        <v>0.55816988765276498</v>
      </c>
      <c r="M337" s="112">
        <f t="shared" si="170"/>
        <v>0.5683478053648926</v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0.71422404646165139</v>
      </c>
      <c r="U337" s="112" t="str">
        <f t="shared" si="171"/>
        <v/>
      </c>
      <c r="V337" s="112">
        <f t="shared" si="171"/>
        <v>0.73629818416021897</v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 t="str">
        <f t="shared" si="174"/>
        <v/>
      </c>
      <c r="V338" s="113">
        <f t="shared" si="174"/>
        <v>1</v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0.65848687005679496</v>
      </c>
      <c r="D339" s="112">
        <f t="shared" si="176"/>
        <v>0.65950357571837825</v>
      </c>
      <c r="E339" s="112">
        <f t="shared" si="176"/>
        <v>0.66061661661157933</v>
      </c>
      <c r="F339" s="112">
        <f t="shared" si="176"/>
        <v>0.66174308687529471</v>
      </c>
      <c r="G339" s="112">
        <f t="shared" si="176"/>
        <v>0.66295902792456962</v>
      </c>
      <c r="H339" s="112">
        <f t="shared" si="176"/>
        <v>0.66425585631555406</v>
      </c>
      <c r="I339" s="112">
        <f t="shared" si="176"/>
        <v>0.66565329322752209</v>
      </c>
      <c r="J339" s="112">
        <f t="shared" si="176"/>
        <v>0.66723041461428201</v>
      </c>
      <c r="K339" s="112">
        <f t="shared" si="176"/>
        <v>0.66905707732594288</v>
      </c>
      <c r="L339" s="112">
        <f t="shared" si="176"/>
        <v>0.67115729942386804</v>
      </c>
      <c r="M339" s="112">
        <f t="shared" si="176"/>
        <v>0.67515007459216614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0.74225937256559227</v>
      </c>
      <c r="U339" s="112">
        <f t="shared" si="177"/>
        <v>0.75044892854146383</v>
      </c>
      <c r="V339" s="112">
        <f t="shared" si="177"/>
        <v>0.75849421794806648</v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0.91053957173013234</v>
      </c>
      <c r="D340" s="113">
        <f t="shared" si="179"/>
        <v>0.90478473410182836</v>
      </c>
      <c r="E340" s="113">
        <f t="shared" si="179"/>
        <v>0.92996075136765488</v>
      </c>
      <c r="F340" s="113">
        <f t="shared" si="179"/>
        <v>0.92922162200260761</v>
      </c>
      <c r="G340" s="113">
        <f t="shared" si="179"/>
        <v>0.90581454842229525</v>
      </c>
      <c r="H340" s="113">
        <f t="shared" si="179"/>
        <v>0.91906123100149406</v>
      </c>
      <c r="I340" s="113">
        <f t="shared" si="179"/>
        <v>0.91669290812904525</v>
      </c>
      <c r="J340" s="113">
        <f t="shared" si="179"/>
        <v>0.91985898597430538</v>
      </c>
      <c r="K340" s="113">
        <f t="shared" si="179"/>
        <v>0.91496042555499835</v>
      </c>
      <c r="L340" s="113">
        <f t="shared" si="179"/>
        <v>0.93956590169799747</v>
      </c>
      <c r="M340" s="113">
        <f t="shared" si="179"/>
        <v>0.95448030917065418</v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0.97592664565657683</v>
      </c>
      <c r="U340" s="113">
        <f t="shared" si="180"/>
        <v>0.97619985793072683</v>
      </c>
      <c r="V340" s="113">
        <f t="shared" si="180"/>
        <v>0.99099907654091934</v>
      </c>
      <c r="W340" s="113">
        <f t="shared" ref="W340:Y340" si="181">IF(W321=0,"",W321/W302)</f>
        <v>0.97870629999897707</v>
      </c>
      <c r="X340" s="113">
        <f t="shared" si="181"/>
        <v>0.96222498900609543</v>
      </c>
      <c r="Y340" s="113">
        <f t="shared" si="181"/>
        <v>0.96531385962562732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0.65848687005679496</v>
      </c>
      <c r="D341" s="111">
        <f t="shared" si="182"/>
        <v>0.65950357571837825</v>
      </c>
      <c r="E341" s="111">
        <f t="shared" si="182"/>
        <v>0.66061661661157933</v>
      </c>
      <c r="F341" s="111">
        <f t="shared" si="182"/>
        <v>0.66174308687529471</v>
      </c>
      <c r="G341" s="111">
        <f t="shared" si="182"/>
        <v>0.66295902792456962</v>
      </c>
      <c r="H341" s="111">
        <f t="shared" si="182"/>
        <v>0.66425585631555406</v>
      </c>
      <c r="I341" s="111">
        <f t="shared" si="182"/>
        <v>0.66565329322752209</v>
      </c>
      <c r="J341" s="111">
        <f t="shared" si="182"/>
        <v>0.66723041461428201</v>
      </c>
      <c r="K341" s="111">
        <f t="shared" si="182"/>
        <v>0.66905707732594288</v>
      </c>
      <c r="L341" s="111">
        <f t="shared" si="182"/>
        <v>0.67115729942386804</v>
      </c>
      <c r="M341" s="111">
        <f t="shared" si="182"/>
        <v>0.67515007459216614</v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0.74225937256559227</v>
      </c>
      <c r="U341" s="111">
        <f t="shared" si="183"/>
        <v>0.75044892854146383</v>
      </c>
      <c r="V341" s="111">
        <f t="shared" si="183"/>
        <v>0.7584942179480666</v>
      </c>
      <c r="W341" s="111">
        <f t="shared" ref="W341:Y341" si="184">IF(W322=0,"",W322/W303)</f>
        <v>0.76584223618974279</v>
      </c>
      <c r="X341" s="111">
        <f t="shared" si="184"/>
        <v>0.77752119968369449</v>
      </c>
      <c r="Y341" s="111">
        <f t="shared" si="184"/>
        <v>0.78841696277467443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0.6389581280716673</v>
      </c>
      <c r="D343" s="124">
        <f t="shared" si="188"/>
        <v>0.64232333370864203</v>
      </c>
      <c r="E343" s="124">
        <f t="shared" si="188"/>
        <v>0.62709368659995357</v>
      </c>
      <c r="F343" s="124">
        <f t="shared" si="188"/>
        <v>0.64469974448864087</v>
      </c>
      <c r="G343" s="124">
        <f t="shared" si="188"/>
        <v>0.67416096959178806</v>
      </c>
      <c r="H343" s="124">
        <f t="shared" si="188"/>
        <v>0.67500356004321704</v>
      </c>
      <c r="I343" s="124">
        <f t="shared" si="188"/>
        <v>0.68366043052744496</v>
      </c>
      <c r="J343" s="124">
        <f t="shared" si="188"/>
        <v>0.68059127848226786</v>
      </c>
      <c r="K343" s="124">
        <f t="shared" si="188"/>
        <v>0.65722999243942637</v>
      </c>
      <c r="L343" s="124">
        <f t="shared" si="188"/>
        <v>0.64371316447126092</v>
      </c>
      <c r="M343" s="124">
        <f t="shared" si="188"/>
        <v>0.63028418753818716</v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>
        <f t="shared" si="189"/>
        <v>0.73723015425598315</v>
      </c>
      <c r="U343" s="124">
        <f t="shared" si="189"/>
        <v>0.73704066642233368</v>
      </c>
      <c r="V343" s="124">
        <f t="shared" si="189"/>
        <v>0.747564168838737</v>
      </c>
      <c r="W343" s="124">
        <f t="shared" ref="W343:Y343" si="190">IF(W324=0,"",W324/W305)</f>
        <v>0.8094731665203192</v>
      </c>
      <c r="X343" s="124">
        <f t="shared" si="190"/>
        <v>0.83297994127937514</v>
      </c>
      <c r="Y343" s="124">
        <f t="shared" si="190"/>
        <v>0.83838386837902412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0.55971803480053328</v>
      </c>
      <c r="D344" s="111">
        <f t="shared" si="191"/>
        <v>0.56032627004567237</v>
      </c>
      <c r="E344" s="111">
        <f t="shared" si="191"/>
        <v>0.56093456007979192</v>
      </c>
      <c r="F344" s="111">
        <f t="shared" si="191"/>
        <v>0.56154285758513567</v>
      </c>
      <c r="G344" s="111">
        <f t="shared" si="191"/>
        <v>0.56215120554790743</v>
      </c>
      <c r="H344" s="111">
        <f t="shared" si="191"/>
        <v>0.5627595987071432</v>
      </c>
      <c r="I344" s="111">
        <f t="shared" si="191"/>
        <v>0.56336804765464443</v>
      </c>
      <c r="J344" s="111">
        <f t="shared" si="191"/>
        <v>0.5639765957812849</v>
      </c>
      <c r="K344" s="111">
        <f t="shared" si="191"/>
        <v>0.5645852799807195</v>
      </c>
      <c r="L344" s="111">
        <f t="shared" si="191"/>
        <v>0.5651941101235135</v>
      </c>
      <c r="M344" s="111">
        <f t="shared" si="191"/>
        <v>0.56565648186874395</v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>
        <f t="shared" si="192"/>
        <v>0.58649525416670767</v>
      </c>
      <c r="U344" s="111">
        <f t="shared" si="192"/>
        <v>0.59299880125726534</v>
      </c>
      <c r="V344" s="111">
        <f t="shared" si="192"/>
        <v>0.59761342726601741</v>
      </c>
      <c r="W344" s="111">
        <f t="shared" ref="W344:Y344" si="193">IF(W325=0,"",W325/W306)</f>
        <v>0.59983125156201333</v>
      </c>
      <c r="X344" s="111">
        <f t="shared" si="193"/>
        <v>0.60022783830690229</v>
      </c>
      <c r="Y344" s="111">
        <f t="shared" si="193"/>
        <v>0.60026749698139115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0.73375628051012565</v>
      </c>
      <c r="D345" s="45">
        <f t="shared" si="194"/>
        <v>0.73507960518720195</v>
      </c>
      <c r="E345" s="45">
        <f t="shared" si="194"/>
        <v>0.73646532492892769</v>
      </c>
      <c r="F345" s="45">
        <f t="shared" si="194"/>
        <v>0.73785955308856022</v>
      </c>
      <c r="G345" s="45">
        <f t="shared" si="194"/>
        <v>0.73931124343271704</v>
      </c>
      <c r="H345" s="45">
        <f t="shared" si="194"/>
        <v>0.74081440464358062</v>
      </c>
      <c r="I345" s="45">
        <f t="shared" si="194"/>
        <v>0.74238109893067572</v>
      </c>
      <c r="J345" s="45">
        <f t="shared" si="194"/>
        <v>0.74406074090884933</v>
      </c>
      <c r="K345" s="45">
        <f t="shared" si="194"/>
        <v>0.7458953459983112</v>
      </c>
      <c r="L345" s="45">
        <f t="shared" si="194"/>
        <v>0.74789615504651186</v>
      </c>
      <c r="M345" s="45">
        <f t="shared" si="194"/>
        <v>0.75075686985133239</v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>
        <f t="shared" si="195"/>
        <v>0.82225026828058811</v>
      </c>
      <c r="U345" s="45">
        <f t="shared" si="195"/>
        <v>0.83857003844645162</v>
      </c>
      <c r="V345" s="45">
        <f t="shared" si="195"/>
        <v>0.85216093450360997</v>
      </c>
      <c r="W345" s="45">
        <f t="shared" ref="W345:Y345" si="196">IF(W326=0,"",W326/W307)</f>
        <v>0.86233792591257608</v>
      </c>
      <c r="X345" s="45">
        <f t="shared" si="196"/>
        <v>0.86990393430645752</v>
      </c>
      <c r="Y345" s="45">
        <f t="shared" si="196"/>
        <v>0.87661343895782651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0.14645143387783893</v>
      </c>
      <c r="D347" s="117">
        <f t="shared" si="197"/>
        <v>1.7148135815119721</v>
      </c>
      <c r="E347" s="117">
        <f t="shared" si="197"/>
        <v>5.0735371789262552E-2</v>
      </c>
      <c r="F347" s="117">
        <f t="shared" si="197"/>
        <v>1.2114721283823586</v>
      </c>
      <c r="G347" s="117">
        <f t="shared" si="197"/>
        <v>5.252098130638851</v>
      </c>
      <c r="H347" s="117">
        <f t="shared" si="197"/>
        <v>8.9997829312698308</v>
      </c>
      <c r="I347" s="117">
        <f t="shared" si="197"/>
        <v>10.560027274880795</v>
      </c>
      <c r="J347" s="117">
        <f t="shared" si="197"/>
        <v>15.48928865433367</v>
      </c>
      <c r="K347" s="117">
        <f t="shared" si="197"/>
        <v>20.556022250252706</v>
      </c>
      <c r="L347" s="117">
        <f t="shared" si="197"/>
        <v>17.878577011077869</v>
      </c>
      <c r="M347" s="117">
        <f t="shared" si="197"/>
        <v>5.9846711364383802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1.6701388473904752</v>
      </c>
      <c r="U347" s="117">
        <f t="shared" si="198"/>
        <v>0.79648672805628928</v>
      </c>
      <c r="V347" s="117">
        <f t="shared" si="198"/>
        <v>3.4018416380206578</v>
      </c>
      <c r="W347" s="117">
        <f t="shared" ref="W347:Y347" si="199">W348+W351+W353+W362</f>
        <v>2.9371317075828869</v>
      </c>
      <c r="X347" s="117">
        <f t="shared" si="199"/>
        <v>2.6269993904823248</v>
      </c>
      <c r="Y347" s="117">
        <f t="shared" si="199"/>
        <v>2.6385042972955803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0.1122994117005775</v>
      </c>
      <c r="D348" s="122">
        <f t="shared" si="200"/>
        <v>0.98604823417374565</v>
      </c>
      <c r="E348" s="122">
        <f t="shared" si="200"/>
        <v>3.5955017739933551E-2</v>
      </c>
      <c r="F348" s="122">
        <f t="shared" si="200"/>
        <v>0.7405942627572768</v>
      </c>
      <c r="G348" s="122">
        <f t="shared" si="200"/>
        <v>3.3928095067269943</v>
      </c>
      <c r="H348" s="122">
        <f t="shared" si="200"/>
        <v>5.7538197898626091</v>
      </c>
      <c r="I348" s="122">
        <f t="shared" si="200"/>
        <v>6.9227880610346082</v>
      </c>
      <c r="J348" s="122">
        <f t="shared" si="200"/>
        <v>10.180191172344655</v>
      </c>
      <c r="K348" s="122">
        <f t="shared" si="200"/>
        <v>13.382440784222545</v>
      </c>
      <c r="L348" s="122">
        <f t="shared" si="200"/>
        <v>10.008076760863222</v>
      </c>
      <c r="M348" s="122">
        <f t="shared" si="200"/>
        <v>3.7485294491679237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1.2176455400092887</v>
      </c>
      <c r="U348" s="122">
        <f t="shared" si="201"/>
        <v>0.56121820267009104</v>
      </c>
      <c r="V348" s="122">
        <f t="shared" si="201"/>
        <v>2.2514792049903072</v>
      </c>
      <c r="W348" s="122">
        <f t="shared" ref="W348:Y348" si="202">SUM(W349:W350)</f>
        <v>2.0799963262398449</v>
      </c>
      <c r="X348" s="122">
        <f t="shared" si="202"/>
        <v>1.8860192328790326</v>
      </c>
      <c r="Y348" s="122">
        <f t="shared" si="202"/>
        <v>1.8777534756224041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0.1122994117005775</v>
      </c>
      <c r="D349" s="98">
        <v>0.98604823417374565</v>
      </c>
      <c r="E349" s="98">
        <v>3.5955017739933551E-2</v>
      </c>
      <c r="F349" s="98">
        <v>0.7405942627572768</v>
      </c>
      <c r="G349" s="98">
        <v>3.3928095067269943</v>
      </c>
      <c r="H349" s="98">
        <v>5.7538197898626091</v>
      </c>
      <c r="I349" s="98">
        <v>6.9227880610346082</v>
      </c>
      <c r="J349" s="98">
        <v>10.180191172344655</v>
      </c>
      <c r="K349" s="98">
        <v>13.382440784222545</v>
      </c>
      <c r="L349" s="98">
        <v>10.008076760863222</v>
      </c>
      <c r="M349" s="98">
        <v>3.7485294491679237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1.2176455400092887</v>
      </c>
      <c r="U349" s="98">
        <v>0.56121820267009104</v>
      </c>
      <c r="V349" s="98">
        <v>2.2514792049903072</v>
      </c>
      <c r="W349" s="98">
        <v>2.0799963262398449</v>
      </c>
      <c r="X349" s="98">
        <v>1.8860192328790326</v>
      </c>
      <c r="Y349" s="98">
        <v>1.8777534756224041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1.4019820539556309E-3</v>
      </c>
      <c r="D353" s="122">
        <v>0.44987899922766439</v>
      </c>
      <c r="E353" s="122">
        <v>7.6146576822555556E-4</v>
      </c>
      <c r="F353" s="122">
        <v>0.24151687456600662</v>
      </c>
      <c r="G353" s="122">
        <v>1.2210781094980745</v>
      </c>
      <c r="H353" s="122">
        <v>2.152834158906638</v>
      </c>
      <c r="I353" s="122">
        <v>2.5444248968459959</v>
      </c>
      <c r="J353" s="122">
        <v>3.8434569992223619</v>
      </c>
      <c r="K353" s="122">
        <v>4.4382421850921379</v>
      </c>
      <c r="L353" s="122">
        <v>4.6712577140591778</v>
      </c>
      <c r="M353" s="122">
        <v>1.2003916870118037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0.27813591488149375</v>
      </c>
      <c r="U353" s="122">
        <v>0.12733150729549406</v>
      </c>
      <c r="V353" s="122">
        <v>0.72186515108532456</v>
      </c>
      <c r="W353" s="122">
        <v>0.67206146863333494</v>
      </c>
      <c r="X353" s="122">
        <v>0.63291664780333035</v>
      </c>
      <c r="Y353" s="122">
        <v>0.62587072047646086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0.44968505951519344</v>
      </c>
      <c r="E354" s="98">
        <v>7.6146576822555556E-4</v>
      </c>
      <c r="F354" s="98">
        <v>0.24151687456600662</v>
      </c>
      <c r="G354" s="98">
        <v>1.2203891339944373</v>
      </c>
      <c r="H354" s="98">
        <v>2.1480823202661767</v>
      </c>
      <c r="I354" s="98">
        <v>2.538425849303974</v>
      </c>
      <c r="J354" s="98">
        <v>3.827345591807259</v>
      </c>
      <c r="K354" s="98">
        <v>4.4298068004566593</v>
      </c>
      <c r="L354" s="98">
        <v>4.6094436752460748</v>
      </c>
      <c r="M354" s="98">
        <v>1.1426428776299755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0.27259085746781975</v>
      </c>
      <c r="U354" s="98">
        <v>0.12733150729549406</v>
      </c>
      <c r="V354" s="98">
        <v>0.71928370286700616</v>
      </c>
      <c r="W354" s="98">
        <v>0.67206146863333494</v>
      </c>
      <c r="X354" s="98">
        <v>0.63291664780333035</v>
      </c>
      <c r="Y354" s="98">
        <v>0.62587072047646086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1.4019820539556309E-3</v>
      </c>
      <c r="D355" s="98">
        <v>1.9393971247097205E-4</v>
      </c>
      <c r="E355" s="98">
        <v>0</v>
      </c>
      <c r="F355" s="98">
        <v>0</v>
      </c>
      <c r="G355" s="98">
        <v>6.8897550363722685E-4</v>
      </c>
      <c r="H355" s="98">
        <v>4.7518386404613129E-3</v>
      </c>
      <c r="I355" s="98">
        <v>5.9990475420220665E-3</v>
      </c>
      <c r="J355" s="98">
        <v>1.6111407415102974E-2</v>
      </c>
      <c r="K355" s="98">
        <v>8.4353846354781568E-3</v>
      </c>
      <c r="L355" s="98">
        <v>6.1814038813102802E-2</v>
      </c>
      <c r="M355" s="98">
        <v>5.7748809381828151E-2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5.5450574136740038E-3</v>
      </c>
      <c r="U355" s="98">
        <v>0</v>
      </c>
      <c r="V355" s="98">
        <v>2.5814482183184159E-3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1.4019820539556309E-3</v>
      </c>
      <c r="D356" s="101">
        <v>1.9393971247097205E-4</v>
      </c>
      <c r="E356" s="101">
        <v>0</v>
      </c>
      <c r="F356" s="101">
        <v>0</v>
      </c>
      <c r="G356" s="101">
        <v>6.8897550363722685E-4</v>
      </c>
      <c r="H356" s="101">
        <v>4.7518386404613129E-3</v>
      </c>
      <c r="I356" s="101">
        <v>5.9990475420220665E-3</v>
      </c>
      <c r="J356" s="101">
        <v>1.6111407415102974E-2</v>
      </c>
      <c r="K356" s="101">
        <v>8.4353846354781568E-3</v>
      </c>
      <c r="L356" s="101">
        <v>6.1814038813102802E-2</v>
      </c>
      <c r="M356" s="101">
        <v>5.7748809381828151E-2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5.5450574136740038E-3</v>
      </c>
      <c r="U356" s="101">
        <v>0</v>
      </c>
      <c r="V356" s="101">
        <v>2.5814482183184159E-3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3.275004012330579E-2</v>
      </c>
      <c r="D362" s="122">
        <v>0.2788863481105619</v>
      </c>
      <c r="E362" s="122">
        <v>1.4018888281103446E-2</v>
      </c>
      <c r="F362" s="122">
        <v>0.22936099105907515</v>
      </c>
      <c r="G362" s="122">
        <v>0.63821051441378129</v>
      </c>
      <c r="H362" s="122">
        <v>1.0931289825005837</v>
      </c>
      <c r="I362" s="122">
        <v>1.0928143170001898</v>
      </c>
      <c r="J362" s="122">
        <v>1.4656404827666534</v>
      </c>
      <c r="K362" s="122">
        <v>2.7353392809380241</v>
      </c>
      <c r="L362" s="122">
        <v>3.1992425361554715</v>
      </c>
      <c r="M362" s="122">
        <v>1.0357500002586526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0.17435739249969293</v>
      </c>
      <c r="U362" s="122">
        <v>0.10793701809070418</v>
      </c>
      <c r="V362" s="122">
        <v>0.4284972819450259</v>
      </c>
      <c r="W362" s="122">
        <v>0.18507391270970677</v>
      </c>
      <c r="X362" s="122">
        <v>0.1080635097999617</v>
      </c>
      <c r="Y362" s="122">
        <v>0.13488010119671526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3.275004012330579E-2</v>
      </c>
      <c r="D363" s="98">
        <v>0.2788863481105619</v>
      </c>
      <c r="E363" s="98">
        <v>1.4018888281103446E-2</v>
      </c>
      <c r="F363" s="98">
        <v>0.22936099105907515</v>
      </c>
      <c r="G363" s="98">
        <v>0.63821051441378129</v>
      </c>
      <c r="H363" s="98">
        <v>1.0931289825005837</v>
      </c>
      <c r="I363" s="98">
        <v>1.0928143170001898</v>
      </c>
      <c r="J363" s="98">
        <v>1.4656404827666534</v>
      </c>
      <c r="K363" s="98">
        <v>2.7353392809380241</v>
      </c>
      <c r="L363" s="98">
        <v>3.1992425361554715</v>
      </c>
      <c r="M363" s="98">
        <v>1.0357500002586526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0.17435739249969293</v>
      </c>
      <c r="U363" s="98">
        <v>0.10793701809070418</v>
      </c>
      <c r="V363" s="98">
        <v>0.4284972819450259</v>
      </c>
      <c r="W363" s="98">
        <v>0.18507391270970677</v>
      </c>
      <c r="X363" s="98">
        <v>0.1080635097999617</v>
      </c>
      <c r="Y363" s="98">
        <v>0.13488010119671526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7017.5672681335873</v>
      </c>
      <c r="D366" s="117">
        <f t="shared" si="204"/>
        <v>7939.3480667403292</v>
      </c>
      <c r="E366" s="117">
        <f t="shared" si="204"/>
        <v>6911.6634669115829</v>
      </c>
      <c r="F366" s="117">
        <f t="shared" si="204"/>
        <v>7282.4795249768467</v>
      </c>
      <c r="G366" s="117">
        <f t="shared" si="204"/>
        <v>7671.1121827516417</v>
      </c>
      <c r="H366" s="117">
        <f t="shared" si="204"/>
        <v>7317.154570381048</v>
      </c>
      <c r="I366" s="117">
        <f t="shared" si="204"/>
        <v>7793.5183104772532</v>
      </c>
      <c r="J366" s="117">
        <f t="shared" si="204"/>
        <v>7533.9693345796904</v>
      </c>
      <c r="K366" s="117">
        <f t="shared" si="204"/>
        <v>7390.9530951536535</v>
      </c>
      <c r="L366" s="117">
        <f t="shared" si="204"/>
        <v>7488.3570870888843</v>
      </c>
      <c r="M366" s="117">
        <f t="shared" si="204"/>
        <v>7600.2283051020477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5681.6461351974422</v>
      </c>
      <c r="U366" s="117">
        <f t="shared" si="205"/>
        <v>5203.959835180789</v>
      </c>
      <c r="V366" s="117">
        <f t="shared" si="205"/>
        <v>5799.6616310550608</v>
      </c>
      <c r="W366" s="117">
        <f t="shared" ref="W366:Y366" si="206">W367+W370+W372+W381</f>
        <v>5772.0713777791188</v>
      </c>
      <c r="X366" s="117">
        <f t="shared" si="206"/>
        <v>5427.6390188656169</v>
      </c>
      <c r="Y366" s="117">
        <f t="shared" si="206"/>
        <v>5463.1351871562456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3662.1217895238183</v>
      </c>
      <c r="D367" s="122">
        <f t="shared" si="207"/>
        <v>3801.0410325626235</v>
      </c>
      <c r="E367" s="122">
        <f t="shared" si="207"/>
        <v>3394.0854773974052</v>
      </c>
      <c r="F367" s="122">
        <f t="shared" si="207"/>
        <v>3529.7867647079629</v>
      </c>
      <c r="G367" s="122">
        <f t="shared" si="207"/>
        <v>3875.628434006539</v>
      </c>
      <c r="H367" s="122">
        <f t="shared" si="207"/>
        <v>3667.5128583640731</v>
      </c>
      <c r="I367" s="122">
        <f t="shared" si="207"/>
        <v>4023.5255324454624</v>
      </c>
      <c r="J367" s="122">
        <f t="shared" si="207"/>
        <v>4050.5684834767935</v>
      </c>
      <c r="K367" s="122">
        <f t="shared" si="207"/>
        <v>4049.9676857895624</v>
      </c>
      <c r="L367" s="122">
        <f t="shared" si="207"/>
        <v>3483.1304233964934</v>
      </c>
      <c r="M367" s="122">
        <f t="shared" si="207"/>
        <v>4006.1798218887975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3192.8421503703862</v>
      </c>
      <c r="U367" s="122">
        <f t="shared" si="208"/>
        <v>2789.7365494767232</v>
      </c>
      <c r="V367" s="122">
        <f t="shared" si="208"/>
        <v>3066.8914987257776</v>
      </c>
      <c r="W367" s="122">
        <f t="shared" ref="W367:Y367" si="209">SUM(W368:W369)</f>
        <v>3118.5718405563371</v>
      </c>
      <c r="X367" s="122">
        <f t="shared" si="209"/>
        <v>2977.8126717034756</v>
      </c>
      <c r="Y367" s="122">
        <f t="shared" si="209"/>
        <v>2818.4389529621335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3629.0987281793241</v>
      </c>
      <c r="D368" s="98">
        <v>3767.978738686666</v>
      </c>
      <c r="E368" s="98">
        <v>3369.6035518756266</v>
      </c>
      <c r="F368" s="98">
        <v>3505.3747417441673</v>
      </c>
      <c r="G368" s="98">
        <v>3848.2856719440842</v>
      </c>
      <c r="H368" s="98">
        <v>3640.9984749741393</v>
      </c>
      <c r="I368" s="98">
        <v>3993.133135650522</v>
      </c>
      <c r="J368" s="98">
        <v>4018.0205309997982</v>
      </c>
      <c r="K368" s="98">
        <v>4018.7068609657672</v>
      </c>
      <c r="L368" s="98">
        <v>3464.9181440136176</v>
      </c>
      <c r="M368" s="98">
        <v>3982.1379783465254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3172.2534659559028</v>
      </c>
      <c r="U368" s="98">
        <v>2772.0233663410422</v>
      </c>
      <c r="V368" s="98">
        <v>3039.362431291619</v>
      </c>
      <c r="W368" s="98">
        <v>3090.5355223372885</v>
      </c>
      <c r="X368" s="98">
        <v>2950.828242783522</v>
      </c>
      <c r="Y368" s="98">
        <v>2792.2239008962401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33.023061344494231</v>
      </c>
      <c r="D369" s="98">
        <v>33.062293875957359</v>
      </c>
      <c r="E369" s="98">
        <v>24.481925521778315</v>
      </c>
      <c r="F369" s="98">
        <v>24.412022963795781</v>
      </c>
      <c r="G369" s="98">
        <v>27.342762062454671</v>
      </c>
      <c r="H369" s="98">
        <v>26.514383389933624</v>
      </c>
      <c r="I369" s="98">
        <v>30.392396794940492</v>
      </c>
      <c r="J369" s="98">
        <v>32.547952476995206</v>
      </c>
      <c r="K369" s="98">
        <v>31.260824823795126</v>
      </c>
      <c r="L369" s="98">
        <v>18.212279382875586</v>
      </c>
      <c r="M369" s="98">
        <v>24.041843542272222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20.588684414483247</v>
      </c>
      <c r="U369" s="98">
        <v>17.713183135681163</v>
      </c>
      <c r="V369" s="98">
        <v>27.529067434158552</v>
      </c>
      <c r="W369" s="98">
        <v>28.036318219048628</v>
      </c>
      <c r="X369" s="98">
        <v>26.984428919953462</v>
      </c>
      <c r="Y369" s="98">
        <v>26.215052065893179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29.852499147137049</v>
      </c>
      <c r="D370" s="122">
        <f t="shared" si="210"/>
        <v>17.32287214226842</v>
      </c>
      <c r="E370" s="122">
        <f t="shared" si="210"/>
        <v>38.881148688420197</v>
      </c>
      <c r="F370" s="122">
        <f t="shared" si="210"/>
        <v>33.567027416685939</v>
      </c>
      <c r="G370" s="122">
        <f t="shared" si="210"/>
        <v>40.920542850926886</v>
      </c>
      <c r="H370" s="122">
        <f t="shared" si="210"/>
        <v>42.454077559117621</v>
      </c>
      <c r="I370" s="122">
        <f t="shared" si="210"/>
        <v>13.109297660802341</v>
      </c>
      <c r="J370" s="122">
        <f t="shared" si="210"/>
        <v>9.5057552805235392</v>
      </c>
      <c r="K370" s="122">
        <f t="shared" si="210"/>
        <v>12.772146767928451</v>
      </c>
      <c r="L370" s="122">
        <f t="shared" si="210"/>
        <v>31.415602567623139</v>
      </c>
      <c r="M370" s="122">
        <f t="shared" si="210"/>
        <v>35.109874448852892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10.518117754156975</v>
      </c>
      <c r="U370" s="122">
        <f t="shared" si="210"/>
        <v>9.5525877661626009</v>
      </c>
      <c r="V370" s="122">
        <f t="shared" si="210"/>
        <v>6.4926197554468716</v>
      </c>
      <c r="W370" s="122">
        <f t="shared" si="210"/>
        <v>7.9403520217512034</v>
      </c>
      <c r="X370" s="122">
        <f t="shared" si="210"/>
        <v>8.8505527922604088</v>
      </c>
      <c r="Y370" s="122">
        <f t="shared" si="210"/>
        <v>11.178671790820287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29.852499147137049</v>
      </c>
      <c r="D371" s="98">
        <f>RES_hhdet_in_fech!D48</f>
        <v>17.32287214226842</v>
      </c>
      <c r="E371" s="98">
        <f>RES_hhdet_in_fech!E48</f>
        <v>38.881148688420197</v>
      </c>
      <c r="F371" s="98">
        <f>RES_hhdet_in_fech!F48</f>
        <v>33.567027416685939</v>
      </c>
      <c r="G371" s="98">
        <f>RES_hhdet_in_fech!G48</f>
        <v>40.920542850926886</v>
      </c>
      <c r="H371" s="98">
        <f>RES_hhdet_in_fech!H48</f>
        <v>42.454077559117621</v>
      </c>
      <c r="I371" s="98">
        <f>RES_hhdet_in_fech!I48</f>
        <v>13.109297660802341</v>
      </c>
      <c r="J371" s="98">
        <f>RES_hhdet_in_fech!J48</f>
        <v>9.5057552805235392</v>
      </c>
      <c r="K371" s="98">
        <f>RES_hhdet_in_fech!K48</f>
        <v>12.772146767928451</v>
      </c>
      <c r="L371" s="98">
        <f>RES_hhdet_in_fech!L48</f>
        <v>31.415602567623139</v>
      </c>
      <c r="M371" s="98">
        <f>RES_hhdet_in_fech!M48</f>
        <v>35.109874448852892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10.518117754156975</v>
      </c>
      <c r="U371" s="98">
        <f>RES_hhdet_in_fech!U48</f>
        <v>9.5525877661626009</v>
      </c>
      <c r="V371" s="98">
        <f>RES_hhdet_in_fech!V48</f>
        <v>6.4926197554468716</v>
      </c>
      <c r="W371" s="98">
        <f>RES_hhdet_in_fech!W48</f>
        <v>7.9403520217512034</v>
      </c>
      <c r="X371" s="98">
        <f>RES_hhdet_in_fech!X48</f>
        <v>8.8505527922604088</v>
      </c>
      <c r="Y371" s="98">
        <f>RES_hhdet_in_fech!Y48</f>
        <v>11.178671790820287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1043.84953803294</v>
      </c>
      <c r="D372" s="122">
        <v>1763.1753960816357</v>
      </c>
      <c r="E372" s="122">
        <v>1002.5850340597914</v>
      </c>
      <c r="F372" s="122">
        <v>1306.2921712918951</v>
      </c>
      <c r="G372" s="122">
        <v>1442.9767029580769</v>
      </c>
      <c r="H372" s="122">
        <v>1409.4252546271548</v>
      </c>
      <c r="I372" s="122">
        <v>1500.2465880347465</v>
      </c>
      <c r="J372" s="122">
        <v>1547.499300812962</v>
      </c>
      <c r="K372" s="122">
        <v>1356.609481085876</v>
      </c>
      <c r="L372" s="122">
        <v>1693.7144839088398</v>
      </c>
      <c r="M372" s="122">
        <v>1574.3653928088663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999.22186654063023</v>
      </c>
      <c r="U372" s="122">
        <v>890.47301177670386</v>
      </c>
      <c r="V372" s="122">
        <v>1073.2087298579204</v>
      </c>
      <c r="W372" s="122">
        <v>1042.0546735500852</v>
      </c>
      <c r="X372" s="122">
        <v>990.88836627966475</v>
      </c>
      <c r="Y372" s="122">
        <v>930.97942426697784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1793.328689407618</v>
      </c>
      <c r="E373" s="98">
        <v>1427.2487783504992</v>
      </c>
      <c r="F373" s="98">
        <v>1375.9443763414204</v>
      </c>
      <c r="G373" s="98">
        <v>1469.5978323677737</v>
      </c>
      <c r="H373" s="98">
        <v>1430.7907479358366</v>
      </c>
      <c r="I373" s="98">
        <v>1517.9081857782844</v>
      </c>
      <c r="J373" s="98">
        <v>1569.579901547432</v>
      </c>
      <c r="K373" s="98">
        <v>1368.0491183671868</v>
      </c>
      <c r="L373" s="98">
        <v>1757.0847001827217</v>
      </c>
      <c r="M373" s="98">
        <v>1831.9363380739669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1113.2081999140362</v>
      </c>
      <c r="U373" s="98">
        <v>960.47575252080753</v>
      </c>
      <c r="V373" s="98">
        <v>1117.4634551091822</v>
      </c>
      <c r="W373" s="98">
        <v>1059.4624496703452</v>
      </c>
      <c r="X373" s="98">
        <v>991.07609543811259</v>
      </c>
      <c r="Y373" s="98">
        <v>931.04056944154729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1122.5998910694984</v>
      </c>
      <c r="D374" s="98">
        <v>1124.7349784107628</v>
      </c>
      <c r="E374" s="98">
        <v>0</v>
      </c>
      <c r="F374" s="98">
        <v>0</v>
      </c>
      <c r="G374" s="98">
        <v>924.59821612903738</v>
      </c>
      <c r="H374" s="98">
        <v>891.94488768923816</v>
      </c>
      <c r="I374" s="98">
        <v>953.61279174875176</v>
      </c>
      <c r="J374" s="98">
        <v>989.60178771614289</v>
      </c>
      <c r="K374" s="98">
        <v>867.89589551207746</v>
      </c>
      <c r="L374" s="98">
        <v>1111.0469343019786</v>
      </c>
      <c r="M374" s="98">
        <v>1154.4464140830103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828.32339269676925</v>
      </c>
      <c r="U374" s="98">
        <v>0</v>
      </c>
      <c r="V374" s="98">
        <v>855.97106733760847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350.37288297986481</v>
      </c>
      <c r="D375" s="101">
        <v>363.50973247670589</v>
      </c>
      <c r="E375" s="101">
        <v>0</v>
      </c>
      <c r="F375" s="101">
        <v>0</v>
      </c>
      <c r="G375" s="101">
        <v>286.97268607538462</v>
      </c>
      <c r="H375" s="101">
        <v>254.4737185089497</v>
      </c>
      <c r="I375" s="101">
        <v>277.63650972261837</v>
      </c>
      <c r="J375" s="101">
        <v>283.70750449351067</v>
      </c>
      <c r="K375" s="101">
        <v>249.10350190457234</v>
      </c>
      <c r="L375" s="101">
        <v>292.69340823075362</v>
      </c>
      <c r="M375" s="101">
        <v>256.58464935030162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108.83797981881924</v>
      </c>
      <c r="U375" s="101">
        <v>0</v>
      </c>
      <c r="V375" s="101">
        <v>124.0678470031383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772.22700808963384</v>
      </c>
      <c r="D376" s="104">
        <v>761.22524593405706</v>
      </c>
      <c r="E376" s="104">
        <v>0</v>
      </c>
      <c r="F376" s="104">
        <v>0</v>
      </c>
      <c r="G376" s="104">
        <v>637.62553005365271</v>
      </c>
      <c r="H376" s="104">
        <v>637.47116918028848</v>
      </c>
      <c r="I376" s="104">
        <v>675.97628202613362</v>
      </c>
      <c r="J376" s="104">
        <v>705.89428322263211</v>
      </c>
      <c r="K376" s="104">
        <v>618.79239360750523</v>
      </c>
      <c r="L376" s="104">
        <v>818.35352607122513</v>
      </c>
      <c r="M376" s="104">
        <v>897.86176473270871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719.48541287795024</v>
      </c>
      <c r="U376" s="104">
        <v>0</v>
      </c>
      <c r="V376" s="104">
        <v>731.90322033447001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1285.6744110290474</v>
      </c>
      <c r="D377" s="101">
        <v>1304.8568911208615</v>
      </c>
      <c r="E377" s="101">
        <v>1199.7384570148556</v>
      </c>
      <c r="F377" s="101">
        <v>1192.2983345663538</v>
      </c>
      <c r="G377" s="101">
        <v>1279.8175482497306</v>
      </c>
      <c r="H377" s="101">
        <v>1229.2732389632797</v>
      </c>
      <c r="I377" s="101">
        <v>1263.4737148527222</v>
      </c>
      <c r="J377" s="101">
        <v>1258.0066532046442</v>
      </c>
      <c r="K377" s="101">
        <v>1271.7589200893653</v>
      </c>
      <c r="L377" s="101">
        <v>1244.0085800787999</v>
      </c>
      <c r="M377" s="101">
        <v>1165.0718436935506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970.18671783540435</v>
      </c>
      <c r="U377" s="101">
        <v>957.7390797379669</v>
      </c>
      <c r="V377" s="101">
        <v>905.43395267421579</v>
      </c>
      <c r="W377" s="101">
        <v>0</v>
      </c>
      <c r="X377" s="101">
        <v>0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930.04152952689174</v>
      </c>
      <c r="D378" s="104">
        <v>951.28792198196163</v>
      </c>
      <c r="E378" s="104">
        <v>852.19022531177814</v>
      </c>
      <c r="F378" s="104">
        <v>848.97275252854342</v>
      </c>
      <c r="G378" s="104">
        <v>936.92361804194991</v>
      </c>
      <c r="H378" s="104">
        <v>888.27311994301579</v>
      </c>
      <c r="I378" s="104">
        <v>917.20637428658904</v>
      </c>
      <c r="J378" s="104">
        <v>912.75613010263396</v>
      </c>
      <c r="K378" s="104">
        <v>930.47875939270318</v>
      </c>
      <c r="L378" s="104">
        <v>890.16332714272528</v>
      </c>
      <c r="M378" s="104">
        <v>826.34353255158828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736.41800450250332</v>
      </c>
      <c r="U378" s="104">
        <v>735.64131721393971</v>
      </c>
      <c r="V378" s="104">
        <v>687.42078558999549</v>
      </c>
      <c r="W378" s="104">
        <v>756.56714517782132</v>
      </c>
      <c r="X378" s="104">
        <v>766.17656361754393</v>
      </c>
      <c r="Y378" s="104">
        <v>776.89358435231145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243.62727592369669</v>
      </c>
      <c r="D379" s="98">
        <v>266.01492990221834</v>
      </c>
      <c r="E379" s="98">
        <v>175.86825399862019</v>
      </c>
      <c r="F379" s="98">
        <v>177.64282726070672</v>
      </c>
      <c r="G379" s="98">
        <v>261.82150352731804</v>
      </c>
      <c r="H379" s="98">
        <v>214.13845696210325</v>
      </c>
      <c r="I379" s="98">
        <v>228.53461433766989</v>
      </c>
      <c r="J379" s="98">
        <v>219.81937363598166</v>
      </c>
      <c r="K379" s="98">
        <v>239.09717449011779</v>
      </c>
      <c r="L379" s="98">
        <v>163.59255632899917</v>
      </c>
      <c r="M379" s="98">
        <v>115.79162923726697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68.782526618846447</v>
      </c>
      <c r="U379" s="98">
        <v>70.159457779078977</v>
      </c>
      <c r="V379" s="98">
        <v>25.620181109974563</v>
      </c>
      <c r="W379" s="98">
        <v>68.800254827771909</v>
      </c>
      <c r="X379" s="98">
        <v>130.09027409702122</v>
      </c>
      <c r="Y379" s="98">
        <v>127.36106011228149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686.41425360319499</v>
      </c>
      <c r="D380" s="98">
        <v>685.27299207974329</v>
      </c>
      <c r="E380" s="98">
        <v>676.32197131315775</v>
      </c>
      <c r="F380" s="98">
        <v>671.32992526783653</v>
      </c>
      <c r="G380" s="98">
        <v>675.10211451463192</v>
      </c>
      <c r="H380" s="98">
        <v>674.13466298091248</v>
      </c>
      <c r="I380" s="98">
        <v>688.67175994891909</v>
      </c>
      <c r="J380" s="98">
        <v>692.93675646665201</v>
      </c>
      <c r="K380" s="98">
        <v>691.38158490258525</v>
      </c>
      <c r="L380" s="98">
        <v>726.57077081372597</v>
      </c>
      <c r="M380" s="98">
        <v>710.55190331432118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667.6354778836569</v>
      </c>
      <c r="U380" s="98">
        <v>665.48185943486078</v>
      </c>
      <c r="V380" s="98">
        <v>661.80060448002098</v>
      </c>
      <c r="W380" s="98">
        <v>687.76689035004949</v>
      </c>
      <c r="X380" s="98">
        <v>636.08628952052266</v>
      </c>
      <c r="Y380" s="98">
        <v>649.53252424003006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2281.7434414296908</v>
      </c>
      <c r="D381" s="122">
        <v>2357.8087659538014</v>
      </c>
      <c r="E381" s="122">
        <v>2476.1118067659663</v>
      </c>
      <c r="F381" s="122">
        <v>2412.8335615603032</v>
      </c>
      <c r="G381" s="122">
        <v>2311.5865029360989</v>
      </c>
      <c r="H381" s="122">
        <v>2197.7623798307018</v>
      </c>
      <c r="I381" s="122">
        <v>2256.6368923362415</v>
      </c>
      <c r="J381" s="122">
        <v>1926.3957950094116</v>
      </c>
      <c r="K381" s="122">
        <v>1971.6037815102864</v>
      </c>
      <c r="L381" s="122">
        <v>2280.0965772159279</v>
      </c>
      <c r="M381" s="122">
        <v>1984.5732159555305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1479.0640005322682</v>
      </c>
      <c r="U381" s="122">
        <v>1514.1976861611993</v>
      </c>
      <c r="V381" s="122">
        <v>1653.0687827159154</v>
      </c>
      <c r="W381" s="122">
        <v>1603.5045116509452</v>
      </c>
      <c r="X381" s="122">
        <v>1450.0874280902167</v>
      </c>
      <c r="Y381" s="122">
        <v>1702.5381381363143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2529.3278192745961</v>
      </c>
      <c r="D382" s="98">
        <v>2520.9627829335013</v>
      </c>
      <c r="E382" s="98">
        <v>2938.7484972000948</v>
      </c>
      <c r="F382" s="98">
        <v>2926.6352651782836</v>
      </c>
      <c r="G382" s="98">
        <v>2685.9653778528809</v>
      </c>
      <c r="H382" s="98">
        <v>2632.469557746686</v>
      </c>
      <c r="I382" s="98">
        <v>2636.0378828999646</v>
      </c>
      <c r="J382" s="98">
        <v>2373.811010030392</v>
      </c>
      <c r="K382" s="98">
        <v>2356.9123904809508</v>
      </c>
      <c r="L382" s="98">
        <v>2398.850732549628</v>
      </c>
      <c r="M382" s="98">
        <v>2173.2895822992027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1780.8659707712677</v>
      </c>
      <c r="U382" s="98">
        <v>1856.0881181405755</v>
      </c>
      <c r="V382" s="98">
        <v>2175.6904926090328</v>
      </c>
      <c r="W382" s="98">
        <v>2083.7067050287883</v>
      </c>
      <c r="X382" s="98">
        <v>2104.935389191231</v>
      </c>
      <c r="Y382" s="98">
        <v>2191.0219692788546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2042.5517543591889</v>
      </c>
      <c r="D383" s="33">
        <v>2196.9666480001297</v>
      </c>
      <c r="E383" s="33">
        <v>1964.7765173387725</v>
      </c>
      <c r="F383" s="33">
        <v>2016.2751997074993</v>
      </c>
      <c r="G383" s="33">
        <v>2138.2353284505061</v>
      </c>
      <c r="H383" s="33">
        <v>2003.7573209365557</v>
      </c>
      <c r="I383" s="33">
        <v>2108.4967965341889</v>
      </c>
      <c r="J383" s="33">
        <v>1747.1659417408748</v>
      </c>
      <c r="K383" s="33">
        <v>1704.8637160318146</v>
      </c>
      <c r="L383" s="33">
        <v>2139.5592569248261</v>
      </c>
      <c r="M383" s="33">
        <v>1708.0879250414068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1350.019705717775</v>
      </c>
      <c r="U383" s="33">
        <v>1340.1938082551944</v>
      </c>
      <c r="V383" s="33">
        <v>1415.8368337749037</v>
      </c>
      <c r="W383" s="33">
        <v>1515.437411458292</v>
      </c>
      <c r="X383" s="33">
        <v>1381.886672694443</v>
      </c>
      <c r="Y383" s="33">
        <v>1643.702974474257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4214.8597406547897</v>
      </c>
      <c r="D385" s="117">
        <f t="shared" si="211"/>
        <v>4420.5093187176408</v>
      </c>
      <c r="E385" s="117">
        <f t="shared" si="211"/>
        <v>4162.813658438301</v>
      </c>
      <c r="F385" s="117">
        <f t="shared" si="211"/>
        <v>4197.3780040736483</v>
      </c>
      <c r="G385" s="117">
        <f t="shared" si="211"/>
        <v>4468.7592955946075</v>
      </c>
      <c r="H385" s="117">
        <f t="shared" si="211"/>
        <v>4295.4952556145727</v>
      </c>
      <c r="I385" s="117">
        <f t="shared" si="211"/>
        <v>4534.252544815181</v>
      </c>
      <c r="J385" s="117">
        <f t="shared" si="211"/>
        <v>4365.6136746586471</v>
      </c>
      <c r="K385" s="117">
        <f t="shared" si="211"/>
        <v>4284.4026546661844</v>
      </c>
      <c r="L385" s="117">
        <f t="shared" si="211"/>
        <v>4451.7552946718261</v>
      </c>
      <c r="M385" s="117">
        <f t="shared" si="211"/>
        <v>4630.6243370552265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4105.5675412670826</v>
      </c>
      <c r="U385" s="117">
        <f t="shared" si="212"/>
        <v>3778.3732272060229</v>
      </c>
      <c r="V385" s="117">
        <f t="shared" si="212"/>
        <v>4186.9945912993589</v>
      </c>
      <c r="W385" s="117">
        <f t="shared" ref="W385:Y385" si="213">W386+W389+W391+W400</f>
        <v>4272.051433541561</v>
      </c>
      <c r="X385" s="117">
        <f t="shared" si="213"/>
        <v>4046.961946225596</v>
      </c>
      <c r="Y385" s="117">
        <f t="shared" si="213"/>
        <v>4124.8896005079187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1827.7553869437202</v>
      </c>
      <c r="D386" s="122">
        <f t="shared" si="214"/>
        <v>1913.9486004790376</v>
      </c>
      <c r="E386" s="122">
        <f t="shared" si="214"/>
        <v>1722.96557362668</v>
      </c>
      <c r="F386" s="122">
        <f t="shared" si="214"/>
        <v>1808.358967601265</v>
      </c>
      <c r="G386" s="122">
        <f t="shared" si="214"/>
        <v>2005.3311238501567</v>
      </c>
      <c r="H386" s="122">
        <f t="shared" si="214"/>
        <v>1917.1054262121875</v>
      </c>
      <c r="I386" s="122">
        <f t="shared" si="214"/>
        <v>2125.7900803060102</v>
      </c>
      <c r="J386" s="122">
        <f t="shared" si="214"/>
        <v>2165.035187649858</v>
      </c>
      <c r="K386" s="122">
        <f t="shared" si="214"/>
        <v>2190.8811364541161</v>
      </c>
      <c r="L386" s="122">
        <f t="shared" si="214"/>
        <v>1905.8257249136859</v>
      </c>
      <c r="M386" s="122">
        <f t="shared" si="214"/>
        <v>2246.6491073456891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2195.7539375417541</v>
      </c>
      <c r="U386" s="122">
        <f t="shared" si="215"/>
        <v>1919.7493735181404</v>
      </c>
      <c r="V386" s="122">
        <f t="shared" si="215"/>
        <v>2117.1025061354471</v>
      </c>
      <c r="W386" s="122">
        <f t="shared" ref="W386:Y386" si="216">SUM(W387:W388)</f>
        <v>2158.5621173549339</v>
      </c>
      <c r="X386" s="122">
        <f t="shared" si="216"/>
        <v>2064.4733432319645</v>
      </c>
      <c r="Y386" s="122">
        <f t="shared" si="216"/>
        <v>1956.1757546112685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1794.732325599226</v>
      </c>
      <c r="D387" s="98">
        <v>1880.8863066030804</v>
      </c>
      <c r="E387" s="98">
        <v>1698.4836481049017</v>
      </c>
      <c r="F387" s="98">
        <v>1783.9469446374692</v>
      </c>
      <c r="G387" s="98">
        <v>1977.9883617877019</v>
      </c>
      <c r="H387" s="98">
        <v>1890.5910428222539</v>
      </c>
      <c r="I387" s="98">
        <v>2095.3976835110698</v>
      </c>
      <c r="J387" s="98">
        <v>2132.4872351728627</v>
      </c>
      <c r="K387" s="98">
        <v>2159.6203116303209</v>
      </c>
      <c r="L387" s="98">
        <v>1887.6134455308104</v>
      </c>
      <c r="M387" s="98">
        <v>2222.607263803417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2175.1652531272707</v>
      </c>
      <c r="U387" s="98">
        <v>1902.0361903824592</v>
      </c>
      <c r="V387" s="98">
        <v>2089.5734387012885</v>
      </c>
      <c r="W387" s="98">
        <v>2130.5257991358853</v>
      </c>
      <c r="X387" s="98">
        <v>2037.4889143120108</v>
      </c>
      <c r="Y387" s="98">
        <v>1929.9607025453754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33.023061344494231</v>
      </c>
      <c r="D388" s="98">
        <v>33.062293875957359</v>
      </c>
      <c r="E388" s="98">
        <v>24.481925521778315</v>
      </c>
      <c r="F388" s="98">
        <v>24.412022963795781</v>
      </c>
      <c r="G388" s="98">
        <v>27.342762062454671</v>
      </c>
      <c r="H388" s="98">
        <v>26.514383389933624</v>
      </c>
      <c r="I388" s="98">
        <v>30.392396794940492</v>
      </c>
      <c r="J388" s="98">
        <v>32.547952476995206</v>
      </c>
      <c r="K388" s="98">
        <v>31.260824823795126</v>
      </c>
      <c r="L388" s="98">
        <v>18.212279382875586</v>
      </c>
      <c r="M388" s="98">
        <v>24.041843542272222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20.588684414483247</v>
      </c>
      <c r="U388" s="98">
        <v>17.713183135681163</v>
      </c>
      <c r="V388" s="98">
        <v>27.529067434158552</v>
      </c>
      <c r="W388" s="98">
        <v>28.036318219048628</v>
      </c>
      <c r="X388" s="98">
        <v>26.984428919953462</v>
      </c>
      <c r="Y388" s="98">
        <v>26.215052065893179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68.004609293595976</v>
      </c>
      <c r="D389" s="122">
        <f t="shared" si="217"/>
        <v>41.113229184335154</v>
      </c>
      <c r="E389" s="122">
        <f t="shared" si="217"/>
        <v>96.040614362228538</v>
      </c>
      <c r="F389" s="122">
        <f t="shared" si="217"/>
        <v>86.18812706654785</v>
      </c>
      <c r="G389" s="122">
        <f t="shared" si="217"/>
        <v>109.11543729983961</v>
      </c>
      <c r="H389" s="122">
        <f t="shared" si="217"/>
        <v>117.45559141765848</v>
      </c>
      <c r="I389" s="122">
        <f t="shared" si="217"/>
        <v>37.599469544530088</v>
      </c>
      <c r="J389" s="122">
        <f t="shared" si="217"/>
        <v>28.246902892289405</v>
      </c>
      <c r="K389" s="122">
        <f t="shared" si="217"/>
        <v>39.303551677193305</v>
      </c>
      <c r="L389" s="122">
        <f t="shared" si="217"/>
        <v>100.07105498420235</v>
      </c>
      <c r="M389" s="122">
        <f t="shared" si="217"/>
        <v>116.18827722218428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41.494085125161156</v>
      </c>
      <c r="U389" s="122">
        <f t="shared" si="217"/>
        <v>37.721396222864733</v>
      </c>
      <c r="V389" s="122">
        <f t="shared" si="217"/>
        <v>25.708723744661</v>
      </c>
      <c r="W389" s="122">
        <f t="shared" si="217"/>
        <v>31.724571851825097</v>
      </c>
      <c r="X389" s="122">
        <f t="shared" si="217"/>
        <v>35.745471594658333</v>
      </c>
      <c r="Y389" s="122">
        <f t="shared" si="217"/>
        <v>45.695388845993747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68.004609293595976</v>
      </c>
      <c r="D390" s="98">
        <f>RES_hhdet_in_tesh!D48</f>
        <v>41.113229184335154</v>
      </c>
      <c r="E390" s="98">
        <f>RES_hhdet_in_tesh!E48</f>
        <v>96.040614362228538</v>
      </c>
      <c r="F390" s="98">
        <f>RES_hhdet_in_tesh!F48</f>
        <v>86.18812706654785</v>
      </c>
      <c r="G390" s="98">
        <f>RES_hhdet_in_tesh!G48</f>
        <v>109.11543729983961</v>
      </c>
      <c r="H390" s="98">
        <f>RES_hhdet_in_tesh!H48</f>
        <v>117.45559141765848</v>
      </c>
      <c r="I390" s="98">
        <f>RES_hhdet_in_tesh!I48</f>
        <v>37.599469544530088</v>
      </c>
      <c r="J390" s="98">
        <f>RES_hhdet_in_tesh!J48</f>
        <v>28.246902892289405</v>
      </c>
      <c r="K390" s="98">
        <f>RES_hhdet_in_tesh!K48</f>
        <v>39.303551677193305</v>
      </c>
      <c r="L390" s="98">
        <f>RES_hhdet_in_tesh!L48</f>
        <v>100.07105498420235</v>
      </c>
      <c r="M390" s="98">
        <f>RES_hhdet_in_tesh!M48</f>
        <v>116.18827722218428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41.494085125161156</v>
      </c>
      <c r="U390" s="98">
        <f>RES_hhdet_in_tesh!U48</f>
        <v>37.721396222864733</v>
      </c>
      <c r="V390" s="98">
        <f>RES_hhdet_in_tesh!V48</f>
        <v>25.708723744661</v>
      </c>
      <c r="W390" s="98">
        <f>RES_hhdet_in_tesh!W48</f>
        <v>31.724571851825097</v>
      </c>
      <c r="X390" s="98">
        <f>RES_hhdet_in_tesh!X48</f>
        <v>35.745471594658333</v>
      </c>
      <c r="Y390" s="98">
        <f>RES_hhdet_in_tesh!Y48</f>
        <v>45.695388845993747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861.1612263417544</v>
      </c>
      <c r="D391" s="122">
        <v>950.97190225936254</v>
      </c>
      <c r="E391" s="122">
        <v>791.05338911085096</v>
      </c>
      <c r="F391" s="122">
        <v>747.27772877429061</v>
      </c>
      <c r="G391" s="122">
        <v>795.93133632992021</v>
      </c>
      <c r="H391" s="122">
        <v>777.43680746995074</v>
      </c>
      <c r="I391" s="122">
        <v>828.08964560592983</v>
      </c>
      <c r="J391" s="122">
        <v>861.24340712818002</v>
      </c>
      <c r="K391" s="122">
        <v>758.42082811932528</v>
      </c>
      <c r="L391" s="122">
        <v>978.13033175418184</v>
      </c>
      <c r="M391" s="122">
        <v>1016.9418354587741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777.90893733329233</v>
      </c>
      <c r="U391" s="122">
        <v>704.87718576161194</v>
      </c>
      <c r="V391" s="122">
        <v>808.40837083496524</v>
      </c>
      <c r="W391" s="122">
        <v>783.77086975909288</v>
      </c>
      <c r="X391" s="122">
        <v>738.84939069842449</v>
      </c>
      <c r="Y391" s="122">
        <v>695.63794673711163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954.71086379119151</v>
      </c>
      <c r="E392" s="98">
        <v>763.05611330402019</v>
      </c>
      <c r="F392" s="98">
        <v>738.79713750315489</v>
      </c>
      <c r="G392" s="98">
        <v>792.84346503085465</v>
      </c>
      <c r="H392" s="98">
        <v>775.89451101577652</v>
      </c>
      <c r="I392" s="98">
        <v>827.79447474236122</v>
      </c>
      <c r="J392" s="98">
        <v>861.57571758993936</v>
      </c>
      <c r="K392" s="98">
        <v>756.77357582576644</v>
      </c>
      <c r="L392" s="98">
        <v>980.75176969738209</v>
      </c>
      <c r="M392" s="98">
        <v>1041.1769973125374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795.08006509689392</v>
      </c>
      <c r="U392" s="98">
        <v>697.85778073327288</v>
      </c>
      <c r="V392" s="98">
        <v>822.78631286229506</v>
      </c>
      <c r="W392" s="98">
        <v>786.41195746649021</v>
      </c>
      <c r="X392" s="98">
        <v>738.85074003442674</v>
      </c>
      <c r="Y392" s="98">
        <v>695.61639586501133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958.05720390107933</v>
      </c>
      <c r="D393" s="98">
        <v>954.74620655839135</v>
      </c>
      <c r="E393" s="98">
        <v>0</v>
      </c>
      <c r="F393" s="98">
        <v>0</v>
      </c>
      <c r="G393" s="98">
        <v>792.44640266656268</v>
      </c>
      <c r="H393" s="98">
        <v>775.46812063787661</v>
      </c>
      <c r="I393" s="98">
        <v>827.38594625249607</v>
      </c>
      <c r="J393" s="98">
        <v>861.62735328084386</v>
      </c>
      <c r="K393" s="98">
        <v>756.59077040266209</v>
      </c>
      <c r="L393" s="98">
        <v>981.72617286008972</v>
      </c>
      <c r="M393" s="98">
        <v>1043.6910870812728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797.22011523285869</v>
      </c>
      <c r="U393" s="98">
        <v>0</v>
      </c>
      <c r="V393" s="98">
        <v>823.25415079554864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185.83019581144561</v>
      </c>
      <c r="D394" s="101">
        <v>193.52096062433435</v>
      </c>
      <c r="E394" s="101">
        <v>0</v>
      </c>
      <c r="F394" s="101">
        <v>0</v>
      </c>
      <c r="G394" s="101">
        <v>154.82087261290991</v>
      </c>
      <c r="H394" s="101">
        <v>137.9969514575881</v>
      </c>
      <c r="I394" s="101">
        <v>151.40966422636265</v>
      </c>
      <c r="J394" s="101">
        <v>155.73307005821184</v>
      </c>
      <c r="K394" s="101">
        <v>137.79837679515686</v>
      </c>
      <c r="L394" s="101">
        <v>163.37264678886467</v>
      </c>
      <c r="M394" s="101">
        <v>145.82932234856446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77.734702354908634</v>
      </c>
      <c r="U394" s="101">
        <v>0</v>
      </c>
      <c r="V394" s="101">
        <v>91.35093046107859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772.22700808963384</v>
      </c>
      <c r="D395" s="104">
        <v>761.22524593405706</v>
      </c>
      <c r="E395" s="104">
        <v>0</v>
      </c>
      <c r="F395" s="104">
        <v>0</v>
      </c>
      <c r="G395" s="104">
        <v>637.62553005365271</v>
      </c>
      <c r="H395" s="104">
        <v>637.47116918028848</v>
      </c>
      <c r="I395" s="104">
        <v>675.97628202613362</v>
      </c>
      <c r="J395" s="104">
        <v>705.89428322263211</v>
      </c>
      <c r="K395" s="104">
        <v>618.79239360750523</v>
      </c>
      <c r="L395" s="104">
        <v>818.35352607122513</v>
      </c>
      <c r="M395" s="104">
        <v>897.86176473270871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719.48541287795024</v>
      </c>
      <c r="U395" s="104">
        <v>0</v>
      </c>
      <c r="V395" s="104">
        <v>731.90322033447001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846.59971883063042</v>
      </c>
      <c r="D396" s="101">
        <v>860.55778549497461</v>
      </c>
      <c r="E396" s="101">
        <v>792.56716029195047</v>
      </c>
      <c r="F396" s="101">
        <v>788.99518039221175</v>
      </c>
      <c r="G396" s="101">
        <v>848.46659770844724</v>
      </c>
      <c r="H396" s="101">
        <v>816.55194799334811</v>
      </c>
      <c r="I396" s="101">
        <v>841.03543919812569</v>
      </c>
      <c r="J396" s="101">
        <v>839.38030080525994</v>
      </c>
      <c r="K396" s="101">
        <v>850.8793061381881</v>
      </c>
      <c r="L396" s="101">
        <v>834.92543906580806</v>
      </c>
      <c r="M396" s="101">
        <v>786.59834217493324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720.13018445197849</v>
      </c>
      <c r="U396" s="101">
        <v>718.73426621164492</v>
      </c>
      <c r="V396" s="101">
        <v>686.76641783725586</v>
      </c>
      <c r="W396" s="101">
        <v>0</v>
      </c>
      <c r="X396" s="101">
        <v>0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846.83961598665314</v>
      </c>
      <c r="D397" s="104">
        <v>860.71078954472989</v>
      </c>
      <c r="E397" s="104">
        <v>792.5034622391122</v>
      </c>
      <c r="F397" s="104">
        <v>788.88383814059148</v>
      </c>
      <c r="G397" s="104">
        <v>848.67904398285191</v>
      </c>
      <c r="H397" s="104">
        <v>816.37738708036579</v>
      </c>
      <c r="I397" s="104">
        <v>840.7965785992709</v>
      </c>
      <c r="J397" s="104">
        <v>839.60692827803985</v>
      </c>
      <c r="K397" s="104">
        <v>851.35124166383446</v>
      </c>
      <c r="L397" s="104">
        <v>836.36710912534409</v>
      </c>
      <c r="M397" s="104">
        <v>788.72863043101052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718.68995293523801</v>
      </c>
      <c r="U397" s="104">
        <v>718.13294935222063</v>
      </c>
      <c r="V397" s="104">
        <v>681.23336371471885</v>
      </c>
      <c r="W397" s="104">
        <v>740.45703135777444</v>
      </c>
      <c r="X397" s="104">
        <v>737.23423550361917</v>
      </c>
      <c r="Y397" s="104">
        <v>749.94614442951763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160.42536238345818</v>
      </c>
      <c r="D398" s="98">
        <v>175.43779746498674</v>
      </c>
      <c r="E398" s="98">
        <v>116.18149092595432</v>
      </c>
      <c r="F398" s="98">
        <v>117.55391287275482</v>
      </c>
      <c r="G398" s="98">
        <v>173.57692946822007</v>
      </c>
      <c r="H398" s="98">
        <v>142.24272409945331</v>
      </c>
      <c r="I398" s="98">
        <v>152.12481865035167</v>
      </c>
      <c r="J398" s="98">
        <v>146.6701718113878</v>
      </c>
      <c r="K398" s="98">
        <v>159.96965676124915</v>
      </c>
      <c r="L398" s="98">
        <v>109.79633831161811</v>
      </c>
      <c r="M398" s="98">
        <v>78.17672711668925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51.054475051581115</v>
      </c>
      <c r="U398" s="98">
        <v>52.65108991735989</v>
      </c>
      <c r="V398" s="98">
        <v>19.432759234697986</v>
      </c>
      <c r="W398" s="98">
        <v>52.690141007724996</v>
      </c>
      <c r="X398" s="98">
        <v>101.14794598309659</v>
      </c>
      <c r="Y398" s="98">
        <v>100.4136201894877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686.41425360319499</v>
      </c>
      <c r="D399" s="98">
        <v>685.27299207974329</v>
      </c>
      <c r="E399" s="98">
        <v>676.32197131315775</v>
      </c>
      <c r="F399" s="98">
        <v>671.32992526783653</v>
      </c>
      <c r="G399" s="98">
        <v>675.10211451463192</v>
      </c>
      <c r="H399" s="98">
        <v>674.13466298091248</v>
      </c>
      <c r="I399" s="98">
        <v>688.67175994891909</v>
      </c>
      <c r="J399" s="98">
        <v>692.93675646665201</v>
      </c>
      <c r="K399" s="98">
        <v>691.38158490258525</v>
      </c>
      <c r="L399" s="98">
        <v>726.57077081372597</v>
      </c>
      <c r="M399" s="98">
        <v>710.55190331432118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667.6354778836569</v>
      </c>
      <c r="U399" s="98">
        <v>665.48185943486078</v>
      </c>
      <c r="V399" s="98">
        <v>661.80060448002098</v>
      </c>
      <c r="W399" s="98">
        <v>687.76689035004949</v>
      </c>
      <c r="X399" s="98">
        <v>636.08628952052266</v>
      </c>
      <c r="Y399" s="98">
        <v>649.53252424003006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1457.938518075719</v>
      </c>
      <c r="D400" s="122">
        <v>1514.4755867949052</v>
      </c>
      <c r="E400" s="122">
        <v>1552.7540813385417</v>
      </c>
      <c r="F400" s="122">
        <v>1555.5531806315448</v>
      </c>
      <c r="G400" s="122">
        <v>1558.3813981146911</v>
      </c>
      <c r="H400" s="122">
        <v>1483.4974305147766</v>
      </c>
      <c r="I400" s="122">
        <v>1542.7733493587104</v>
      </c>
      <c r="J400" s="122">
        <v>1311.0881769883204</v>
      </c>
      <c r="K400" s="122">
        <v>1295.7971384155501</v>
      </c>
      <c r="L400" s="122">
        <v>1467.7281830197555</v>
      </c>
      <c r="M400" s="122">
        <v>1250.8451170285787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1090.4105812668754</v>
      </c>
      <c r="U400" s="122">
        <v>1116.0252717034059</v>
      </c>
      <c r="V400" s="122">
        <v>1235.7749905842859</v>
      </c>
      <c r="W400" s="122">
        <v>1297.9938745757088</v>
      </c>
      <c r="X400" s="122">
        <v>1207.8937407005487</v>
      </c>
      <c r="Y400" s="122">
        <v>1427.3805103135442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1415.7103963706954</v>
      </c>
      <c r="D401" s="98">
        <v>1412.561673085087</v>
      </c>
      <c r="E401" s="98">
        <v>1648.4455954620844</v>
      </c>
      <c r="F401" s="98">
        <v>1643.4311299176445</v>
      </c>
      <c r="G401" s="98">
        <v>1509.9186752199375</v>
      </c>
      <c r="H401" s="98">
        <v>1481.4475119262956</v>
      </c>
      <c r="I401" s="98">
        <v>1485.0595156330353</v>
      </c>
      <c r="J401" s="98">
        <v>1338.7738524650738</v>
      </c>
      <c r="K401" s="98">
        <v>1330.6780418697142</v>
      </c>
      <c r="L401" s="98">
        <v>1355.8163051025258</v>
      </c>
      <c r="M401" s="98">
        <v>1229.3353392053591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1044.4694401643353</v>
      </c>
      <c r="U401" s="98">
        <v>1100.6580290852148</v>
      </c>
      <c r="V401" s="98">
        <v>1300.2218519581736</v>
      </c>
      <c r="W401" s="98">
        <v>1249.8724007655769</v>
      </c>
      <c r="X401" s="98">
        <v>1263.4408184299505</v>
      </c>
      <c r="Y401" s="98">
        <v>1315.1992733302566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1498.7351780280301</v>
      </c>
      <c r="D402" s="33">
        <v>1614.9453762213859</v>
      </c>
      <c r="E402" s="33">
        <v>1446.9897762546257</v>
      </c>
      <c r="F402" s="33">
        <v>1487.7279177597227</v>
      </c>
      <c r="G402" s="33">
        <v>1580.8214194285081</v>
      </c>
      <c r="H402" s="33">
        <v>1484.4122867598305</v>
      </c>
      <c r="I402" s="33">
        <v>1565.3081689028606</v>
      </c>
      <c r="J402" s="33">
        <v>1299.9975851024228</v>
      </c>
      <c r="K402" s="33">
        <v>1271.649911349517</v>
      </c>
      <c r="L402" s="33">
        <v>1600.1681417482494</v>
      </c>
      <c r="M402" s="33">
        <v>1282.358744034944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1110.0540652105215</v>
      </c>
      <c r="U402" s="33">
        <v>1123.8463733142548</v>
      </c>
      <c r="V402" s="33">
        <v>1206.5208393742539</v>
      </c>
      <c r="W402" s="33">
        <v>1306.8191542472669</v>
      </c>
      <c r="X402" s="33">
        <v>1202.1086533425555</v>
      </c>
      <c r="Y402" s="33">
        <v>1440.8921170790868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1262.5123610158528</v>
      </c>
      <c r="D404" s="117">
        <f t="shared" si="218"/>
        <v>1748.0260769744871</v>
      </c>
      <c r="E404" s="117">
        <f t="shared" si="218"/>
        <v>1268.3842947315638</v>
      </c>
      <c r="F404" s="117">
        <f t="shared" si="218"/>
        <v>1529.6365257353009</v>
      </c>
      <c r="G404" s="117">
        <f t="shared" si="218"/>
        <v>1589.1371045805899</v>
      </c>
      <c r="H404" s="117">
        <f t="shared" si="218"/>
        <v>1519.2071119631721</v>
      </c>
      <c r="I404" s="117">
        <f t="shared" si="218"/>
        <v>1624.8695606833044</v>
      </c>
      <c r="J404" s="117">
        <f t="shared" si="218"/>
        <v>1629.9367204391951</v>
      </c>
      <c r="K404" s="117">
        <f t="shared" si="218"/>
        <v>1645.9301985949803</v>
      </c>
      <c r="L404" s="117">
        <f t="shared" si="218"/>
        <v>1650.5333282014285</v>
      </c>
      <c r="M404" s="117">
        <f t="shared" si="218"/>
        <v>1695.3742596142718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1160.6246333498786</v>
      </c>
      <c r="U404" s="117">
        <f t="shared" si="219"/>
        <v>1049.3896285326605</v>
      </c>
      <c r="V404" s="117">
        <f t="shared" si="219"/>
        <v>1225.0059913650191</v>
      </c>
      <c r="W404" s="117">
        <f t="shared" ref="W404:Y404" si="220">W405+W408+W410+W419</f>
        <v>1164.1425713764909</v>
      </c>
      <c r="X404" s="117">
        <f t="shared" si="220"/>
        <v>1096.4104300844426</v>
      </c>
      <c r="Y404" s="117">
        <f t="shared" si="220"/>
        <v>1046.6101932945578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968.09837672911647</v>
      </c>
      <c r="D405" s="122">
        <f t="shared" si="221"/>
        <v>1005.1460083320546</v>
      </c>
      <c r="E405" s="122">
        <f t="shared" si="221"/>
        <v>898.87544349833877</v>
      </c>
      <c r="F405" s="122">
        <f t="shared" si="221"/>
        <v>935.09376610767265</v>
      </c>
      <c r="G405" s="122">
        <f t="shared" si="221"/>
        <v>1026.5686858478045</v>
      </c>
      <c r="H405" s="122">
        <f t="shared" si="221"/>
        <v>971.27275318410022</v>
      </c>
      <c r="I405" s="122">
        <f t="shared" si="221"/>
        <v>1065.2081952661347</v>
      </c>
      <c r="J405" s="122">
        <f t="shared" si="221"/>
        <v>1071.2607778958914</v>
      </c>
      <c r="K405" s="122">
        <f t="shared" si="221"/>
        <v>1071.5382163682077</v>
      </c>
      <c r="L405" s="122">
        <f t="shared" si="221"/>
        <v>923.93618545635366</v>
      </c>
      <c r="M405" s="122">
        <f t="shared" si="221"/>
        <v>1061.9063595376554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846.17480195225073</v>
      </c>
      <c r="U405" s="122">
        <f t="shared" si="222"/>
        <v>739.41792183147697</v>
      </c>
      <c r="V405" s="122">
        <f t="shared" si="222"/>
        <v>810.75952646392057</v>
      </c>
      <c r="W405" s="122">
        <f t="shared" ref="W405:Y405" si="223">SUM(W406:W407)</f>
        <v>824.41392240976802</v>
      </c>
      <c r="X405" s="122">
        <f t="shared" si="223"/>
        <v>787.15326914817717</v>
      </c>
      <c r="Y405" s="122">
        <f t="shared" si="223"/>
        <v>744.84469481253632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968.09837672911647</v>
      </c>
      <c r="D406" s="98">
        <v>1005.1460083320546</v>
      </c>
      <c r="E406" s="98">
        <v>898.87544349833877</v>
      </c>
      <c r="F406" s="98">
        <v>935.09376610767265</v>
      </c>
      <c r="G406" s="98">
        <v>1026.5686858478045</v>
      </c>
      <c r="H406" s="98">
        <v>971.27275318410022</v>
      </c>
      <c r="I406" s="98">
        <v>1065.2081952661347</v>
      </c>
      <c r="J406" s="98">
        <v>1071.2607778958914</v>
      </c>
      <c r="K406" s="98">
        <v>1071.5382163682077</v>
      </c>
      <c r="L406" s="98">
        <v>923.93618545635366</v>
      </c>
      <c r="M406" s="98">
        <v>1061.9063595376554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846.17480195225073</v>
      </c>
      <c r="U406" s="98">
        <v>739.41792183147697</v>
      </c>
      <c r="V406" s="98">
        <v>810.75952646392057</v>
      </c>
      <c r="W406" s="98">
        <v>824.41392240976802</v>
      </c>
      <c r="X406" s="98">
        <v>787.15326914817717</v>
      </c>
      <c r="Y406" s="98">
        <v>744.84469481253632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12.086052189272682</v>
      </c>
      <c r="D410" s="122">
        <v>458.59225201596774</v>
      </c>
      <c r="E410" s="122">
        <v>19.036644205638886</v>
      </c>
      <c r="F410" s="122">
        <v>304.94554869445278</v>
      </c>
      <c r="G410" s="122">
        <v>369.46387579366854</v>
      </c>
      <c r="H410" s="122">
        <v>363.40887219895984</v>
      </c>
      <c r="I410" s="122">
        <v>391.51021647114879</v>
      </c>
      <c r="J410" s="122">
        <v>404.44670095994547</v>
      </c>
      <c r="K410" s="122">
        <v>355.37210225735754</v>
      </c>
      <c r="L410" s="122">
        <v>431.24609620191819</v>
      </c>
      <c r="M410" s="122">
        <v>340.05430226963279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193.28416600520762</v>
      </c>
      <c r="U410" s="122">
        <v>167.76219670025569</v>
      </c>
      <c r="V410" s="122">
        <v>259.94423877757458</v>
      </c>
      <c r="W410" s="122">
        <v>266.3739471396492</v>
      </c>
      <c r="X410" s="122">
        <v>264.15552913327645</v>
      </c>
      <c r="Y410" s="122">
        <v>248.26287999859613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478.38836118637602</v>
      </c>
      <c r="E411" s="98">
        <v>380.73288411277775</v>
      </c>
      <c r="F411" s="98">
        <v>367.0469218328368</v>
      </c>
      <c r="G411" s="98">
        <v>392.02991776242766</v>
      </c>
      <c r="H411" s="98">
        <v>381.67773991936338</v>
      </c>
      <c r="I411" s="98">
        <v>404.91718763821564</v>
      </c>
      <c r="J411" s="98">
        <v>418.47207432836854</v>
      </c>
      <c r="K411" s="98">
        <v>364.77328725763005</v>
      </c>
      <c r="L411" s="98">
        <v>468.53462850641137</v>
      </c>
      <c r="M411" s="98">
        <v>488.51769030781338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296.9399318821566</v>
      </c>
      <c r="U411" s="98">
        <v>256.20021588630595</v>
      </c>
      <c r="V411" s="98">
        <v>298.08690545669549</v>
      </c>
      <c r="W411" s="98">
        <v>282.61626098962785</v>
      </c>
      <c r="X411" s="98">
        <v>264.37621044416471</v>
      </c>
      <c r="Y411" s="98">
        <v>248.36139701446859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93.465470263708738</v>
      </c>
      <c r="D412" s="98">
        <v>96.96985623548602</v>
      </c>
      <c r="E412" s="98">
        <v>0</v>
      </c>
      <c r="F412" s="98">
        <v>0</v>
      </c>
      <c r="G412" s="98">
        <v>76.552833737469655</v>
      </c>
      <c r="H412" s="98">
        <v>67.883409149447331</v>
      </c>
      <c r="I412" s="98">
        <v>74.062315333605753</v>
      </c>
      <c r="J412" s="98">
        <v>75.640410399544479</v>
      </c>
      <c r="K412" s="98">
        <v>66.420351460457923</v>
      </c>
      <c r="L412" s="98">
        <v>78.048028804422728</v>
      </c>
      <c r="M412" s="98">
        <v>68.422759931076001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29.0317142077173</v>
      </c>
      <c r="U412" s="98">
        <v>0</v>
      </c>
      <c r="V412" s="98">
        <v>33.095489978441229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93.465470263708738</v>
      </c>
      <c r="D413" s="101">
        <v>96.96985623548602</v>
      </c>
      <c r="E413" s="101">
        <v>0</v>
      </c>
      <c r="F413" s="101">
        <v>0</v>
      </c>
      <c r="G413" s="101">
        <v>76.552833737469655</v>
      </c>
      <c r="H413" s="101">
        <v>67.883409149447331</v>
      </c>
      <c r="I413" s="101">
        <v>74.062315333605753</v>
      </c>
      <c r="J413" s="101">
        <v>75.640410399544479</v>
      </c>
      <c r="K413" s="101">
        <v>66.420351460457923</v>
      </c>
      <c r="L413" s="101">
        <v>78.048028804422728</v>
      </c>
      <c r="M413" s="101">
        <v>68.422759931076001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29.0317142077173</v>
      </c>
      <c r="U413" s="101">
        <v>0</v>
      </c>
      <c r="V413" s="101">
        <v>33.095489978441229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282.3279320974637</v>
      </c>
      <c r="D419" s="122">
        <v>284.28781662646475</v>
      </c>
      <c r="E419" s="122">
        <v>350.47220702758614</v>
      </c>
      <c r="F419" s="122">
        <v>289.59721093317569</v>
      </c>
      <c r="G419" s="122">
        <v>193.1045429391169</v>
      </c>
      <c r="H419" s="122">
        <v>184.52548658011202</v>
      </c>
      <c r="I419" s="122">
        <v>168.1511489460209</v>
      </c>
      <c r="J419" s="122">
        <v>154.22924158335826</v>
      </c>
      <c r="K419" s="122">
        <v>219.01987996941503</v>
      </c>
      <c r="L419" s="122">
        <v>295.35104654315654</v>
      </c>
      <c r="M419" s="122">
        <v>293.41359780698372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121.16566539242037</v>
      </c>
      <c r="U419" s="122">
        <v>142.20951000092776</v>
      </c>
      <c r="V419" s="122">
        <v>154.30222612352392</v>
      </c>
      <c r="W419" s="122">
        <v>73.35470182707364</v>
      </c>
      <c r="X419" s="122">
        <v>45.101631802989026</v>
      </c>
      <c r="Y419" s="122">
        <v>53.50261848342533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574.56210742641736</v>
      </c>
      <c r="D420" s="98">
        <v>572.66190577117436</v>
      </c>
      <c r="E420" s="98">
        <v>667.56610862397361</v>
      </c>
      <c r="F420" s="98">
        <v>664.81446683789898</v>
      </c>
      <c r="G420" s="98">
        <v>610.14389523306056</v>
      </c>
      <c r="H420" s="98">
        <v>597.99178473773725</v>
      </c>
      <c r="I420" s="98">
        <v>598.8023654795561</v>
      </c>
      <c r="J420" s="98">
        <v>539.23490903850382</v>
      </c>
      <c r="K420" s="98">
        <v>535.39621862165279</v>
      </c>
      <c r="L420" s="98">
        <v>544.92293240597371</v>
      </c>
      <c r="M420" s="98">
        <v>493.68446151508704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404.5415139204012</v>
      </c>
      <c r="U420" s="98">
        <v>421.6289769168132</v>
      </c>
      <c r="V420" s="98">
        <v>494.22985230106792</v>
      </c>
      <c r="W420" s="98">
        <v>473.33481511433962</v>
      </c>
      <c r="X420" s="98">
        <v>478.15712300868006</v>
      </c>
      <c r="Y420" s="98">
        <v>497.7125505413847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64.349689262006819</v>
      </c>
      <c r="D423" s="118">
        <f t="shared" si="225"/>
        <v>72.725067571472565</v>
      </c>
      <c r="E423" s="118">
        <f t="shared" si="225"/>
        <v>63.05629940090094</v>
      </c>
      <c r="F423" s="118">
        <f t="shared" si="225"/>
        <v>65.428622731167977</v>
      </c>
      <c r="G423" s="118">
        <f t="shared" si="225"/>
        <v>68.745343603101034</v>
      </c>
      <c r="H423" s="118">
        <f t="shared" si="225"/>
        <v>65.066606096932688</v>
      </c>
      <c r="I423" s="118">
        <f t="shared" si="225"/>
        <v>68.759029743720973</v>
      </c>
      <c r="J423" s="118">
        <f t="shared" si="225"/>
        <v>65.877585824286584</v>
      </c>
      <c r="K423" s="118">
        <f t="shared" si="225"/>
        <v>63.986335098353436</v>
      </c>
      <c r="L423" s="118">
        <f t="shared" si="225"/>
        <v>63.925108933639095</v>
      </c>
      <c r="M423" s="118">
        <f t="shared" si="225"/>
        <v>63.332868911173875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44.389943333685117</v>
      </c>
      <c r="U423" s="118">
        <f t="shared" si="226"/>
        <v>40.335770760985213</v>
      </c>
      <c r="V423" s="118">
        <f t="shared" si="226"/>
        <v>44.747974543346238</v>
      </c>
      <c r="W423" s="118">
        <f t="shared" ref="W423:Y423" si="227">W424+W427+W429+W438</f>
        <v>44.108100221542216</v>
      </c>
      <c r="X423" s="118">
        <f t="shared" si="227"/>
        <v>41.047072596210903</v>
      </c>
      <c r="Y423" s="118">
        <f t="shared" si="227"/>
        <v>41.033954253899253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33.58092486916167</v>
      </c>
      <c r="D424" s="123">
        <f t="shared" si="228"/>
        <v>34.817841919928739</v>
      </c>
      <c r="E424" s="123">
        <f t="shared" si="228"/>
        <v>30.96482794331606</v>
      </c>
      <c r="F424" s="123">
        <f t="shared" si="228"/>
        <v>31.71297437328278</v>
      </c>
      <c r="G424" s="123">
        <f t="shared" si="228"/>
        <v>34.731783609265179</v>
      </c>
      <c r="H424" s="123">
        <f t="shared" si="228"/>
        <v>32.612761178582538</v>
      </c>
      <c r="I424" s="123">
        <f t="shared" si="228"/>
        <v>35.497922855729691</v>
      </c>
      <c r="J424" s="123">
        <f t="shared" si="228"/>
        <v>35.418470802984693</v>
      </c>
      <c r="K424" s="123">
        <f t="shared" si="228"/>
        <v>35.062134226011686</v>
      </c>
      <c r="L424" s="123">
        <f t="shared" si="228"/>
        <v>29.734091090500158</v>
      </c>
      <c r="M424" s="123">
        <f t="shared" si="228"/>
        <v>33.383584191010222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24.945249801872347</v>
      </c>
      <c r="U424" s="123">
        <f t="shared" si="229"/>
        <v>21.623182635368234</v>
      </c>
      <c r="V424" s="123">
        <f t="shared" si="229"/>
        <v>23.662963711077786</v>
      </c>
      <c r="W424" s="123">
        <f t="shared" ref="W424:Y424" si="230">SUM(W425:W426)</f>
        <v>23.831008019215474</v>
      </c>
      <c r="X424" s="123">
        <f t="shared" si="230"/>
        <v>22.520011461424641</v>
      </c>
      <c r="Y424" s="123">
        <f t="shared" si="230"/>
        <v>21.169473406982757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33.278109996884204</v>
      </c>
      <c r="D425" s="99">
        <v>34.514988645833142</v>
      </c>
      <c r="E425" s="99">
        <v>30.74147510893658</v>
      </c>
      <c r="F425" s="99">
        <v>31.49364728350179</v>
      </c>
      <c r="G425" s="99">
        <v>34.486749052572378</v>
      </c>
      <c r="H425" s="99">
        <v>32.376986339696494</v>
      </c>
      <c r="I425" s="99">
        <v>35.22978314886624</v>
      </c>
      <c r="J425" s="99">
        <v>35.13386909603765</v>
      </c>
      <c r="K425" s="99">
        <v>34.79149719356483</v>
      </c>
      <c r="L425" s="99">
        <v>29.578620146748356</v>
      </c>
      <c r="M425" s="99">
        <v>33.183242982256857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24.784393157032696</v>
      </c>
      <c r="U425" s="99">
        <v>21.485888167878677</v>
      </c>
      <c r="V425" s="99">
        <v>23.450559938735349</v>
      </c>
      <c r="W425" s="99">
        <v>23.616764526210602</v>
      </c>
      <c r="X425" s="99">
        <v>22.315938970790192</v>
      </c>
      <c r="Y425" s="99">
        <v>20.972570491278891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0.30281487227746534</v>
      </c>
      <c r="D426" s="99">
        <v>0.3028532740956002</v>
      </c>
      <c r="E426" s="99">
        <v>0.22335283437948086</v>
      </c>
      <c r="F426" s="99">
        <v>0.21932708978098794</v>
      </c>
      <c r="G426" s="99">
        <v>0.24503455669279947</v>
      </c>
      <c r="H426" s="99">
        <v>0.23577483888604314</v>
      </c>
      <c r="I426" s="99">
        <v>0.26813970686344774</v>
      </c>
      <c r="J426" s="99">
        <v>0.28460170694704229</v>
      </c>
      <c r="K426" s="99">
        <v>0.27063703244685466</v>
      </c>
      <c r="L426" s="99">
        <v>0.15547094375180032</v>
      </c>
      <c r="M426" s="99">
        <v>0.20034120875336447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0.16085664483965217</v>
      </c>
      <c r="U426" s="99">
        <v>0.13729446748955609</v>
      </c>
      <c r="V426" s="99">
        <v>0.21240377234243751</v>
      </c>
      <c r="W426" s="99">
        <v>0.21424349300487275</v>
      </c>
      <c r="X426" s="99">
        <v>0.20407249063444882</v>
      </c>
      <c r="Y426" s="99">
        <v>0.19690291570386553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0.2737414506214641</v>
      </c>
      <c r="D427" s="123">
        <f t="shared" si="231"/>
        <v>0.15867890366918899</v>
      </c>
      <c r="E427" s="123">
        <f t="shared" si="231"/>
        <v>0.35471943396623334</v>
      </c>
      <c r="F427" s="123">
        <f t="shared" si="231"/>
        <v>0.30157920328105542</v>
      </c>
      <c r="G427" s="123">
        <f t="shared" si="231"/>
        <v>0.36671302826695534</v>
      </c>
      <c r="H427" s="123">
        <f t="shared" si="231"/>
        <v>0.37751597498423273</v>
      </c>
      <c r="I427" s="123">
        <f t="shared" si="231"/>
        <v>0.11565798037153796</v>
      </c>
      <c r="J427" s="123">
        <f t="shared" si="231"/>
        <v>8.3119028165289238E-2</v>
      </c>
      <c r="K427" s="123">
        <f t="shared" si="231"/>
        <v>0.11057340677129972</v>
      </c>
      <c r="L427" s="123">
        <f t="shared" si="231"/>
        <v>0.26818243214038973</v>
      </c>
      <c r="M427" s="123">
        <f t="shared" si="231"/>
        <v>0.29257135268742657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8.2176650916650315E-2</v>
      </c>
      <c r="U427" s="123">
        <f t="shared" si="231"/>
        <v>7.4041883971754457E-2</v>
      </c>
      <c r="V427" s="123">
        <f t="shared" si="231"/>
        <v>5.0094574824964523E-2</v>
      </c>
      <c r="W427" s="123">
        <f t="shared" si="231"/>
        <v>6.0677323589245796E-2</v>
      </c>
      <c r="X427" s="123">
        <f t="shared" si="231"/>
        <v>6.6933206449023938E-2</v>
      </c>
      <c r="Y427" s="123">
        <f t="shared" si="231"/>
        <v>8.396371152635633E-2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0.2737414506214641</v>
      </c>
      <c r="D428" s="99">
        <f>RES_hhdet_in_fecs!D48</f>
        <v>0.15867890366918899</v>
      </c>
      <c r="E428" s="99">
        <f>RES_hhdet_in_fecs!E48</f>
        <v>0.35471943396623334</v>
      </c>
      <c r="F428" s="99">
        <f>RES_hhdet_in_fecs!F48</f>
        <v>0.30157920328105542</v>
      </c>
      <c r="G428" s="99">
        <f>RES_hhdet_in_fecs!G48</f>
        <v>0.36671302826695534</v>
      </c>
      <c r="H428" s="99">
        <f>RES_hhdet_in_fecs!H48</f>
        <v>0.37751597498423273</v>
      </c>
      <c r="I428" s="99">
        <f>RES_hhdet_in_fecs!I48</f>
        <v>0.11565798037153796</v>
      </c>
      <c r="J428" s="99">
        <f>RES_hhdet_in_fecs!J48</f>
        <v>8.3119028165289238E-2</v>
      </c>
      <c r="K428" s="99">
        <f>RES_hhdet_in_fecs!K48</f>
        <v>0.11057340677129972</v>
      </c>
      <c r="L428" s="99">
        <f>RES_hhdet_in_fecs!L48</f>
        <v>0.26818243214038973</v>
      </c>
      <c r="M428" s="99">
        <f>RES_hhdet_in_fecs!M48</f>
        <v>0.29257135268742657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8.2176650916650315E-2</v>
      </c>
      <c r="U428" s="99">
        <f>RES_hhdet_in_fecs!U48</f>
        <v>7.4041883971754457E-2</v>
      </c>
      <c r="V428" s="99">
        <f>RES_hhdet_in_fecs!V48</f>
        <v>5.0094574824964523E-2</v>
      </c>
      <c r="W428" s="99">
        <f>RES_hhdet_in_fecs!W48</f>
        <v>6.0677323589245796E-2</v>
      </c>
      <c r="X428" s="99">
        <f>RES_hhdet_in_fecs!X48</f>
        <v>6.6933206449023938E-2</v>
      </c>
      <c r="Y428" s="99">
        <f>RES_hhdet_in_fecs!Y48</f>
        <v>8.396371152635633E-2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9.5718916316956335</v>
      </c>
      <c r="D429" s="123">
        <v>16.150828599840093</v>
      </c>
      <c r="E429" s="123">
        <v>9.1467564046178396</v>
      </c>
      <c r="F429" s="123">
        <v>11.736235901385166</v>
      </c>
      <c r="G429" s="123">
        <v>12.931362088429319</v>
      </c>
      <c r="H429" s="123">
        <v>12.533084682550095</v>
      </c>
      <c r="I429" s="123">
        <v>13.236063053950799</v>
      </c>
      <c r="J429" s="123">
        <v>13.531448493480863</v>
      </c>
      <c r="K429" s="123">
        <v>11.744692157670851</v>
      </c>
      <c r="L429" s="123">
        <v>14.458563023527697</v>
      </c>
      <c r="M429" s="123">
        <v>13.119221296828387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7.8067871490163236</v>
      </c>
      <c r="U429" s="123">
        <v>6.9020354517439113</v>
      </c>
      <c r="V429" s="123">
        <v>8.2804687546302205</v>
      </c>
      <c r="W429" s="123">
        <v>7.9630082459164786</v>
      </c>
      <c r="X429" s="123">
        <v>7.4936941392102625</v>
      </c>
      <c r="Y429" s="123">
        <v>6.9926453946269636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16.427035194663798</v>
      </c>
      <c r="E430" s="99">
        <v>13.021037080014771</v>
      </c>
      <c r="F430" s="99">
        <v>12.362018346903794</v>
      </c>
      <c r="G430" s="99">
        <v>13.169929670909356</v>
      </c>
      <c r="H430" s="99">
        <v>12.723073854407955</v>
      </c>
      <c r="I430" s="99">
        <v>13.391884119121967</v>
      </c>
      <c r="J430" s="99">
        <v>13.724522901583427</v>
      </c>
      <c r="K430" s="99">
        <v>11.843729515243252</v>
      </c>
      <c r="L430" s="99">
        <v>14.999529210281883</v>
      </c>
      <c r="M430" s="99">
        <v>15.265565624517992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8.6973471661061943</v>
      </c>
      <c r="U430" s="99">
        <v>7.4446250551851429</v>
      </c>
      <c r="V430" s="99">
        <v>8.6219213159938732</v>
      </c>
      <c r="W430" s="99">
        <v>8.0960322304608336</v>
      </c>
      <c r="X430" s="99">
        <v>7.4951138600812435</v>
      </c>
      <c r="Y430" s="99">
        <v>6.9931046599041666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10.294016629369315</v>
      </c>
      <c r="D431" s="99">
        <v>10.302662966444895</v>
      </c>
      <c r="E431" s="99">
        <v>0</v>
      </c>
      <c r="F431" s="99">
        <v>0</v>
      </c>
      <c r="G431" s="99">
        <v>8.2858678830851371</v>
      </c>
      <c r="H431" s="99">
        <v>7.9314747432520409</v>
      </c>
      <c r="I431" s="99">
        <v>8.4133362750552028</v>
      </c>
      <c r="J431" s="99">
        <v>8.6531513212981004</v>
      </c>
      <c r="K431" s="99">
        <v>7.5137099215438621</v>
      </c>
      <c r="L431" s="99">
        <v>9.4845632332485899</v>
      </c>
      <c r="M431" s="99">
        <v>9.6200272508935303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6.4715801704003226</v>
      </c>
      <c r="U431" s="99">
        <v>0</v>
      </c>
      <c r="V431" s="99">
        <v>6.6043459028654112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3.2128493086157888</v>
      </c>
      <c r="D432" s="102">
        <v>3.3297784194654074</v>
      </c>
      <c r="E432" s="102">
        <v>0</v>
      </c>
      <c r="F432" s="102">
        <v>0</v>
      </c>
      <c r="G432" s="102">
        <v>2.5717308571389816</v>
      </c>
      <c r="H432" s="102">
        <v>2.2628661243903854</v>
      </c>
      <c r="I432" s="102">
        <v>2.4494735585976151</v>
      </c>
      <c r="J432" s="102">
        <v>2.4807594305542926</v>
      </c>
      <c r="K432" s="102">
        <v>2.1565852119249476</v>
      </c>
      <c r="L432" s="102">
        <v>2.4986065418232823</v>
      </c>
      <c r="M432" s="102">
        <v>2.1381255022317354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0.8503366175482977</v>
      </c>
      <c r="U432" s="102">
        <v>0</v>
      </c>
      <c r="V432" s="102">
        <v>0.95726013214571648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7.0811673207535293</v>
      </c>
      <c r="D433" s="105">
        <v>6.9728845469794889</v>
      </c>
      <c r="E433" s="105">
        <v>0</v>
      </c>
      <c r="F433" s="105">
        <v>0</v>
      </c>
      <c r="G433" s="105">
        <v>5.7141370259461546</v>
      </c>
      <c r="H433" s="105">
        <v>5.668608618861656</v>
      </c>
      <c r="I433" s="105">
        <v>5.963862716457589</v>
      </c>
      <c r="J433" s="105">
        <v>6.1723918907438069</v>
      </c>
      <c r="K433" s="105">
        <v>5.3571247096189154</v>
      </c>
      <c r="L433" s="105">
        <v>6.9859566914253097</v>
      </c>
      <c r="M433" s="105">
        <v>7.4819017486617954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5.621243552852027</v>
      </c>
      <c r="U433" s="105">
        <v>0</v>
      </c>
      <c r="V433" s="105">
        <v>5.6470857707196931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11.78937738402851</v>
      </c>
      <c r="D434" s="102">
        <v>11.952594190372587</v>
      </c>
      <c r="E434" s="102">
        <v>10.945421129149345</v>
      </c>
      <c r="F434" s="102">
        <v>10.712071025780174</v>
      </c>
      <c r="G434" s="102">
        <v>11.469197035278782</v>
      </c>
      <c r="H434" s="102">
        <v>10.93111220431128</v>
      </c>
      <c r="I434" s="102">
        <v>11.147112674795006</v>
      </c>
      <c r="J434" s="102">
        <v>11.000103343085335</v>
      </c>
      <c r="K434" s="102">
        <v>11.010108084506316</v>
      </c>
      <c r="L434" s="102">
        <v>10.619603615461916</v>
      </c>
      <c r="M434" s="102">
        <v>9.7085691885347334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7.5799394054151099</v>
      </c>
      <c r="U434" s="102">
        <v>7.4234131685617619</v>
      </c>
      <c r="V434" s="102">
        <v>6.9859826387106896</v>
      </c>
      <c r="W434" s="102">
        <v>0</v>
      </c>
      <c r="X434" s="102">
        <v>0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8.5282949402684327</v>
      </c>
      <c r="D435" s="105">
        <v>8.7138739635165336</v>
      </c>
      <c r="E435" s="105">
        <v>7.7746785923580504</v>
      </c>
      <c r="F435" s="105">
        <v>7.6275007356657003</v>
      </c>
      <c r="G435" s="105">
        <v>8.3963230516921943</v>
      </c>
      <c r="H435" s="105">
        <v>7.8988241461756932</v>
      </c>
      <c r="I435" s="105">
        <v>8.0921373195362438</v>
      </c>
      <c r="J435" s="105">
        <v>7.9812071999672565</v>
      </c>
      <c r="K435" s="105">
        <v>8.0555139416919701</v>
      </c>
      <c r="L435" s="105">
        <v>7.5989682375644838</v>
      </c>
      <c r="M435" s="105">
        <v>6.8859387536495049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5.7535356324396663</v>
      </c>
      <c r="U435" s="105">
        <v>5.701938614677994</v>
      </c>
      <c r="V435" s="105">
        <v>5.3038762898573246</v>
      </c>
      <c r="W435" s="105">
        <v>5.7814148993890742</v>
      </c>
      <c r="X435" s="105">
        <v>5.7942882566456424</v>
      </c>
      <c r="Y435" s="105">
        <v>5.8352968960767599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2.2340134269362939</v>
      </c>
      <c r="D436" s="99">
        <v>2.4367181775546296</v>
      </c>
      <c r="E436" s="99">
        <v>1.6044764523533697</v>
      </c>
      <c r="F436" s="99">
        <v>1.5960121117917974</v>
      </c>
      <c r="G436" s="99">
        <v>2.3463363321861541</v>
      </c>
      <c r="H436" s="99">
        <v>1.9041913759425415</v>
      </c>
      <c r="I436" s="99">
        <v>2.0162675852815664</v>
      </c>
      <c r="J436" s="99">
        <v>1.9221168828069277</v>
      </c>
      <c r="K436" s="99">
        <v>2.0699565713691088</v>
      </c>
      <c r="L436" s="99">
        <v>1.3965242125131088</v>
      </c>
      <c r="M436" s="99">
        <v>0.96489418226714863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0.5373887050169448</v>
      </c>
      <c r="U436" s="99">
        <v>0.54380431350766489</v>
      </c>
      <c r="V436" s="99">
        <v>0.19767553437363247</v>
      </c>
      <c r="W436" s="99">
        <v>0.5257468829809635</v>
      </c>
      <c r="X436" s="99">
        <v>0.98382094062648884</v>
      </c>
      <c r="Y436" s="99">
        <v>0.95661698554742436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6.2942815133321384</v>
      </c>
      <c r="D437" s="99">
        <v>6.277155785961904</v>
      </c>
      <c r="E437" s="99">
        <v>6.1702021400046787</v>
      </c>
      <c r="F437" s="99">
        <v>6.0314886238739014</v>
      </c>
      <c r="G437" s="99">
        <v>6.0499867195060419</v>
      </c>
      <c r="H437" s="99">
        <v>5.9946327702331503</v>
      </c>
      <c r="I437" s="99">
        <v>6.0758697342546775</v>
      </c>
      <c r="J437" s="99">
        <v>6.0590903171603259</v>
      </c>
      <c r="K437" s="99">
        <v>5.9855573703228613</v>
      </c>
      <c r="L437" s="99">
        <v>6.2024440250513733</v>
      </c>
      <c r="M437" s="99">
        <v>5.921044571382355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5.216146927422721</v>
      </c>
      <c r="U437" s="99">
        <v>5.15813430117033</v>
      </c>
      <c r="V437" s="99">
        <v>5.1062007554836919</v>
      </c>
      <c r="W437" s="99">
        <v>5.2556680164081113</v>
      </c>
      <c r="X437" s="99">
        <v>4.8104673160191531</v>
      </c>
      <c r="Y437" s="99">
        <v>4.8786799105293364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20.923131310528056</v>
      </c>
      <c r="D438" s="123">
        <v>21.597718148034541</v>
      </c>
      <c r="E438" s="123">
        <v>22.589995619000799</v>
      </c>
      <c r="F438" s="123">
        <v>21.677833253218978</v>
      </c>
      <c r="G438" s="123">
        <v>20.715484877139581</v>
      </c>
      <c r="H438" s="123">
        <v>19.543244260815815</v>
      </c>
      <c r="I438" s="123">
        <v>19.90938585366894</v>
      </c>
      <c r="J438" s="123">
        <v>16.844547499655729</v>
      </c>
      <c r="K438" s="123">
        <v>17.068935307899594</v>
      </c>
      <c r="L438" s="123">
        <v>19.464272387470853</v>
      </c>
      <c r="M438" s="123">
        <v>16.53749207064784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11.555729731879795</v>
      </c>
      <c r="U438" s="123">
        <v>11.736510789901306</v>
      </c>
      <c r="V438" s="123">
        <v>12.754447502813267</v>
      </c>
      <c r="W438" s="123">
        <v>12.253406632821017</v>
      </c>
      <c r="X438" s="123">
        <v>10.966433789126972</v>
      </c>
      <c r="Y438" s="123">
        <v>12.787871740763181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23.193430571183988</v>
      </c>
      <c r="D439" s="99">
        <v>23.092222080808639</v>
      </c>
      <c r="E439" s="99">
        <v>26.810710039706187</v>
      </c>
      <c r="F439" s="99">
        <v>26.294027189549901</v>
      </c>
      <c r="G439" s="99">
        <v>24.07051394994669</v>
      </c>
      <c r="H439" s="99">
        <v>23.408807088675498</v>
      </c>
      <c r="I439" s="99">
        <v>23.256685873468435</v>
      </c>
      <c r="J439" s="99">
        <v>20.756779275189047</v>
      </c>
      <c r="K439" s="99">
        <v>20.404700729823816</v>
      </c>
      <c r="L439" s="99">
        <v>20.47802910710136</v>
      </c>
      <c r="M439" s="99">
        <v>18.110069684272091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13.913668265557614</v>
      </c>
      <c r="U439" s="99">
        <v>14.386495518158771</v>
      </c>
      <c r="V439" s="99">
        <v>16.786797053151247</v>
      </c>
      <c r="W439" s="99">
        <v>15.922939645467837</v>
      </c>
      <c r="X439" s="99">
        <v>15.918788156350882</v>
      </c>
      <c r="Y439" s="99">
        <v>16.45690472167799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18.729791346843513</v>
      </c>
      <c r="D440" s="110">
        <v>20.124391396494083</v>
      </c>
      <c r="E440" s="110">
        <v>17.924995469800113</v>
      </c>
      <c r="F440" s="110">
        <v>18.114999007057524</v>
      </c>
      <c r="G440" s="110">
        <v>19.161983146216059</v>
      </c>
      <c r="H440" s="110">
        <v>17.818085850335461</v>
      </c>
      <c r="I440" s="110">
        <v>18.602406278116078</v>
      </c>
      <c r="J440" s="110">
        <v>15.277348388985201</v>
      </c>
      <c r="K440" s="110">
        <v>14.759663554429293</v>
      </c>
      <c r="L440" s="110">
        <v>18.264561502376974</v>
      </c>
      <c r="M440" s="110">
        <v>14.233534086441356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10.547523870753659</v>
      </c>
      <c r="U440" s="110">
        <v>10.387810808919374</v>
      </c>
      <c r="V440" s="110">
        <v>10.924056371848334</v>
      </c>
      <c r="W440" s="110">
        <v>11.580429424591697</v>
      </c>
      <c r="X440" s="110">
        <v>10.450658633830843</v>
      </c>
      <c r="Y440" s="110">
        <v>12.345957101728553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38.649421406431948</v>
      </c>
      <c r="D442" s="118">
        <f t="shared" si="232"/>
        <v>40.492221300993535</v>
      </c>
      <c r="E442" s="118">
        <f t="shared" si="232"/>
        <v>37.97806789252391</v>
      </c>
      <c r="F442" s="118">
        <f t="shared" si="232"/>
        <v>37.710873191848854</v>
      </c>
      <c r="G442" s="118">
        <f t="shared" si="232"/>
        <v>40.047177767254027</v>
      </c>
      <c r="H442" s="118">
        <f t="shared" si="232"/>
        <v>38.196992437425266</v>
      </c>
      <c r="I442" s="118">
        <f t="shared" si="232"/>
        <v>40.003858741867447</v>
      </c>
      <c r="J442" s="118">
        <f t="shared" si="232"/>
        <v>38.17324928679826</v>
      </c>
      <c r="K442" s="118">
        <f t="shared" si="232"/>
        <v>37.091728282987596</v>
      </c>
      <c r="L442" s="118">
        <f t="shared" si="232"/>
        <v>38.002854143862919</v>
      </c>
      <c r="M442" s="118">
        <f t="shared" si="232"/>
        <v>38.587094011207128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32.076251525145281</v>
      </c>
      <c r="U442" s="118">
        <f t="shared" si="233"/>
        <v>29.286082362073302</v>
      </c>
      <c r="V442" s="118">
        <f t="shared" si="233"/>
        <v>32.305251461800907</v>
      </c>
      <c r="W442" s="118">
        <f t="shared" ref="W442:Y442" si="234">W443+W446+W448+W457</f>
        <v>32.645485554396586</v>
      </c>
      <c r="X442" s="118">
        <f t="shared" si="234"/>
        <v>30.605561685924975</v>
      </c>
      <c r="Y442" s="118">
        <f t="shared" si="234"/>
        <v>30.982306930195655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16.760151588553111</v>
      </c>
      <c r="D443" s="123">
        <f t="shared" si="235"/>
        <v>17.531923292451349</v>
      </c>
      <c r="E443" s="123">
        <f t="shared" si="235"/>
        <v>15.718912471384478</v>
      </c>
      <c r="F443" s="123">
        <f t="shared" si="235"/>
        <v>16.246998875576484</v>
      </c>
      <c r="G443" s="123">
        <f t="shared" si="235"/>
        <v>17.970950477955618</v>
      </c>
      <c r="H443" s="123">
        <f t="shared" si="235"/>
        <v>17.047547979725778</v>
      </c>
      <c r="I443" s="123">
        <f t="shared" si="235"/>
        <v>18.754977859507598</v>
      </c>
      <c r="J443" s="123">
        <f t="shared" si="235"/>
        <v>18.931228022440692</v>
      </c>
      <c r="K443" s="123">
        <f t="shared" si="235"/>
        <v>18.967304047665593</v>
      </c>
      <c r="L443" s="123">
        <f t="shared" si="235"/>
        <v>16.269271838504274</v>
      </c>
      <c r="M443" s="123">
        <f t="shared" si="235"/>
        <v>18.721376213055731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17.155132604682585</v>
      </c>
      <c r="U443" s="123">
        <f t="shared" si="236"/>
        <v>14.879932417096093</v>
      </c>
      <c r="V443" s="123">
        <f t="shared" si="236"/>
        <v>16.334754521354611</v>
      </c>
      <c r="W443" s="123">
        <f t="shared" ref="W443:Y443" si="237">SUM(W444:W445)</f>
        <v>16.494957871319521</v>
      </c>
      <c r="X443" s="123">
        <f t="shared" si="237"/>
        <v>15.612789814878944</v>
      </c>
      <c r="Y443" s="123">
        <f t="shared" si="237"/>
        <v>14.692959935536361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16.457336716275645</v>
      </c>
      <c r="D444" s="99">
        <v>17.229070018355749</v>
      </c>
      <c r="E444" s="99">
        <v>15.495559637004996</v>
      </c>
      <c r="F444" s="99">
        <v>16.027671785795494</v>
      </c>
      <c r="G444" s="99">
        <v>17.725915921262818</v>
      </c>
      <c r="H444" s="99">
        <v>16.811773140839733</v>
      </c>
      <c r="I444" s="99">
        <v>18.48683815264415</v>
      </c>
      <c r="J444" s="99">
        <v>18.646626315493648</v>
      </c>
      <c r="K444" s="99">
        <v>18.69666701521874</v>
      </c>
      <c r="L444" s="99">
        <v>16.113800894752472</v>
      </c>
      <c r="M444" s="99">
        <v>18.521035004302366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16.994275959842934</v>
      </c>
      <c r="U444" s="99">
        <v>14.742637949606538</v>
      </c>
      <c r="V444" s="99">
        <v>16.122350749012174</v>
      </c>
      <c r="W444" s="99">
        <v>16.280714378314649</v>
      </c>
      <c r="X444" s="99">
        <v>15.408717324244495</v>
      </c>
      <c r="Y444" s="99">
        <v>14.496057019832495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0.30281487227746534</v>
      </c>
      <c r="D445" s="99">
        <v>0.3028532740956002</v>
      </c>
      <c r="E445" s="99">
        <v>0.22335283437948086</v>
      </c>
      <c r="F445" s="99">
        <v>0.21932708978098794</v>
      </c>
      <c r="G445" s="99">
        <v>0.24503455669279947</v>
      </c>
      <c r="H445" s="99">
        <v>0.23577483888604314</v>
      </c>
      <c r="I445" s="99">
        <v>0.26813970686344774</v>
      </c>
      <c r="J445" s="99">
        <v>0.28460170694704229</v>
      </c>
      <c r="K445" s="99">
        <v>0.27063703244685466</v>
      </c>
      <c r="L445" s="99">
        <v>0.15547094375180032</v>
      </c>
      <c r="M445" s="99">
        <v>0.20034120875336447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0.16085664483965217</v>
      </c>
      <c r="U445" s="99">
        <v>0.13729446748955609</v>
      </c>
      <c r="V445" s="99">
        <v>0.21240377234243751</v>
      </c>
      <c r="W445" s="99">
        <v>0.21424349300487275</v>
      </c>
      <c r="X445" s="99">
        <v>0.20407249063444882</v>
      </c>
      <c r="Y445" s="99">
        <v>0.19690291570386553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0.62358867528048034</v>
      </c>
      <c r="D446" s="123">
        <f t="shared" si="238"/>
        <v>0.37660048978553046</v>
      </c>
      <c r="E446" s="123">
        <f t="shared" si="238"/>
        <v>0.87619511031795139</v>
      </c>
      <c r="F446" s="123">
        <f t="shared" si="238"/>
        <v>0.7743475873021497</v>
      </c>
      <c r="G446" s="123">
        <f t="shared" si="238"/>
        <v>0.97784754685850717</v>
      </c>
      <c r="H446" s="123">
        <f t="shared" si="238"/>
        <v>1.0444547299288587</v>
      </c>
      <c r="I446" s="123">
        <f t="shared" si="238"/>
        <v>0.33172476688543995</v>
      </c>
      <c r="J446" s="123">
        <f t="shared" si="238"/>
        <v>0.2469930108443821</v>
      </c>
      <c r="K446" s="123">
        <f t="shared" si="238"/>
        <v>0.34026602466485534</v>
      </c>
      <c r="L446" s="123">
        <f t="shared" si="238"/>
        <v>0.8542665656261047</v>
      </c>
      <c r="M446" s="123">
        <f t="shared" si="238"/>
        <v>0.96819945861204293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0.32418775185213156</v>
      </c>
      <c r="U446" s="123">
        <f t="shared" si="238"/>
        <v>0.2923776583638652</v>
      </c>
      <c r="V446" s="123">
        <f t="shared" si="238"/>
        <v>0.19835869553285146</v>
      </c>
      <c r="W446" s="123">
        <f t="shared" si="238"/>
        <v>0.24242780505327394</v>
      </c>
      <c r="X446" s="123">
        <f t="shared" si="238"/>
        <v>0.27032876770761949</v>
      </c>
      <c r="Y446" s="123">
        <f t="shared" si="238"/>
        <v>0.34322095853108148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0.62358867528048034</v>
      </c>
      <c r="D447" s="99">
        <f>RES_hhdet_in_tess!D48</f>
        <v>0.37660048978553046</v>
      </c>
      <c r="E447" s="99">
        <f>RES_hhdet_in_tess!E48</f>
        <v>0.87619511031795139</v>
      </c>
      <c r="F447" s="99">
        <f>RES_hhdet_in_tess!F48</f>
        <v>0.7743475873021497</v>
      </c>
      <c r="G447" s="99">
        <f>RES_hhdet_in_tess!G48</f>
        <v>0.97784754685850717</v>
      </c>
      <c r="H447" s="99">
        <f>RES_hhdet_in_tess!H48</f>
        <v>1.0444547299288587</v>
      </c>
      <c r="I447" s="99">
        <f>RES_hhdet_in_tess!I48</f>
        <v>0.33172476688543995</v>
      </c>
      <c r="J447" s="99">
        <f>RES_hhdet_in_tess!J48</f>
        <v>0.2469930108443821</v>
      </c>
      <c r="K447" s="99">
        <f>RES_hhdet_in_tess!K48</f>
        <v>0.34026602466485534</v>
      </c>
      <c r="L447" s="99">
        <f>RES_hhdet_in_tess!L48</f>
        <v>0.8542665656261047</v>
      </c>
      <c r="M447" s="99">
        <f>RES_hhdet_in_tess!M48</f>
        <v>0.96819945861204293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0.32418775185213156</v>
      </c>
      <c r="U447" s="99">
        <f>RES_hhdet_in_tess!U48</f>
        <v>0.2923776583638652</v>
      </c>
      <c r="V447" s="99">
        <f>RES_hhdet_in_tess!V48</f>
        <v>0.19835869553285146</v>
      </c>
      <c r="W447" s="99">
        <f>RES_hhdet_in_tess!W48</f>
        <v>0.24242780505327394</v>
      </c>
      <c r="X447" s="99">
        <f>RES_hhdet_in_tess!X48</f>
        <v>0.27032876770761949</v>
      </c>
      <c r="Y447" s="99">
        <f>RES_hhdet_in_tess!Y48</f>
        <v>0.34322095853108148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7.8966763270256601</v>
      </c>
      <c r="D448" s="123">
        <v>8.7109791974114668</v>
      </c>
      <c r="E448" s="123">
        <v>7.216916677825469</v>
      </c>
      <c r="F448" s="123">
        <v>6.7138331695525872</v>
      </c>
      <c r="G448" s="123">
        <v>7.1328083721034581</v>
      </c>
      <c r="H448" s="123">
        <v>6.9132302769257894</v>
      </c>
      <c r="I448" s="123">
        <v>7.30589681121808</v>
      </c>
      <c r="J448" s="123">
        <v>7.5307761352672022</v>
      </c>
      <c r="K448" s="123">
        <v>6.5659419872972391</v>
      </c>
      <c r="L448" s="123">
        <v>8.3499073670630963</v>
      </c>
      <c r="M448" s="123">
        <v>8.4741985858718643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6.0776987558363782</v>
      </c>
      <c r="U448" s="123">
        <v>5.4634865525515774</v>
      </c>
      <c r="V448" s="123">
        <v>6.2373702984755388</v>
      </c>
      <c r="W448" s="123">
        <v>5.9892960102930832</v>
      </c>
      <c r="X448" s="123">
        <v>5.5876237296272739</v>
      </c>
      <c r="Y448" s="123">
        <v>5.2249806577723747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8.7452283861060032</v>
      </c>
      <c r="E449" s="99">
        <v>6.9614926957209153</v>
      </c>
      <c r="F449" s="99">
        <v>6.637640245849429</v>
      </c>
      <c r="G449" s="99">
        <v>7.1051361430447146</v>
      </c>
      <c r="H449" s="99">
        <v>6.8995156567270222</v>
      </c>
      <c r="I449" s="99">
        <v>7.3032926392152619</v>
      </c>
      <c r="J449" s="99">
        <v>7.5336818825556042</v>
      </c>
      <c r="K449" s="99">
        <v>6.5516810880748775</v>
      </c>
      <c r="L449" s="99">
        <v>8.3722855341474069</v>
      </c>
      <c r="M449" s="99">
        <v>8.6761507203485504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6.2118544864581429</v>
      </c>
      <c r="U449" s="99">
        <v>5.4090793086317648</v>
      </c>
      <c r="V449" s="99">
        <v>6.3483050089385733</v>
      </c>
      <c r="W449" s="99">
        <v>6.0094782557414392</v>
      </c>
      <c r="X449" s="99">
        <v>5.5876339341181493</v>
      </c>
      <c r="Y449" s="99">
        <v>5.2248187878076751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8.7851930748443507</v>
      </c>
      <c r="D450" s="99">
        <v>8.7455521286993712</v>
      </c>
      <c r="E450" s="99">
        <v>0</v>
      </c>
      <c r="F450" s="99">
        <v>0</v>
      </c>
      <c r="G450" s="99">
        <v>7.1015778338954254</v>
      </c>
      <c r="H450" s="99">
        <v>6.8957240496896857</v>
      </c>
      <c r="I450" s="99">
        <v>7.2996883591626913</v>
      </c>
      <c r="J450" s="99">
        <v>7.534133388860992</v>
      </c>
      <c r="K450" s="99">
        <v>6.5500984709333583</v>
      </c>
      <c r="L450" s="99">
        <v>8.3806036241632746</v>
      </c>
      <c r="M450" s="99">
        <v>8.6971006854499073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6.2285744126918843</v>
      </c>
      <c r="U450" s="99">
        <v>0</v>
      </c>
      <c r="V450" s="99">
        <v>6.3519146677875558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1.7040257540908226</v>
      </c>
      <c r="D451" s="102">
        <v>1.7726675817198818</v>
      </c>
      <c r="E451" s="102">
        <v>0</v>
      </c>
      <c r="F451" s="102">
        <v>0</v>
      </c>
      <c r="G451" s="102">
        <v>1.3874408079492702</v>
      </c>
      <c r="H451" s="102">
        <v>1.2271154308280297</v>
      </c>
      <c r="I451" s="102">
        <v>1.3358256427051041</v>
      </c>
      <c r="J451" s="102">
        <v>1.3617414981171856</v>
      </c>
      <c r="K451" s="102">
        <v>1.1929737613144427</v>
      </c>
      <c r="L451" s="102">
        <v>1.3946469327379654</v>
      </c>
      <c r="M451" s="102">
        <v>1.2151989367881157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0.60733085983985891</v>
      </c>
      <c r="U451" s="102">
        <v>0</v>
      </c>
      <c r="V451" s="102">
        <v>0.70482889706786223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7.0811673207535293</v>
      </c>
      <c r="D452" s="105">
        <v>6.9728845469794889</v>
      </c>
      <c r="E452" s="105">
        <v>0</v>
      </c>
      <c r="F452" s="105">
        <v>0</v>
      </c>
      <c r="G452" s="105">
        <v>5.7141370259461546</v>
      </c>
      <c r="H452" s="105">
        <v>5.668608618861656</v>
      </c>
      <c r="I452" s="105">
        <v>5.963862716457589</v>
      </c>
      <c r="J452" s="105">
        <v>6.1723918907438069</v>
      </c>
      <c r="K452" s="105">
        <v>5.3571247096189154</v>
      </c>
      <c r="L452" s="105">
        <v>6.9859566914253097</v>
      </c>
      <c r="M452" s="105">
        <v>7.4819017486617954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5.621243552852027</v>
      </c>
      <c r="U452" s="105">
        <v>0</v>
      </c>
      <c r="V452" s="105">
        <v>5.6470857707196931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7.7631502135272967</v>
      </c>
      <c r="D453" s="102">
        <v>7.8827786076614332</v>
      </c>
      <c r="E453" s="102">
        <v>7.2307270737275307</v>
      </c>
      <c r="F453" s="102">
        <v>7.0886389474271772</v>
      </c>
      <c r="G453" s="102">
        <v>7.6036077175837757</v>
      </c>
      <c r="H453" s="102">
        <v>7.2610552977561929</v>
      </c>
      <c r="I453" s="102">
        <v>7.4201122619555475</v>
      </c>
      <c r="J453" s="102">
        <v>7.3396035144067779</v>
      </c>
      <c r="K453" s="102">
        <v>7.36639073606253</v>
      </c>
      <c r="L453" s="102">
        <v>7.1274244835053651</v>
      </c>
      <c r="M453" s="102">
        <v>6.5547412118224315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5.6262810671486276</v>
      </c>
      <c r="U453" s="102">
        <v>5.5708924584677675</v>
      </c>
      <c r="V453" s="102">
        <v>5.2988274381476339</v>
      </c>
      <c r="W453" s="102">
        <v>0</v>
      </c>
      <c r="X453" s="102">
        <v>0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7.7653500225002725</v>
      </c>
      <c r="D454" s="105">
        <v>7.884180137077152</v>
      </c>
      <c r="E454" s="105">
        <v>7.2301459453913131</v>
      </c>
      <c r="F454" s="105">
        <v>7.0876386054213647</v>
      </c>
      <c r="G454" s="105">
        <v>7.6055115734762735</v>
      </c>
      <c r="H454" s="105">
        <v>7.2595030432485563</v>
      </c>
      <c r="I454" s="105">
        <v>7.4180048924252571</v>
      </c>
      <c r="J454" s="105">
        <v>7.3415851618127039</v>
      </c>
      <c r="K454" s="105">
        <v>7.3704764641547067</v>
      </c>
      <c r="L454" s="105">
        <v>7.1397314441017157</v>
      </c>
      <c r="M454" s="105">
        <v>6.5724929505135687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5.6150287304324351</v>
      </c>
      <c r="U454" s="105">
        <v>5.5662316655783828</v>
      </c>
      <c r="V454" s="105">
        <v>5.2561365053358857</v>
      </c>
      <c r="W454" s="105">
        <v>5.6583071849400399</v>
      </c>
      <c r="X454" s="105">
        <v>5.5754089540490011</v>
      </c>
      <c r="Y454" s="105">
        <v>5.6328929688133007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1.4710685091681344</v>
      </c>
      <c r="D455" s="99">
        <v>1.6070243511152484</v>
      </c>
      <c r="E455" s="99">
        <v>1.0599438053866328</v>
      </c>
      <c r="F455" s="99">
        <v>1.0561499815474618</v>
      </c>
      <c r="G455" s="99">
        <v>1.5555248539702329</v>
      </c>
      <c r="H455" s="99">
        <v>1.264870273015406</v>
      </c>
      <c r="I455" s="99">
        <v>1.3421351581705785</v>
      </c>
      <c r="J455" s="99">
        <v>1.2824948446523776</v>
      </c>
      <c r="K455" s="99">
        <v>1.384919093831845</v>
      </c>
      <c r="L455" s="99">
        <v>0.9372874190503423</v>
      </c>
      <c r="M455" s="99">
        <v>0.65144837913121267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0.3988818030097136</v>
      </c>
      <c r="U455" s="99">
        <v>0.40809736440805339</v>
      </c>
      <c r="V455" s="99">
        <v>0.14993574985219452</v>
      </c>
      <c r="W455" s="99">
        <v>0.40263916853192816</v>
      </c>
      <c r="X455" s="99">
        <v>0.76494163802984838</v>
      </c>
      <c r="Y455" s="99">
        <v>0.7542130582839649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6.2942815133321384</v>
      </c>
      <c r="D456" s="99">
        <v>6.277155785961904</v>
      </c>
      <c r="E456" s="99">
        <v>6.1702021400046787</v>
      </c>
      <c r="F456" s="99">
        <v>6.0314886238739014</v>
      </c>
      <c r="G456" s="99">
        <v>6.0499867195060419</v>
      </c>
      <c r="H456" s="99">
        <v>5.9946327702331503</v>
      </c>
      <c r="I456" s="99">
        <v>6.0758697342546775</v>
      </c>
      <c r="J456" s="99">
        <v>6.0590903171603259</v>
      </c>
      <c r="K456" s="99">
        <v>5.9855573703228613</v>
      </c>
      <c r="L456" s="99">
        <v>6.2024440250513733</v>
      </c>
      <c r="M456" s="99">
        <v>5.921044571382355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5.216146927422721</v>
      </c>
      <c r="U456" s="99">
        <v>5.15813430117033</v>
      </c>
      <c r="V456" s="99">
        <v>5.1062007554836919</v>
      </c>
      <c r="W456" s="99">
        <v>5.2556680164081113</v>
      </c>
      <c r="X456" s="99">
        <v>4.8104673160191531</v>
      </c>
      <c r="Y456" s="99">
        <v>4.8786799105293364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13.369004815572696</v>
      </c>
      <c r="D457" s="123">
        <v>13.872718321345186</v>
      </c>
      <c r="E457" s="123">
        <v>14.166043632996011</v>
      </c>
      <c r="F457" s="123">
        <v>13.975693559417637</v>
      </c>
      <c r="G457" s="123">
        <v>13.965571370336443</v>
      </c>
      <c r="H457" s="123">
        <v>13.191759450844845</v>
      </c>
      <c r="I457" s="123">
        <v>13.611259304256331</v>
      </c>
      <c r="J457" s="123">
        <v>11.464252118245982</v>
      </c>
      <c r="K457" s="123">
        <v>11.218216223359908</v>
      </c>
      <c r="L457" s="123">
        <v>12.529408372669447</v>
      </c>
      <c r="M457" s="123">
        <v>10.423319753667485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8.5192324127741905</v>
      </c>
      <c r="U457" s="123">
        <v>8.650285734061768</v>
      </c>
      <c r="V457" s="123">
        <v>9.5347679464379045</v>
      </c>
      <c r="W457" s="123">
        <v>9.9188038677307109</v>
      </c>
      <c r="X457" s="123">
        <v>9.1348193737111405</v>
      </c>
      <c r="Y457" s="123">
        <v>10.721145378355839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12.981781379585712</v>
      </c>
      <c r="D458" s="99">
        <v>12.939178665605823</v>
      </c>
      <c r="E458" s="99">
        <v>15.039053841549448</v>
      </c>
      <c r="F458" s="99">
        <v>14.765223165441103</v>
      </c>
      <c r="G458" s="99">
        <v>13.531268435120253</v>
      </c>
      <c r="H458" s="99">
        <v>13.173530883435953</v>
      </c>
      <c r="I458" s="99">
        <v>13.10207371545326</v>
      </c>
      <c r="J458" s="99">
        <v>11.706337715004643</v>
      </c>
      <c r="K458" s="99">
        <v>11.520193674470368</v>
      </c>
      <c r="L458" s="99">
        <v>11.574061438271563</v>
      </c>
      <c r="M458" s="99">
        <v>10.244078304003144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8.1603004057994681</v>
      </c>
      <c r="U458" s="99">
        <v>8.5311745965611721</v>
      </c>
      <c r="V458" s="99">
        <v>10.032015319752796</v>
      </c>
      <c r="W458" s="99">
        <v>9.5510768160873738</v>
      </c>
      <c r="X458" s="99">
        <v>9.5548998035520061</v>
      </c>
      <c r="Y458" s="99">
        <v>9.8785450053428843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13.743102033390629</v>
      </c>
      <c r="D459" s="110">
        <v>14.793029682367596</v>
      </c>
      <c r="E459" s="110">
        <v>13.201137613015893</v>
      </c>
      <c r="F459" s="110">
        <v>13.366325071547175</v>
      </c>
      <c r="G459" s="110">
        <v>14.166669586465764</v>
      </c>
      <c r="H459" s="110">
        <v>13.199894661104471</v>
      </c>
      <c r="I459" s="110">
        <v>13.810074815502716</v>
      </c>
      <c r="J459" s="110">
        <v>11.367275161430944</v>
      </c>
      <c r="K459" s="110">
        <v>11.009164353749702</v>
      </c>
      <c r="L459" s="110">
        <v>13.659995321238283</v>
      </c>
      <c r="M459" s="110">
        <v>10.685923497658958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8.6727043324231072</v>
      </c>
      <c r="U459" s="110">
        <v>8.7109069094099851</v>
      </c>
      <c r="V459" s="110">
        <v>9.3090540864043891</v>
      </c>
      <c r="W459" s="110">
        <v>9.9862434911793727</v>
      </c>
      <c r="X459" s="110">
        <v>9.0910690616631964</v>
      </c>
      <c r="Y459" s="110">
        <v>10.822631912172067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11.576986014758953</v>
      </c>
      <c r="D461" s="118">
        <f t="shared" si="239"/>
        <v>16.01205961698814</v>
      </c>
      <c r="E461" s="118">
        <f t="shared" si="239"/>
        <v>11.571688961258449</v>
      </c>
      <c r="F461" s="118">
        <f t="shared" si="239"/>
        <v>13.742848272335888</v>
      </c>
      <c r="G461" s="118">
        <f t="shared" si="239"/>
        <v>14.241191327180292</v>
      </c>
      <c r="H461" s="118">
        <f t="shared" si="239"/>
        <v>13.509301981114053</v>
      </c>
      <c r="I461" s="118">
        <f t="shared" si="239"/>
        <v>14.335560654613827</v>
      </c>
      <c r="J461" s="118">
        <f t="shared" si="239"/>
        <v>14.252287395974598</v>
      </c>
      <c r="K461" s="118">
        <f t="shared" si="239"/>
        <v>14.249453335707896</v>
      </c>
      <c r="L461" s="118">
        <f t="shared" si="239"/>
        <v>14.089942770730723</v>
      </c>
      <c r="M461" s="118">
        <f t="shared" si="239"/>
        <v>14.127590834008172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9.0678054352798618</v>
      </c>
      <c r="U461" s="118">
        <f t="shared" si="240"/>
        <v>8.133794425025247</v>
      </c>
      <c r="V461" s="118">
        <f t="shared" si="240"/>
        <v>9.4516784606064004</v>
      </c>
      <c r="W461" s="118">
        <f t="shared" ref="W461:Y461" si="241">W462+W465+W467+W476</f>
        <v>8.895960193443587</v>
      </c>
      <c r="X461" s="118">
        <f t="shared" si="241"/>
        <v>8.2917154885375766</v>
      </c>
      <c r="Y461" s="118">
        <f t="shared" si="241"/>
        <v>7.8611554212094719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8.8772686227688311</v>
      </c>
      <c r="D462" s="123">
        <f t="shared" si="242"/>
        <v>9.2072183711624458</v>
      </c>
      <c r="E462" s="123">
        <f t="shared" si="242"/>
        <v>8.2005959000598914</v>
      </c>
      <c r="F462" s="123">
        <f t="shared" si="242"/>
        <v>8.4012453493469259</v>
      </c>
      <c r="G462" s="123">
        <f t="shared" si="242"/>
        <v>9.1996851772642145</v>
      </c>
      <c r="H462" s="123">
        <f t="shared" si="242"/>
        <v>8.6368848759774259</v>
      </c>
      <c r="I462" s="123">
        <f t="shared" si="242"/>
        <v>9.3978969527915694</v>
      </c>
      <c r="J462" s="123">
        <f t="shared" si="242"/>
        <v>9.3671835790616065</v>
      </c>
      <c r="K462" s="123">
        <f t="shared" si="242"/>
        <v>9.2767201334542744</v>
      </c>
      <c r="L462" s="123">
        <f t="shared" si="242"/>
        <v>7.8872736190508173</v>
      </c>
      <c r="M462" s="123">
        <f t="shared" si="242"/>
        <v>8.8488889497428325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6.6110508495699092</v>
      </c>
      <c r="U462" s="123">
        <f t="shared" si="243"/>
        <v>5.7312109885879607</v>
      </c>
      <c r="V462" s="123">
        <f t="shared" si="243"/>
        <v>6.2555109175193433</v>
      </c>
      <c r="W462" s="123">
        <f t="shared" ref="W462:Y462" si="244">SUM(W463:W464)</f>
        <v>6.2998756483978289</v>
      </c>
      <c r="X462" s="123">
        <f t="shared" si="244"/>
        <v>5.9529267275816116</v>
      </c>
      <c r="Y462" s="123">
        <f t="shared" si="244"/>
        <v>5.5945756577747741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8.8772686227688311</v>
      </c>
      <c r="D463" s="99">
        <v>9.2072183711624458</v>
      </c>
      <c r="E463" s="99">
        <v>8.2005959000598914</v>
      </c>
      <c r="F463" s="99">
        <v>8.4012453493469259</v>
      </c>
      <c r="G463" s="99">
        <v>9.1996851772642145</v>
      </c>
      <c r="H463" s="99">
        <v>8.6368848759774259</v>
      </c>
      <c r="I463" s="99">
        <v>9.3978969527915694</v>
      </c>
      <c r="J463" s="99">
        <v>9.3671835790616065</v>
      </c>
      <c r="K463" s="99">
        <v>9.2767201334542744</v>
      </c>
      <c r="L463" s="99">
        <v>7.8872736190508173</v>
      </c>
      <c r="M463" s="99">
        <v>8.8488889497428325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6.6110508495699092</v>
      </c>
      <c r="U463" s="99">
        <v>5.7312109885879607</v>
      </c>
      <c r="V463" s="99">
        <v>6.2555109175193433</v>
      </c>
      <c r="W463" s="99">
        <v>6.2998756483978289</v>
      </c>
      <c r="X463" s="99">
        <v>5.9529267275816116</v>
      </c>
      <c r="Y463" s="99">
        <v>5.5945756577747741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0.11082668296116566</v>
      </c>
      <c r="D467" s="123">
        <v>4.2007419545353262</v>
      </c>
      <c r="E467" s="123">
        <v>0.17367459257323636</v>
      </c>
      <c r="F467" s="123">
        <v>2.7397491734302952</v>
      </c>
      <c r="G467" s="123">
        <v>3.3109828777472718</v>
      </c>
      <c r="H467" s="123">
        <v>3.2315542485894069</v>
      </c>
      <c r="I467" s="123">
        <v>3.4541347754480167</v>
      </c>
      <c r="J467" s="123">
        <v>3.5365119063528554</v>
      </c>
      <c r="K467" s="123">
        <v>3.0765935227698629</v>
      </c>
      <c r="L467" s="123">
        <v>3.6813754147014288</v>
      </c>
      <c r="M467" s="123">
        <v>2.8336799479912704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1.5101034052645372</v>
      </c>
      <c r="U467" s="123">
        <v>1.3003208561900321</v>
      </c>
      <c r="V467" s="123">
        <v>2.0056304866517469</v>
      </c>
      <c r="W467" s="123">
        <v>2.0355342108337049</v>
      </c>
      <c r="X467" s="123">
        <v>1.9977030792460957</v>
      </c>
      <c r="Y467" s="123">
        <v>1.8647182088324772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4.3820759085285133</v>
      </c>
      <c r="E468" s="99">
        <v>3.4734918514647277</v>
      </c>
      <c r="F468" s="99">
        <v>3.2976920142200514</v>
      </c>
      <c r="G468" s="99">
        <v>3.5132104390117829</v>
      </c>
      <c r="H468" s="99">
        <v>3.3940071814018626</v>
      </c>
      <c r="I468" s="99">
        <v>3.5724190076169799</v>
      </c>
      <c r="J468" s="99">
        <v>3.6591508097998253</v>
      </c>
      <c r="K468" s="99">
        <v>3.1579832117591615</v>
      </c>
      <c r="L468" s="99">
        <v>3.9996926986955481</v>
      </c>
      <c r="M468" s="99">
        <v>4.0708286118569124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2.3199520765823261</v>
      </c>
      <c r="U468" s="99">
        <v>1.9858018709220007</v>
      </c>
      <c r="V468" s="99">
        <v>2.2999247379634644</v>
      </c>
      <c r="W468" s="99">
        <v>2.1596521505186872</v>
      </c>
      <c r="X468" s="99">
        <v>1.9993720041243297</v>
      </c>
      <c r="Y468" s="99">
        <v>1.8654581763756646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0.85705968156634782</v>
      </c>
      <c r="D469" s="99">
        <v>0.88825169117659175</v>
      </c>
      <c r="E469" s="99">
        <v>0</v>
      </c>
      <c r="F469" s="99">
        <v>0</v>
      </c>
      <c r="G469" s="99">
        <v>0.68603492345039518</v>
      </c>
      <c r="H469" s="99">
        <v>0.60364216734237841</v>
      </c>
      <c r="I469" s="99">
        <v>0.65342156649150052</v>
      </c>
      <c r="J469" s="99">
        <v>0.66140535043181781</v>
      </c>
      <c r="K469" s="99">
        <v>0.57502663204371407</v>
      </c>
      <c r="L469" s="99">
        <v>0.66626480085742001</v>
      </c>
      <c r="M469" s="99">
        <v>0.5701683569619258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0.2268209103303348</v>
      </c>
      <c r="U469" s="99">
        <v>0</v>
      </c>
      <c r="V469" s="99">
        <v>0.25535216315463677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0.85705968156634782</v>
      </c>
      <c r="D470" s="102">
        <v>0.88825169117659175</v>
      </c>
      <c r="E470" s="102">
        <v>0</v>
      </c>
      <c r="F470" s="102">
        <v>0</v>
      </c>
      <c r="G470" s="102">
        <v>0.68603492345039518</v>
      </c>
      <c r="H470" s="102">
        <v>0.60364216734237841</v>
      </c>
      <c r="I470" s="102">
        <v>0.65342156649150052</v>
      </c>
      <c r="J470" s="102">
        <v>0.66140535043181781</v>
      </c>
      <c r="K470" s="102">
        <v>0.57502663204371407</v>
      </c>
      <c r="L470" s="102">
        <v>0.66626480085742001</v>
      </c>
      <c r="M470" s="102">
        <v>0.5701683569619258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0.2268209103303348</v>
      </c>
      <c r="U470" s="102">
        <v>0</v>
      </c>
      <c r="V470" s="102">
        <v>0.25535216315463677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2.5888907090289557</v>
      </c>
      <c r="D476" s="123">
        <v>2.6040992912903689</v>
      </c>
      <c r="E476" s="123">
        <v>3.1974184686253206</v>
      </c>
      <c r="F476" s="123">
        <v>2.6018537495586664</v>
      </c>
      <c r="G476" s="123">
        <v>1.7305232721688069</v>
      </c>
      <c r="H476" s="123">
        <v>1.6408628565472192</v>
      </c>
      <c r="I476" s="123">
        <v>1.4835289263742406</v>
      </c>
      <c r="J476" s="123">
        <v>1.3485919105601372</v>
      </c>
      <c r="K476" s="123">
        <v>1.8961396794837577</v>
      </c>
      <c r="L476" s="123">
        <v>2.5212937369784765</v>
      </c>
      <c r="M476" s="123">
        <v>2.4450219362740691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0.94665118044541574</v>
      </c>
      <c r="U476" s="123">
        <v>1.1022625802472548</v>
      </c>
      <c r="V476" s="123">
        <v>1.1905370564353106</v>
      </c>
      <c r="W476" s="123">
        <v>0.56055033421205291</v>
      </c>
      <c r="X476" s="123">
        <v>0.34108568170986925</v>
      </c>
      <c r="Y476" s="123">
        <v>0.40186155460222012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5.2686196885501557</v>
      </c>
      <c r="D477" s="99">
        <v>5.2456291678764924</v>
      </c>
      <c r="E477" s="99">
        <v>6.0903208926196584</v>
      </c>
      <c r="F477" s="99">
        <v>5.9729512163781564</v>
      </c>
      <c r="G477" s="99">
        <v>5.4678579488698915</v>
      </c>
      <c r="H477" s="99">
        <v>5.3175446182635273</v>
      </c>
      <c r="I477" s="99">
        <v>5.2829887630170909</v>
      </c>
      <c r="J477" s="99">
        <v>4.7151099801519436</v>
      </c>
      <c r="K477" s="99">
        <v>4.6351318177867782</v>
      </c>
      <c r="L477" s="99">
        <v>4.6517890919691469</v>
      </c>
      <c r="M477" s="99">
        <v>4.113883429479249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3.1606288832040681</v>
      </c>
      <c r="U477" s="99">
        <v>3.2680363219049471</v>
      </c>
      <c r="V477" s="99">
        <v>3.8132888185938376</v>
      </c>
      <c r="W477" s="99">
        <v>3.6170549698644745</v>
      </c>
      <c r="X477" s="99">
        <v>3.6161119175966663</v>
      </c>
      <c r="Y477" s="99">
        <v>3.7383504765763726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174518</v>
      </c>
      <c r="C5" s="120">
        <v>198295</v>
      </c>
      <c r="D5" s="120">
        <v>225308</v>
      </c>
      <c r="E5" s="120">
        <v>247410</v>
      </c>
      <c r="F5" s="120">
        <v>270796</v>
      </c>
      <c r="G5" s="120">
        <v>291886</v>
      </c>
      <c r="H5" s="120">
        <v>310563</v>
      </c>
      <c r="I5" s="120">
        <v>329588</v>
      </c>
      <c r="J5" s="120">
        <v>361690</v>
      </c>
      <c r="K5" s="120">
        <v>400878</v>
      </c>
      <c r="L5" s="120">
        <v>452777</v>
      </c>
      <c r="M5" s="120">
        <v>464361</v>
      </c>
      <c r="N5" s="120">
        <v>466272</v>
      </c>
      <c r="O5" s="120">
        <v>455014</v>
      </c>
      <c r="P5" s="120">
        <v>458653</v>
      </c>
      <c r="Q5" s="120">
        <v>461302</v>
      </c>
      <c r="R5" s="120">
        <v>457751</v>
      </c>
      <c r="S5" s="120">
        <v>466840</v>
      </c>
      <c r="T5" s="120">
        <v>482643</v>
      </c>
      <c r="U5" s="120">
        <v>496300</v>
      </c>
      <c r="V5" s="120">
        <v>494786</v>
      </c>
      <c r="W5" s="120">
        <v>478535</v>
      </c>
      <c r="X5" s="120">
        <v>451842</v>
      </c>
      <c r="Y5" s="120">
        <v>426083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174518</v>
      </c>
      <c r="C7" s="52">
        <v>198295</v>
      </c>
      <c r="D7" s="52">
        <v>225308</v>
      </c>
      <c r="E7" s="52">
        <v>247410</v>
      </c>
      <c r="F7" s="52">
        <v>270796</v>
      </c>
      <c r="G7" s="52">
        <v>291886</v>
      </c>
      <c r="H7" s="52">
        <v>310563</v>
      </c>
      <c r="I7" s="52">
        <v>329588</v>
      </c>
      <c r="J7" s="52">
        <v>361690</v>
      </c>
      <c r="K7" s="52">
        <v>400878</v>
      </c>
      <c r="L7" s="52">
        <v>452777</v>
      </c>
      <c r="M7" s="52">
        <v>464361</v>
      </c>
      <c r="N7" s="52">
        <v>466272</v>
      </c>
      <c r="O7" s="52">
        <v>455014</v>
      </c>
      <c r="P7" s="52">
        <v>458653</v>
      </c>
      <c r="Q7" s="52">
        <v>461302</v>
      </c>
      <c r="R7" s="52">
        <v>457751</v>
      </c>
      <c r="S7" s="52">
        <v>466840</v>
      </c>
      <c r="T7" s="52">
        <v>482643</v>
      </c>
      <c r="U7" s="52">
        <v>496300</v>
      </c>
      <c r="V7" s="52">
        <v>494786</v>
      </c>
      <c r="W7" s="52">
        <v>478535</v>
      </c>
      <c r="X7" s="52">
        <v>451842</v>
      </c>
      <c r="Y7" s="52">
        <v>426083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3436</v>
      </c>
      <c r="C9" s="52">
        <v>4839</v>
      </c>
      <c r="D9" s="52">
        <v>6246</v>
      </c>
      <c r="E9" s="52">
        <v>8047</v>
      </c>
      <c r="F9" s="52">
        <v>9726</v>
      </c>
      <c r="G9" s="52">
        <v>11368</v>
      </c>
      <c r="H9" s="52">
        <v>13109</v>
      </c>
      <c r="I9" s="52">
        <v>14175</v>
      </c>
      <c r="J9" s="52">
        <v>15141</v>
      </c>
      <c r="K9" s="52">
        <v>16606</v>
      </c>
      <c r="L9" s="52">
        <v>18329</v>
      </c>
      <c r="M9" s="52">
        <v>22390</v>
      </c>
      <c r="N9" s="52">
        <v>27236</v>
      </c>
      <c r="O9" s="52">
        <v>29289</v>
      </c>
      <c r="P9" s="52">
        <v>31239</v>
      </c>
      <c r="Q9" s="52">
        <v>31002</v>
      </c>
      <c r="R9" s="52">
        <v>33497</v>
      </c>
      <c r="S9" s="52">
        <v>36115</v>
      </c>
      <c r="T9" s="52">
        <v>38545</v>
      </c>
      <c r="U9" s="52">
        <v>41309</v>
      </c>
      <c r="V9" s="52">
        <v>44732</v>
      </c>
      <c r="W9" s="52">
        <v>47972</v>
      </c>
      <c r="X9" s="52">
        <v>48059</v>
      </c>
      <c r="Y9" s="52">
        <v>45671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165052</v>
      </c>
      <c r="C11" s="52">
        <v>187281</v>
      </c>
      <c r="D11" s="52">
        <v>212668</v>
      </c>
      <c r="E11" s="52">
        <v>233244</v>
      </c>
      <c r="F11" s="52">
        <v>255177</v>
      </c>
      <c r="G11" s="52">
        <v>275258</v>
      </c>
      <c r="H11" s="52">
        <v>292885</v>
      </c>
      <c r="I11" s="52">
        <v>311403</v>
      </c>
      <c r="J11" s="52">
        <v>341302</v>
      </c>
      <c r="K11" s="52">
        <v>378180</v>
      </c>
      <c r="L11" s="52">
        <v>420921</v>
      </c>
      <c r="M11" s="52">
        <v>429009</v>
      </c>
      <c r="N11" s="52">
        <v>427724</v>
      </c>
      <c r="O11" s="52">
        <v>418080</v>
      </c>
      <c r="P11" s="52">
        <v>418935</v>
      </c>
      <c r="Q11" s="52">
        <v>420652</v>
      </c>
      <c r="R11" s="52">
        <v>419166</v>
      </c>
      <c r="S11" s="52">
        <v>429856</v>
      </c>
      <c r="T11" s="52">
        <v>443594</v>
      </c>
      <c r="U11" s="52">
        <v>456918</v>
      </c>
      <c r="V11" s="52">
        <v>455475</v>
      </c>
      <c r="W11" s="52">
        <v>440760</v>
      </c>
      <c r="X11" s="52">
        <v>417893</v>
      </c>
      <c r="Y11" s="52">
        <v>396313</v>
      </c>
      <c r="DA11" s="63" t="s">
        <v>1087</v>
      </c>
    </row>
    <row r="12" spans="1:105" ht="12" customHeight="1" x14ac:dyDescent="0.25">
      <c r="A12" s="97" t="s">
        <v>133</v>
      </c>
      <c r="B12" s="52">
        <v>2495</v>
      </c>
      <c r="C12" s="52">
        <v>2877</v>
      </c>
      <c r="D12" s="52">
        <v>3272</v>
      </c>
      <c r="E12" s="52">
        <v>3894</v>
      </c>
      <c r="F12" s="52">
        <v>4293</v>
      </c>
      <c r="G12" s="52">
        <v>4284</v>
      </c>
      <c r="H12" s="52">
        <v>4412</v>
      </c>
      <c r="I12" s="52">
        <v>4339</v>
      </c>
      <c r="J12" s="52">
        <v>5300</v>
      </c>
      <c r="K12" s="52">
        <v>5944</v>
      </c>
      <c r="L12" s="52">
        <v>12024</v>
      </c>
      <c r="M12" s="52">
        <v>13910</v>
      </c>
      <c r="N12" s="52">
        <v>16808</v>
      </c>
      <c r="O12" s="52">
        <v>17020</v>
      </c>
      <c r="P12" s="52">
        <v>20027</v>
      </c>
      <c r="Q12" s="52">
        <v>21610</v>
      </c>
      <c r="R12" s="52">
        <v>20933</v>
      </c>
      <c r="S12" s="52">
        <v>21180</v>
      </c>
      <c r="T12" s="52">
        <v>22631</v>
      </c>
      <c r="U12" s="52">
        <v>23469</v>
      </c>
      <c r="V12" s="52">
        <v>24728</v>
      </c>
      <c r="W12" s="52">
        <v>23210</v>
      </c>
      <c r="X12" s="52">
        <v>21379</v>
      </c>
      <c r="Y12" s="52">
        <v>19282</v>
      </c>
      <c r="DA12" s="63" t="s">
        <v>1088</v>
      </c>
    </row>
    <row r="13" spans="1:105" ht="12" customHeight="1" x14ac:dyDescent="0.25">
      <c r="A13" s="97" t="s">
        <v>122</v>
      </c>
      <c r="B13" s="52">
        <v>2251</v>
      </c>
      <c r="C13" s="52">
        <v>2541</v>
      </c>
      <c r="D13" s="52">
        <v>2943</v>
      </c>
      <c r="E13" s="52">
        <v>3350</v>
      </c>
      <c r="F13" s="52">
        <v>3726</v>
      </c>
      <c r="G13" s="52">
        <v>3835</v>
      </c>
      <c r="H13" s="52">
        <v>4434</v>
      </c>
      <c r="I13" s="52">
        <v>4775</v>
      </c>
      <c r="J13" s="52">
        <v>4764</v>
      </c>
      <c r="K13" s="52">
        <v>4887</v>
      </c>
      <c r="L13" s="52">
        <v>4148</v>
      </c>
      <c r="M13" s="52">
        <v>3773</v>
      </c>
      <c r="N13" s="52">
        <v>3263</v>
      </c>
      <c r="O13" s="52">
        <v>2694</v>
      </c>
      <c r="P13" s="52">
        <v>2148</v>
      </c>
      <c r="Q13" s="52">
        <v>1821</v>
      </c>
      <c r="R13" s="52">
        <v>1585</v>
      </c>
      <c r="S13" s="52">
        <v>1335</v>
      </c>
      <c r="T13" s="52">
        <v>1958</v>
      </c>
      <c r="U13" s="52">
        <v>1908</v>
      </c>
      <c r="V13" s="52">
        <v>1965</v>
      </c>
      <c r="W13" s="52">
        <v>1746</v>
      </c>
      <c r="X13" s="52">
        <v>1523</v>
      </c>
      <c r="Y13" s="52">
        <v>1300</v>
      </c>
      <c r="DA13" s="63" t="s">
        <v>1089</v>
      </c>
    </row>
    <row r="14" spans="1:105" ht="12" customHeight="1" x14ac:dyDescent="0.25">
      <c r="A14" s="97" t="s">
        <v>121</v>
      </c>
      <c r="B14" s="52">
        <v>4720</v>
      </c>
      <c r="C14" s="52">
        <v>5596</v>
      </c>
      <c r="D14" s="52">
        <v>6425</v>
      </c>
      <c r="E14" s="52">
        <v>6922</v>
      </c>
      <c r="F14" s="52">
        <v>7600</v>
      </c>
      <c r="G14" s="52">
        <v>8509</v>
      </c>
      <c r="H14" s="52">
        <v>8832</v>
      </c>
      <c r="I14" s="52">
        <v>9071</v>
      </c>
      <c r="J14" s="52">
        <v>10324</v>
      </c>
      <c r="K14" s="52">
        <v>11867</v>
      </c>
      <c r="L14" s="52">
        <v>15684</v>
      </c>
      <c r="M14" s="52">
        <v>17669</v>
      </c>
      <c r="N14" s="52">
        <v>18477</v>
      </c>
      <c r="O14" s="52">
        <v>17220</v>
      </c>
      <c r="P14" s="52">
        <v>17543</v>
      </c>
      <c r="Q14" s="52">
        <v>17219</v>
      </c>
      <c r="R14" s="52">
        <v>16067</v>
      </c>
      <c r="S14" s="52">
        <v>14469</v>
      </c>
      <c r="T14" s="52">
        <v>14460</v>
      </c>
      <c r="U14" s="52">
        <v>14005</v>
      </c>
      <c r="V14" s="52">
        <v>12618</v>
      </c>
      <c r="W14" s="52">
        <v>12819</v>
      </c>
      <c r="X14" s="52">
        <v>11047</v>
      </c>
      <c r="Y14" s="52">
        <v>9188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165265</v>
      </c>
      <c r="C16" s="52">
        <v>186742</v>
      </c>
      <c r="D16" s="52">
        <v>210993</v>
      </c>
      <c r="E16" s="52">
        <v>230737</v>
      </c>
      <c r="F16" s="52">
        <v>251675</v>
      </c>
      <c r="G16" s="52">
        <v>270471</v>
      </c>
      <c r="H16" s="52">
        <v>287212</v>
      </c>
      <c r="I16" s="52">
        <v>304822</v>
      </c>
      <c r="J16" s="52">
        <v>334223</v>
      </c>
      <c r="K16" s="52">
        <v>369703</v>
      </c>
      <c r="L16" s="52">
        <v>415517</v>
      </c>
      <c r="M16" s="52">
        <v>425868</v>
      </c>
      <c r="N16" s="52">
        <v>428984</v>
      </c>
      <c r="O16" s="52">
        <v>421107</v>
      </c>
      <c r="P16" s="52">
        <v>426755</v>
      </c>
      <c r="Q16" s="52">
        <v>431361</v>
      </c>
      <c r="R16" s="52">
        <v>429530</v>
      </c>
      <c r="S16" s="52">
        <v>440320</v>
      </c>
      <c r="T16" s="52">
        <v>457071</v>
      </c>
      <c r="U16" s="52">
        <v>472077</v>
      </c>
      <c r="V16" s="52">
        <v>473394</v>
      </c>
      <c r="W16" s="52">
        <v>461122</v>
      </c>
      <c r="X16" s="52">
        <v>438955</v>
      </c>
      <c r="Y16" s="52">
        <v>414883</v>
      </c>
      <c r="DA16" s="63" t="s">
        <v>1091</v>
      </c>
    </row>
    <row r="17" spans="1:105" ht="12" customHeight="1" x14ac:dyDescent="0.25">
      <c r="A17" s="109" t="s">
        <v>120</v>
      </c>
      <c r="B17" s="36">
        <v>9253</v>
      </c>
      <c r="C17" s="36">
        <v>11553</v>
      </c>
      <c r="D17" s="36">
        <v>14315</v>
      </c>
      <c r="E17" s="36">
        <v>16673</v>
      </c>
      <c r="F17" s="36">
        <v>19121</v>
      </c>
      <c r="G17" s="36">
        <v>21415</v>
      </c>
      <c r="H17" s="36">
        <v>23351</v>
      </c>
      <c r="I17" s="36">
        <v>24766</v>
      </c>
      <c r="J17" s="36">
        <v>27467</v>
      </c>
      <c r="K17" s="36">
        <v>31175</v>
      </c>
      <c r="L17" s="36">
        <v>37260</v>
      </c>
      <c r="M17" s="36">
        <v>38493</v>
      </c>
      <c r="N17" s="36">
        <v>37288</v>
      </c>
      <c r="O17" s="36">
        <v>33907</v>
      </c>
      <c r="P17" s="36">
        <v>31898</v>
      </c>
      <c r="Q17" s="36">
        <v>29941</v>
      </c>
      <c r="R17" s="36">
        <v>28221</v>
      </c>
      <c r="S17" s="36">
        <v>26520</v>
      </c>
      <c r="T17" s="36">
        <v>25572</v>
      </c>
      <c r="U17" s="36">
        <v>24223</v>
      </c>
      <c r="V17" s="36">
        <v>21392</v>
      </c>
      <c r="W17" s="36">
        <v>17413</v>
      </c>
      <c r="X17" s="36">
        <v>12887</v>
      </c>
      <c r="Y17" s="36">
        <v>11200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13634</v>
      </c>
      <c r="D21" s="52">
        <v>13644</v>
      </c>
      <c r="E21" s="52">
        <v>13708</v>
      </c>
      <c r="F21" s="52">
        <v>13885</v>
      </c>
      <c r="G21" s="52">
        <v>14231</v>
      </c>
      <c r="H21" s="52">
        <v>14798</v>
      </c>
      <c r="I21" s="52">
        <v>15633</v>
      </c>
      <c r="J21" s="52">
        <v>16799</v>
      </c>
      <c r="K21" s="52">
        <v>18336</v>
      </c>
      <c r="L21" s="52">
        <v>20311</v>
      </c>
      <c r="M21" s="52">
        <v>22837</v>
      </c>
      <c r="N21" s="52">
        <v>25980</v>
      </c>
      <c r="O21" s="52">
        <v>27075</v>
      </c>
      <c r="P21" s="52">
        <v>20719</v>
      </c>
      <c r="Q21" s="52">
        <v>26009</v>
      </c>
      <c r="R21" s="52">
        <v>32110</v>
      </c>
      <c r="S21" s="52">
        <v>39020</v>
      </c>
      <c r="T21" s="52">
        <v>39338</v>
      </c>
      <c r="U21" s="52">
        <v>39014</v>
      </c>
      <c r="V21" s="52">
        <v>39634</v>
      </c>
      <c r="W21" s="52">
        <v>40025</v>
      </c>
      <c r="X21" s="52">
        <v>40867</v>
      </c>
      <c r="Y21" s="52">
        <v>42175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537</v>
      </c>
      <c r="D23" s="52">
        <v>541</v>
      </c>
      <c r="E23" s="52">
        <v>566</v>
      </c>
      <c r="F23" s="52">
        <v>638</v>
      </c>
      <c r="G23" s="52">
        <v>787</v>
      </c>
      <c r="H23" s="52">
        <v>1034</v>
      </c>
      <c r="I23" s="52">
        <v>1083</v>
      </c>
      <c r="J23" s="52">
        <v>1413</v>
      </c>
      <c r="K23" s="52">
        <v>2134</v>
      </c>
      <c r="L23" s="52">
        <v>2246</v>
      </c>
      <c r="M23" s="52">
        <v>2411</v>
      </c>
      <c r="N23" s="52">
        <v>2496</v>
      </c>
      <c r="O23" s="52">
        <v>2765</v>
      </c>
      <c r="P23" s="52">
        <v>2922</v>
      </c>
      <c r="Q23" s="52">
        <v>3204</v>
      </c>
      <c r="R23" s="52">
        <v>3910</v>
      </c>
      <c r="S23" s="52">
        <v>4833</v>
      </c>
      <c r="T23" s="52">
        <v>5416</v>
      </c>
      <c r="U23" s="52">
        <v>6053</v>
      </c>
      <c r="V23" s="52">
        <v>5773</v>
      </c>
      <c r="W23" s="52">
        <v>5156</v>
      </c>
      <c r="X23" s="52">
        <v>5475</v>
      </c>
      <c r="Y23" s="52">
        <v>6053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12895</v>
      </c>
      <c r="D25" s="52">
        <v>12902</v>
      </c>
      <c r="E25" s="52">
        <v>12966</v>
      </c>
      <c r="F25" s="52">
        <v>13131</v>
      </c>
      <c r="G25" s="52">
        <v>13455</v>
      </c>
      <c r="H25" s="52">
        <v>13987</v>
      </c>
      <c r="I25" s="52">
        <v>14855</v>
      </c>
      <c r="J25" s="52">
        <v>16362</v>
      </c>
      <c r="K25" s="52">
        <v>17786</v>
      </c>
      <c r="L25" s="52">
        <v>19736</v>
      </c>
      <c r="M25" s="52">
        <v>22215</v>
      </c>
      <c r="N25" s="52">
        <v>25278</v>
      </c>
      <c r="O25" s="52">
        <v>26312</v>
      </c>
      <c r="P25" s="52">
        <v>19994</v>
      </c>
      <c r="Q25" s="52">
        <v>25127</v>
      </c>
      <c r="R25" s="52">
        <v>30999</v>
      </c>
      <c r="S25" s="52">
        <v>37666</v>
      </c>
      <c r="T25" s="52">
        <v>37868</v>
      </c>
      <c r="U25" s="52">
        <v>37503</v>
      </c>
      <c r="V25" s="52">
        <v>38017</v>
      </c>
      <c r="W25" s="52">
        <v>38279</v>
      </c>
      <c r="X25" s="52">
        <v>38728</v>
      </c>
      <c r="Y25" s="52">
        <v>39789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195</v>
      </c>
      <c r="D26" s="52">
        <v>195</v>
      </c>
      <c r="E26" s="52">
        <v>196</v>
      </c>
      <c r="F26" s="52">
        <v>198</v>
      </c>
      <c r="G26" s="52">
        <v>205</v>
      </c>
      <c r="H26" s="52">
        <v>214</v>
      </c>
      <c r="I26" s="52">
        <v>226</v>
      </c>
      <c r="J26" s="52">
        <v>252</v>
      </c>
      <c r="K26" s="52">
        <v>276</v>
      </c>
      <c r="L26" s="52">
        <v>303</v>
      </c>
      <c r="M26" s="52">
        <v>349</v>
      </c>
      <c r="N26" s="52">
        <v>397</v>
      </c>
      <c r="O26" s="52">
        <v>438</v>
      </c>
      <c r="P26" s="52">
        <v>372</v>
      </c>
      <c r="Q26" s="52">
        <v>516</v>
      </c>
      <c r="R26" s="52">
        <v>677</v>
      </c>
      <c r="S26" s="52">
        <v>885</v>
      </c>
      <c r="T26" s="52">
        <v>1035</v>
      </c>
      <c r="U26" s="52">
        <v>1190</v>
      </c>
      <c r="V26" s="52">
        <v>1344</v>
      </c>
      <c r="W26" s="52">
        <v>1518</v>
      </c>
      <c r="X26" s="52">
        <v>1831</v>
      </c>
      <c r="Y26" s="52">
        <v>2097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352</v>
      </c>
      <c r="D27" s="52">
        <v>352</v>
      </c>
      <c r="E27" s="52">
        <v>363</v>
      </c>
      <c r="F27" s="52">
        <v>387</v>
      </c>
      <c r="G27" s="52">
        <v>439</v>
      </c>
      <c r="H27" s="52">
        <v>520</v>
      </c>
      <c r="I27" s="52">
        <v>440</v>
      </c>
      <c r="J27" s="52">
        <v>476</v>
      </c>
      <c r="K27" s="52">
        <v>720</v>
      </c>
      <c r="L27" s="52">
        <v>757</v>
      </c>
      <c r="M27" s="52">
        <v>760</v>
      </c>
      <c r="N27" s="52">
        <v>745</v>
      </c>
      <c r="O27" s="52">
        <v>720</v>
      </c>
      <c r="P27" s="52">
        <v>763</v>
      </c>
      <c r="Q27" s="52">
        <v>566</v>
      </c>
      <c r="R27" s="52">
        <v>435</v>
      </c>
      <c r="S27" s="52">
        <v>401</v>
      </c>
      <c r="T27" s="52">
        <v>187</v>
      </c>
      <c r="U27" s="52">
        <v>267</v>
      </c>
      <c r="V27" s="52">
        <v>213</v>
      </c>
      <c r="W27" s="52">
        <v>219</v>
      </c>
      <c r="X27" s="52">
        <v>250</v>
      </c>
      <c r="Y27" s="52">
        <v>285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737</v>
      </c>
      <c r="D28" s="52">
        <v>741</v>
      </c>
      <c r="E28" s="52">
        <v>762</v>
      </c>
      <c r="F28" s="52">
        <v>823</v>
      </c>
      <c r="G28" s="52">
        <v>930</v>
      </c>
      <c r="H28" s="52">
        <v>1116</v>
      </c>
      <c r="I28" s="52">
        <v>943</v>
      </c>
      <c r="J28" s="52">
        <v>1026</v>
      </c>
      <c r="K28" s="52">
        <v>1531</v>
      </c>
      <c r="L28" s="52">
        <v>1501</v>
      </c>
      <c r="M28" s="52">
        <v>1511</v>
      </c>
      <c r="N28" s="52">
        <v>1705</v>
      </c>
      <c r="O28" s="52">
        <v>1915</v>
      </c>
      <c r="P28" s="52">
        <v>2088</v>
      </c>
      <c r="Q28" s="52">
        <v>2499</v>
      </c>
      <c r="R28" s="52">
        <v>3115</v>
      </c>
      <c r="S28" s="52">
        <v>3424</v>
      </c>
      <c r="T28" s="52">
        <v>3439</v>
      </c>
      <c r="U28" s="52">
        <v>2442</v>
      </c>
      <c r="V28" s="52">
        <v>1938</v>
      </c>
      <c r="W28" s="52">
        <v>1724</v>
      </c>
      <c r="X28" s="52">
        <v>2233</v>
      </c>
      <c r="Y28" s="52">
        <v>2134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25823</v>
      </c>
      <c r="D30" s="52">
        <v>25915</v>
      </c>
      <c r="E30" s="52">
        <v>26567</v>
      </c>
      <c r="F30" s="52">
        <v>28354</v>
      </c>
      <c r="G30" s="52">
        <v>31830</v>
      </c>
      <c r="H30" s="52">
        <v>37575</v>
      </c>
      <c r="I30" s="52">
        <v>30687</v>
      </c>
      <c r="J30" s="52">
        <v>36772</v>
      </c>
      <c r="K30" s="52">
        <v>48409</v>
      </c>
      <c r="L30" s="52">
        <v>50274</v>
      </c>
      <c r="M30" s="52">
        <v>51745</v>
      </c>
      <c r="N30" s="52">
        <v>55767</v>
      </c>
      <c r="O30" s="52">
        <v>58244</v>
      </c>
      <c r="P30" s="52">
        <v>55425</v>
      </c>
      <c r="Q30" s="52">
        <v>65119</v>
      </c>
      <c r="R30" s="52">
        <v>74263</v>
      </c>
      <c r="S30" s="52">
        <v>79649</v>
      </c>
      <c r="T30" s="52">
        <v>75096</v>
      </c>
      <c r="U30" s="52">
        <v>63306</v>
      </c>
      <c r="V30" s="52">
        <v>62634</v>
      </c>
      <c r="W30" s="52">
        <v>63999</v>
      </c>
      <c r="X30" s="52">
        <v>71074</v>
      </c>
      <c r="Y30" s="52">
        <v>77042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1446</v>
      </c>
      <c r="D31" s="36">
        <v>1453</v>
      </c>
      <c r="E31" s="36">
        <v>1504</v>
      </c>
      <c r="F31" s="36">
        <v>1652</v>
      </c>
      <c r="G31" s="36">
        <v>1933</v>
      </c>
      <c r="H31" s="36">
        <v>2404</v>
      </c>
      <c r="I31" s="36">
        <v>2240</v>
      </c>
      <c r="J31" s="36">
        <v>2668</v>
      </c>
      <c r="K31" s="36">
        <v>3987</v>
      </c>
      <c r="L31" s="36">
        <v>4142</v>
      </c>
      <c r="M31" s="36">
        <v>4192</v>
      </c>
      <c r="N31" s="36">
        <v>4462</v>
      </c>
      <c r="O31" s="36">
        <v>4791</v>
      </c>
      <c r="P31" s="36">
        <v>5156</v>
      </c>
      <c r="Q31" s="36">
        <v>5648</v>
      </c>
      <c r="R31" s="36">
        <v>6486</v>
      </c>
      <c r="S31" s="36">
        <v>6718</v>
      </c>
      <c r="T31" s="36">
        <v>5919</v>
      </c>
      <c r="U31" s="36">
        <v>3754</v>
      </c>
      <c r="V31" s="36">
        <v>3000</v>
      </c>
      <c r="W31" s="36">
        <v>4047</v>
      </c>
      <c r="X31" s="36">
        <v>6763</v>
      </c>
      <c r="Y31" s="36">
        <v>4563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37411</v>
      </c>
      <c r="D35" s="52">
        <v>40657</v>
      </c>
      <c r="E35" s="52">
        <v>35810</v>
      </c>
      <c r="F35" s="52">
        <v>37271</v>
      </c>
      <c r="G35" s="52">
        <v>35321</v>
      </c>
      <c r="H35" s="52">
        <v>33475</v>
      </c>
      <c r="I35" s="52">
        <v>34658</v>
      </c>
      <c r="J35" s="52">
        <v>48901</v>
      </c>
      <c r="K35" s="52">
        <v>57524</v>
      </c>
      <c r="L35" s="52">
        <v>72210</v>
      </c>
      <c r="M35" s="52">
        <v>34421</v>
      </c>
      <c r="N35" s="52">
        <v>27891</v>
      </c>
      <c r="O35" s="52">
        <v>15817</v>
      </c>
      <c r="P35" s="52">
        <v>24358</v>
      </c>
      <c r="Q35" s="52">
        <v>28658</v>
      </c>
      <c r="R35" s="52">
        <v>28559</v>
      </c>
      <c r="S35" s="52">
        <v>48109</v>
      </c>
      <c r="T35" s="52">
        <v>55141</v>
      </c>
      <c r="U35" s="52">
        <v>52671</v>
      </c>
      <c r="V35" s="52">
        <v>38120</v>
      </c>
      <c r="W35" s="52">
        <v>23774</v>
      </c>
      <c r="X35" s="52">
        <v>14174</v>
      </c>
      <c r="Y35" s="52">
        <v>16416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1940</v>
      </c>
      <c r="D37" s="52">
        <v>1948</v>
      </c>
      <c r="E37" s="52">
        <v>2367</v>
      </c>
      <c r="F37" s="52">
        <v>2317</v>
      </c>
      <c r="G37" s="52">
        <v>2429</v>
      </c>
      <c r="H37" s="52">
        <v>2775</v>
      </c>
      <c r="I37" s="52">
        <v>2149</v>
      </c>
      <c r="J37" s="52">
        <v>2379</v>
      </c>
      <c r="K37" s="52">
        <v>3599</v>
      </c>
      <c r="L37" s="52">
        <v>3969</v>
      </c>
      <c r="M37" s="52">
        <v>6472</v>
      </c>
      <c r="N37" s="52">
        <v>7342</v>
      </c>
      <c r="O37" s="52">
        <v>4818</v>
      </c>
      <c r="P37" s="52">
        <v>4872</v>
      </c>
      <c r="Q37" s="52">
        <v>2967</v>
      </c>
      <c r="R37" s="52">
        <v>6405</v>
      </c>
      <c r="S37" s="52">
        <v>7451</v>
      </c>
      <c r="T37" s="52">
        <v>7846</v>
      </c>
      <c r="U37" s="52">
        <v>8817</v>
      </c>
      <c r="V37" s="52">
        <v>9196</v>
      </c>
      <c r="W37" s="52">
        <v>8396</v>
      </c>
      <c r="X37" s="52">
        <v>5562</v>
      </c>
      <c r="Y37" s="52">
        <v>3665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35124</v>
      </c>
      <c r="D39" s="52">
        <v>38289</v>
      </c>
      <c r="E39" s="52">
        <v>33542</v>
      </c>
      <c r="F39" s="52">
        <v>35064</v>
      </c>
      <c r="G39" s="52">
        <v>33536</v>
      </c>
      <c r="H39" s="52">
        <v>31614</v>
      </c>
      <c r="I39" s="52">
        <v>33373</v>
      </c>
      <c r="J39" s="52">
        <v>46261</v>
      </c>
      <c r="K39" s="52">
        <v>54664</v>
      </c>
      <c r="L39" s="52">
        <v>62477</v>
      </c>
      <c r="M39" s="52">
        <v>30303</v>
      </c>
      <c r="N39" s="52">
        <v>23993</v>
      </c>
      <c r="O39" s="52">
        <v>16668</v>
      </c>
      <c r="P39" s="52">
        <v>20849</v>
      </c>
      <c r="Q39" s="52">
        <v>26844</v>
      </c>
      <c r="R39" s="52">
        <v>29513</v>
      </c>
      <c r="S39" s="52">
        <v>48356</v>
      </c>
      <c r="T39" s="52">
        <v>51606</v>
      </c>
      <c r="U39" s="52">
        <v>50827</v>
      </c>
      <c r="V39" s="52">
        <v>36574</v>
      </c>
      <c r="W39" s="52">
        <v>23564</v>
      </c>
      <c r="X39" s="52">
        <v>15861</v>
      </c>
      <c r="Y39" s="52">
        <v>18209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577</v>
      </c>
      <c r="D40" s="52">
        <v>590</v>
      </c>
      <c r="E40" s="52">
        <v>818</v>
      </c>
      <c r="F40" s="52">
        <v>597</v>
      </c>
      <c r="G40" s="52">
        <v>196</v>
      </c>
      <c r="H40" s="52">
        <v>342</v>
      </c>
      <c r="I40" s="52">
        <v>153</v>
      </c>
      <c r="J40" s="52">
        <v>1213</v>
      </c>
      <c r="K40" s="52">
        <v>920</v>
      </c>
      <c r="L40" s="52">
        <v>6383</v>
      </c>
      <c r="M40" s="52">
        <v>2235</v>
      </c>
      <c r="N40" s="52">
        <v>3295</v>
      </c>
      <c r="O40" s="52">
        <v>650</v>
      </c>
      <c r="P40" s="52">
        <v>3379</v>
      </c>
      <c r="Q40" s="52">
        <v>2099</v>
      </c>
      <c r="R40" s="52">
        <v>0</v>
      </c>
      <c r="S40" s="52">
        <v>1132</v>
      </c>
      <c r="T40" s="52">
        <v>2486</v>
      </c>
      <c r="U40" s="52">
        <v>2028</v>
      </c>
      <c r="V40" s="52">
        <v>2603</v>
      </c>
      <c r="W40" s="52">
        <v>0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642</v>
      </c>
      <c r="D41" s="52">
        <v>754</v>
      </c>
      <c r="E41" s="52">
        <v>770</v>
      </c>
      <c r="F41" s="52">
        <v>763</v>
      </c>
      <c r="G41" s="52">
        <v>548</v>
      </c>
      <c r="H41" s="52">
        <v>1119</v>
      </c>
      <c r="I41" s="52">
        <v>781</v>
      </c>
      <c r="J41" s="52">
        <v>465</v>
      </c>
      <c r="K41" s="52">
        <v>843</v>
      </c>
      <c r="L41" s="52">
        <v>18</v>
      </c>
      <c r="M41" s="52">
        <v>385</v>
      </c>
      <c r="N41" s="52">
        <v>235</v>
      </c>
      <c r="O41" s="52">
        <v>151</v>
      </c>
      <c r="P41" s="52">
        <v>217</v>
      </c>
      <c r="Q41" s="52">
        <v>239</v>
      </c>
      <c r="R41" s="52">
        <v>199</v>
      </c>
      <c r="S41" s="52">
        <v>151</v>
      </c>
      <c r="T41" s="52">
        <v>810</v>
      </c>
      <c r="U41" s="52">
        <v>217</v>
      </c>
      <c r="V41" s="52">
        <v>270</v>
      </c>
      <c r="W41" s="52">
        <v>0</v>
      </c>
      <c r="X41" s="52">
        <v>27</v>
      </c>
      <c r="Y41" s="52">
        <v>62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1613</v>
      </c>
      <c r="D42" s="52">
        <v>1570</v>
      </c>
      <c r="E42" s="52">
        <v>1259</v>
      </c>
      <c r="F42" s="52">
        <v>1501</v>
      </c>
      <c r="G42" s="52">
        <v>1839</v>
      </c>
      <c r="H42" s="52">
        <v>1439</v>
      </c>
      <c r="I42" s="52">
        <v>1182</v>
      </c>
      <c r="J42" s="52">
        <v>2279</v>
      </c>
      <c r="K42" s="52">
        <v>3074</v>
      </c>
      <c r="L42" s="52">
        <v>5318</v>
      </c>
      <c r="M42" s="52">
        <v>3496</v>
      </c>
      <c r="N42" s="52">
        <v>2513</v>
      </c>
      <c r="O42" s="52">
        <v>658</v>
      </c>
      <c r="P42" s="52">
        <v>2411</v>
      </c>
      <c r="Q42" s="52">
        <v>2175</v>
      </c>
      <c r="R42" s="52">
        <v>1963</v>
      </c>
      <c r="S42" s="52">
        <v>1826</v>
      </c>
      <c r="T42" s="52">
        <v>3430</v>
      </c>
      <c r="U42" s="52">
        <v>1987</v>
      </c>
      <c r="V42" s="52">
        <v>551</v>
      </c>
      <c r="W42" s="52">
        <v>1925</v>
      </c>
      <c r="X42" s="52">
        <v>461</v>
      </c>
      <c r="Y42" s="52">
        <v>275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47300</v>
      </c>
      <c r="D44" s="52">
        <v>50166</v>
      </c>
      <c r="E44" s="52">
        <v>46311</v>
      </c>
      <c r="F44" s="52">
        <v>49292</v>
      </c>
      <c r="G44" s="52">
        <v>50626</v>
      </c>
      <c r="H44" s="52">
        <v>54316</v>
      </c>
      <c r="I44" s="52">
        <v>48297</v>
      </c>
      <c r="J44" s="52">
        <v>66173</v>
      </c>
      <c r="K44" s="52">
        <v>83889</v>
      </c>
      <c r="L44" s="52">
        <v>96088</v>
      </c>
      <c r="M44" s="52">
        <v>62096</v>
      </c>
      <c r="N44" s="52">
        <v>58883</v>
      </c>
      <c r="O44" s="52">
        <v>50367</v>
      </c>
      <c r="P44" s="52">
        <v>61073</v>
      </c>
      <c r="Q44" s="52">
        <v>69725</v>
      </c>
      <c r="R44" s="52">
        <v>72432</v>
      </c>
      <c r="S44" s="52">
        <v>90439</v>
      </c>
      <c r="T44" s="52">
        <v>91847</v>
      </c>
      <c r="U44" s="52">
        <v>78312</v>
      </c>
      <c r="V44" s="52">
        <v>63951</v>
      </c>
      <c r="W44" s="52">
        <v>51727</v>
      </c>
      <c r="X44" s="52">
        <v>48907</v>
      </c>
      <c r="Y44" s="52">
        <v>52970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3746</v>
      </c>
      <c r="D45" s="36">
        <v>4215</v>
      </c>
      <c r="E45" s="36">
        <v>3862</v>
      </c>
      <c r="F45" s="36">
        <v>4100</v>
      </c>
      <c r="G45" s="36">
        <v>4227</v>
      </c>
      <c r="H45" s="36">
        <v>4340</v>
      </c>
      <c r="I45" s="36">
        <v>3655</v>
      </c>
      <c r="J45" s="36">
        <v>5369</v>
      </c>
      <c r="K45" s="36">
        <v>7695</v>
      </c>
      <c r="L45" s="36">
        <v>10227</v>
      </c>
      <c r="M45" s="36">
        <v>5425</v>
      </c>
      <c r="N45" s="36">
        <v>3257</v>
      </c>
      <c r="O45" s="36">
        <v>1410</v>
      </c>
      <c r="P45" s="36">
        <v>3147</v>
      </c>
      <c r="Q45" s="36">
        <v>3691</v>
      </c>
      <c r="R45" s="36">
        <v>4766</v>
      </c>
      <c r="S45" s="36">
        <v>5017</v>
      </c>
      <c r="T45" s="36">
        <v>4971</v>
      </c>
      <c r="U45" s="36">
        <v>2405</v>
      </c>
      <c r="V45" s="36">
        <v>169</v>
      </c>
      <c r="W45" s="36">
        <v>68</v>
      </c>
      <c r="X45" s="36">
        <v>2237</v>
      </c>
      <c r="Y45" s="36">
        <v>2876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14873</v>
      </c>
      <c r="D49" s="52">
        <v>15867</v>
      </c>
      <c r="E49" s="52">
        <v>13758</v>
      </c>
      <c r="F49" s="52">
        <v>13830</v>
      </c>
      <c r="G49" s="52">
        <v>11802</v>
      </c>
      <c r="H49" s="52">
        <v>11611</v>
      </c>
      <c r="I49" s="52">
        <v>10012</v>
      </c>
      <c r="J49" s="52">
        <v>15964</v>
      </c>
      <c r="K49" s="52">
        <v>21960</v>
      </c>
      <c r="L49" s="52">
        <v>22274</v>
      </c>
      <c r="M49" s="52">
        <v>13652</v>
      </c>
      <c r="N49" s="52">
        <v>8925</v>
      </c>
      <c r="O49" s="52">
        <v>3828</v>
      </c>
      <c r="P49" s="52">
        <v>13276</v>
      </c>
      <c r="Q49" s="52">
        <v>12953</v>
      </c>
      <c r="R49" s="52">
        <v>10834</v>
      </c>
      <c r="S49" s="52">
        <v>17084</v>
      </c>
      <c r="T49" s="52">
        <v>19577</v>
      </c>
      <c r="U49" s="52">
        <v>18626</v>
      </c>
      <c r="V49" s="52">
        <v>11255</v>
      </c>
      <c r="W49" s="52">
        <v>6632</v>
      </c>
      <c r="X49" s="52">
        <v>3913</v>
      </c>
      <c r="Y49" s="52">
        <v>4709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832</v>
      </c>
      <c r="D51" s="52">
        <v>697</v>
      </c>
      <c r="E51" s="52">
        <v>699</v>
      </c>
      <c r="F51" s="52">
        <v>861</v>
      </c>
      <c r="G51" s="52">
        <v>767</v>
      </c>
      <c r="H51" s="52">
        <v>682</v>
      </c>
      <c r="I51" s="52">
        <v>398</v>
      </c>
      <c r="J51" s="52">
        <v>509</v>
      </c>
      <c r="K51" s="52">
        <v>593</v>
      </c>
      <c r="L51" s="52">
        <v>1000</v>
      </c>
      <c r="M51" s="52">
        <v>793</v>
      </c>
      <c r="N51" s="52">
        <v>601</v>
      </c>
      <c r="O51" s="52">
        <v>276</v>
      </c>
      <c r="P51" s="52">
        <v>530</v>
      </c>
      <c r="Q51" s="52">
        <v>602</v>
      </c>
      <c r="R51" s="52">
        <v>391</v>
      </c>
      <c r="S51" s="52">
        <v>626</v>
      </c>
      <c r="T51" s="52">
        <v>557</v>
      </c>
      <c r="U51" s="52">
        <v>490</v>
      </c>
      <c r="V51" s="52">
        <v>199</v>
      </c>
      <c r="W51" s="52">
        <v>134</v>
      </c>
      <c r="X51" s="52">
        <v>83</v>
      </c>
      <c r="Y51" s="52">
        <v>113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13751</v>
      </c>
      <c r="D53" s="52">
        <v>14733</v>
      </c>
      <c r="E53" s="52">
        <v>12669</v>
      </c>
      <c r="F53" s="52">
        <v>12772</v>
      </c>
      <c r="G53" s="52">
        <v>10940</v>
      </c>
      <c r="H53" s="52">
        <v>10608</v>
      </c>
      <c r="I53" s="52">
        <v>9402</v>
      </c>
      <c r="J53" s="52">
        <v>14683</v>
      </c>
      <c r="K53" s="52">
        <v>20126</v>
      </c>
      <c r="L53" s="52">
        <v>18716</v>
      </c>
      <c r="M53" s="52">
        <v>11280</v>
      </c>
      <c r="N53" s="52">
        <v>7072</v>
      </c>
      <c r="O53" s="52">
        <v>3495</v>
      </c>
      <c r="P53" s="52">
        <v>10190</v>
      </c>
      <c r="Q53" s="52">
        <v>10999</v>
      </c>
      <c r="R53" s="52">
        <v>10013</v>
      </c>
      <c r="S53" s="52">
        <v>16006</v>
      </c>
      <c r="T53" s="52">
        <v>17239</v>
      </c>
      <c r="U53" s="52">
        <v>17159</v>
      </c>
      <c r="V53" s="52">
        <v>10278</v>
      </c>
      <c r="W53" s="52">
        <v>6095</v>
      </c>
      <c r="X53" s="52">
        <v>3778</v>
      </c>
      <c r="Y53" s="52">
        <v>4613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226</v>
      </c>
      <c r="D54" s="52">
        <v>227</v>
      </c>
      <c r="E54" s="52">
        <v>309</v>
      </c>
      <c r="F54" s="52">
        <v>218</v>
      </c>
      <c r="G54" s="52">
        <v>64</v>
      </c>
      <c r="H54" s="52">
        <v>115</v>
      </c>
      <c r="I54" s="52">
        <v>43</v>
      </c>
      <c r="J54" s="52">
        <v>385</v>
      </c>
      <c r="K54" s="52">
        <v>339</v>
      </c>
      <c r="L54" s="52">
        <v>1912</v>
      </c>
      <c r="M54" s="52">
        <v>833</v>
      </c>
      <c r="N54" s="52">
        <v>974</v>
      </c>
      <c r="O54" s="52">
        <v>137</v>
      </c>
      <c r="P54" s="52">
        <v>1653</v>
      </c>
      <c r="Q54" s="52">
        <v>862</v>
      </c>
      <c r="R54" s="52">
        <v>0</v>
      </c>
      <c r="S54" s="52">
        <v>376</v>
      </c>
      <c r="T54" s="52">
        <v>833</v>
      </c>
      <c r="U54" s="52">
        <v>687</v>
      </c>
      <c r="V54" s="52">
        <v>735</v>
      </c>
      <c r="W54" s="52">
        <v>0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255</v>
      </c>
      <c r="D55" s="52">
        <v>294</v>
      </c>
      <c r="E55" s="52">
        <v>296</v>
      </c>
      <c r="F55" s="52">
        <v>283</v>
      </c>
      <c r="G55" s="52">
        <v>183</v>
      </c>
      <c r="H55" s="52">
        <v>389</v>
      </c>
      <c r="I55" s="52">
        <v>226</v>
      </c>
      <c r="J55" s="52">
        <v>152</v>
      </c>
      <c r="K55" s="52">
        <v>322</v>
      </c>
      <c r="L55" s="52">
        <v>6</v>
      </c>
      <c r="M55" s="52">
        <v>153</v>
      </c>
      <c r="N55" s="52">
        <v>75</v>
      </c>
      <c r="O55" s="52">
        <v>37</v>
      </c>
      <c r="P55" s="52">
        <v>119</v>
      </c>
      <c r="Q55" s="52">
        <v>109</v>
      </c>
      <c r="R55" s="52">
        <v>76</v>
      </c>
      <c r="S55" s="52">
        <v>53</v>
      </c>
      <c r="T55" s="52">
        <v>288</v>
      </c>
      <c r="U55" s="52">
        <v>77</v>
      </c>
      <c r="V55" s="52">
        <v>80</v>
      </c>
      <c r="W55" s="52">
        <v>0</v>
      </c>
      <c r="X55" s="52">
        <v>8</v>
      </c>
      <c r="Y55" s="52">
        <v>18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641</v>
      </c>
      <c r="D56" s="52">
        <v>613</v>
      </c>
      <c r="E56" s="52">
        <v>484</v>
      </c>
      <c r="F56" s="52">
        <v>557</v>
      </c>
      <c r="G56" s="52">
        <v>615</v>
      </c>
      <c r="H56" s="52">
        <v>499</v>
      </c>
      <c r="I56" s="52">
        <v>341</v>
      </c>
      <c r="J56" s="52">
        <v>744</v>
      </c>
      <c r="K56" s="52">
        <v>1173</v>
      </c>
      <c r="L56" s="52">
        <v>1640</v>
      </c>
      <c r="M56" s="52">
        <v>1386</v>
      </c>
      <c r="N56" s="52">
        <v>804</v>
      </c>
      <c r="O56" s="52">
        <v>159</v>
      </c>
      <c r="P56" s="52">
        <v>1314</v>
      </c>
      <c r="Q56" s="52">
        <v>983</v>
      </c>
      <c r="R56" s="52">
        <v>745</v>
      </c>
      <c r="S56" s="52">
        <v>649</v>
      </c>
      <c r="T56" s="52">
        <v>1217</v>
      </c>
      <c r="U56" s="52">
        <v>703</v>
      </c>
      <c r="V56" s="52">
        <v>162</v>
      </c>
      <c r="W56" s="52">
        <v>537</v>
      </c>
      <c r="X56" s="52">
        <v>127</v>
      </c>
      <c r="Y56" s="52">
        <v>78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13384</v>
      </c>
      <c r="D58" s="52">
        <v>14222</v>
      </c>
      <c r="E58" s="52">
        <v>12274</v>
      </c>
      <c r="F58" s="52">
        <v>12309</v>
      </c>
      <c r="G58" s="52">
        <v>10390</v>
      </c>
      <c r="H58" s="52">
        <v>10146</v>
      </c>
      <c r="I58" s="52">
        <v>8982</v>
      </c>
      <c r="J58" s="52">
        <v>14301</v>
      </c>
      <c r="K58" s="52">
        <v>19363</v>
      </c>
      <c r="L58" s="52">
        <v>19421</v>
      </c>
      <c r="M58" s="52">
        <v>12108</v>
      </c>
      <c r="N58" s="52">
        <v>8235</v>
      </c>
      <c r="O58" s="52">
        <v>3653</v>
      </c>
      <c r="P58" s="52">
        <v>12167</v>
      </c>
      <c r="Q58" s="52">
        <v>11809</v>
      </c>
      <c r="R58" s="52">
        <v>9675</v>
      </c>
      <c r="S58" s="52">
        <v>15705</v>
      </c>
      <c r="T58" s="52">
        <v>18183</v>
      </c>
      <c r="U58" s="52">
        <v>17906</v>
      </c>
      <c r="V58" s="52">
        <v>11214</v>
      </c>
      <c r="W58" s="52">
        <v>6618</v>
      </c>
      <c r="X58" s="52">
        <v>3605</v>
      </c>
      <c r="Y58" s="52">
        <v>4250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1489</v>
      </c>
      <c r="D59" s="36">
        <v>1645</v>
      </c>
      <c r="E59" s="36">
        <v>1484</v>
      </c>
      <c r="F59" s="36">
        <v>1521</v>
      </c>
      <c r="G59" s="36">
        <v>1412</v>
      </c>
      <c r="H59" s="36">
        <v>1465</v>
      </c>
      <c r="I59" s="36">
        <v>1030</v>
      </c>
      <c r="J59" s="36">
        <v>1663</v>
      </c>
      <c r="K59" s="36">
        <v>2597</v>
      </c>
      <c r="L59" s="36">
        <v>2853</v>
      </c>
      <c r="M59" s="36">
        <v>1544</v>
      </c>
      <c r="N59" s="36">
        <v>690</v>
      </c>
      <c r="O59" s="36">
        <v>175</v>
      </c>
      <c r="P59" s="36">
        <v>1109</v>
      </c>
      <c r="Q59" s="36">
        <v>1144</v>
      </c>
      <c r="R59" s="36">
        <v>1159</v>
      </c>
      <c r="S59" s="36">
        <v>1379</v>
      </c>
      <c r="T59" s="36">
        <v>1394</v>
      </c>
      <c r="U59" s="36">
        <v>720</v>
      </c>
      <c r="V59" s="36">
        <v>41</v>
      </c>
      <c r="W59" s="36">
        <v>14</v>
      </c>
      <c r="X59" s="36">
        <v>308</v>
      </c>
      <c r="Y59" s="36">
        <v>459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22538</v>
      </c>
      <c r="D63" s="52">
        <v>24790</v>
      </c>
      <c r="E63" s="52">
        <v>22052</v>
      </c>
      <c r="F63" s="52">
        <v>23441</v>
      </c>
      <c r="G63" s="52">
        <v>23519</v>
      </c>
      <c r="H63" s="52">
        <v>21864</v>
      </c>
      <c r="I63" s="52">
        <v>24646</v>
      </c>
      <c r="J63" s="52">
        <v>32937</v>
      </c>
      <c r="K63" s="52">
        <v>35564</v>
      </c>
      <c r="L63" s="52">
        <v>49936</v>
      </c>
      <c r="M63" s="52">
        <v>20769</v>
      </c>
      <c r="N63" s="52">
        <v>18966</v>
      </c>
      <c r="O63" s="52">
        <v>11989</v>
      </c>
      <c r="P63" s="52">
        <v>11082</v>
      </c>
      <c r="Q63" s="52">
        <v>15705</v>
      </c>
      <c r="R63" s="52">
        <v>17725</v>
      </c>
      <c r="S63" s="52">
        <v>31025</v>
      </c>
      <c r="T63" s="52">
        <v>35564</v>
      </c>
      <c r="U63" s="52">
        <v>34045</v>
      </c>
      <c r="V63" s="52">
        <v>26865</v>
      </c>
      <c r="W63" s="52">
        <v>17142</v>
      </c>
      <c r="X63" s="52">
        <v>10261</v>
      </c>
      <c r="Y63" s="52">
        <v>11707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1108</v>
      </c>
      <c r="D65" s="52">
        <v>1251</v>
      </c>
      <c r="E65" s="52">
        <v>1668</v>
      </c>
      <c r="F65" s="52">
        <v>1456</v>
      </c>
      <c r="G65" s="52">
        <v>1662</v>
      </c>
      <c r="H65" s="52">
        <v>2093</v>
      </c>
      <c r="I65" s="52">
        <v>1751</v>
      </c>
      <c r="J65" s="52">
        <v>1870</v>
      </c>
      <c r="K65" s="52">
        <v>3006</v>
      </c>
      <c r="L65" s="52">
        <v>2969</v>
      </c>
      <c r="M65" s="52">
        <v>5679</v>
      </c>
      <c r="N65" s="52">
        <v>6741</v>
      </c>
      <c r="O65" s="52">
        <v>4542</v>
      </c>
      <c r="P65" s="52">
        <v>4342</v>
      </c>
      <c r="Q65" s="52">
        <v>2365</v>
      </c>
      <c r="R65" s="52">
        <v>6014</v>
      </c>
      <c r="S65" s="52">
        <v>6825</v>
      </c>
      <c r="T65" s="52">
        <v>7289</v>
      </c>
      <c r="U65" s="52">
        <v>8327</v>
      </c>
      <c r="V65" s="52">
        <v>8997</v>
      </c>
      <c r="W65" s="52">
        <v>8262</v>
      </c>
      <c r="X65" s="52">
        <v>5479</v>
      </c>
      <c r="Y65" s="52">
        <v>3552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21373</v>
      </c>
      <c r="D67" s="52">
        <f t="shared" si="0"/>
        <v>23556</v>
      </c>
      <c r="E67" s="52">
        <f t="shared" si="0"/>
        <v>20873</v>
      </c>
      <c r="F67" s="52">
        <f t="shared" si="0"/>
        <v>22292</v>
      </c>
      <c r="G67" s="52">
        <f t="shared" si="0"/>
        <v>22596</v>
      </c>
      <c r="H67" s="52">
        <f t="shared" si="0"/>
        <v>21006</v>
      </c>
      <c r="I67" s="52">
        <f t="shared" si="0"/>
        <v>23971</v>
      </c>
      <c r="J67" s="52">
        <f t="shared" si="0"/>
        <v>31578</v>
      </c>
      <c r="K67" s="52">
        <f t="shared" si="0"/>
        <v>34538</v>
      </c>
      <c r="L67" s="52">
        <f t="shared" si="0"/>
        <v>43761</v>
      </c>
      <c r="M67" s="52">
        <f t="shared" si="0"/>
        <v>19023</v>
      </c>
      <c r="N67" s="52">
        <f t="shared" si="0"/>
        <v>16921</v>
      </c>
      <c r="O67" s="52">
        <f t="shared" si="0"/>
        <v>13173</v>
      </c>
      <c r="P67" s="52">
        <f t="shared" si="0"/>
        <v>10659</v>
      </c>
      <c r="Q67" s="52">
        <f t="shared" si="0"/>
        <v>15845</v>
      </c>
      <c r="R67" s="52">
        <f t="shared" ref="R67:V67" si="1">R39-R53</f>
        <v>19500</v>
      </c>
      <c r="S67" s="52">
        <f t="shared" si="1"/>
        <v>32350</v>
      </c>
      <c r="T67" s="52">
        <f t="shared" si="1"/>
        <v>34367</v>
      </c>
      <c r="U67" s="52">
        <f t="shared" si="1"/>
        <v>33668</v>
      </c>
      <c r="V67" s="52">
        <f t="shared" si="1"/>
        <v>26296</v>
      </c>
      <c r="W67" s="52">
        <f t="shared" ref="W67:Y67" si="2">W39-W53</f>
        <v>17469</v>
      </c>
      <c r="X67" s="52">
        <f t="shared" si="2"/>
        <v>12083</v>
      </c>
      <c r="Y67" s="52">
        <f t="shared" si="2"/>
        <v>13596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351</v>
      </c>
      <c r="D68" s="52">
        <f t="shared" si="3"/>
        <v>363</v>
      </c>
      <c r="E68" s="52">
        <f t="shared" si="3"/>
        <v>509</v>
      </c>
      <c r="F68" s="52">
        <f t="shared" si="3"/>
        <v>379</v>
      </c>
      <c r="G68" s="52">
        <f t="shared" si="3"/>
        <v>132</v>
      </c>
      <c r="H68" s="52">
        <f t="shared" si="3"/>
        <v>227</v>
      </c>
      <c r="I68" s="52">
        <f t="shared" si="3"/>
        <v>110</v>
      </c>
      <c r="J68" s="52">
        <f t="shared" si="3"/>
        <v>828</v>
      </c>
      <c r="K68" s="52">
        <f t="shared" si="3"/>
        <v>581</v>
      </c>
      <c r="L68" s="52">
        <f t="shared" si="3"/>
        <v>4471</v>
      </c>
      <c r="M68" s="52">
        <f t="shared" si="3"/>
        <v>1402</v>
      </c>
      <c r="N68" s="52">
        <f t="shared" si="3"/>
        <v>2321</v>
      </c>
      <c r="O68" s="52">
        <f t="shared" si="3"/>
        <v>513</v>
      </c>
      <c r="P68" s="52">
        <f t="shared" si="3"/>
        <v>1726</v>
      </c>
      <c r="Q68" s="52">
        <f t="shared" si="3"/>
        <v>1237</v>
      </c>
      <c r="R68" s="52">
        <f t="shared" ref="R68:V68" si="4">R40-R54</f>
        <v>0</v>
      </c>
      <c r="S68" s="52">
        <f t="shared" si="4"/>
        <v>756</v>
      </c>
      <c r="T68" s="52">
        <f t="shared" si="4"/>
        <v>1653</v>
      </c>
      <c r="U68" s="52">
        <f t="shared" si="4"/>
        <v>1341</v>
      </c>
      <c r="V68" s="52">
        <f t="shared" si="4"/>
        <v>1868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387</v>
      </c>
      <c r="D69" s="52">
        <f t="shared" si="6"/>
        <v>460</v>
      </c>
      <c r="E69" s="52">
        <f t="shared" si="6"/>
        <v>474</v>
      </c>
      <c r="F69" s="52">
        <f t="shared" si="6"/>
        <v>480</v>
      </c>
      <c r="G69" s="52">
        <f t="shared" si="6"/>
        <v>365</v>
      </c>
      <c r="H69" s="52">
        <f t="shared" si="6"/>
        <v>730</v>
      </c>
      <c r="I69" s="52">
        <f t="shared" si="6"/>
        <v>555</v>
      </c>
      <c r="J69" s="52">
        <f t="shared" si="6"/>
        <v>313</v>
      </c>
      <c r="K69" s="52">
        <f t="shared" si="6"/>
        <v>521</v>
      </c>
      <c r="L69" s="52">
        <f t="shared" si="6"/>
        <v>12</v>
      </c>
      <c r="M69" s="52">
        <f t="shared" si="6"/>
        <v>232</v>
      </c>
      <c r="N69" s="52">
        <f t="shared" si="6"/>
        <v>160</v>
      </c>
      <c r="O69" s="52">
        <f t="shared" si="6"/>
        <v>114</v>
      </c>
      <c r="P69" s="52">
        <f t="shared" si="6"/>
        <v>98</v>
      </c>
      <c r="Q69" s="52">
        <f t="shared" si="6"/>
        <v>130</v>
      </c>
      <c r="R69" s="52">
        <f t="shared" ref="R69:V69" si="7">R41-R55</f>
        <v>123</v>
      </c>
      <c r="S69" s="52">
        <f t="shared" si="7"/>
        <v>98</v>
      </c>
      <c r="T69" s="52">
        <f t="shared" si="7"/>
        <v>522</v>
      </c>
      <c r="U69" s="52">
        <f t="shared" si="7"/>
        <v>140</v>
      </c>
      <c r="V69" s="52">
        <f t="shared" si="7"/>
        <v>190</v>
      </c>
      <c r="W69" s="52">
        <f t="shared" ref="W69:Y69" si="8">W41-W55</f>
        <v>0</v>
      </c>
      <c r="X69" s="52">
        <f t="shared" si="8"/>
        <v>19</v>
      </c>
      <c r="Y69" s="52">
        <f t="shared" si="8"/>
        <v>44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972</v>
      </c>
      <c r="D70" s="52">
        <f t="shared" si="9"/>
        <v>957</v>
      </c>
      <c r="E70" s="52">
        <f t="shared" si="9"/>
        <v>775</v>
      </c>
      <c r="F70" s="52">
        <f t="shared" si="9"/>
        <v>944</v>
      </c>
      <c r="G70" s="52">
        <f t="shared" si="9"/>
        <v>1224</v>
      </c>
      <c r="H70" s="52">
        <f t="shared" si="9"/>
        <v>940</v>
      </c>
      <c r="I70" s="52">
        <f t="shared" si="9"/>
        <v>841</v>
      </c>
      <c r="J70" s="52">
        <f t="shared" si="9"/>
        <v>1535</v>
      </c>
      <c r="K70" s="52">
        <f t="shared" si="9"/>
        <v>1901</v>
      </c>
      <c r="L70" s="52">
        <f t="shared" si="9"/>
        <v>3678</v>
      </c>
      <c r="M70" s="52">
        <f t="shared" si="9"/>
        <v>2110</v>
      </c>
      <c r="N70" s="52">
        <f t="shared" si="9"/>
        <v>1709</v>
      </c>
      <c r="O70" s="52">
        <f t="shared" si="9"/>
        <v>499</v>
      </c>
      <c r="P70" s="52">
        <f t="shared" si="9"/>
        <v>1097</v>
      </c>
      <c r="Q70" s="52">
        <f t="shared" si="9"/>
        <v>1192</v>
      </c>
      <c r="R70" s="52">
        <f t="shared" ref="R70:V70" si="10">R42-R56</f>
        <v>1218</v>
      </c>
      <c r="S70" s="52">
        <f t="shared" si="10"/>
        <v>1177</v>
      </c>
      <c r="T70" s="52">
        <f t="shared" si="10"/>
        <v>2213</v>
      </c>
      <c r="U70" s="52">
        <f t="shared" si="10"/>
        <v>1284</v>
      </c>
      <c r="V70" s="52">
        <f t="shared" si="10"/>
        <v>389</v>
      </c>
      <c r="W70" s="52">
        <f t="shared" ref="W70:Y70" si="11">W42-W56</f>
        <v>1388</v>
      </c>
      <c r="X70" s="52">
        <f t="shared" si="11"/>
        <v>334</v>
      </c>
      <c r="Y70" s="52">
        <f t="shared" si="11"/>
        <v>197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33916</v>
      </c>
      <c r="D72" s="52">
        <v>35944</v>
      </c>
      <c r="E72" s="52">
        <v>34037</v>
      </c>
      <c r="F72" s="52">
        <v>36983</v>
      </c>
      <c r="G72" s="52">
        <v>40236</v>
      </c>
      <c r="H72" s="52">
        <v>44170</v>
      </c>
      <c r="I72" s="52">
        <v>39315</v>
      </c>
      <c r="J72" s="52">
        <v>51872</v>
      </c>
      <c r="K72" s="52">
        <v>64526</v>
      </c>
      <c r="L72" s="52">
        <v>76667</v>
      </c>
      <c r="M72" s="52">
        <v>49988</v>
      </c>
      <c r="N72" s="52">
        <v>50648</v>
      </c>
      <c r="O72" s="52">
        <v>46714</v>
      </c>
      <c r="P72" s="52">
        <v>48906</v>
      </c>
      <c r="Q72" s="52">
        <v>57916</v>
      </c>
      <c r="R72" s="52">
        <v>62757</v>
      </c>
      <c r="S72" s="52">
        <v>74734</v>
      </c>
      <c r="T72" s="52">
        <v>73664</v>
      </c>
      <c r="U72" s="52">
        <v>60406</v>
      </c>
      <c r="V72" s="52">
        <v>52737</v>
      </c>
      <c r="W72" s="52">
        <v>45109</v>
      </c>
      <c r="X72" s="52">
        <v>45302</v>
      </c>
      <c r="Y72" s="52">
        <v>48720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2257</v>
      </c>
      <c r="D73" s="36">
        <v>2570</v>
      </c>
      <c r="E73" s="36">
        <v>2378</v>
      </c>
      <c r="F73" s="36">
        <v>2579</v>
      </c>
      <c r="G73" s="36">
        <v>2815</v>
      </c>
      <c r="H73" s="36">
        <v>2875</v>
      </c>
      <c r="I73" s="36">
        <v>2625</v>
      </c>
      <c r="J73" s="36">
        <v>3706</v>
      </c>
      <c r="K73" s="36">
        <v>5098</v>
      </c>
      <c r="L73" s="36">
        <v>7374</v>
      </c>
      <c r="M73" s="36">
        <v>3881</v>
      </c>
      <c r="N73" s="36">
        <v>2567</v>
      </c>
      <c r="O73" s="36">
        <v>1235</v>
      </c>
      <c r="P73" s="36">
        <v>2038</v>
      </c>
      <c r="Q73" s="36">
        <v>2547</v>
      </c>
      <c r="R73" s="36">
        <v>3607</v>
      </c>
      <c r="S73" s="36">
        <v>3638</v>
      </c>
      <c r="T73" s="36">
        <v>3577</v>
      </c>
      <c r="U73" s="36">
        <v>1685</v>
      </c>
      <c r="V73" s="36">
        <v>128</v>
      </c>
      <c r="W73" s="36">
        <v>54</v>
      </c>
      <c r="X73" s="36">
        <v>1929</v>
      </c>
      <c r="Y73" s="36">
        <v>2417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8607</v>
      </c>
      <c r="K79" s="52">
        <f>RES_hhdet_numvin!K64</f>
        <v>18986</v>
      </c>
      <c r="L79" s="52">
        <f>RES_hhdet_numvin!L64</f>
        <v>33477</v>
      </c>
      <c r="M79" s="52">
        <f>RES_hhdet_numvin!M64</f>
        <v>19900</v>
      </c>
      <c r="N79" s="52">
        <f>RES_hhdet_numvin!N64</f>
        <v>18828</v>
      </c>
      <c r="O79" s="52">
        <f>RES_hhdet_numvin!O64</f>
        <v>11956</v>
      </c>
      <c r="P79" s="52">
        <f>RES_hhdet_numvin!P64</f>
        <v>20023</v>
      </c>
      <c r="Q79" s="52">
        <f>RES_hhdet_numvin!Q64</f>
        <v>25077</v>
      </c>
      <c r="R79" s="52">
        <f>RES_hhdet_numvin!R64</f>
        <v>26167</v>
      </c>
      <c r="S79" s="52">
        <f>RES_hhdet_numvin!S64</f>
        <v>45572</v>
      </c>
      <c r="T79" s="52">
        <f>RES_hhdet_numvin!T64</f>
        <v>53459</v>
      </c>
      <c r="U79" s="52">
        <f>RES_hhdet_numvin!U64</f>
        <v>51848</v>
      </c>
      <c r="V79" s="52">
        <f>RES_hhdet_numvin!V64</f>
        <v>37869</v>
      </c>
      <c r="W79" s="52">
        <f>RES_hhdet_numvin!W64</f>
        <v>23726</v>
      </c>
      <c r="X79" s="52">
        <f>RES_hhdet_numvin!X64</f>
        <v>14172</v>
      </c>
      <c r="Y79" s="52">
        <f>RES_hhdet_numvin!Y64</f>
        <v>16416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2035</v>
      </c>
      <c r="S82" s="138">
        <f>RES_hhdet_numvin!S67</f>
        <v>4161</v>
      </c>
      <c r="T82" s="138">
        <f>RES_hhdet_numvin!T67</f>
        <v>5812</v>
      </c>
      <c r="U82" s="138">
        <f>RES_hhdet_numvin!U67</f>
        <v>7613</v>
      </c>
      <c r="V82" s="138">
        <f>RES_hhdet_numvin!V67</f>
        <v>8639</v>
      </c>
      <c r="W82" s="138">
        <f>RES_hhdet_numvin!W67</f>
        <v>8212</v>
      </c>
      <c r="X82" s="138">
        <f>RES_hhdet_numvin!X67</f>
        <v>5534</v>
      </c>
      <c r="Y82" s="138">
        <f>RES_hhdet_numvin!Y67</f>
        <v>3665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6770</v>
      </c>
      <c r="K84" s="138">
        <f>RES_hhdet_numvin!K69</f>
        <v>15983</v>
      </c>
      <c r="L84" s="138">
        <f>RES_hhdet_numvin!L69</f>
        <v>26715</v>
      </c>
      <c r="M84" s="138">
        <f>RES_hhdet_numvin!M69</f>
        <v>15764</v>
      </c>
      <c r="N84" s="138">
        <f>RES_hhdet_numvin!N69</f>
        <v>14746</v>
      </c>
      <c r="O84" s="138">
        <f>RES_hhdet_numvin!O69</f>
        <v>11335</v>
      </c>
      <c r="P84" s="138">
        <f>RES_hhdet_numvin!P69</f>
        <v>16122</v>
      </c>
      <c r="Q84" s="138">
        <f>RES_hhdet_numvin!Q69</f>
        <v>22873</v>
      </c>
      <c r="R84" s="138">
        <f>RES_hhdet_numvin!R69</f>
        <v>26755</v>
      </c>
      <c r="S84" s="138">
        <f>RES_hhdet_numvin!S69</f>
        <v>45573</v>
      </c>
      <c r="T84" s="138">
        <f>RES_hhdet_numvin!T69</f>
        <v>49855</v>
      </c>
      <c r="U84" s="138">
        <f>RES_hhdet_numvin!U69</f>
        <v>49935</v>
      </c>
      <c r="V84" s="138">
        <f>RES_hhdet_numvin!V69</f>
        <v>36310</v>
      </c>
      <c r="W84" s="138">
        <f>RES_hhdet_numvin!W69</f>
        <v>23513</v>
      </c>
      <c r="X84" s="138">
        <f>RES_hhdet_numvin!X69</f>
        <v>15855</v>
      </c>
      <c r="Y84" s="138">
        <f>RES_hhdet_numvin!Y69</f>
        <v>18209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178</v>
      </c>
      <c r="K85" s="138">
        <f>RES_hhdet_numvin!K70</f>
        <v>271</v>
      </c>
      <c r="L85" s="138">
        <f>RES_hhdet_numvin!L70</f>
        <v>2730</v>
      </c>
      <c r="M85" s="138">
        <f>RES_hhdet_numvin!M70</f>
        <v>1167</v>
      </c>
      <c r="N85" s="138">
        <f>RES_hhdet_numvin!N70</f>
        <v>2028</v>
      </c>
      <c r="O85" s="138">
        <f>RES_hhdet_numvin!O70</f>
        <v>446</v>
      </c>
      <c r="P85" s="138">
        <f>RES_hhdet_numvin!P70</f>
        <v>2616</v>
      </c>
      <c r="Q85" s="138">
        <f>RES_hhdet_numvin!Q70</f>
        <v>1790</v>
      </c>
      <c r="R85" s="138">
        <f>RES_hhdet_numvin!R70</f>
        <v>0</v>
      </c>
      <c r="S85" s="138">
        <f>RES_hhdet_numvin!S70</f>
        <v>1070</v>
      </c>
      <c r="T85" s="138">
        <f>RES_hhdet_numvin!T70</f>
        <v>2405</v>
      </c>
      <c r="U85" s="138">
        <f>RES_hhdet_numvin!U70</f>
        <v>1995</v>
      </c>
      <c r="V85" s="138">
        <f>RES_hhdet_numvin!V70</f>
        <v>2586</v>
      </c>
      <c r="W85" s="138">
        <f>RES_hhdet_numvin!W70</f>
        <v>0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65</v>
      </c>
      <c r="S88" s="138">
        <f>RES_hhdet_numvin!S73</f>
        <v>87</v>
      </c>
      <c r="T88" s="138">
        <f>RES_hhdet_numvin!T73</f>
        <v>611</v>
      </c>
      <c r="U88" s="138">
        <f>RES_hhdet_numvin!U73</f>
        <v>191</v>
      </c>
      <c r="V88" s="138">
        <f>RES_hhdet_numvin!V73</f>
        <v>257</v>
      </c>
      <c r="W88" s="138">
        <f>RES_hhdet_numvin!W73</f>
        <v>0</v>
      </c>
      <c r="X88" s="138">
        <f>RES_hhdet_numvin!X73</f>
        <v>27</v>
      </c>
      <c r="Y88" s="138">
        <f>RES_hhdet_numvin!Y73</f>
        <v>62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647</v>
      </c>
      <c r="S89" s="138">
        <f>RES_hhdet_numvin!S74</f>
        <v>1054</v>
      </c>
      <c r="T89" s="138">
        <f>RES_hhdet_numvin!T74</f>
        <v>2593</v>
      </c>
      <c r="U89" s="138">
        <f>RES_hhdet_numvin!U74</f>
        <v>1739</v>
      </c>
      <c r="V89" s="138">
        <f>RES_hhdet_numvin!V74</f>
        <v>522</v>
      </c>
      <c r="W89" s="138">
        <f>RES_hhdet_numvin!W74</f>
        <v>1897</v>
      </c>
      <c r="X89" s="138">
        <f>RES_hhdet_numvin!X74</f>
        <v>461</v>
      </c>
      <c r="Y89" s="138">
        <f>RES_hhdet_numvin!Y74</f>
        <v>275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22637</v>
      </c>
      <c r="S93" s="138">
        <f>RES_hhdet_numvin!S78</f>
        <v>50573</v>
      </c>
      <c r="T93" s="138">
        <f>RES_hhdet_numvin!T78</f>
        <v>67172</v>
      </c>
      <c r="U93" s="138">
        <f>RES_hhdet_numvin!U78</f>
        <v>65930</v>
      </c>
      <c r="V93" s="138">
        <f>RES_hhdet_numvin!V78</f>
        <v>58067</v>
      </c>
      <c r="W93" s="138">
        <f>RES_hhdet_numvin!W78</f>
        <v>49190</v>
      </c>
      <c r="X93" s="138">
        <f>RES_hhdet_numvin!X78</f>
        <v>48344</v>
      </c>
      <c r="Y93" s="138">
        <f>RES_hhdet_numvin!Y78</f>
        <v>52970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3761</v>
      </c>
      <c r="U94" s="39">
        <f>RES_hhdet_numvin!U79</f>
        <v>2105</v>
      </c>
      <c r="V94" s="39">
        <f>RES_hhdet_numvin!V79</f>
        <v>163</v>
      </c>
      <c r="W94" s="39">
        <f>RES_hhdet_numvin!W79</f>
        <v>68</v>
      </c>
      <c r="X94" s="39">
        <f>RES_hhdet_numvin!X79</f>
        <v>2227</v>
      </c>
      <c r="Y94" s="39">
        <f>RES_hhdet_numvin!Y79</f>
        <v>2876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102.14261721424479</v>
      </c>
      <c r="C98" s="117">
        <f t="shared" si="12"/>
        <v>124.04122546851153</v>
      </c>
      <c r="D98" s="117">
        <f t="shared" si="12"/>
        <v>151.11836422660963</v>
      </c>
      <c r="E98" s="117">
        <f t="shared" si="12"/>
        <v>163.09135721285332</v>
      </c>
      <c r="F98" s="117">
        <f t="shared" si="12"/>
        <v>186.9229734008087</v>
      </c>
      <c r="G98" s="117">
        <f t="shared" si="12"/>
        <v>206.66630292723266</v>
      </c>
      <c r="H98" s="117">
        <f t="shared" si="12"/>
        <v>209.71702079434618</v>
      </c>
      <c r="I98" s="117">
        <f t="shared" si="12"/>
        <v>227.55652217111168</v>
      </c>
      <c r="J98" s="117">
        <f t="shared" si="12"/>
        <v>237.13853171620377</v>
      </c>
      <c r="K98" s="117">
        <f t="shared" si="12"/>
        <v>272.53455761331475</v>
      </c>
      <c r="L98" s="117">
        <f t="shared" si="12"/>
        <v>310.43529727575253</v>
      </c>
      <c r="M98" s="117">
        <f t="shared" si="12"/>
        <v>268.27785770019955</v>
      </c>
      <c r="N98" s="117">
        <f t="shared" si="12"/>
        <v>266.87508093602833</v>
      </c>
      <c r="O98" s="117">
        <f t="shared" si="12"/>
        <v>252.3587512730698</v>
      </c>
      <c r="P98" s="117">
        <f t="shared" si="12"/>
        <v>265.31254556128158</v>
      </c>
      <c r="Q98" s="117">
        <f t="shared" si="12"/>
        <v>269.84547495383731</v>
      </c>
      <c r="R98" s="117">
        <f t="shared" ref="R98:V98" si="13">R99+R102+R104+R113</f>
        <v>251.50385026391041</v>
      </c>
      <c r="S98" s="117">
        <f t="shared" si="13"/>
        <v>257.79946871434777</v>
      </c>
      <c r="T98" s="117">
        <f t="shared" si="13"/>
        <v>282.14029979014538</v>
      </c>
      <c r="U98" s="117">
        <f t="shared" si="13"/>
        <v>293.14069426650383</v>
      </c>
      <c r="V98" s="117">
        <f t="shared" si="13"/>
        <v>304.06747961016129</v>
      </c>
      <c r="W98" s="117">
        <f t="shared" ref="W98:Y98" si="14">W99+W102+W104+W113</f>
        <v>295.83273110319118</v>
      </c>
      <c r="X98" s="117">
        <f t="shared" si="14"/>
        <v>274.90930135326744</v>
      </c>
      <c r="Y98" s="117">
        <f t="shared" si="14"/>
        <v>258.5503268794389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43.099877568768058</v>
      </c>
      <c r="C99" s="122">
        <f t="shared" si="15"/>
        <v>52.300217912095739</v>
      </c>
      <c r="D99" s="122">
        <f t="shared" si="15"/>
        <v>64.722891691729231</v>
      </c>
      <c r="E99" s="122">
        <f t="shared" si="15"/>
        <v>74.718146549494719</v>
      </c>
      <c r="F99" s="122">
        <f t="shared" si="15"/>
        <v>88.844050159732745</v>
      </c>
      <c r="G99" s="122">
        <f t="shared" si="15"/>
        <v>99.711171925437256</v>
      </c>
      <c r="H99" s="122">
        <f t="shared" si="15"/>
        <v>101.72057606164201</v>
      </c>
      <c r="I99" s="122">
        <f t="shared" si="15"/>
        <v>113.219880694491</v>
      </c>
      <c r="J99" s="122">
        <f t="shared" si="15"/>
        <v>119.4305624925786</v>
      </c>
      <c r="K99" s="122">
        <f t="shared" si="15"/>
        <v>146.33918073893085</v>
      </c>
      <c r="L99" s="122">
        <f t="shared" si="15"/>
        <v>138.30011563847407</v>
      </c>
      <c r="M99" s="122">
        <f t="shared" si="15"/>
        <v>127.85591724189052</v>
      </c>
      <c r="N99" s="122">
        <f t="shared" si="15"/>
        <v>141.65233305111249</v>
      </c>
      <c r="O99" s="122">
        <f t="shared" si="15"/>
        <v>146.35663001486725</v>
      </c>
      <c r="P99" s="122">
        <f t="shared" si="15"/>
        <v>159.65907302459033</v>
      </c>
      <c r="Q99" s="122">
        <f t="shared" si="15"/>
        <v>162.53067335561548</v>
      </c>
      <c r="R99" s="122">
        <f t="shared" ref="R99:V99" si="16">SUM(R100:R101)</f>
        <v>144.32992142403677</v>
      </c>
      <c r="S99" s="122">
        <f t="shared" si="16"/>
        <v>147.51935615869968</v>
      </c>
      <c r="T99" s="122">
        <f t="shared" si="16"/>
        <v>155.69534680863256</v>
      </c>
      <c r="U99" s="122">
        <f t="shared" si="16"/>
        <v>160.48038149867818</v>
      </c>
      <c r="V99" s="122">
        <f t="shared" si="16"/>
        <v>161.86147297406669</v>
      </c>
      <c r="W99" s="122">
        <f t="shared" ref="W99:Y99" si="17">SUM(W100:W101)</f>
        <v>157.11291095837245</v>
      </c>
      <c r="X99" s="122">
        <f t="shared" si="17"/>
        <v>150.39652004465268</v>
      </c>
      <c r="Y99" s="122">
        <f t="shared" si="17"/>
        <v>136.68576583879724</v>
      </c>
      <c r="DA99" s="130" t="s">
        <v>1629</v>
      </c>
    </row>
    <row r="100" spans="1:105" ht="12" customHeight="1" x14ac:dyDescent="0.25">
      <c r="A100" s="97" t="s">
        <v>212</v>
      </c>
      <c r="B100" s="98">
        <v>42.701829245828606</v>
      </c>
      <c r="C100" s="98">
        <v>51.824998281339774</v>
      </c>
      <c r="D100" s="98">
        <v>64.15158597566969</v>
      </c>
      <c r="E100" s="98">
        <v>74.169352634185628</v>
      </c>
      <c r="F100" s="98">
        <v>88.216562048445979</v>
      </c>
      <c r="G100" s="98">
        <v>98.991816854738516</v>
      </c>
      <c r="H100" s="98">
        <v>100.96837109227583</v>
      </c>
      <c r="I100" s="98">
        <v>112.3451713228406</v>
      </c>
      <c r="J100" s="98">
        <v>118.44775065414771</v>
      </c>
      <c r="K100" s="98">
        <v>145.18140955482494</v>
      </c>
      <c r="L100" s="98">
        <v>137.55819021939917</v>
      </c>
      <c r="M100" s="98">
        <v>127.07964057370266</v>
      </c>
      <c r="N100" s="98">
        <v>140.82385033092513</v>
      </c>
      <c r="O100" s="98">
        <v>145.50376970500801</v>
      </c>
      <c r="P100" s="98">
        <v>158.7598197650226</v>
      </c>
      <c r="Q100" s="98">
        <v>161.61956927573519</v>
      </c>
      <c r="R100" s="98">
        <v>143.47880404947784</v>
      </c>
      <c r="S100" s="98">
        <v>146.64420942517469</v>
      </c>
      <c r="T100" s="98">
        <v>154.75994449160024</v>
      </c>
      <c r="U100" s="98">
        <v>159.50454221153825</v>
      </c>
      <c r="V100" s="98">
        <v>160.43939152115237</v>
      </c>
      <c r="W100" s="98">
        <v>155.70629767748321</v>
      </c>
      <c r="X100" s="98">
        <v>149.01622782008928</v>
      </c>
      <c r="Y100" s="98">
        <v>135.37269889756868</v>
      </c>
      <c r="DA100" s="63" t="s">
        <v>1630</v>
      </c>
    </row>
    <row r="101" spans="1:105" ht="12" customHeight="1" x14ac:dyDescent="0.25">
      <c r="A101" s="97" t="s">
        <v>53</v>
      </c>
      <c r="B101" s="98">
        <v>0.39804832293944942</v>
      </c>
      <c r="C101" s="98">
        <v>0.47521963075596235</v>
      </c>
      <c r="D101" s="98">
        <v>0.57130571605954616</v>
      </c>
      <c r="E101" s="98">
        <v>0.54879391530908361</v>
      </c>
      <c r="F101" s="98">
        <v>0.62748811128676762</v>
      </c>
      <c r="G101" s="98">
        <v>0.71935507069874305</v>
      </c>
      <c r="H101" s="98">
        <v>0.75220496936617065</v>
      </c>
      <c r="I101" s="98">
        <v>0.87470937165039797</v>
      </c>
      <c r="J101" s="98">
        <v>0.98281183843088682</v>
      </c>
      <c r="K101" s="98">
        <v>1.1577711841059071</v>
      </c>
      <c r="L101" s="98">
        <v>0.74192541907491083</v>
      </c>
      <c r="M101" s="98">
        <v>0.7762766681878619</v>
      </c>
      <c r="N101" s="98">
        <v>0.82848272018737246</v>
      </c>
      <c r="O101" s="98">
        <v>0.85286030985923889</v>
      </c>
      <c r="P101" s="98">
        <v>0.89925325956771762</v>
      </c>
      <c r="Q101" s="98">
        <v>0.91110407988028996</v>
      </c>
      <c r="R101" s="98">
        <v>0.85111737455891057</v>
      </c>
      <c r="S101" s="98">
        <v>0.87514673352499617</v>
      </c>
      <c r="T101" s="98">
        <v>0.93540231703232257</v>
      </c>
      <c r="U101" s="98">
        <v>0.97583928713992074</v>
      </c>
      <c r="V101" s="98">
        <v>1.4220814529143175</v>
      </c>
      <c r="W101" s="98">
        <v>1.4066132808892349</v>
      </c>
      <c r="X101" s="98">
        <v>1.3802922245633842</v>
      </c>
      <c r="Y101" s="98">
        <v>1.3130669412285418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0.21682478441771266</v>
      </c>
      <c r="C102" s="122">
        <f t="shared" si="18"/>
        <v>0.26986120733794339</v>
      </c>
      <c r="D102" s="122">
        <f t="shared" si="18"/>
        <v>0.23509691889478088</v>
      </c>
      <c r="E102" s="122">
        <f t="shared" si="18"/>
        <v>0.59265581392436184</v>
      </c>
      <c r="F102" s="122">
        <f t="shared" si="18"/>
        <v>0.4965530759764451</v>
      </c>
      <c r="G102" s="122">
        <f t="shared" si="18"/>
        <v>0.67702319616761542</v>
      </c>
      <c r="H102" s="122">
        <f t="shared" si="18"/>
        <v>0.89985132525386835</v>
      </c>
      <c r="I102" s="122">
        <f t="shared" si="18"/>
        <v>0.44740029201031128</v>
      </c>
      <c r="J102" s="122">
        <f t="shared" si="18"/>
        <v>0.43837405532530327</v>
      </c>
      <c r="K102" s="122">
        <f t="shared" si="18"/>
        <v>0.75978291294677636</v>
      </c>
      <c r="L102" s="122">
        <f t="shared" si="18"/>
        <v>1.231709668729275</v>
      </c>
      <c r="M102" s="122">
        <f t="shared" si="18"/>
        <v>1.2666684070846557</v>
      </c>
      <c r="N102" s="122">
        <f t="shared" si="18"/>
        <v>1.2892397706355583</v>
      </c>
      <c r="O102" s="122">
        <f t="shared" si="18"/>
        <v>1.218392136631258</v>
      </c>
      <c r="P102" s="122">
        <f t="shared" si="18"/>
        <v>1.1587284932747133</v>
      </c>
      <c r="Q102" s="122">
        <f t="shared" si="18"/>
        <v>1.1029879407064644</v>
      </c>
      <c r="R102" s="122">
        <f t="shared" si="18"/>
        <v>1.2426396103013002</v>
      </c>
      <c r="S102" s="122">
        <f t="shared" si="18"/>
        <v>1.2487205271397159</v>
      </c>
      <c r="T102" s="122">
        <f t="shared" si="18"/>
        <v>1.3516948786862728</v>
      </c>
      <c r="U102" s="122">
        <f t="shared" si="18"/>
        <v>1.4036215063707513</v>
      </c>
      <c r="V102" s="122">
        <f t="shared" si="18"/>
        <v>1.5432002702284631</v>
      </c>
      <c r="W102" s="122">
        <f t="shared" si="18"/>
        <v>1.7907827554306799</v>
      </c>
      <c r="X102" s="122">
        <f t="shared" si="18"/>
        <v>1.9408598552672891</v>
      </c>
      <c r="Y102" s="122">
        <f t="shared" si="18"/>
        <v>2.1485725962964755</v>
      </c>
      <c r="DA102" s="130" t="s">
        <v>1632</v>
      </c>
    </row>
    <row r="103" spans="1:105" ht="12" customHeight="1" x14ac:dyDescent="0.25">
      <c r="A103" s="97" t="s">
        <v>53</v>
      </c>
      <c r="B103" s="98">
        <v>0.21682478441771266</v>
      </c>
      <c r="C103" s="98">
        <v>0.26986120733794339</v>
      </c>
      <c r="D103" s="98">
        <v>0.23509691889478088</v>
      </c>
      <c r="E103" s="98">
        <v>0.59265581392436184</v>
      </c>
      <c r="F103" s="98">
        <v>0.4965530759764451</v>
      </c>
      <c r="G103" s="98">
        <v>0.67702319616761542</v>
      </c>
      <c r="H103" s="98">
        <v>0.89985132525386835</v>
      </c>
      <c r="I103" s="98">
        <v>0.44740029201031128</v>
      </c>
      <c r="J103" s="98">
        <v>0.43837405532530327</v>
      </c>
      <c r="K103" s="98">
        <v>0.75978291294677636</v>
      </c>
      <c r="L103" s="98">
        <v>1.231709668729275</v>
      </c>
      <c r="M103" s="98">
        <v>1.2666684070846557</v>
      </c>
      <c r="N103" s="98">
        <v>1.2892397706355583</v>
      </c>
      <c r="O103" s="98">
        <v>1.218392136631258</v>
      </c>
      <c r="P103" s="98">
        <v>1.1587284932747133</v>
      </c>
      <c r="Q103" s="98">
        <v>1.1029879407064644</v>
      </c>
      <c r="R103" s="98">
        <v>1.2426396103013002</v>
      </c>
      <c r="S103" s="98">
        <v>1.2487205271397159</v>
      </c>
      <c r="T103" s="98">
        <v>1.3516948786862728</v>
      </c>
      <c r="U103" s="98">
        <v>1.4036215063707513</v>
      </c>
      <c r="V103" s="98">
        <v>1.5432002702284631</v>
      </c>
      <c r="W103" s="98">
        <v>1.7907827554306799</v>
      </c>
      <c r="X103" s="98">
        <v>1.9408598552672891</v>
      </c>
      <c r="Y103" s="98">
        <v>2.1485725962964755</v>
      </c>
      <c r="DA103" s="63" t="s">
        <v>1633</v>
      </c>
    </row>
    <row r="104" spans="1:105" ht="12" customHeight="1" x14ac:dyDescent="0.25">
      <c r="A104" s="121" t="s">
        <v>55</v>
      </c>
      <c r="B104" s="122">
        <v>22.22586592088788</v>
      </c>
      <c r="C104" s="122">
        <v>26.249703368013378</v>
      </c>
      <c r="D104" s="122">
        <v>30.671286575917943</v>
      </c>
      <c r="E104" s="122">
        <v>31.201695364199601</v>
      </c>
      <c r="F104" s="122">
        <v>34.380065010386517</v>
      </c>
      <c r="G104" s="122">
        <v>37.103028572749999</v>
      </c>
      <c r="H104" s="122">
        <v>38.392952344670213</v>
      </c>
      <c r="I104" s="122">
        <v>40.892664351388873</v>
      </c>
      <c r="J104" s="122">
        <v>43.780639908313631</v>
      </c>
      <c r="K104" s="122">
        <v>46.549683715149925</v>
      </c>
      <c r="L104" s="122">
        <v>63.869281062020697</v>
      </c>
      <c r="M104" s="122">
        <v>53.161892083087224</v>
      </c>
      <c r="N104" s="122">
        <v>50.691808433860267</v>
      </c>
      <c r="O104" s="122">
        <v>45.616560530369917</v>
      </c>
      <c r="P104" s="122">
        <v>45.892868052149801</v>
      </c>
      <c r="Q104" s="122">
        <v>45.92557351270446</v>
      </c>
      <c r="R104" s="122">
        <v>41.86275980490597</v>
      </c>
      <c r="S104" s="122">
        <v>43.847323795921902</v>
      </c>
      <c r="T104" s="122">
        <v>46.860849635077336</v>
      </c>
      <c r="U104" s="122">
        <v>47.74982144179863</v>
      </c>
      <c r="V104" s="122">
        <v>50.592090427212383</v>
      </c>
      <c r="W104" s="122">
        <v>45.636864141071726</v>
      </c>
      <c r="X104" s="122">
        <v>41.407212895506291</v>
      </c>
      <c r="Y104" s="122">
        <v>36.960803891496248</v>
      </c>
      <c r="DA104" s="130" t="s">
        <v>1634</v>
      </c>
    </row>
    <row r="105" spans="1:105" ht="12" customHeight="1" x14ac:dyDescent="0.25">
      <c r="A105" s="97" t="s">
        <v>134</v>
      </c>
      <c r="B105" s="98">
        <v>21.412982733019113</v>
      </c>
      <c r="C105" s="98">
        <v>25.268425907864394</v>
      </c>
      <c r="D105" s="98">
        <v>29.515233073425613</v>
      </c>
      <c r="E105" s="98">
        <v>30.023241298278798</v>
      </c>
      <c r="F105" s="98">
        <v>33.077840113888413</v>
      </c>
      <c r="G105" s="98">
        <v>35.618285558654286</v>
      </c>
      <c r="H105" s="98">
        <v>36.871852665902047</v>
      </c>
      <c r="I105" s="98">
        <v>39.277827181363797</v>
      </c>
      <c r="J105" s="98">
        <v>41.998240747744035</v>
      </c>
      <c r="K105" s="98">
        <v>44.564857382059436</v>
      </c>
      <c r="L105" s="98">
        <v>61.023732708934538</v>
      </c>
      <c r="M105" s="98">
        <v>50.421637666703859</v>
      </c>
      <c r="N105" s="98">
        <v>47.864838335358549</v>
      </c>
      <c r="O105" s="98">
        <v>43.047744113520558</v>
      </c>
      <c r="P105" s="98">
        <v>43.204044884355582</v>
      </c>
      <c r="Q105" s="98">
        <v>43.190631320585311</v>
      </c>
      <c r="R105" s="98">
        <v>39.336593685507708</v>
      </c>
      <c r="S105" s="98">
        <v>41.357307354833061</v>
      </c>
      <c r="T105" s="98">
        <v>44.138936934840338</v>
      </c>
      <c r="U105" s="98">
        <v>44.981542225814742</v>
      </c>
      <c r="V105" s="98">
        <v>47.721276699539587</v>
      </c>
      <c r="W105" s="98">
        <v>42.879498193586585</v>
      </c>
      <c r="X105" s="98">
        <v>38.910493092917818</v>
      </c>
      <c r="Y105" s="98">
        <v>34.826416007510218</v>
      </c>
      <c r="DA105" s="63" t="s">
        <v>1635</v>
      </c>
    </row>
    <row r="106" spans="1:105" ht="12" customHeight="1" x14ac:dyDescent="0.25">
      <c r="A106" s="97" t="s">
        <v>133</v>
      </c>
      <c r="B106" s="98">
        <v>0.19777646654848194</v>
      </c>
      <c r="C106" s="98">
        <v>0.24255845700182238</v>
      </c>
      <c r="D106" s="98">
        <v>0.28908914838654626</v>
      </c>
      <c r="E106" s="98">
        <v>0.31509865059251563</v>
      </c>
      <c r="F106" s="98">
        <v>0.35364143220583377</v>
      </c>
      <c r="G106" s="98">
        <v>0.36222941226208172</v>
      </c>
      <c r="H106" s="98">
        <v>0.36182321126921557</v>
      </c>
      <c r="I106" s="98">
        <v>0.36049333475672662</v>
      </c>
      <c r="J106" s="98">
        <v>0.43151535137427499</v>
      </c>
      <c r="K106" s="98">
        <v>0.46981608238335115</v>
      </c>
      <c r="L106" s="98">
        <v>1.1634398091942735</v>
      </c>
      <c r="M106" s="98">
        <v>1.0643080753842977</v>
      </c>
      <c r="N106" s="98">
        <v>1.2372139307557308</v>
      </c>
      <c r="O106" s="98">
        <v>1.1497997467232555</v>
      </c>
      <c r="P106" s="98">
        <v>1.374320240991366</v>
      </c>
      <c r="Q106" s="98">
        <v>1.4986973648754662</v>
      </c>
      <c r="R106" s="98">
        <v>1.3509648589782739</v>
      </c>
      <c r="S106" s="98">
        <v>1.4240875762841061</v>
      </c>
      <c r="T106" s="98">
        <v>1.5927343640826714</v>
      </c>
      <c r="U106" s="98">
        <v>1.6737057278149983</v>
      </c>
      <c r="V106" s="98">
        <v>1.9243123657856758</v>
      </c>
      <c r="W106" s="98">
        <v>1.7189234629608316</v>
      </c>
      <c r="X106" s="98">
        <v>1.5840658986194089</v>
      </c>
      <c r="Y106" s="98">
        <v>1.3569831413025273</v>
      </c>
      <c r="DA106" s="63" t="s">
        <v>1636</v>
      </c>
    </row>
    <row r="107" spans="1:105" ht="12" customHeight="1" x14ac:dyDescent="0.25">
      <c r="A107" s="100" t="s">
        <v>212</v>
      </c>
      <c r="B107" s="101">
        <v>5.6633109431194269E-2</v>
      </c>
      <c r="C107" s="101">
        <v>7.3215443920834608E-2</v>
      </c>
      <c r="D107" s="101">
        <v>9.0157028824490143E-2</v>
      </c>
      <c r="E107" s="101">
        <v>8.4469832266774708E-2</v>
      </c>
      <c r="F107" s="101">
        <v>9.4897302317221849E-2</v>
      </c>
      <c r="G107" s="101">
        <v>0.10985903584338186</v>
      </c>
      <c r="H107" s="101">
        <v>0.10069162990016632</v>
      </c>
      <c r="I107" s="101">
        <v>0.10120188760018703</v>
      </c>
      <c r="J107" s="101">
        <v>0.11656373016068008</v>
      </c>
      <c r="K107" s="101">
        <v>0.12930006946288861</v>
      </c>
      <c r="L107" s="101">
        <v>0.28632669693350787</v>
      </c>
      <c r="M107" s="101">
        <v>0.17425703284545097</v>
      </c>
      <c r="N107" s="101">
        <v>0.20682084426602126</v>
      </c>
      <c r="O107" s="101">
        <v>0.15818568632160168</v>
      </c>
      <c r="P107" s="101">
        <v>0.21547848094842859</v>
      </c>
      <c r="Q107" s="101">
        <v>0.25010707319618641</v>
      </c>
      <c r="R107" s="101">
        <v>0.23663652591460657</v>
      </c>
      <c r="S107" s="101">
        <v>0.2210122485261734</v>
      </c>
      <c r="T107" s="101">
        <v>0.193488782406954</v>
      </c>
      <c r="U107" s="101">
        <v>0.21052920287749027</v>
      </c>
      <c r="V107" s="101">
        <v>0.28471908125438095</v>
      </c>
      <c r="W107" s="101">
        <v>0.30395401241718423</v>
      </c>
      <c r="X107" s="101">
        <v>0.43532138454789815</v>
      </c>
      <c r="Y107" s="101">
        <v>0.33425909710208118</v>
      </c>
      <c r="DA107" s="131" t="s">
        <v>1637</v>
      </c>
    </row>
    <row r="108" spans="1:105" ht="12" customHeight="1" x14ac:dyDescent="0.25">
      <c r="A108" s="103" t="s">
        <v>52</v>
      </c>
      <c r="B108" s="104">
        <v>0.14114335711728768</v>
      </c>
      <c r="C108" s="104">
        <v>0.16934301308098779</v>
      </c>
      <c r="D108" s="104">
        <v>0.19893211956205611</v>
      </c>
      <c r="E108" s="104">
        <v>0.23062881832574095</v>
      </c>
      <c r="F108" s="104">
        <v>0.25874412988861195</v>
      </c>
      <c r="G108" s="104">
        <v>0.25237037641869986</v>
      </c>
      <c r="H108" s="104">
        <v>0.26113158136904924</v>
      </c>
      <c r="I108" s="104">
        <v>0.25929144715653957</v>
      </c>
      <c r="J108" s="104">
        <v>0.31495162121359493</v>
      </c>
      <c r="K108" s="104">
        <v>0.34051601292046252</v>
      </c>
      <c r="L108" s="104">
        <v>0.8771131122607656</v>
      </c>
      <c r="M108" s="104">
        <v>0.8900510425388467</v>
      </c>
      <c r="N108" s="104">
        <v>1.0303930864897095</v>
      </c>
      <c r="O108" s="104">
        <v>0.99161406040165367</v>
      </c>
      <c r="P108" s="104">
        <v>1.1588417600429375</v>
      </c>
      <c r="Q108" s="104">
        <v>1.2485902916792797</v>
      </c>
      <c r="R108" s="104">
        <v>1.1143283330636673</v>
      </c>
      <c r="S108" s="104">
        <v>1.2030753277579327</v>
      </c>
      <c r="T108" s="104">
        <v>1.3992455816757174</v>
      </c>
      <c r="U108" s="104">
        <v>1.4631765249375079</v>
      </c>
      <c r="V108" s="104">
        <v>1.6395932845312948</v>
      </c>
      <c r="W108" s="104">
        <v>1.4149694505436474</v>
      </c>
      <c r="X108" s="104">
        <v>1.1487445140715107</v>
      </c>
      <c r="Y108" s="104">
        <v>1.0227240442004462</v>
      </c>
      <c r="DA108" s="132" t="s">
        <v>1638</v>
      </c>
    </row>
    <row r="109" spans="1:105" ht="12" customHeight="1" x14ac:dyDescent="0.25">
      <c r="A109" s="106" t="s">
        <v>122</v>
      </c>
      <c r="B109" s="101">
        <v>0.24956095505858175</v>
      </c>
      <c r="C109" s="101">
        <v>0.2878553725906427</v>
      </c>
      <c r="D109" s="101">
        <v>0.33710308218912111</v>
      </c>
      <c r="E109" s="101">
        <v>0.35198615938548239</v>
      </c>
      <c r="F109" s="101">
        <v>0.38855681134482567</v>
      </c>
      <c r="G109" s="101">
        <v>0.42928371260694831</v>
      </c>
      <c r="H109" s="101">
        <v>0.47625254841989406</v>
      </c>
      <c r="I109" s="101">
        <v>0.52826505241487498</v>
      </c>
      <c r="J109" s="101">
        <v>0.52676418271069925</v>
      </c>
      <c r="K109" s="101">
        <v>0.5476840824043463</v>
      </c>
      <c r="L109" s="101">
        <v>0.45703044103949897</v>
      </c>
      <c r="M109" s="101">
        <v>0.39169138751518334</v>
      </c>
      <c r="N109" s="101">
        <v>0.31993406993345824</v>
      </c>
      <c r="O109" s="101">
        <v>0.26005766714262324</v>
      </c>
      <c r="P109" s="101">
        <v>0.19469288142101532</v>
      </c>
      <c r="Q109" s="101">
        <v>0.15963648588370125</v>
      </c>
      <c r="R109" s="101">
        <v>0.14079217581429415</v>
      </c>
      <c r="S109" s="101">
        <v>0.11905291043201</v>
      </c>
      <c r="T109" s="101">
        <v>0.1746310296933572</v>
      </c>
      <c r="U109" s="101">
        <v>0.16842764551886982</v>
      </c>
      <c r="V109" s="101">
        <v>0.16477189264929942</v>
      </c>
      <c r="W109" s="101">
        <v>0.15837159139620535</v>
      </c>
      <c r="X109" s="101">
        <v>0.13715214913188939</v>
      </c>
      <c r="Y109" s="101">
        <v>0.11914992371863437</v>
      </c>
      <c r="DA109" s="131" t="s">
        <v>1639</v>
      </c>
    </row>
    <row r="110" spans="1:105" ht="12" customHeight="1" x14ac:dyDescent="0.25">
      <c r="A110" s="107" t="s">
        <v>121</v>
      </c>
      <c r="B110" s="104">
        <v>0.36554576626170437</v>
      </c>
      <c r="C110" s="104">
        <v>0.45086363055651923</v>
      </c>
      <c r="D110" s="104">
        <v>0.52986127191666454</v>
      </c>
      <c r="E110" s="104">
        <v>0.51136925594280824</v>
      </c>
      <c r="F110" s="104">
        <v>0.56002665294743958</v>
      </c>
      <c r="G110" s="104">
        <v>0.69322988922668694</v>
      </c>
      <c r="H110" s="104">
        <v>0.6830239190790568</v>
      </c>
      <c r="I110" s="104">
        <v>0.72607878285347427</v>
      </c>
      <c r="J110" s="104">
        <v>0.82411962648462256</v>
      </c>
      <c r="K110" s="104">
        <v>0.9673261683027915</v>
      </c>
      <c r="L110" s="104">
        <v>1.2250781028523894</v>
      </c>
      <c r="M110" s="104">
        <v>1.2842549534838867</v>
      </c>
      <c r="N110" s="104">
        <v>1.2698220978125261</v>
      </c>
      <c r="O110" s="104">
        <v>1.1589590029834771</v>
      </c>
      <c r="P110" s="104">
        <v>1.1198100453818405</v>
      </c>
      <c r="Q110" s="104">
        <v>1.0766083413599812</v>
      </c>
      <c r="R110" s="104">
        <v>1.0344090846056901</v>
      </c>
      <c r="S110" s="104">
        <v>0.94687595437272043</v>
      </c>
      <c r="T110" s="104">
        <v>0.95454730646096386</v>
      </c>
      <c r="U110" s="104">
        <v>0.92614584265002553</v>
      </c>
      <c r="V110" s="104">
        <v>0.78172946923782205</v>
      </c>
      <c r="W110" s="104">
        <v>0.88007089312810338</v>
      </c>
      <c r="X110" s="104">
        <v>0.77550175483717854</v>
      </c>
      <c r="Y110" s="104">
        <v>0.65825481896486637</v>
      </c>
      <c r="DA110" s="132" t="s">
        <v>1640</v>
      </c>
    </row>
    <row r="111" spans="1:105" ht="12" customHeight="1" x14ac:dyDescent="0.25">
      <c r="A111" s="108" t="s">
        <v>53</v>
      </c>
      <c r="B111" s="98">
        <v>8.6435686617672605E-2</v>
      </c>
      <c r="C111" s="98">
        <v>0.11999603292873048</v>
      </c>
      <c r="D111" s="98">
        <v>0.14994044134220194</v>
      </c>
      <c r="E111" s="98">
        <v>0.10665547055580524</v>
      </c>
      <c r="F111" s="98">
        <v>0.11813516244867055</v>
      </c>
      <c r="G111" s="98">
        <v>0.19476155130315695</v>
      </c>
      <c r="H111" s="98">
        <v>0.16533836890584136</v>
      </c>
      <c r="I111" s="98">
        <v>0.18163691223734052</v>
      </c>
      <c r="J111" s="98">
        <v>0.19932672005771937</v>
      </c>
      <c r="K111" s="98">
        <v>0.24959610901475526</v>
      </c>
      <c r="L111" s="98">
        <v>0.22609668071314912</v>
      </c>
      <c r="M111" s="98">
        <v>0.18124413487627636</v>
      </c>
      <c r="N111" s="98">
        <v>0.1730219451352451</v>
      </c>
      <c r="O111" s="98">
        <v>0.13420594262370567</v>
      </c>
      <c r="P111" s="98">
        <v>0.13885030604011525</v>
      </c>
      <c r="Q111" s="98">
        <v>0.14068069470643288</v>
      </c>
      <c r="R111" s="98">
        <v>0.1473785111529578</v>
      </c>
      <c r="S111" s="98">
        <v>0.12776141944478756</v>
      </c>
      <c r="T111" s="98">
        <v>9.2107721817557137E-2</v>
      </c>
      <c r="U111" s="98">
        <v>9.0965918053423966E-2</v>
      </c>
      <c r="V111" s="98">
        <v>3.0138335916747354E-2</v>
      </c>
      <c r="W111" s="98">
        <v>8.2600801223359846E-2</v>
      </c>
      <c r="X111" s="98">
        <v>0.13635786914503192</v>
      </c>
      <c r="Y111" s="98">
        <v>0.11245492027159509</v>
      </c>
      <c r="DA111" s="63" t="s">
        <v>1641</v>
      </c>
    </row>
    <row r="112" spans="1:105" ht="12" customHeight="1" x14ac:dyDescent="0.25">
      <c r="A112" s="108" t="s">
        <v>52</v>
      </c>
      <c r="B112" s="98">
        <v>0.27911007964403178</v>
      </c>
      <c r="C112" s="98">
        <v>0.33086759762778878</v>
      </c>
      <c r="D112" s="98">
        <v>0.37992083057446263</v>
      </c>
      <c r="E112" s="98">
        <v>0.40471378538700298</v>
      </c>
      <c r="F112" s="98">
        <v>0.44189149049876908</v>
      </c>
      <c r="G112" s="98">
        <v>0.49846833792352996</v>
      </c>
      <c r="H112" s="98">
        <v>0.51768555017321538</v>
      </c>
      <c r="I112" s="98">
        <v>0.54444187061613369</v>
      </c>
      <c r="J112" s="98">
        <v>0.62479290642690322</v>
      </c>
      <c r="K112" s="98">
        <v>0.71773005928803624</v>
      </c>
      <c r="L112" s="98">
        <v>0.99898142213924035</v>
      </c>
      <c r="M112" s="98">
        <v>1.1030108186076104</v>
      </c>
      <c r="N112" s="98">
        <v>1.096800152677281</v>
      </c>
      <c r="O112" s="98">
        <v>1.0247530603597714</v>
      </c>
      <c r="P112" s="98">
        <v>0.98095973934172531</v>
      </c>
      <c r="Q112" s="98">
        <v>0.93592764665354833</v>
      </c>
      <c r="R112" s="98">
        <v>0.8870305734527324</v>
      </c>
      <c r="S112" s="98">
        <v>0.81911453492793285</v>
      </c>
      <c r="T112" s="98">
        <v>0.86243958464340675</v>
      </c>
      <c r="U112" s="98">
        <v>0.83517992459660151</v>
      </c>
      <c r="V112" s="98">
        <v>0.75159113332107474</v>
      </c>
      <c r="W112" s="98">
        <v>0.79747009190474349</v>
      </c>
      <c r="X112" s="98">
        <v>0.63914388569214664</v>
      </c>
      <c r="Y112" s="98">
        <v>0.54579989869327128</v>
      </c>
      <c r="DA112" s="63" t="s">
        <v>1642</v>
      </c>
    </row>
    <row r="113" spans="1:105" ht="12" customHeight="1" x14ac:dyDescent="0.25">
      <c r="A113" s="121" t="s">
        <v>54</v>
      </c>
      <c r="B113" s="122">
        <v>36.600048940171149</v>
      </c>
      <c r="C113" s="122">
        <v>45.221442981064456</v>
      </c>
      <c r="D113" s="122">
        <v>55.489089040067675</v>
      </c>
      <c r="E113" s="122">
        <v>56.578859485234638</v>
      </c>
      <c r="F113" s="122">
        <v>63.202305154712988</v>
      </c>
      <c r="G113" s="122">
        <v>69.175079232877806</v>
      </c>
      <c r="H113" s="122">
        <v>68.703641062780108</v>
      </c>
      <c r="I113" s="122">
        <v>72.996576833221496</v>
      </c>
      <c r="J113" s="122">
        <v>73.488955259986255</v>
      </c>
      <c r="K113" s="122">
        <v>78.885910246287224</v>
      </c>
      <c r="L113" s="122">
        <v>107.03419090652851</v>
      </c>
      <c r="M113" s="122">
        <v>85.993379968137106</v>
      </c>
      <c r="N113" s="122">
        <v>73.241699680419998</v>
      </c>
      <c r="O113" s="122">
        <v>59.16716859120136</v>
      </c>
      <c r="P113" s="122">
        <v>58.601875991266738</v>
      </c>
      <c r="Q113" s="122">
        <v>60.286240144810911</v>
      </c>
      <c r="R113" s="122">
        <v>64.068529424666366</v>
      </c>
      <c r="S113" s="122">
        <v>65.184068232586455</v>
      </c>
      <c r="T113" s="122">
        <v>78.232408467749224</v>
      </c>
      <c r="U113" s="122">
        <v>83.506869819656288</v>
      </c>
      <c r="V113" s="122">
        <v>90.070715938653763</v>
      </c>
      <c r="W113" s="122">
        <v>91.292173248316317</v>
      </c>
      <c r="X113" s="122">
        <v>81.164708557841166</v>
      </c>
      <c r="Y113" s="122">
        <v>82.755184552848945</v>
      </c>
      <c r="DA113" s="130" t="s">
        <v>1643</v>
      </c>
    </row>
    <row r="114" spans="1:105" ht="12" customHeight="1" x14ac:dyDescent="0.25">
      <c r="A114" s="97" t="s">
        <v>175</v>
      </c>
      <c r="B114" s="98">
        <v>35.076190337344464</v>
      </c>
      <c r="C114" s="98">
        <v>43.168700005739986</v>
      </c>
      <c r="D114" s="98">
        <v>52.760650749251297</v>
      </c>
      <c r="E114" s="98">
        <v>53.740992985053751</v>
      </c>
      <c r="F114" s="98">
        <v>59.866074568022469</v>
      </c>
      <c r="G114" s="98">
        <v>65.215550158674404</v>
      </c>
      <c r="H114" s="98">
        <v>64.660116426195401</v>
      </c>
      <c r="I114" s="98">
        <v>68.482162462881448</v>
      </c>
      <c r="J114" s="98">
        <v>69.338562666743655</v>
      </c>
      <c r="K114" s="98">
        <v>74.29038312262945</v>
      </c>
      <c r="L114" s="98">
        <v>100.14292836269497</v>
      </c>
      <c r="M114" s="98">
        <v>80.299529215140126</v>
      </c>
      <c r="N114" s="98">
        <v>68.907585932270592</v>
      </c>
      <c r="O114" s="98">
        <v>56.023748474513397</v>
      </c>
      <c r="P114" s="98">
        <v>55.967690403637278</v>
      </c>
      <c r="Q114" s="98">
        <v>57.82885828061243</v>
      </c>
      <c r="R114" s="98">
        <v>60.788206495763596</v>
      </c>
      <c r="S114" s="98">
        <v>62.51048902821568</v>
      </c>
      <c r="T114" s="98">
        <v>75.133167194420167</v>
      </c>
      <c r="U114" s="98">
        <v>80.570024364928258</v>
      </c>
      <c r="V114" s="98">
        <v>87.301904185586054</v>
      </c>
      <c r="W114" s="98">
        <v>88.869665421758356</v>
      </c>
      <c r="X114" s="98">
        <v>79.556702328412328</v>
      </c>
      <c r="Y114" s="98">
        <v>81.12036632456045</v>
      </c>
      <c r="DA114" s="63" t="s">
        <v>1644</v>
      </c>
    </row>
    <row r="115" spans="1:105" ht="12" customHeight="1" x14ac:dyDescent="0.25">
      <c r="A115" s="109" t="s">
        <v>120</v>
      </c>
      <c r="B115" s="33">
        <v>1.5238586028266838</v>
      </c>
      <c r="C115" s="33">
        <v>2.0527429753244704</v>
      </c>
      <c r="D115" s="33">
        <v>2.7284382908163791</v>
      </c>
      <c r="E115" s="33">
        <v>2.8378665001808878</v>
      </c>
      <c r="F115" s="33">
        <v>3.3362305866905162</v>
      </c>
      <c r="G115" s="33">
        <v>3.9595290742033988</v>
      </c>
      <c r="H115" s="33">
        <v>4.0435246365847028</v>
      </c>
      <c r="I115" s="33">
        <v>4.5144143703400514</v>
      </c>
      <c r="J115" s="33">
        <v>4.1503925932425929</v>
      </c>
      <c r="K115" s="33">
        <v>4.5955271236577699</v>
      </c>
      <c r="L115" s="33">
        <v>6.891262543833534</v>
      </c>
      <c r="M115" s="33">
        <v>5.6938507529969788</v>
      </c>
      <c r="N115" s="33">
        <v>4.3341137481494032</v>
      </c>
      <c r="O115" s="33">
        <v>3.1434201166879605</v>
      </c>
      <c r="P115" s="33">
        <v>2.6341855876294611</v>
      </c>
      <c r="Q115" s="33">
        <v>2.4573818641984828</v>
      </c>
      <c r="R115" s="33">
        <v>3.2803229289027711</v>
      </c>
      <c r="S115" s="33">
        <v>2.673579204370776</v>
      </c>
      <c r="T115" s="33">
        <v>3.0992412733290506</v>
      </c>
      <c r="U115" s="33">
        <v>2.936845454728036</v>
      </c>
      <c r="V115" s="33">
        <v>2.7688117530677023</v>
      </c>
      <c r="W115" s="33">
        <v>2.4225078265579629</v>
      </c>
      <c r="X115" s="33">
        <v>1.6080062294288351</v>
      </c>
      <c r="Y115" s="33">
        <v>1.6348182282884967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54.153036741431976</v>
      </c>
      <c r="C117" s="117">
        <f t="shared" si="19"/>
        <v>66.634163196789373</v>
      </c>
      <c r="D117" s="117">
        <f t="shared" si="19"/>
        <v>81.947626552926735</v>
      </c>
      <c r="E117" s="117">
        <f t="shared" si="19"/>
        <v>89.549477146254873</v>
      </c>
      <c r="F117" s="117">
        <f t="shared" si="19"/>
        <v>103.13494745749644</v>
      </c>
      <c r="G117" s="117">
        <f t="shared" si="19"/>
        <v>115.21864543362149</v>
      </c>
      <c r="H117" s="117">
        <f t="shared" si="19"/>
        <v>118.2913340521692</v>
      </c>
      <c r="I117" s="117">
        <f t="shared" si="19"/>
        <v>128.21851054300561</v>
      </c>
      <c r="J117" s="117">
        <f t="shared" si="19"/>
        <v>134.74059978077673</v>
      </c>
      <c r="K117" s="117">
        <f t="shared" si="19"/>
        <v>156.67973484493646</v>
      </c>
      <c r="L117" s="117">
        <f t="shared" si="19"/>
        <v>182.14208474317323</v>
      </c>
      <c r="M117" s="117">
        <f t="shared" si="19"/>
        <v>159.18308977035946</v>
      </c>
      <c r="N117" s="117">
        <f t="shared" si="19"/>
        <v>159.5908639258067</v>
      </c>
      <c r="O117" s="117">
        <f t="shared" si="19"/>
        <v>151.95505239189328</v>
      </c>
      <c r="P117" s="117">
        <f t="shared" si="19"/>
        <v>160.65513580041249</v>
      </c>
      <c r="Q117" s="117">
        <f t="shared" si="19"/>
        <v>165.03450561959221</v>
      </c>
      <c r="R117" s="117">
        <f t="shared" ref="R117:V117" si="20">R118+R121+R123+R132</f>
        <v>156.4947911795461</v>
      </c>
      <c r="S117" s="117">
        <f t="shared" si="20"/>
        <v>163.77305833298453</v>
      </c>
      <c r="T117" s="117">
        <f t="shared" si="20"/>
        <v>183.0208843642327</v>
      </c>
      <c r="U117" s="117">
        <f t="shared" si="20"/>
        <v>194.05241289419783</v>
      </c>
      <c r="V117" s="117">
        <f t="shared" si="20"/>
        <v>205.067586799867</v>
      </c>
      <c r="W117" s="117">
        <f t="shared" ref="W117:Y117" si="21">W118+W121+W123+W132</f>
        <v>202.9341127354258</v>
      </c>
      <c r="X117" s="117">
        <f t="shared" si="21"/>
        <v>192.34152764543248</v>
      </c>
      <c r="Y117" s="117">
        <f t="shared" si="21"/>
        <v>183.95840203768546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21.302009357561726</v>
      </c>
      <c r="C118" s="122">
        <f t="shared" si="22"/>
        <v>26.302383992646714</v>
      </c>
      <c r="D118" s="122">
        <f t="shared" si="22"/>
        <v>33.072411121872918</v>
      </c>
      <c r="E118" s="122">
        <f t="shared" si="22"/>
        <v>38.622494062087313</v>
      </c>
      <c r="F118" s="122">
        <f t="shared" si="22"/>
        <v>46.482168019891574</v>
      </c>
      <c r="G118" s="122">
        <f t="shared" si="22"/>
        <v>52.757841694143593</v>
      </c>
      <c r="H118" s="122">
        <f t="shared" si="22"/>
        <v>54.387696186936218</v>
      </c>
      <c r="I118" s="122">
        <f t="shared" si="22"/>
        <v>61.181371049836621</v>
      </c>
      <c r="J118" s="122">
        <f t="shared" si="22"/>
        <v>65.374994465340194</v>
      </c>
      <c r="K118" s="122">
        <f t="shared" si="22"/>
        <v>81.141142688500466</v>
      </c>
      <c r="L118" s="122">
        <f t="shared" si="22"/>
        <v>77.638856724867267</v>
      </c>
      <c r="M118" s="122">
        <f t="shared" si="22"/>
        <v>72.541079496298721</v>
      </c>
      <c r="N118" s="122">
        <f t="shared" si="22"/>
        <v>81.251104007285363</v>
      </c>
      <c r="O118" s="122">
        <f t="shared" si="22"/>
        <v>84.777958043282737</v>
      </c>
      <c r="P118" s="122">
        <f t="shared" si="22"/>
        <v>93.482410149928697</v>
      </c>
      <c r="Q118" s="122">
        <f t="shared" si="22"/>
        <v>96.609261041590912</v>
      </c>
      <c r="R118" s="122">
        <f t="shared" ref="R118:V118" si="23">SUM(R119:R120)</f>
        <v>87.292547438759485</v>
      </c>
      <c r="S118" s="122">
        <f t="shared" si="23"/>
        <v>91.724518958549993</v>
      </c>
      <c r="T118" s="122">
        <f t="shared" si="23"/>
        <v>99.75932796194418</v>
      </c>
      <c r="U118" s="122">
        <f t="shared" si="23"/>
        <v>105.76116363679259</v>
      </c>
      <c r="V118" s="122">
        <f t="shared" si="23"/>
        <v>109.36411903869723</v>
      </c>
      <c r="W118" s="122">
        <f t="shared" ref="W118:Y118" si="24">SUM(W119:W120)</f>
        <v>108.29746324654428</v>
      </c>
      <c r="X118" s="122">
        <f t="shared" si="24"/>
        <v>105.60077116823294</v>
      </c>
      <c r="Y118" s="122">
        <f t="shared" si="24"/>
        <v>97.981484383725132</v>
      </c>
      <c r="DA118" s="130" t="s">
        <v>1797</v>
      </c>
    </row>
    <row r="119" spans="1:105" ht="12" customHeight="1" x14ac:dyDescent="0.25">
      <c r="A119" s="97" t="s">
        <v>212</v>
      </c>
      <c r="B119" s="98">
        <v>20.903961034622277</v>
      </c>
      <c r="C119" s="98">
        <v>25.827164361890752</v>
      </c>
      <c r="D119" s="98">
        <v>32.501105405813369</v>
      </c>
      <c r="E119" s="98">
        <v>38.073700146778229</v>
      </c>
      <c r="F119" s="98">
        <v>45.854679908604808</v>
      </c>
      <c r="G119" s="98">
        <v>52.038486623444847</v>
      </c>
      <c r="H119" s="98">
        <v>53.635491217570049</v>
      </c>
      <c r="I119" s="98">
        <v>60.306661678186224</v>
      </c>
      <c r="J119" s="98">
        <v>64.392182626909303</v>
      </c>
      <c r="K119" s="98">
        <v>79.983371504394555</v>
      </c>
      <c r="L119" s="98">
        <v>76.89693130579235</v>
      </c>
      <c r="M119" s="98">
        <v>71.764802828110859</v>
      </c>
      <c r="N119" s="98">
        <v>80.422621287097996</v>
      </c>
      <c r="O119" s="98">
        <v>83.925097733423499</v>
      </c>
      <c r="P119" s="98">
        <v>92.583156890360982</v>
      </c>
      <c r="Q119" s="98">
        <v>95.698156961710623</v>
      </c>
      <c r="R119" s="98">
        <v>86.441430064200574</v>
      </c>
      <c r="S119" s="98">
        <v>90.849372225024993</v>
      </c>
      <c r="T119" s="98">
        <v>98.823925644911853</v>
      </c>
      <c r="U119" s="98">
        <v>104.78532434965267</v>
      </c>
      <c r="V119" s="98">
        <v>107.94203758578291</v>
      </c>
      <c r="W119" s="98">
        <v>106.89084996565505</v>
      </c>
      <c r="X119" s="98">
        <v>104.22047894366955</v>
      </c>
      <c r="Y119" s="98">
        <v>96.66841744249659</v>
      </c>
      <c r="DA119" s="63" t="s">
        <v>1798</v>
      </c>
    </row>
    <row r="120" spans="1:105" ht="12" customHeight="1" x14ac:dyDescent="0.25">
      <c r="A120" s="97" t="s">
        <v>53</v>
      </c>
      <c r="B120" s="98">
        <v>0.39804832293944942</v>
      </c>
      <c r="C120" s="98">
        <v>0.47521963075596235</v>
      </c>
      <c r="D120" s="98">
        <v>0.57130571605954616</v>
      </c>
      <c r="E120" s="98">
        <v>0.54879391530908361</v>
      </c>
      <c r="F120" s="98">
        <v>0.62748811128676762</v>
      </c>
      <c r="G120" s="98">
        <v>0.71935507069874305</v>
      </c>
      <c r="H120" s="98">
        <v>0.75220496936617065</v>
      </c>
      <c r="I120" s="98">
        <v>0.87470937165039797</v>
      </c>
      <c r="J120" s="98">
        <v>0.98281183843088682</v>
      </c>
      <c r="K120" s="98">
        <v>1.1577711841059071</v>
      </c>
      <c r="L120" s="98">
        <v>0.74192541907491083</v>
      </c>
      <c r="M120" s="98">
        <v>0.7762766681878619</v>
      </c>
      <c r="N120" s="98">
        <v>0.82848272018737246</v>
      </c>
      <c r="O120" s="98">
        <v>0.85286030985923889</v>
      </c>
      <c r="P120" s="98">
        <v>0.89925325956771762</v>
      </c>
      <c r="Q120" s="98">
        <v>0.91110407988028996</v>
      </c>
      <c r="R120" s="98">
        <v>0.85111737455891057</v>
      </c>
      <c r="S120" s="98">
        <v>0.87514673352499617</v>
      </c>
      <c r="T120" s="98">
        <v>0.93540231703232257</v>
      </c>
      <c r="U120" s="98">
        <v>0.97583928713992074</v>
      </c>
      <c r="V120" s="98">
        <v>1.4220814529143175</v>
      </c>
      <c r="W120" s="98">
        <v>1.4066132808892349</v>
      </c>
      <c r="X120" s="98">
        <v>1.3802922245633842</v>
      </c>
      <c r="Y120" s="98">
        <v>1.3130669412285418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0.3847928119879484</v>
      </c>
      <c r="C121" s="122">
        <f t="shared" si="25"/>
        <v>0.52609463279923074</v>
      </c>
      <c r="D121" s="122">
        <f t="shared" si="25"/>
        <v>0.4897911079163908</v>
      </c>
      <c r="E121" s="122">
        <f t="shared" si="25"/>
        <v>1.3106093662205891</v>
      </c>
      <c r="F121" s="122">
        <f t="shared" si="25"/>
        <v>1.1513001122654241</v>
      </c>
      <c r="G121" s="122">
        <f t="shared" si="25"/>
        <v>1.6384752467750654</v>
      </c>
      <c r="H121" s="122">
        <f t="shared" si="25"/>
        <v>2.2731741091724587</v>
      </c>
      <c r="I121" s="122">
        <f t="shared" si="25"/>
        <v>1.1626561283714978</v>
      </c>
      <c r="J121" s="122">
        <f t="shared" si="25"/>
        <v>1.1707076744260703</v>
      </c>
      <c r="K121" s="122">
        <f t="shared" si="25"/>
        <v>2.1156907702729382</v>
      </c>
      <c r="L121" s="122">
        <f t="shared" si="25"/>
        <v>3.5710363090795489</v>
      </c>
      <c r="M121" s="122">
        <f t="shared" si="25"/>
        <v>3.8548678425285425</v>
      </c>
      <c r="N121" s="122">
        <f t="shared" si="25"/>
        <v>4.0987823200675191</v>
      </c>
      <c r="O121" s="122">
        <f t="shared" si="25"/>
        <v>3.9981415509259146</v>
      </c>
      <c r="P121" s="122">
        <f t="shared" si="25"/>
        <v>3.9236772098886816</v>
      </c>
      <c r="Q121" s="122">
        <f t="shared" si="25"/>
        <v>3.8208675330188773</v>
      </c>
      <c r="R121" s="122">
        <f t="shared" si="25"/>
        <v>4.4490791420174096</v>
      </c>
      <c r="S121" s="122">
        <f t="shared" si="25"/>
        <v>4.6108142551737838</v>
      </c>
      <c r="T121" s="122">
        <f t="shared" si="25"/>
        <v>5.1201923688483326</v>
      </c>
      <c r="U121" s="122">
        <f t="shared" si="25"/>
        <v>5.431166638278583</v>
      </c>
      <c r="V121" s="122">
        <f t="shared" si="25"/>
        <v>6.0515509145349284</v>
      </c>
      <c r="W121" s="122">
        <f t="shared" si="25"/>
        <v>7.0711528907606436</v>
      </c>
      <c r="X121" s="122">
        <f t="shared" si="25"/>
        <v>7.6966201797018119</v>
      </c>
      <c r="Y121" s="122">
        <f t="shared" si="25"/>
        <v>8.5479683438578178</v>
      </c>
      <c r="DA121" s="130" t="s">
        <v>1800</v>
      </c>
    </row>
    <row r="122" spans="1:105" ht="12" customHeight="1" x14ac:dyDescent="0.25">
      <c r="A122" s="97" t="s">
        <v>53</v>
      </c>
      <c r="B122" s="98">
        <v>0.3847928119879484</v>
      </c>
      <c r="C122" s="98">
        <v>0.52609463279923074</v>
      </c>
      <c r="D122" s="98">
        <v>0.4897911079163908</v>
      </c>
      <c r="E122" s="98">
        <v>1.3106093662205891</v>
      </c>
      <c r="F122" s="98">
        <v>1.1513001122654241</v>
      </c>
      <c r="G122" s="98">
        <v>1.6384752467750654</v>
      </c>
      <c r="H122" s="98">
        <v>2.2731741091724587</v>
      </c>
      <c r="I122" s="98">
        <v>1.1626561283714978</v>
      </c>
      <c r="J122" s="98">
        <v>1.1707076744260703</v>
      </c>
      <c r="K122" s="98">
        <v>2.1156907702729382</v>
      </c>
      <c r="L122" s="98">
        <v>3.5710363090795489</v>
      </c>
      <c r="M122" s="98">
        <v>3.8548678425285425</v>
      </c>
      <c r="N122" s="98">
        <v>4.0987823200675191</v>
      </c>
      <c r="O122" s="98">
        <v>3.9981415509259146</v>
      </c>
      <c r="P122" s="98">
        <v>3.9236772098886816</v>
      </c>
      <c r="Q122" s="98">
        <v>3.8208675330188773</v>
      </c>
      <c r="R122" s="98">
        <v>4.4490791420174096</v>
      </c>
      <c r="S122" s="98">
        <v>4.6108142551737838</v>
      </c>
      <c r="T122" s="98">
        <v>5.1201923688483326</v>
      </c>
      <c r="U122" s="98">
        <v>5.431166638278583</v>
      </c>
      <c r="V122" s="98">
        <v>6.0515509145349284</v>
      </c>
      <c r="W122" s="98">
        <v>7.0711528907606436</v>
      </c>
      <c r="X122" s="98">
        <v>7.6966201797018119</v>
      </c>
      <c r="Y122" s="98">
        <v>8.5479683438578178</v>
      </c>
      <c r="DA122" s="63" t="s">
        <v>1801</v>
      </c>
    </row>
    <row r="123" spans="1:105" ht="12" customHeight="1" x14ac:dyDescent="0.25">
      <c r="A123" s="121" t="s">
        <v>55</v>
      </c>
      <c r="B123" s="122">
        <v>11.981995585170671</v>
      </c>
      <c r="C123" s="122">
        <v>14.392054533317165</v>
      </c>
      <c r="D123" s="122">
        <v>17.081053692277763</v>
      </c>
      <c r="E123" s="122">
        <v>17.615139507790115</v>
      </c>
      <c r="F123" s="122">
        <v>19.647784927367951</v>
      </c>
      <c r="G123" s="122">
        <v>21.445822790097854</v>
      </c>
      <c r="H123" s="122">
        <v>22.422553019679626</v>
      </c>
      <c r="I123" s="122">
        <v>24.125486461302941</v>
      </c>
      <c r="J123" s="122">
        <v>26.188494183000593</v>
      </c>
      <c r="K123" s="122">
        <v>28.241734857076221</v>
      </c>
      <c r="L123" s="122">
        <v>39.423992730326283</v>
      </c>
      <c r="M123" s="122">
        <v>33.292783328352186</v>
      </c>
      <c r="N123" s="122">
        <v>32.142653274522672</v>
      </c>
      <c r="O123" s="122">
        <v>29.211345649527924</v>
      </c>
      <c r="P123" s="122">
        <v>29.667270534193637</v>
      </c>
      <c r="Q123" s="122">
        <v>30.058024171170867</v>
      </c>
      <c r="R123" s="122">
        <v>27.803869704918171</v>
      </c>
      <c r="S123" s="122">
        <v>29.764702058064675</v>
      </c>
      <c r="T123" s="122">
        <v>32.603585756640634</v>
      </c>
      <c r="U123" s="122">
        <v>33.97343656675428</v>
      </c>
      <c r="V123" s="122">
        <v>36.655203389942031</v>
      </c>
      <c r="W123" s="122">
        <v>33.600544042690771</v>
      </c>
      <c r="X123" s="122">
        <v>30.867305512019289</v>
      </c>
      <c r="Y123" s="122">
        <v>27.984662924599675</v>
      </c>
      <c r="DA123" s="130" t="s">
        <v>1802</v>
      </c>
    </row>
    <row r="124" spans="1:105" ht="12" customHeight="1" x14ac:dyDescent="0.25">
      <c r="A124" s="97" t="s">
        <v>134</v>
      </c>
      <c r="B124" s="98">
        <v>11.317139745742368</v>
      </c>
      <c r="C124" s="98">
        <v>13.589786310676672</v>
      </c>
      <c r="D124" s="98">
        <v>16.137050757602264</v>
      </c>
      <c r="E124" s="98">
        <v>16.633677569656612</v>
      </c>
      <c r="F124" s="98">
        <v>18.561636646679403</v>
      </c>
      <c r="G124" s="98">
        <v>20.222086509970879</v>
      </c>
      <c r="H124" s="98">
        <v>21.162097793007746</v>
      </c>
      <c r="I124" s="98">
        <v>22.793251077532197</v>
      </c>
      <c r="J124" s="98">
        <v>24.698604530237255</v>
      </c>
      <c r="K124" s="98">
        <v>26.576259543830812</v>
      </c>
      <c r="L124" s="98">
        <v>36.915313428320182</v>
      </c>
      <c r="M124" s="98">
        <v>30.807937627213494</v>
      </c>
      <c r="N124" s="98">
        <v>29.553662104531114</v>
      </c>
      <c r="O124" s="98">
        <v>26.828891703812868</v>
      </c>
      <c r="P124" s="98">
        <v>27.160964714979858</v>
      </c>
      <c r="Q124" s="98">
        <v>27.502482773252531</v>
      </c>
      <c r="R124" s="98">
        <v>25.445968777062866</v>
      </c>
      <c r="S124" s="98">
        <v>27.420889278595361</v>
      </c>
      <c r="T124" s="98">
        <v>30.017629211234905</v>
      </c>
      <c r="U124" s="98">
        <v>31.339767494910461</v>
      </c>
      <c r="V124" s="98">
        <v>33.918982658875528</v>
      </c>
      <c r="W124" s="98">
        <v>30.993479862410982</v>
      </c>
      <c r="X124" s="98">
        <v>28.563838731268671</v>
      </c>
      <c r="Y124" s="98">
        <v>26.000989949659044</v>
      </c>
      <c r="DA124" s="63" t="s">
        <v>1803</v>
      </c>
    </row>
    <row r="125" spans="1:105" ht="12" customHeight="1" x14ac:dyDescent="0.25">
      <c r="A125" s="97" t="s">
        <v>133</v>
      </c>
      <c r="B125" s="98">
        <v>0.17107495616912977</v>
      </c>
      <c r="C125" s="98">
        <v>0.20876763915489335</v>
      </c>
      <c r="D125" s="98">
        <v>0.24827851492126088</v>
      </c>
      <c r="E125" s="98">
        <v>0.27771093393166546</v>
      </c>
      <c r="F125" s="98">
        <v>0.31228619446540712</v>
      </c>
      <c r="G125" s="98">
        <v>0.31473241429538956</v>
      </c>
      <c r="H125" s="98">
        <v>0.31878729906805103</v>
      </c>
      <c r="I125" s="98">
        <v>0.31759666371886464</v>
      </c>
      <c r="J125" s="98">
        <v>0.38353603456381102</v>
      </c>
      <c r="K125" s="98">
        <v>0.41770457553780882</v>
      </c>
      <c r="L125" s="98">
        <v>1.05471884322676</v>
      </c>
      <c r="M125" s="98">
        <v>0.99931709808669733</v>
      </c>
      <c r="N125" s="98">
        <v>1.1620908836053236</v>
      </c>
      <c r="O125" s="98">
        <v>1.0929333910899564</v>
      </c>
      <c r="P125" s="98">
        <v>1.299658264727878</v>
      </c>
      <c r="Q125" s="98">
        <v>1.4143090798821105</v>
      </c>
      <c r="R125" s="98">
        <v>1.2715299916824221</v>
      </c>
      <c r="S125" s="98">
        <v>1.3514695733303588</v>
      </c>
      <c r="T125" s="98">
        <v>1.53166204070375</v>
      </c>
      <c r="U125" s="98">
        <v>1.6095356971456602</v>
      </c>
      <c r="V125" s="98">
        <v>1.8411314814628708</v>
      </c>
      <c r="W125" s="98">
        <v>1.631305776071504</v>
      </c>
      <c r="X125" s="98">
        <v>1.460714343341059</v>
      </c>
      <c r="Y125" s="98">
        <v>1.2643740039003295</v>
      </c>
      <c r="DA125" s="63" t="s">
        <v>1804</v>
      </c>
    </row>
    <row r="126" spans="1:105" ht="12" customHeight="1" x14ac:dyDescent="0.25">
      <c r="A126" s="100" t="s">
        <v>212</v>
      </c>
      <c r="B126" s="101">
        <v>2.9931599051842075E-2</v>
      </c>
      <c r="C126" s="101">
        <v>3.9424626073905567E-2</v>
      </c>
      <c r="D126" s="101">
        <v>4.9346395359204764E-2</v>
      </c>
      <c r="E126" s="101">
        <v>4.7082115605924499E-2</v>
      </c>
      <c r="F126" s="101">
        <v>5.3542064576795174E-2</v>
      </c>
      <c r="G126" s="101">
        <v>6.2362037876689674E-2</v>
      </c>
      <c r="H126" s="101">
        <v>5.7655717699001782E-2</v>
      </c>
      <c r="I126" s="101">
        <v>5.8305216562325068E-2</v>
      </c>
      <c r="J126" s="101">
        <v>6.8584413350216089E-2</v>
      </c>
      <c r="K126" s="101">
        <v>7.7188562617346301E-2</v>
      </c>
      <c r="L126" s="101">
        <v>0.17760573096599436</v>
      </c>
      <c r="M126" s="101">
        <v>0.10926605554785061</v>
      </c>
      <c r="N126" s="101">
        <v>0.13169779711561413</v>
      </c>
      <c r="O126" s="101">
        <v>0.10131933068830273</v>
      </c>
      <c r="P126" s="101">
        <v>0.1408165046849405</v>
      </c>
      <c r="Q126" s="101">
        <v>0.16571878820283084</v>
      </c>
      <c r="R126" s="101">
        <v>0.15720165861875482</v>
      </c>
      <c r="S126" s="101">
        <v>0.14839424557242603</v>
      </c>
      <c r="T126" s="101">
        <v>0.13241645902803259</v>
      </c>
      <c r="U126" s="101">
        <v>0.14635917220815234</v>
      </c>
      <c r="V126" s="101">
        <v>0.20153819693157604</v>
      </c>
      <c r="W126" s="101">
        <v>0.21633632552785648</v>
      </c>
      <c r="X126" s="101">
        <v>0.31196982926954819</v>
      </c>
      <c r="Y126" s="101">
        <v>0.24164995969988332</v>
      </c>
      <c r="DA126" s="131" t="s">
        <v>1805</v>
      </c>
    </row>
    <row r="127" spans="1:105" ht="12" customHeight="1" x14ac:dyDescent="0.25">
      <c r="A127" s="103" t="s">
        <v>52</v>
      </c>
      <c r="B127" s="104">
        <v>0.14114335711728768</v>
      </c>
      <c r="C127" s="104">
        <v>0.16934301308098779</v>
      </c>
      <c r="D127" s="104">
        <v>0.19893211956205611</v>
      </c>
      <c r="E127" s="104">
        <v>0.23062881832574095</v>
      </c>
      <c r="F127" s="104">
        <v>0.25874412988861195</v>
      </c>
      <c r="G127" s="104">
        <v>0.25237037641869986</v>
      </c>
      <c r="H127" s="104">
        <v>0.26113158136904924</v>
      </c>
      <c r="I127" s="104">
        <v>0.25929144715653957</v>
      </c>
      <c r="J127" s="104">
        <v>0.31495162121359493</v>
      </c>
      <c r="K127" s="104">
        <v>0.34051601292046252</v>
      </c>
      <c r="L127" s="104">
        <v>0.8771131122607656</v>
      </c>
      <c r="M127" s="104">
        <v>0.8900510425388467</v>
      </c>
      <c r="N127" s="104">
        <v>1.0303930864897095</v>
      </c>
      <c r="O127" s="104">
        <v>0.99161406040165367</v>
      </c>
      <c r="P127" s="104">
        <v>1.1588417600429375</v>
      </c>
      <c r="Q127" s="104">
        <v>1.2485902916792797</v>
      </c>
      <c r="R127" s="104">
        <v>1.1143283330636673</v>
      </c>
      <c r="S127" s="104">
        <v>1.2030753277579327</v>
      </c>
      <c r="T127" s="104">
        <v>1.3992455816757174</v>
      </c>
      <c r="U127" s="104">
        <v>1.4631765249375079</v>
      </c>
      <c r="V127" s="104">
        <v>1.6395932845312948</v>
      </c>
      <c r="W127" s="104">
        <v>1.4149694505436474</v>
      </c>
      <c r="X127" s="104">
        <v>1.1487445140715107</v>
      </c>
      <c r="Y127" s="104">
        <v>1.0227240442004462</v>
      </c>
      <c r="DA127" s="132" t="s">
        <v>1806</v>
      </c>
    </row>
    <row r="128" spans="1:105" ht="12" customHeight="1" x14ac:dyDescent="0.25">
      <c r="A128" s="106" t="s">
        <v>122</v>
      </c>
      <c r="B128" s="101">
        <v>0.15944638763683794</v>
      </c>
      <c r="C128" s="101">
        <v>0.18530423871750629</v>
      </c>
      <c r="D128" s="101">
        <v>0.21853947035792151</v>
      </c>
      <c r="E128" s="101">
        <v>0.22951374777743222</v>
      </c>
      <c r="F128" s="101">
        <v>0.25459273452954717</v>
      </c>
      <c r="G128" s="101">
        <v>0.28237328152537317</v>
      </c>
      <c r="H128" s="101">
        <v>0.3147504881253616</v>
      </c>
      <c r="I128" s="101">
        <v>0.34993183255850246</v>
      </c>
      <c r="J128" s="101">
        <v>0.34931417978110119</v>
      </c>
      <c r="K128" s="101">
        <v>0.36397459604377186</v>
      </c>
      <c r="L128" s="101">
        <v>0.30401713919220136</v>
      </c>
      <c r="M128" s="101">
        <v>0.26116172956531164</v>
      </c>
      <c r="N128" s="101">
        <v>0.21388136905627667</v>
      </c>
      <c r="O128" s="101">
        <v>0.17443475029253055</v>
      </c>
      <c r="P128" s="101">
        <v>0.13157083396307231</v>
      </c>
      <c r="Q128" s="101">
        <v>0.10911647543917452</v>
      </c>
      <c r="R128" s="101">
        <v>9.748949539718807E-2</v>
      </c>
      <c r="S128" s="101">
        <v>8.3724009449277839E-2</v>
      </c>
      <c r="T128" s="101">
        <v>0.12590366115117083</v>
      </c>
      <c r="U128" s="101">
        <v>0.12287631714341207</v>
      </c>
      <c r="V128" s="101">
        <v>0.12142879594967555</v>
      </c>
      <c r="W128" s="101">
        <v>0.11719375805636714</v>
      </c>
      <c r="X128" s="101">
        <v>0.10197439878802311</v>
      </c>
      <c r="Y128" s="101">
        <v>8.912185999577979E-2</v>
      </c>
      <c r="DA128" s="131" t="s">
        <v>1807</v>
      </c>
    </row>
    <row r="129" spans="1:105" ht="12" customHeight="1" x14ac:dyDescent="0.25">
      <c r="A129" s="107" t="s">
        <v>121</v>
      </c>
      <c r="B129" s="104">
        <v>0.33433449562233469</v>
      </c>
      <c r="C129" s="104">
        <v>0.40819634476809313</v>
      </c>
      <c r="D129" s="104">
        <v>0.47718494939631745</v>
      </c>
      <c r="E129" s="104">
        <v>0.47423725642440462</v>
      </c>
      <c r="F129" s="104">
        <v>0.5192693516935899</v>
      </c>
      <c r="G129" s="104">
        <v>0.62663058430621144</v>
      </c>
      <c r="H129" s="104">
        <v>0.62691743947846434</v>
      </c>
      <c r="I129" s="104">
        <v>0.66470688749337692</v>
      </c>
      <c r="J129" s="104">
        <v>0.75703943841842758</v>
      </c>
      <c r="K129" s="104">
        <v>0.88379614166382803</v>
      </c>
      <c r="L129" s="104">
        <v>1.1499433195871376</v>
      </c>
      <c r="M129" s="104">
        <v>1.2243668734866844</v>
      </c>
      <c r="N129" s="104">
        <v>1.2130189173299548</v>
      </c>
      <c r="O129" s="104">
        <v>1.1150858043325684</v>
      </c>
      <c r="P129" s="104">
        <v>1.0750767205228313</v>
      </c>
      <c r="Q129" s="104">
        <v>1.0321158425970516</v>
      </c>
      <c r="R129" s="104">
        <v>0.9888814407756954</v>
      </c>
      <c r="S129" s="104">
        <v>0.90861919668967872</v>
      </c>
      <c r="T129" s="104">
        <v>0.92839084355080981</v>
      </c>
      <c r="U129" s="104">
        <v>0.9012570575547445</v>
      </c>
      <c r="V129" s="104">
        <v>0.77366045365395331</v>
      </c>
      <c r="W129" s="104">
        <v>0.85856464615192196</v>
      </c>
      <c r="X129" s="104">
        <v>0.74077803862153457</v>
      </c>
      <c r="Y129" s="104">
        <v>0.63017711104452523</v>
      </c>
      <c r="DA129" s="132" t="s">
        <v>1808</v>
      </c>
    </row>
    <row r="130" spans="1:105" ht="12" customHeight="1" x14ac:dyDescent="0.25">
      <c r="A130" s="108" t="s">
        <v>53</v>
      </c>
      <c r="B130" s="98">
        <v>5.5224415978302889E-2</v>
      </c>
      <c r="C130" s="98">
        <v>7.7328747140304369E-2</v>
      </c>
      <c r="D130" s="98">
        <v>9.7264118821854803E-2</v>
      </c>
      <c r="E130" s="98">
        <v>6.9523471037401655E-2</v>
      </c>
      <c r="F130" s="98">
        <v>7.7377861194820791E-2</v>
      </c>
      <c r="G130" s="98">
        <v>0.12816224638268142</v>
      </c>
      <c r="H130" s="98">
        <v>0.10923188930524901</v>
      </c>
      <c r="I130" s="98">
        <v>0.12026501687724321</v>
      </c>
      <c r="J130" s="98">
        <v>0.13224653199152431</v>
      </c>
      <c r="K130" s="98">
        <v>0.16606608237579173</v>
      </c>
      <c r="L130" s="98">
        <v>0.15096189744789731</v>
      </c>
      <c r="M130" s="98">
        <v>0.12135605487907389</v>
      </c>
      <c r="N130" s="98">
        <v>0.11621876465267371</v>
      </c>
      <c r="O130" s="98">
        <v>9.033274397279703E-2</v>
      </c>
      <c r="P130" s="98">
        <v>9.4116981181106049E-2</v>
      </c>
      <c r="Q130" s="98">
        <v>9.6188195943503293E-2</v>
      </c>
      <c r="R130" s="98">
        <v>0.10185086732296302</v>
      </c>
      <c r="S130" s="98">
        <v>8.9504661761745846E-2</v>
      </c>
      <c r="T130" s="98">
        <v>6.595125890740304E-2</v>
      </c>
      <c r="U130" s="98">
        <v>6.6077132958142978E-2</v>
      </c>
      <c r="V130" s="98">
        <v>2.2069320332878558E-2</v>
      </c>
      <c r="W130" s="98">
        <v>6.1094554247178516E-2</v>
      </c>
      <c r="X130" s="98">
        <v>0.10163415292938792</v>
      </c>
      <c r="Y130" s="98">
        <v>8.4377212351253936E-2</v>
      </c>
      <c r="DA130" s="63" t="s">
        <v>1809</v>
      </c>
    </row>
    <row r="131" spans="1:105" ht="12" customHeight="1" x14ac:dyDescent="0.25">
      <c r="A131" s="108" t="s">
        <v>52</v>
      </c>
      <c r="B131" s="98">
        <v>0.27911007964403178</v>
      </c>
      <c r="C131" s="98">
        <v>0.33086759762778878</v>
      </c>
      <c r="D131" s="98">
        <v>0.37992083057446263</v>
      </c>
      <c r="E131" s="98">
        <v>0.40471378538700298</v>
      </c>
      <c r="F131" s="98">
        <v>0.44189149049876908</v>
      </c>
      <c r="G131" s="98">
        <v>0.49846833792352996</v>
      </c>
      <c r="H131" s="98">
        <v>0.51768555017321538</v>
      </c>
      <c r="I131" s="98">
        <v>0.54444187061613369</v>
      </c>
      <c r="J131" s="98">
        <v>0.62479290642690322</v>
      </c>
      <c r="K131" s="98">
        <v>0.71773005928803624</v>
      </c>
      <c r="L131" s="98">
        <v>0.99898142213924035</v>
      </c>
      <c r="M131" s="98">
        <v>1.1030108186076104</v>
      </c>
      <c r="N131" s="98">
        <v>1.096800152677281</v>
      </c>
      <c r="O131" s="98">
        <v>1.0247530603597714</v>
      </c>
      <c r="P131" s="98">
        <v>0.98095973934172531</v>
      </c>
      <c r="Q131" s="98">
        <v>0.93592764665354833</v>
      </c>
      <c r="R131" s="98">
        <v>0.8870305734527324</v>
      </c>
      <c r="S131" s="98">
        <v>0.81911453492793285</v>
      </c>
      <c r="T131" s="98">
        <v>0.86243958464340675</v>
      </c>
      <c r="U131" s="98">
        <v>0.83517992459660151</v>
      </c>
      <c r="V131" s="98">
        <v>0.75159113332107474</v>
      </c>
      <c r="W131" s="98">
        <v>0.79747009190474349</v>
      </c>
      <c r="X131" s="98">
        <v>0.63914388569214664</v>
      </c>
      <c r="Y131" s="98">
        <v>0.54579989869327128</v>
      </c>
      <c r="DA131" s="63" t="s">
        <v>1810</v>
      </c>
    </row>
    <row r="132" spans="1:105" ht="12" customHeight="1" x14ac:dyDescent="0.25">
      <c r="A132" s="121" t="s">
        <v>54</v>
      </c>
      <c r="B132" s="122">
        <v>20.484238986711627</v>
      </c>
      <c r="C132" s="122">
        <v>25.413630038026266</v>
      </c>
      <c r="D132" s="122">
        <v>31.304370630859669</v>
      </c>
      <c r="E132" s="122">
        <v>32.001234210156852</v>
      </c>
      <c r="F132" s="122">
        <v>35.853694397971495</v>
      </c>
      <c r="G132" s="122">
        <v>39.376505702604973</v>
      </c>
      <c r="H132" s="122">
        <v>39.207910736380896</v>
      </c>
      <c r="I132" s="122">
        <v>41.748996903494529</v>
      </c>
      <c r="J132" s="122">
        <v>42.006403458009871</v>
      </c>
      <c r="K132" s="122">
        <v>45.181166529086838</v>
      </c>
      <c r="L132" s="122">
        <v>61.508198978900133</v>
      </c>
      <c r="M132" s="122">
        <v>49.49435910318001</v>
      </c>
      <c r="N132" s="122">
        <v>42.098324323931159</v>
      </c>
      <c r="O132" s="122">
        <v>33.967607148156709</v>
      </c>
      <c r="P132" s="122">
        <v>33.581777906401484</v>
      </c>
      <c r="Q132" s="122">
        <v>34.546352873811536</v>
      </c>
      <c r="R132" s="122">
        <v>36.949294893851018</v>
      </c>
      <c r="S132" s="122">
        <v>37.673023061196105</v>
      </c>
      <c r="T132" s="122">
        <v>45.537778276799557</v>
      </c>
      <c r="U132" s="122">
        <v>48.886646052372377</v>
      </c>
      <c r="V132" s="122">
        <v>52.996713456692802</v>
      </c>
      <c r="W132" s="122">
        <v>53.964952555430109</v>
      </c>
      <c r="X132" s="122">
        <v>48.176830785478444</v>
      </c>
      <c r="Y132" s="122">
        <v>49.444286385502842</v>
      </c>
      <c r="DA132" s="130" t="s">
        <v>1811</v>
      </c>
    </row>
    <row r="133" spans="1:105" ht="12" customHeight="1" x14ac:dyDescent="0.25">
      <c r="A133" s="97" t="s">
        <v>175</v>
      </c>
      <c r="B133" s="98">
        <v>19.385108376606656</v>
      </c>
      <c r="C133" s="98">
        <v>23.924817698236254</v>
      </c>
      <c r="D133" s="98">
        <v>29.316585329001619</v>
      </c>
      <c r="E133" s="98">
        <v>29.926800801773933</v>
      </c>
      <c r="F133" s="98">
        <v>33.407705961558456</v>
      </c>
      <c r="G133" s="98">
        <v>36.465646657285838</v>
      </c>
      <c r="H133" s="98">
        <v>36.227471242990632</v>
      </c>
      <c r="I133" s="98">
        <v>38.415684598159338</v>
      </c>
      <c r="J133" s="98">
        <v>38.936151207794197</v>
      </c>
      <c r="K133" s="98">
        <v>41.772423108078996</v>
      </c>
      <c r="L133" s="98">
        <v>56.381606978767735</v>
      </c>
      <c r="M133" s="98">
        <v>45.250005265335034</v>
      </c>
      <c r="N133" s="98">
        <v>38.861575255386931</v>
      </c>
      <c r="O133" s="98">
        <v>31.616380730317967</v>
      </c>
      <c r="P133" s="98">
        <v>31.604890051134177</v>
      </c>
      <c r="Q133" s="98">
        <v>32.692243714804661</v>
      </c>
      <c r="R133" s="98">
        <v>34.44996638079504</v>
      </c>
      <c r="S133" s="98">
        <v>35.605841827930341</v>
      </c>
      <c r="T133" s="98">
        <v>43.096995597903302</v>
      </c>
      <c r="U133" s="98">
        <v>46.545895347231259</v>
      </c>
      <c r="V133" s="98">
        <v>50.777462055498134</v>
      </c>
      <c r="W133" s="98">
        <v>52.008319543142264</v>
      </c>
      <c r="X133" s="98">
        <v>46.844795169345552</v>
      </c>
      <c r="Y133" s="98">
        <v>48.056668869485151</v>
      </c>
      <c r="DA133" s="63" t="s">
        <v>1812</v>
      </c>
    </row>
    <row r="134" spans="1:105" ht="12" customHeight="1" x14ac:dyDescent="0.25">
      <c r="A134" s="109" t="s">
        <v>120</v>
      </c>
      <c r="B134" s="33">
        <v>1.0991306101049703</v>
      </c>
      <c r="C134" s="33">
        <v>1.4888123397900113</v>
      </c>
      <c r="D134" s="33">
        <v>1.9877853018580511</v>
      </c>
      <c r="E134" s="33">
        <v>2.0744334083829212</v>
      </c>
      <c r="F134" s="33">
        <v>2.4459884364130402</v>
      </c>
      <c r="G134" s="33">
        <v>2.9108590453191323</v>
      </c>
      <c r="H134" s="33">
        <v>2.9804394933902669</v>
      </c>
      <c r="I134" s="33">
        <v>3.3333123053351885</v>
      </c>
      <c r="J134" s="33">
        <v>3.0702522502156713</v>
      </c>
      <c r="K134" s="33">
        <v>3.4087434210078418</v>
      </c>
      <c r="L134" s="33">
        <v>5.126592000132395</v>
      </c>
      <c r="M134" s="33">
        <v>4.2443538378449785</v>
      </c>
      <c r="N134" s="33">
        <v>3.2367490685442291</v>
      </c>
      <c r="O134" s="33">
        <v>2.351226417838741</v>
      </c>
      <c r="P134" s="33">
        <v>1.9768878552673081</v>
      </c>
      <c r="Q134" s="33">
        <v>1.8541091590068715</v>
      </c>
      <c r="R134" s="33">
        <v>2.4993285130559757</v>
      </c>
      <c r="S134" s="33">
        <v>2.0671812332657646</v>
      </c>
      <c r="T134" s="33">
        <v>2.4407826788962566</v>
      </c>
      <c r="U134" s="33">
        <v>2.3407507051411169</v>
      </c>
      <c r="V134" s="33">
        <v>2.2192514011946702</v>
      </c>
      <c r="W134" s="33">
        <v>1.9566330122878477</v>
      </c>
      <c r="X134" s="33">
        <v>1.3320356161328895</v>
      </c>
      <c r="Y134" s="33">
        <v>1.3876175160176929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0.53017083582111113</v>
      </c>
      <c r="C136" s="119">
        <f t="shared" si="26"/>
        <v>0.53719368657563593</v>
      </c>
      <c r="D136" s="119">
        <f t="shared" si="26"/>
        <v>0.54227444144407311</v>
      </c>
      <c r="E136" s="119">
        <f t="shared" si="26"/>
        <v>0.54907555296987509</v>
      </c>
      <c r="F136" s="119">
        <f t="shared" si="26"/>
        <v>0.55175105328733354</v>
      </c>
      <c r="G136" s="119">
        <f t="shared" si="26"/>
        <v>0.55751055591384946</v>
      </c>
      <c r="H136" s="119">
        <f t="shared" si="26"/>
        <v>0.56405213846790569</v>
      </c>
      <c r="I136" s="119">
        <f t="shared" si="26"/>
        <v>0.56345785794085645</v>
      </c>
      <c r="J136" s="119">
        <f t="shared" si="26"/>
        <v>0.56819361579765515</v>
      </c>
      <c r="K136" s="119">
        <f t="shared" si="26"/>
        <v>0.57489859714319702</v>
      </c>
      <c r="L136" s="119">
        <f t="shared" si="26"/>
        <v>0.58673123301884256</v>
      </c>
      <c r="M136" s="119">
        <f t="shared" si="26"/>
        <v>0.59335157636545066</v>
      </c>
      <c r="N136" s="119">
        <f t="shared" si="26"/>
        <v>0.59799837199510453</v>
      </c>
      <c r="O136" s="119">
        <f t="shared" si="26"/>
        <v>0.6021390248023033</v>
      </c>
      <c r="P136" s="119">
        <f t="shared" si="26"/>
        <v>0.60553162105673797</v>
      </c>
      <c r="Q136" s="119">
        <f t="shared" si="26"/>
        <v>0.61158893121266833</v>
      </c>
      <c r="R136" s="119">
        <f t="shared" ref="R136:V136" si="27">IF(R117=0,"",R117/R98)</f>
        <v>0.62223616463657117</v>
      </c>
      <c r="S136" s="119">
        <f t="shared" si="27"/>
        <v>0.6352730637876205</v>
      </c>
      <c r="T136" s="119">
        <f t="shared" si="27"/>
        <v>0.64868749519428015</v>
      </c>
      <c r="U136" s="119">
        <f t="shared" si="27"/>
        <v>0.66197705296344289</v>
      </c>
      <c r="V136" s="119">
        <f t="shared" si="27"/>
        <v>0.67441472880552689</v>
      </c>
      <c r="W136" s="119">
        <f t="shared" ref="W136:Y136" si="28">IF(W117=0,"",W117/W98)</f>
        <v>0.68597586203076066</v>
      </c>
      <c r="X136" s="119">
        <f t="shared" si="28"/>
        <v>0.6996544922220268</v>
      </c>
      <c r="Y136" s="119">
        <f t="shared" si="28"/>
        <v>0.71149939842646037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0.49424756076332887</v>
      </c>
      <c r="C137" s="124">
        <f t="shared" si="29"/>
        <v>0.50291155644618502</v>
      </c>
      <c r="D137" s="124">
        <f t="shared" si="29"/>
        <v>0.51098475759387552</v>
      </c>
      <c r="E137" s="124">
        <f t="shared" si="29"/>
        <v>0.51690915588361175</v>
      </c>
      <c r="F137" s="124">
        <f t="shared" si="29"/>
        <v>0.52318830508426017</v>
      </c>
      <c r="G137" s="124">
        <f t="shared" si="29"/>
        <v>0.52910662542002052</v>
      </c>
      <c r="H137" s="124">
        <f t="shared" si="29"/>
        <v>0.53467743000174939</v>
      </c>
      <c r="I137" s="124">
        <f t="shared" si="29"/>
        <v>0.54037657233473446</v>
      </c>
      <c r="J137" s="124">
        <f t="shared" si="29"/>
        <v>0.54738915316925341</v>
      </c>
      <c r="K137" s="124">
        <f t="shared" si="29"/>
        <v>0.55447312386732772</v>
      </c>
      <c r="L137" s="124">
        <f t="shared" si="29"/>
        <v>0.56137955030941933</v>
      </c>
      <c r="M137" s="124">
        <f t="shared" si="29"/>
        <v>0.56736583696050846</v>
      </c>
      <c r="N137" s="124">
        <f t="shared" si="29"/>
        <v>0.57359524024194841</v>
      </c>
      <c r="O137" s="124">
        <f t="shared" si="29"/>
        <v>0.57925601344244393</v>
      </c>
      <c r="P137" s="124">
        <f t="shared" si="29"/>
        <v>0.58551267008503016</v>
      </c>
      <c r="Q137" s="124">
        <f t="shared" si="29"/>
        <v>0.59440632987602793</v>
      </c>
      <c r="R137" s="124">
        <f t="shared" ref="R137:V137" si="30">IF(R118=0,"",R118/R99)</f>
        <v>0.60481254737398993</v>
      </c>
      <c r="S137" s="124">
        <f t="shared" si="30"/>
        <v>0.62177955047386313</v>
      </c>
      <c r="T137" s="124">
        <f t="shared" si="30"/>
        <v>0.64073416455123633</v>
      </c>
      <c r="U137" s="124">
        <f t="shared" si="30"/>
        <v>0.65902861551749059</v>
      </c>
      <c r="V137" s="124">
        <f t="shared" si="30"/>
        <v>0.67566491907694093</v>
      </c>
      <c r="W137" s="124">
        <f t="shared" ref="W137:Y137" si="31">IF(W118=0,"",W118/W99)</f>
        <v>0.68929703221677319</v>
      </c>
      <c r="X137" s="124">
        <f t="shared" si="31"/>
        <v>0.70214903334784684</v>
      </c>
      <c r="Y137" s="124">
        <f t="shared" si="31"/>
        <v>0.71683751254158623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0.48953315124466978</v>
      </c>
      <c r="C138" s="111">
        <f t="shared" si="32"/>
        <v>0.49835340508231407</v>
      </c>
      <c r="D138" s="111">
        <f t="shared" si="32"/>
        <v>0.5066298036363408</v>
      </c>
      <c r="E138" s="111">
        <f t="shared" si="32"/>
        <v>0.51333466984083609</v>
      </c>
      <c r="F138" s="111">
        <f t="shared" si="32"/>
        <v>0.51979672347039263</v>
      </c>
      <c r="G138" s="111">
        <f t="shared" si="32"/>
        <v>0.52568473109051617</v>
      </c>
      <c r="H138" s="111">
        <f t="shared" si="32"/>
        <v>0.531210820154285</v>
      </c>
      <c r="I138" s="111">
        <f t="shared" si="32"/>
        <v>0.53679798577978965</v>
      </c>
      <c r="J138" s="111">
        <f t="shared" si="32"/>
        <v>0.54363364666101799</v>
      </c>
      <c r="K138" s="111">
        <f t="shared" si="32"/>
        <v>0.55092020217774773</v>
      </c>
      <c r="L138" s="111">
        <f t="shared" si="32"/>
        <v>0.55901383395016457</v>
      </c>
      <c r="M138" s="111">
        <f t="shared" si="32"/>
        <v>0.56472305480348972</v>
      </c>
      <c r="N138" s="111">
        <f t="shared" si="32"/>
        <v>0.57108665256709767</v>
      </c>
      <c r="O138" s="111">
        <f t="shared" si="32"/>
        <v>0.57678985158647011</v>
      </c>
      <c r="P138" s="111">
        <f t="shared" si="32"/>
        <v>0.58316491557745254</v>
      </c>
      <c r="Q138" s="111">
        <f t="shared" si="32"/>
        <v>0.59211986141630124</v>
      </c>
      <c r="R138" s="111">
        <f t="shared" ref="R138:V138" si="33">IF(R119=0,"",R119/R100)</f>
        <v>0.60246829235063692</v>
      </c>
      <c r="S138" s="111">
        <f t="shared" si="33"/>
        <v>0.61952239765308259</v>
      </c>
      <c r="T138" s="111">
        <f t="shared" si="33"/>
        <v>0.63856268474091904</v>
      </c>
      <c r="U138" s="111">
        <f t="shared" si="33"/>
        <v>0.65694257289979985</v>
      </c>
      <c r="V138" s="111">
        <f t="shared" si="33"/>
        <v>0.67279012069521471</v>
      </c>
      <c r="W138" s="111">
        <f t="shared" ref="W138:Y138" si="34">IF(W119=0,"",W119/W100)</f>
        <v>0.6864902162599722</v>
      </c>
      <c r="X138" s="111">
        <f t="shared" si="34"/>
        <v>0.69939012997629579</v>
      </c>
      <c r="Y138" s="111">
        <f t="shared" si="34"/>
        <v>0.71409093731404338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1.7746717148656104</v>
      </c>
      <c r="C140" s="124">
        <f t="shared" si="38"/>
        <v>1.9495007748201831</v>
      </c>
      <c r="D140" s="124">
        <f t="shared" si="38"/>
        <v>2.0833582601548253</v>
      </c>
      <c r="E140" s="124">
        <f t="shared" si="38"/>
        <v>2.211417378228667</v>
      </c>
      <c r="F140" s="124">
        <f t="shared" si="38"/>
        <v>2.3185841916323926</v>
      </c>
      <c r="G140" s="124">
        <f t="shared" si="38"/>
        <v>2.4201168527901022</v>
      </c>
      <c r="H140" s="124">
        <f t="shared" si="38"/>
        <v>2.5261663181205463</v>
      </c>
      <c r="I140" s="124">
        <f t="shared" si="38"/>
        <v>2.598693271180748</v>
      </c>
      <c r="J140" s="124">
        <f t="shared" si="38"/>
        <v>2.670567886498953</v>
      </c>
      <c r="K140" s="124">
        <f t="shared" si="38"/>
        <v>2.7845990403592356</v>
      </c>
      <c r="L140" s="124">
        <f t="shared" si="38"/>
        <v>2.8992516659901684</v>
      </c>
      <c r="M140" s="124">
        <f t="shared" si="38"/>
        <v>3.043312536231046</v>
      </c>
      <c r="N140" s="124">
        <f t="shared" si="38"/>
        <v>3.1792242323140067</v>
      </c>
      <c r="O140" s="124">
        <f t="shared" si="38"/>
        <v>3.2814899495169163</v>
      </c>
      <c r="P140" s="124">
        <f t="shared" si="38"/>
        <v>3.3861920481474255</v>
      </c>
      <c r="Q140" s="124">
        <f t="shared" si="38"/>
        <v>3.4641063533039258</v>
      </c>
      <c r="R140" s="124">
        <f t="shared" ref="R140:V140" si="39">IF(R121=0,"",R121/R102)</f>
        <v>3.5803455041471364</v>
      </c>
      <c r="S140" s="124">
        <f t="shared" si="39"/>
        <v>3.692430896235193</v>
      </c>
      <c r="T140" s="124">
        <f t="shared" si="39"/>
        <v>3.7879794098389308</v>
      </c>
      <c r="U140" s="124">
        <f t="shared" si="39"/>
        <v>3.8693954272057152</v>
      </c>
      <c r="V140" s="124">
        <f t="shared" si="39"/>
        <v>3.9214294030929806</v>
      </c>
      <c r="W140" s="124">
        <f t="shared" ref="W140:Y140" si="40">IF(W121=0,"",W121/W102)</f>
        <v>3.948638029552638</v>
      </c>
      <c r="X140" s="124">
        <f t="shared" si="40"/>
        <v>3.9655723512514292</v>
      </c>
      <c r="Y140" s="124">
        <f t="shared" si="40"/>
        <v>3.9784405509928171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1.7746717148656104</v>
      </c>
      <c r="C141" s="111">
        <f t="shared" si="41"/>
        <v>1.9495007748201831</v>
      </c>
      <c r="D141" s="111">
        <f t="shared" si="41"/>
        <v>2.0833582601548253</v>
      </c>
      <c r="E141" s="111">
        <f t="shared" si="41"/>
        <v>2.211417378228667</v>
      </c>
      <c r="F141" s="111">
        <f t="shared" si="41"/>
        <v>2.3185841916323926</v>
      </c>
      <c r="G141" s="111">
        <f t="shared" si="41"/>
        <v>2.4201168527901022</v>
      </c>
      <c r="H141" s="111">
        <f t="shared" si="41"/>
        <v>2.5261663181205463</v>
      </c>
      <c r="I141" s="111">
        <f t="shared" si="41"/>
        <v>2.598693271180748</v>
      </c>
      <c r="J141" s="111">
        <f t="shared" si="41"/>
        <v>2.670567886498953</v>
      </c>
      <c r="K141" s="111">
        <f t="shared" si="41"/>
        <v>2.7845990403592356</v>
      </c>
      <c r="L141" s="111">
        <f t="shared" si="41"/>
        <v>2.8992516659901684</v>
      </c>
      <c r="M141" s="111">
        <f t="shared" si="41"/>
        <v>3.043312536231046</v>
      </c>
      <c r="N141" s="111">
        <f t="shared" si="41"/>
        <v>3.1792242323140067</v>
      </c>
      <c r="O141" s="111">
        <f t="shared" si="41"/>
        <v>3.2814899495169163</v>
      </c>
      <c r="P141" s="111">
        <f t="shared" si="41"/>
        <v>3.3861920481474255</v>
      </c>
      <c r="Q141" s="111">
        <f t="shared" si="41"/>
        <v>3.4641063533039258</v>
      </c>
      <c r="R141" s="111">
        <f t="shared" ref="R141:V141" si="42">IF(R122=0,"",R122/R103)</f>
        <v>3.5803455041471364</v>
      </c>
      <c r="S141" s="111">
        <f t="shared" si="42"/>
        <v>3.692430896235193</v>
      </c>
      <c r="T141" s="111">
        <f t="shared" si="42"/>
        <v>3.7879794098389308</v>
      </c>
      <c r="U141" s="111">
        <f t="shared" si="42"/>
        <v>3.8693954272057152</v>
      </c>
      <c r="V141" s="111">
        <f t="shared" si="42"/>
        <v>3.9214294030929806</v>
      </c>
      <c r="W141" s="111">
        <f t="shared" ref="W141:Y141" si="43">IF(W122=0,"",W122/W103)</f>
        <v>3.948638029552638</v>
      </c>
      <c r="X141" s="111">
        <f t="shared" si="43"/>
        <v>3.9655723512514292</v>
      </c>
      <c r="Y141" s="111">
        <f t="shared" si="43"/>
        <v>3.9784405509928171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0.53910140679423357</v>
      </c>
      <c r="C142" s="124">
        <f t="shared" si="44"/>
        <v>0.5482749397791149</v>
      </c>
      <c r="D142" s="124">
        <f t="shared" si="44"/>
        <v>0.55690698367016755</v>
      </c>
      <c r="E142" s="124">
        <f t="shared" si="44"/>
        <v>0.56455712749511311</v>
      </c>
      <c r="F142" s="124">
        <f t="shared" si="44"/>
        <v>0.57148771886941419</v>
      </c>
      <c r="G142" s="124">
        <f t="shared" si="44"/>
        <v>0.57800733835104112</v>
      </c>
      <c r="H142" s="124">
        <f t="shared" si="44"/>
        <v>0.58402783975513595</v>
      </c>
      <c r="I142" s="124">
        <f t="shared" si="44"/>
        <v>0.58997100932318058</v>
      </c>
      <c r="J142" s="124">
        <f t="shared" si="44"/>
        <v>0.59817522626085651</v>
      </c>
      <c r="K142" s="124">
        <f t="shared" si="44"/>
        <v>0.60670089682875217</v>
      </c>
      <c r="L142" s="124">
        <f t="shared" si="44"/>
        <v>0.61726063100731243</v>
      </c>
      <c r="M142" s="124">
        <f t="shared" si="44"/>
        <v>0.62625279168616832</v>
      </c>
      <c r="N142" s="124">
        <f t="shared" si="44"/>
        <v>0.63407983000765389</v>
      </c>
      <c r="O142" s="124">
        <f t="shared" si="44"/>
        <v>0.64036712347218783</v>
      </c>
      <c r="P142" s="124">
        <f t="shared" si="44"/>
        <v>0.64644620816641041</v>
      </c>
      <c r="Q142" s="124">
        <f t="shared" si="44"/>
        <v>0.65449425825582497</v>
      </c>
      <c r="R142" s="124">
        <f t="shared" ref="R142:V142" si="45">IF(R123=0,"",R123/R104)</f>
        <v>0.66416714603846516</v>
      </c>
      <c r="S142" s="124">
        <f t="shared" si="45"/>
        <v>0.6788259688686632</v>
      </c>
      <c r="T142" s="124">
        <f t="shared" si="45"/>
        <v>0.69575319292195381</v>
      </c>
      <c r="U142" s="124">
        <f t="shared" si="45"/>
        <v>0.71148824311655012</v>
      </c>
      <c r="V142" s="124">
        <f t="shared" si="45"/>
        <v>0.72452438870219116</v>
      </c>
      <c r="W142" s="124">
        <f t="shared" ref="W142:Y142" si="46">IF(W123=0,"",W123/W104)</f>
        <v>0.73625882661055475</v>
      </c>
      <c r="X142" s="124">
        <f t="shared" si="46"/>
        <v>0.74545721273042154</v>
      </c>
      <c r="Y142" s="124">
        <f t="shared" si="46"/>
        <v>0.75714432528991182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0.52851767018385454</v>
      </c>
      <c r="C143" s="111">
        <f t="shared" si="47"/>
        <v>0.53781689291722234</v>
      </c>
      <c r="D143" s="111">
        <f t="shared" si="47"/>
        <v>0.54673634856475006</v>
      </c>
      <c r="E143" s="111">
        <f t="shared" si="47"/>
        <v>0.55402670898861961</v>
      </c>
      <c r="F143" s="111">
        <f t="shared" si="47"/>
        <v>0.5611502015479517</v>
      </c>
      <c r="G143" s="111">
        <f t="shared" si="47"/>
        <v>0.56774452202844605</v>
      </c>
      <c r="H143" s="111">
        <f t="shared" si="47"/>
        <v>0.57393638406940706</v>
      </c>
      <c r="I143" s="111">
        <f t="shared" si="47"/>
        <v>0.58030834985563917</v>
      </c>
      <c r="J143" s="111">
        <f t="shared" si="47"/>
        <v>0.58808664578560843</v>
      </c>
      <c r="K143" s="111">
        <f t="shared" si="47"/>
        <v>0.59635015357481358</v>
      </c>
      <c r="L143" s="111">
        <f t="shared" si="47"/>
        <v>0.60493371659835193</v>
      </c>
      <c r="M143" s="111">
        <f t="shared" si="47"/>
        <v>0.61100628723841799</v>
      </c>
      <c r="N143" s="111">
        <f t="shared" si="47"/>
        <v>0.61743992317423824</v>
      </c>
      <c r="O143" s="111">
        <f t="shared" si="47"/>
        <v>0.62323571783605669</v>
      </c>
      <c r="P143" s="111">
        <f t="shared" si="47"/>
        <v>0.62866717196692368</v>
      </c>
      <c r="Q143" s="111">
        <f t="shared" si="47"/>
        <v>0.63676964036745698</v>
      </c>
      <c r="R143" s="111">
        <f t="shared" ref="R143:V143" si="48">IF(R124=0,"",R124/R105)</f>
        <v>0.64687778968613663</v>
      </c>
      <c r="S143" s="111">
        <f t="shared" si="48"/>
        <v>0.66302404659308467</v>
      </c>
      <c r="T143" s="111">
        <f t="shared" si="48"/>
        <v>0.68007141303715879</v>
      </c>
      <c r="U143" s="111">
        <f t="shared" si="48"/>
        <v>0.69672505530334361</v>
      </c>
      <c r="V143" s="111">
        <f t="shared" si="48"/>
        <v>0.7107727413169308</v>
      </c>
      <c r="W143" s="111">
        <f t="shared" ref="W143:Y143" si="49">IF(W124=0,"",W124/W105)</f>
        <v>0.72280416441642559</v>
      </c>
      <c r="X143" s="111">
        <f t="shared" si="49"/>
        <v>0.73409089581719122</v>
      </c>
      <c r="Y143" s="111">
        <f t="shared" si="49"/>
        <v>0.74658816296376873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0.86499146816941086</v>
      </c>
      <c r="C144" s="111">
        <f t="shared" si="50"/>
        <v>0.8606900032899073</v>
      </c>
      <c r="D144" s="111">
        <f t="shared" si="50"/>
        <v>0.85883028230891345</v>
      </c>
      <c r="E144" s="111">
        <f t="shared" si="50"/>
        <v>0.88134599564121963</v>
      </c>
      <c r="F144" s="111">
        <f t="shared" si="50"/>
        <v>0.88305884442760596</v>
      </c>
      <c r="G144" s="111">
        <f t="shared" si="50"/>
        <v>0.86887592128403168</v>
      </c>
      <c r="H144" s="111">
        <f t="shared" si="50"/>
        <v>0.88105817741708248</v>
      </c>
      <c r="I144" s="111">
        <f t="shared" si="50"/>
        <v>0.88100564725611319</v>
      </c>
      <c r="J144" s="111">
        <f t="shared" si="50"/>
        <v>0.88881202799005621</v>
      </c>
      <c r="K144" s="111">
        <f t="shared" si="50"/>
        <v>0.88908104937322807</v>
      </c>
      <c r="L144" s="111">
        <f t="shared" si="50"/>
        <v>0.90655213522149725</v>
      </c>
      <c r="M144" s="111">
        <f t="shared" si="50"/>
        <v>0.93893593518574625</v>
      </c>
      <c r="N144" s="111">
        <f t="shared" si="50"/>
        <v>0.93928047099783341</v>
      </c>
      <c r="O144" s="111">
        <f t="shared" si="50"/>
        <v>0.95054238288418558</v>
      </c>
      <c r="P144" s="111">
        <f t="shared" si="50"/>
        <v>0.9456735235088799</v>
      </c>
      <c r="Q144" s="111">
        <f t="shared" si="50"/>
        <v>0.94369224436424637</v>
      </c>
      <c r="R144" s="111">
        <f t="shared" ref="R144:V144" si="51">IF(R125=0,"",R125/R106)</f>
        <v>0.94120138154005883</v>
      </c>
      <c r="S144" s="111">
        <f t="shared" si="51"/>
        <v>0.94900734746718973</v>
      </c>
      <c r="T144" s="111">
        <f t="shared" si="51"/>
        <v>0.96165567544962482</v>
      </c>
      <c r="U144" s="111">
        <f t="shared" si="51"/>
        <v>0.9616599085472981</v>
      </c>
      <c r="V144" s="111">
        <f t="shared" si="51"/>
        <v>0.95677371002662392</v>
      </c>
      <c r="W144" s="111">
        <f t="shared" ref="W144:Y144" si="52">IF(W125=0,"",W125/W106)</f>
        <v>0.9490275810544776</v>
      </c>
      <c r="X144" s="111">
        <f t="shared" si="52"/>
        <v>0.92212978299333581</v>
      </c>
      <c r="Y144" s="111">
        <f t="shared" si="52"/>
        <v>0.93175365663474263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0.52851767018385454</v>
      </c>
      <c r="C145" s="112">
        <f t="shared" si="53"/>
        <v>0.53847417925286478</v>
      </c>
      <c r="D145" s="112">
        <f t="shared" si="53"/>
        <v>0.54733830520599824</v>
      </c>
      <c r="E145" s="112">
        <f t="shared" si="53"/>
        <v>0.55738379421932083</v>
      </c>
      <c r="F145" s="112">
        <f t="shared" si="53"/>
        <v>0.56421060735546769</v>
      </c>
      <c r="G145" s="112">
        <f t="shared" si="53"/>
        <v>0.56765506267135601</v>
      </c>
      <c r="H145" s="112">
        <f t="shared" si="53"/>
        <v>0.57259692544619889</v>
      </c>
      <c r="I145" s="112">
        <f t="shared" si="53"/>
        <v>0.57612775754409262</v>
      </c>
      <c r="J145" s="112">
        <f t="shared" si="53"/>
        <v>0.58838554030206691</v>
      </c>
      <c r="K145" s="112">
        <f t="shared" si="53"/>
        <v>0.59697232134512335</v>
      </c>
      <c r="L145" s="112">
        <f t="shared" si="53"/>
        <v>0.6202905033589613</v>
      </c>
      <c r="M145" s="112">
        <f t="shared" si="53"/>
        <v>0.62703957346019412</v>
      </c>
      <c r="N145" s="112">
        <f t="shared" si="53"/>
        <v>0.63677236007323879</v>
      </c>
      <c r="O145" s="112">
        <f t="shared" si="53"/>
        <v>0.6405088415036112</v>
      </c>
      <c r="P145" s="112">
        <f t="shared" si="53"/>
        <v>0.65350611376661194</v>
      </c>
      <c r="Q145" s="112">
        <f t="shared" si="53"/>
        <v>0.66259136970844246</v>
      </c>
      <c r="R145" s="112">
        <f t="shared" ref="R145:V145" si="54">IF(R126=0,"",R126/R107)</f>
        <v>0.66431696464088186</v>
      </c>
      <c r="S145" s="112">
        <f t="shared" si="54"/>
        <v>0.67142996174192771</v>
      </c>
      <c r="T145" s="112">
        <f t="shared" si="54"/>
        <v>0.68436245957416053</v>
      </c>
      <c r="U145" s="112">
        <f t="shared" si="54"/>
        <v>0.69519653429420281</v>
      </c>
      <c r="V145" s="112">
        <f t="shared" si="54"/>
        <v>0.70784928092512589</v>
      </c>
      <c r="W145" s="112">
        <f t="shared" ref="W145:Y145" si="55">IF(W126=0,"",W126/W107)</f>
        <v>0.71174031823909478</v>
      </c>
      <c r="X145" s="112">
        <f t="shared" si="55"/>
        <v>0.71664255500230856</v>
      </c>
      <c r="Y145" s="112">
        <f t="shared" si="55"/>
        <v>0.72294205840592141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0.63890758712399387</v>
      </c>
      <c r="C147" s="112">
        <f t="shared" si="59"/>
        <v>0.64374076832335614</v>
      </c>
      <c r="D147" s="112">
        <f t="shared" si="59"/>
        <v>0.64828677607675145</v>
      </c>
      <c r="E147" s="112">
        <f t="shared" si="59"/>
        <v>0.65205333123930354</v>
      </c>
      <c r="F147" s="112">
        <f t="shared" si="59"/>
        <v>0.65522653855528024</v>
      </c>
      <c r="G147" s="112">
        <f t="shared" si="59"/>
        <v>0.65777776615511574</v>
      </c>
      <c r="H147" s="112">
        <f t="shared" si="59"/>
        <v>0.66088987695632839</v>
      </c>
      <c r="I147" s="112">
        <f t="shared" si="59"/>
        <v>0.66241715396248124</v>
      </c>
      <c r="J147" s="112">
        <f t="shared" si="59"/>
        <v>0.66313198817647356</v>
      </c>
      <c r="K147" s="112">
        <f t="shared" si="59"/>
        <v>0.66457033851689573</v>
      </c>
      <c r="L147" s="112">
        <f t="shared" si="59"/>
        <v>0.66520107172888865</v>
      </c>
      <c r="M147" s="112">
        <f t="shared" si="59"/>
        <v>0.66675382173213626</v>
      </c>
      <c r="N147" s="112">
        <f t="shared" si="59"/>
        <v>0.66851701383588491</v>
      </c>
      <c r="O147" s="112">
        <f t="shared" si="59"/>
        <v>0.67075411468974466</v>
      </c>
      <c r="P147" s="112">
        <f t="shared" si="59"/>
        <v>0.67578656704225271</v>
      </c>
      <c r="Q147" s="112">
        <f t="shared" si="59"/>
        <v>0.68353092862911247</v>
      </c>
      <c r="R147" s="112">
        <f t="shared" ref="R147:V147" si="60">IF(R128=0,"",R128/R109)</f>
        <v>0.69243546264799105</v>
      </c>
      <c r="S147" s="112">
        <f t="shared" si="60"/>
        <v>0.7032504215601838</v>
      </c>
      <c r="T147" s="112">
        <f t="shared" si="60"/>
        <v>0.72096958583048476</v>
      </c>
      <c r="U147" s="112">
        <f t="shared" si="60"/>
        <v>0.72954957462517989</v>
      </c>
      <c r="V147" s="112">
        <f t="shared" si="60"/>
        <v>0.73695090829674859</v>
      </c>
      <c r="W147" s="112">
        <f t="shared" ref="W147:Y147" si="61">IF(W128=0,"",W128/W109)</f>
        <v>0.73999229927025378</v>
      </c>
      <c r="X147" s="112">
        <f t="shared" si="61"/>
        <v>0.74351294845523452</v>
      </c>
      <c r="Y147" s="112">
        <f t="shared" si="61"/>
        <v>0.74798083972118934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0.91461733790940791</v>
      </c>
      <c r="C148" s="113">
        <f t="shared" si="62"/>
        <v>0.90536543003976577</v>
      </c>
      <c r="D148" s="113">
        <f t="shared" si="62"/>
        <v>0.90058469015898956</v>
      </c>
      <c r="E148" s="113">
        <f t="shared" si="62"/>
        <v>0.92738711002493968</v>
      </c>
      <c r="F148" s="113">
        <f t="shared" si="62"/>
        <v>0.92722256871285924</v>
      </c>
      <c r="G148" s="113">
        <f t="shared" si="62"/>
        <v>0.90392897658413363</v>
      </c>
      <c r="H148" s="113">
        <f t="shared" si="62"/>
        <v>0.91785576166023197</v>
      </c>
      <c r="I148" s="113">
        <f t="shared" si="62"/>
        <v>0.91547488122582632</v>
      </c>
      <c r="J148" s="113">
        <f t="shared" si="62"/>
        <v>0.9186038216899004</v>
      </c>
      <c r="K148" s="113">
        <f t="shared" si="62"/>
        <v>0.9136485402999901</v>
      </c>
      <c r="L148" s="113">
        <f t="shared" si="62"/>
        <v>0.93866939333066768</v>
      </c>
      <c r="M148" s="113">
        <f t="shared" si="62"/>
        <v>0.95336745259596634</v>
      </c>
      <c r="N148" s="113">
        <f t="shared" si="62"/>
        <v>0.95526681998964746</v>
      </c>
      <c r="O148" s="113">
        <f t="shared" si="62"/>
        <v>0.96214430489951153</v>
      </c>
      <c r="P148" s="113">
        <f t="shared" si="62"/>
        <v>0.96005275622995889</v>
      </c>
      <c r="Q148" s="113">
        <f t="shared" si="62"/>
        <v>0.95867345899742307</v>
      </c>
      <c r="R148" s="113">
        <f t="shared" ref="R148:V148" si="63">IF(R129=0,"",R129/R110)</f>
        <v>0.95598680975684824</v>
      </c>
      <c r="S148" s="113">
        <f t="shared" si="63"/>
        <v>0.95959686429212809</v>
      </c>
      <c r="T148" s="113">
        <f t="shared" si="63"/>
        <v>0.97259804439956932</v>
      </c>
      <c r="U148" s="113">
        <f t="shared" si="63"/>
        <v>0.97312649482497748</v>
      </c>
      <c r="V148" s="113">
        <f t="shared" si="63"/>
        <v>0.98967799488007535</v>
      </c>
      <c r="W148" s="113">
        <f t="shared" ref="W148:Y148" si="64">IF(W129=0,"",W129/W110)</f>
        <v>0.97556305163128376</v>
      </c>
      <c r="X148" s="113">
        <f t="shared" si="64"/>
        <v>0.95522419388601587</v>
      </c>
      <c r="Y148" s="113">
        <f t="shared" si="64"/>
        <v>0.95734522997568849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0.63890758712399387</v>
      </c>
      <c r="C149" s="111">
        <f t="shared" si="65"/>
        <v>0.64442753025204103</v>
      </c>
      <c r="D149" s="111">
        <f t="shared" si="65"/>
        <v>0.64868502420820229</v>
      </c>
      <c r="E149" s="111">
        <f t="shared" si="65"/>
        <v>0.65185096155967881</v>
      </c>
      <c r="F149" s="111">
        <f t="shared" si="65"/>
        <v>0.65499432676059754</v>
      </c>
      <c r="G149" s="111">
        <f t="shared" si="65"/>
        <v>0.65804695806304148</v>
      </c>
      <c r="H149" s="111">
        <f t="shared" si="65"/>
        <v>0.66065662815057491</v>
      </c>
      <c r="I149" s="111">
        <f t="shared" si="65"/>
        <v>0.66211771272623177</v>
      </c>
      <c r="J149" s="111">
        <f t="shared" si="65"/>
        <v>0.66346615222098404</v>
      </c>
      <c r="K149" s="111">
        <f t="shared" si="65"/>
        <v>0.66533922756774422</v>
      </c>
      <c r="L149" s="111">
        <f t="shared" si="65"/>
        <v>0.6676873670667639</v>
      </c>
      <c r="M149" s="111">
        <f t="shared" si="65"/>
        <v>0.66957231450229171</v>
      </c>
      <c r="N149" s="111">
        <f t="shared" si="65"/>
        <v>0.67169956135812503</v>
      </c>
      <c r="O149" s="111">
        <f t="shared" si="65"/>
        <v>0.6730904921705082</v>
      </c>
      <c r="P149" s="111">
        <f t="shared" si="65"/>
        <v>0.67783056346965997</v>
      </c>
      <c r="Q149" s="111">
        <f t="shared" si="65"/>
        <v>0.68373415516766645</v>
      </c>
      <c r="R149" s="111">
        <f t="shared" ref="R149:V149" si="66">IF(R130=0,"",R130/R111)</f>
        <v>0.69108356792433867</v>
      </c>
      <c r="S149" s="111">
        <f t="shared" si="66"/>
        <v>0.70056095299117693</v>
      </c>
      <c r="T149" s="111">
        <f t="shared" si="66"/>
        <v>0.71602312603102214</v>
      </c>
      <c r="U149" s="111">
        <f t="shared" si="66"/>
        <v>0.72639439442952813</v>
      </c>
      <c r="V149" s="111">
        <f t="shared" si="66"/>
        <v>0.7322673817772074</v>
      </c>
      <c r="W149" s="111">
        <f t="shared" ref="W149:Y149" si="67">IF(W130=0,"",W130/W111)</f>
        <v>0.73963633938578222</v>
      </c>
      <c r="X149" s="111">
        <f t="shared" si="67"/>
        <v>0.74534864446501858</v>
      </c>
      <c r="Y149" s="111">
        <f t="shared" si="67"/>
        <v>0.75032032522428205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0.55967791245843723</v>
      </c>
      <c r="C151" s="124">
        <f t="shared" si="71"/>
        <v>0.56198184672407947</v>
      </c>
      <c r="D151" s="124">
        <f t="shared" si="71"/>
        <v>0.56415362321510354</v>
      </c>
      <c r="E151" s="124">
        <f t="shared" si="71"/>
        <v>0.56560408783970273</v>
      </c>
      <c r="F151" s="124">
        <f t="shared" si="71"/>
        <v>0.56728459998737701</v>
      </c>
      <c r="G151" s="124">
        <f t="shared" si="71"/>
        <v>0.56922964367043261</v>
      </c>
      <c r="H151" s="124">
        <f t="shared" si="71"/>
        <v>0.57068170085124659</v>
      </c>
      <c r="I151" s="124">
        <f t="shared" si="71"/>
        <v>0.57193088655212299</v>
      </c>
      <c r="J151" s="124">
        <f t="shared" si="71"/>
        <v>0.57160158706027753</v>
      </c>
      <c r="K151" s="124">
        <f t="shared" si="71"/>
        <v>0.57274063756161442</v>
      </c>
      <c r="L151" s="124">
        <f t="shared" si="71"/>
        <v>0.57465935378176869</v>
      </c>
      <c r="M151" s="124">
        <f t="shared" si="71"/>
        <v>0.57556010848182759</v>
      </c>
      <c r="N151" s="124">
        <f t="shared" si="71"/>
        <v>0.57478628305489032</v>
      </c>
      <c r="O151" s="124">
        <f t="shared" si="71"/>
        <v>0.5740955323187118</v>
      </c>
      <c r="P151" s="124">
        <f t="shared" si="71"/>
        <v>0.57304953703881556</v>
      </c>
      <c r="Q151" s="124">
        <f t="shared" si="71"/>
        <v>0.57303876955718702</v>
      </c>
      <c r="R151" s="124">
        <f t="shared" ref="R151:V151" si="72">IF(R132=0,"",R132/R113)</f>
        <v>0.57671520207588145</v>
      </c>
      <c r="S151" s="124">
        <f t="shared" si="72"/>
        <v>0.57794832514554251</v>
      </c>
      <c r="T151" s="124">
        <f t="shared" si="72"/>
        <v>0.5820832973021941</v>
      </c>
      <c r="U151" s="124">
        <f t="shared" si="72"/>
        <v>0.58542065051593128</v>
      </c>
      <c r="V151" s="124">
        <f t="shared" si="72"/>
        <v>0.58839005446329884</v>
      </c>
      <c r="W151" s="124">
        <f t="shared" ref="W151:Y151" si="73">IF(W132=0,"",W132/W113)</f>
        <v>0.5911235392397165</v>
      </c>
      <c r="X151" s="124">
        <f t="shared" si="73"/>
        <v>0.59356870296830722</v>
      </c>
      <c r="Y151" s="124">
        <f t="shared" si="73"/>
        <v>0.59747660104518086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0.55265717827879302</v>
      </c>
      <c r="C152" s="111">
        <f t="shared" si="74"/>
        <v>0.55421677500260735</v>
      </c>
      <c r="D152" s="111">
        <f t="shared" si="74"/>
        <v>0.555652459032978</v>
      </c>
      <c r="E152" s="111">
        <f t="shared" si="74"/>
        <v>0.55687100553011859</v>
      </c>
      <c r="F152" s="111">
        <f t="shared" si="74"/>
        <v>0.55804069671545187</v>
      </c>
      <c r="G152" s="111">
        <f t="shared" si="74"/>
        <v>0.55915570088057431</v>
      </c>
      <c r="H152" s="111">
        <f t="shared" si="74"/>
        <v>0.56027537909464686</v>
      </c>
      <c r="I152" s="111">
        <f t="shared" si="74"/>
        <v>0.5609589886852846</v>
      </c>
      <c r="J152" s="111">
        <f t="shared" si="74"/>
        <v>0.56153675112837109</v>
      </c>
      <c r="K152" s="111">
        <f t="shared" si="74"/>
        <v>0.56228574079536253</v>
      </c>
      <c r="L152" s="111">
        <f t="shared" si="74"/>
        <v>0.5630113668592388</v>
      </c>
      <c r="M152" s="111">
        <f t="shared" si="74"/>
        <v>0.56351519999700495</v>
      </c>
      <c r="N152" s="111">
        <f t="shared" si="74"/>
        <v>0.56396657537218109</v>
      </c>
      <c r="O152" s="111">
        <f t="shared" si="74"/>
        <v>0.56433890254060826</v>
      </c>
      <c r="P152" s="111">
        <f t="shared" si="74"/>
        <v>0.56469884362210898</v>
      </c>
      <c r="Q152" s="111">
        <f t="shared" si="74"/>
        <v>0.56532749714972308</v>
      </c>
      <c r="R152" s="111">
        <f t="shared" ref="R152:V152" si="75">IF(R133=0,"",R133/R114)</f>
        <v>0.56672121726762736</v>
      </c>
      <c r="S152" s="111">
        <f t="shared" si="75"/>
        <v>0.56959787679566465</v>
      </c>
      <c r="T152" s="111">
        <f t="shared" si="75"/>
        <v>0.57360813083231688</v>
      </c>
      <c r="U152" s="111">
        <f t="shared" si="75"/>
        <v>0.57770735101691817</v>
      </c>
      <c r="V152" s="111">
        <f t="shared" si="75"/>
        <v>0.58163063600028242</v>
      </c>
      <c r="W152" s="111">
        <f t="shared" ref="W152:Y152" si="76">IF(W133=0,"",W133/W114)</f>
        <v>0.58522015691541962</v>
      </c>
      <c r="X152" s="111">
        <f t="shared" si="76"/>
        <v>0.58882273646749339</v>
      </c>
      <c r="Y152" s="111">
        <f t="shared" si="76"/>
        <v>0.5924118818350953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0.72128123177973091</v>
      </c>
      <c r="C153" s="45">
        <f t="shared" si="77"/>
        <v>0.72527947126682024</v>
      </c>
      <c r="D153" s="45">
        <f t="shared" si="77"/>
        <v>0.7285432507485019</v>
      </c>
      <c r="E153" s="45">
        <f t="shared" si="77"/>
        <v>0.73098343711753011</v>
      </c>
      <c r="F153" s="45">
        <f t="shared" si="77"/>
        <v>0.7331592864626959</v>
      </c>
      <c r="G153" s="45">
        <f t="shared" si="77"/>
        <v>0.73515284034244799</v>
      </c>
      <c r="H153" s="45">
        <f t="shared" si="77"/>
        <v>0.73708948535247376</v>
      </c>
      <c r="I153" s="45">
        <f t="shared" si="77"/>
        <v>0.73837092297845586</v>
      </c>
      <c r="J153" s="45">
        <f t="shared" si="77"/>
        <v>0.73974983841636144</v>
      </c>
      <c r="K153" s="45">
        <f t="shared" si="77"/>
        <v>0.74175243215509123</v>
      </c>
      <c r="L153" s="45">
        <f t="shared" si="77"/>
        <v>0.74392638032921732</v>
      </c>
      <c r="M153" s="45">
        <f t="shared" si="77"/>
        <v>0.74542765906024977</v>
      </c>
      <c r="N153" s="45">
        <f t="shared" si="77"/>
        <v>0.74680759588422629</v>
      </c>
      <c r="O153" s="45">
        <f t="shared" si="77"/>
        <v>0.74798351176682421</v>
      </c>
      <c r="P153" s="45">
        <f t="shared" si="77"/>
        <v>0.75047402299635846</v>
      </c>
      <c r="Q153" s="45">
        <f t="shared" si="77"/>
        <v>0.75450591787110011</v>
      </c>
      <c r="R153" s="45">
        <f t="shared" ref="R153:V153" si="78">IF(R134=0,"",R134/R115)</f>
        <v>0.76191538675491666</v>
      </c>
      <c r="S153" s="45">
        <f t="shared" si="78"/>
        <v>0.77318870145546092</v>
      </c>
      <c r="T153" s="45">
        <f t="shared" si="78"/>
        <v>0.78754200258648765</v>
      </c>
      <c r="U153" s="45">
        <f t="shared" si="78"/>
        <v>0.79702890098378709</v>
      </c>
      <c r="V153" s="45">
        <f t="shared" si="78"/>
        <v>0.80151761806697508</v>
      </c>
      <c r="W153" s="45">
        <f t="shared" ref="W153:Y153" si="79">IF(W134=0,"",W134/W115)</f>
        <v>0.80768903647586698</v>
      </c>
      <c r="X153" s="45">
        <f t="shared" si="79"/>
        <v>0.82837714913954619</v>
      </c>
      <c r="Y153" s="45">
        <f t="shared" si="79"/>
        <v>0.8487900929942529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220.33944000000002</v>
      </c>
      <c r="C155" s="117">
        <f t="shared" si="80"/>
        <v>281.06352000000004</v>
      </c>
      <c r="D155" s="117">
        <f t="shared" si="80"/>
        <v>344.13984000000005</v>
      </c>
      <c r="E155" s="117">
        <f t="shared" si="80"/>
        <v>371.15198999999984</v>
      </c>
      <c r="F155" s="117">
        <f t="shared" si="80"/>
        <v>425.73167999999998</v>
      </c>
      <c r="G155" s="117">
        <f t="shared" si="80"/>
        <v>469.6074900000001</v>
      </c>
      <c r="H155" s="117">
        <f t="shared" si="80"/>
        <v>475.8682500000001</v>
      </c>
      <c r="I155" s="117">
        <f t="shared" si="80"/>
        <v>517.21955999999977</v>
      </c>
      <c r="J155" s="117">
        <f t="shared" si="80"/>
        <v>539.99054999999987</v>
      </c>
      <c r="K155" s="117">
        <f t="shared" si="80"/>
        <v>620.47160999999994</v>
      </c>
      <c r="L155" s="117">
        <f t="shared" si="80"/>
        <v>702.31590000000017</v>
      </c>
      <c r="M155" s="117">
        <f t="shared" si="80"/>
        <v>605.93049000000008</v>
      </c>
      <c r="N155" s="117">
        <f t="shared" si="80"/>
        <v>605.52656999999999</v>
      </c>
      <c r="O155" s="117">
        <f t="shared" si="80"/>
        <v>574.8286499999997</v>
      </c>
      <c r="P155" s="117">
        <f t="shared" si="80"/>
        <v>606.33441000000016</v>
      </c>
      <c r="Q155" s="117">
        <f t="shared" si="80"/>
        <v>617.47270596000044</v>
      </c>
      <c r="R155" s="117">
        <f t="shared" ref="R155:V155" si="81">R156+R159+R161+R170</f>
        <v>572.73068951999994</v>
      </c>
      <c r="S155" s="117">
        <f t="shared" si="81"/>
        <v>588.92040899999961</v>
      </c>
      <c r="T155" s="117">
        <f t="shared" si="81"/>
        <v>644.09951628000067</v>
      </c>
      <c r="U155" s="117">
        <f t="shared" si="81"/>
        <v>670.03279595999925</v>
      </c>
      <c r="V155" s="117">
        <f t="shared" si="81"/>
        <v>694.64970036000045</v>
      </c>
      <c r="W155" s="117">
        <f t="shared" ref="W155:Y155" si="82">W156+W159+W161+W170</f>
        <v>675.88781832000063</v>
      </c>
      <c r="X155" s="117">
        <f t="shared" si="82"/>
        <v>629.28615420000006</v>
      </c>
      <c r="Y155" s="117">
        <f t="shared" si="82"/>
        <v>591.08299668000063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94.80222982292176</v>
      </c>
      <c r="C156" s="122">
        <f t="shared" si="83"/>
        <v>121.04604087761146</v>
      </c>
      <c r="D156" s="122">
        <f t="shared" si="83"/>
        <v>150.67891155140592</v>
      </c>
      <c r="E156" s="122">
        <f t="shared" si="83"/>
        <v>174.20858978654152</v>
      </c>
      <c r="F156" s="122">
        <f t="shared" si="83"/>
        <v>207.20260221326728</v>
      </c>
      <c r="G156" s="122">
        <f t="shared" si="83"/>
        <v>232.5114646709622</v>
      </c>
      <c r="H156" s="122">
        <f t="shared" si="83"/>
        <v>237.15398498600783</v>
      </c>
      <c r="I156" s="122">
        <f t="shared" si="83"/>
        <v>263.87575420819718</v>
      </c>
      <c r="J156" s="122">
        <f t="shared" si="83"/>
        <v>278.20946080815884</v>
      </c>
      <c r="K156" s="122">
        <f t="shared" si="83"/>
        <v>341.00133981904315</v>
      </c>
      <c r="L156" s="122">
        <f t="shared" si="83"/>
        <v>323.09596188473569</v>
      </c>
      <c r="M156" s="122">
        <f t="shared" si="83"/>
        <v>298.48399896538189</v>
      </c>
      <c r="N156" s="122">
        <f t="shared" si="83"/>
        <v>330.76632737325525</v>
      </c>
      <c r="O156" s="122">
        <f t="shared" si="83"/>
        <v>341.75849766352042</v>
      </c>
      <c r="P156" s="122">
        <f t="shared" si="83"/>
        <v>372.89423911302237</v>
      </c>
      <c r="Q156" s="122">
        <f t="shared" si="83"/>
        <v>379.61120389308661</v>
      </c>
      <c r="R156" s="122">
        <f t="shared" ref="R156:V156" si="84">SUM(R157:R158)</f>
        <v>337.00226886163256</v>
      </c>
      <c r="S156" s="122">
        <f t="shared" si="84"/>
        <v>344.43715654796137</v>
      </c>
      <c r="T156" s="122">
        <f t="shared" si="84"/>
        <v>363.49935287015933</v>
      </c>
      <c r="U156" s="122">
        <f t="shared" si="84"/>
        <v>374.64343932284157</v>
      </c>
      <c r="V156" s="122">
        <f t="shared" si="84"/>
        <v>376.83920852004684</v>
      </c>
      <c r="W156" s="122">
        <f t="shared" ref="W156:Y156" si="85">SUM(W157:W158)</f>
        <v>365.72214231212467</v>
      </c>
      <c r="X156" s="122">
        <f t="shared" si="85"/>
        <v>350.00854101944111</v>
      </c>
      <c r="Y156" s="122">
        <f t="shared" si="85"/>
        <v>317.96269123257508</v>
      </c>
      <c r="DA156" s="130" t="s">
        <v>2133</v>
      </c>
    </row>
    <row r="157" spans="1:105" ht="12" customHeight="1" x14ac:dyDescent="0.25">
      <c r="A157" s="97" t="s">
        <v>212</v>
      </c>
      <c r="B157" s="98">
        <v>94.80222982292176</v>
      </c>
      <c r="C157" s="98">
        <v>121.04604087761146</v>
      </c>
      <c r="D157" s="98">
        <v>150.67891155140592</v>
      </c>
      <c r="E157" s="98">
        <v>174.20858978654152</v>
      </c>
      <c r="F157" s="98">
        <v>207.20260221326728</v>
      </c>
      <c r="G157" s="98">
        <v>232.5114646709622</v>
      </c>
      <c r="H157" s="98">
        <v>237.15398498600783</v>
      </c>
      <c r="I157" s="98">
        <v>263.87575420819718</v>
      </c>
      <c r="J157" s="98">
        <v>278.20946080815884</v>
      </c>
      <c r="K157" s="98">
        <v>341.00133981904315</v>
      </c>
      <c r="L157" s="98">
        <v>323.09596188473569</v>
      </c>
      <c r="M157" s="98">
        <v>298.48399896538189</v>
      </c>
      <c r="N157" s="98">
        <v>330.76632737325525</v>
      </c>
      <c r="O157" s="98">
        <v>341.75849766352042</v>
      </c>
      <c r="P157" s="98">
        <v>372.89423911302237</v>
      </c>
      <c r="Q157" s="98">
        <v>379.61120389308661</v>
      </c>
      <c r="R157" s="98">
        <v>337.00226886163256</v>
      </c>
      <c r="S157" s="98">
        <v>344.43715654796137</v>
      </c>
      <c r="T157" s="98">
        <v>363.49935287015933</v>
      </c>
      <c r="U157" s="98">
        <v>374.64343932284157</v>
      </c>
      <c r="V157" s="98">
        <v>376.83920852004684</v>
      </c>
      <c r="W157" s="98">
        <v>365.72214231212467</v>
      </c>
      <c r="X157" s="98">
        <v>350.00854101944111</v>
      </c>
      <c r="Y157" s="98">
        <v>317.96269123257508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47.664643207401802</v>
      </c>
      <c r="C161" s="122">
        <v>59.189685609279735</v>
      </c>
      <c r="D161" s="122">
        <v>69.536986324136521</v>
      </c>
      <c r="E161" s="122">
        <v>70.716835343327574</v>
      </c>
      <c r="F161" s="122">
        <v>77.915953144949242</v>
      </c>
      <c r="G161" s="122">
        <v>83.918080237204236</v>
      </c>
      <c r="H161" s="122">
        <v>86.840919784749914</v>
      </c>
      <c r="I161" s="122">
        <v>92.493258706231458</v>
      </c>
      <c r="J161" s="122">
        <v>98.91903376071933</v>
      </c>
      <c r="K161" s="122">
        <v>104.97740461251691</v>
      </c>
      <c r="L161" s="122">
        <v>144.00474872019399</v>
      </c>
      <c r="M161" s="122">
        <v>118.839374371649</v>
      </c>
      <c r="N161" s="122">
        <v>112.91046310847447</v>
      </c>
      <c r="O161" s="122">
        <v>101.48186324303431</v>
      </c>
      <c r="P161" s="122">
        <v>101.98355069890458</v>
      </c>
      <c r="Q161" s="122">
        <v>102.03338044747436</v>
      </c>
      <c r="R161" s="122">
        <v>92.949397339791645</v>
      </c>
      <c r="S161" s="122">
        <v>97.658940877108236</v>
      </c>
      <c r="T161" s="122">
        <v>104.12777099605673</v>
      </c>
      <c r="U161" s="122">
        <v>106.1469023729409</v>
      </c>
      <c r="V161" s="122">
        <v>112.75623325875083</v>
      </c>
      <c r="W161" s="122">
        <v>101.42906798751019</v>
      </c>
      <c r="X161" s="122">
        <v>92.415244446436191</v>
      </c>
      <c r="Y161" s="122">
        <v>82.585210850202841</v>
      </c>
      <c r="DA161" s="130" t="s">
        <v>2138</v>
      </c>
    </row>
    <row r="162" spans="1:105" ht="12" customHeight="1" x14ac:dyDescent="0.25">
      <c r="A162" s="97" t="s">
        <v>134</v>
      </c>
      <c r="B162" s="98">
        <v>47.538912175483368</v>
      </c>
      <c r="C162" s="98">
        <v>59.018678568052202</v>
      </c>
      <c r="D162" s="98">
        <v>69.325225963650112</v>
      </c>
      <c r="E162" s="98">
        <v>70.518433040542504</v>
      </c>
      <c r="F162" s="98">
        <v>77.693058854732527</v>
      </c>
      <c r="G162" s="98">
        <v>83.66004390508229</v>
      </c>
      <c r="H162" s="98">
        <v>86.604415808036876</v>
      </c>
      <c r="I162" s="98">
        <v>92.255556238885958</v>
      </c>
      <c r="J162" s="98">
        <v>98.645249477449326</v>
      </c>
      <c r="K162" s="98">
        <v>104.67370528172283</v>
      </c>
      <c r="L162" s="98">
        <v>143.33222606333538</v>
      </c>
      <c r="M162" s="98">
        <v>118.43008035903817</v>
      </c>
      <c r="N162" s="98">
        <v>112.42468338493083</v>
      </c>
      <c r="O162" s="98">
        <v>101.11031752556771</v>
      </c>
      <c r="P162" s="98">
        <v>101.47743596334101</v>
      </c>
      <c r="Q162" s="98">
        <v>101.44593025450793</v>
      </c>
      <c r="R162" s="98">
        <v>92.393586698233349</v>
      </c>
      <c r="S162" s="98">
        <v>97.139828457033659</v>
      </c>
      <c r="T162" s="98">
        <v>103.67330555008094</v>
      </c>
      <c r="U162" s="98">
        <v>105.6524124759741</v>
      </c>
      <c r="V162" s="98">
        <v>112.08748656123976</v>
      </c>
      <c r="W162" s="98">
        <v>100.71514238370558</v>
      </c>
      <c r="X162" s="98">
        <v>91.392763842081294</v>
      </c>
      <c r="Y162" s="98">
        <v>81.800104821076772</v>
      </c>
      <c r="DA162" s="63" t="s">
        <v>2139</v>
      </c>
    </row>
    <row r="163" spans="1:105" ht="12" customHeight="1" x14ac:dyDescent="0.25">
      <c r="A163" s="97" t="s">
        <v>133</v>
      </c>
      <c r="B163" s="98">
        <v>0.1257310319184331</v>
      </c>
      <c r="C163" s="98">
        <v>0.17100704122753141</v>
      </c>
      <c r="D163" s="98">
        <v>0.21176036048641259</v>
      </c>
      <c r="E163" s="98">
        <v>0.19840230278507268</v>
      </c>
      <c r="F163" s="98">
        <v>0.22289429021671867</v>
      </c>
      <c r="G163" s="98">
        <v>0.25803633212194893</v>
      </c>
      <c r="H163" s="98">
        <v>0.23650397671303519</v>
      </c>
      <c r="I163" s="98">
        <v>0.23770246734550379</v>
      </c>
      <c r="J163" s="98">
        <v>0.27378428327000864</v>
      </c>
      <c r="K163" s="98">
        <v>0.30369933079407158</v>
      </c>
      <c r="L163" s="98">
        <v>0.67252265685859935</v>
      </c>
      <c r="M163" s="98">
        <v>0.40929401261082449</v>
      </c>
      <c r="N163" s="98">
        <v>0.48577972354364063</v>
      </c>
      <c r="O163" s="98">
        <v>0.37154571746660919</v>
      </c>
      <c r="P163" s="98">
        <v>0.50611473556356823</v>
      </c>
      <c r="Q163" s="98">
        <v>0.58745019296642209</v>
      </c>
      <c r="R163" s="98">
        <v>0.55581064155829318</v>
      </c>
      <c r="S163" s="98">
        <v>0.5191124200745838</v>
      </c>
      <c r="T163" s="98">
        <v>0.45446544597578509</v>
      </c>
      <c r="U163" s="98">
        <v>0.49448989696679424</v>
      </c>
      <c r="V163" s="98">
        <v>0.66874669751106752</v>
      </c>
      <c r="W163" s="98">
        <v>0.71392560380461778</v>
      </c>
      <c r="X163" s="98">
        <v>1.0224806043549037</v>
      </c>
      <c r="Y163" s="98">
        <v>0.78510602912606342</v>
      </c>
      <c r="DA163" s="63" t="s">
        <v>2140</v>
      </c>
    </row>
    <row r="164" spans="1:105" ht="12" customHeight="1" x14ac:dyDescent="0.25">
      <c r="A164" s="100" t="s">
        <v>212</v>
      </c>
      <c r="B164" s="101">
        <v>0.1257310319184331</v>
      </c>
      <c r="C164" s="101">
        <v>0.17100704122753141</v>
      </c>
      <c r="D164" s="101">
        <v>0.21176036048641259</v>
      </c>
      <c r="E164" s="101">
        <v>0.19840230278507268</v>
      </c>
      <c r="F164" s="101">
        <v>0.22289429021671867</v>
      </c>
      <c r="G164" s="101">
        <v>0.25803633212194893</v>
      </c>
      <c r="H164" s="101">
        <v>0.23650397671303519</v>
      </c>
      <c r="I164" s="101">
        <v>0.23770246734550379</v>
      </c>
      <c r="J164" s="101">
        <v>0.27378428327000864</v>
      </c>
      <c r="K164" s="101">
        <v>0.30369933079407158</v>
      </c>
      <c r="L164" s="101">
        <v>0.67252265685859935</v>
      </c>
      <c r="M164" s="101">
        <v>0.40929401261082449</v>
      </c>
      <c r="N164" s="101">
        <v>0.48577972354364063</v>
      </c>
      <c r="O164" s="101">
        <v>0.37154571746660919</v>
      </c>
      <c r="P164" s="101">
        <v>0.50611473556356823</v>
      </c>
      <c r="Q164" s="101">
        <v>0.58745019296642209</v>
      </c>
      <c r="R164" s="101">
        <v>0.55581064155829318</v>
      </c>
      <c r="S164" s="101">
        <v>0.5191124200745838</v>
      </c>
      <c r="T164" s="101">
        <v>0.45446544597578509</v>
      </c>
      <c r="U164" s="101">
        <v>0.49448989696679424</v>
      </c>
      <c r="V164" s="101">
        <v>0.66874669751106752</v>
      </c>
      <c r="W164" s="101">
        <v>0.71392560380461778</v>
      </c>
      <c r="X164" s="101">
        <v>1.0224806043549037</v>
      </c>
      <c r="Y164" s="101">
        <v>0.78510602912606342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77.87256696967647</v>
      </c>
      <c r="C170" s="122">
        <v>100.82779351310886</v>
      </c>
      <c r="D170" s="122">
        <v>123.92394212445757</v>
      </c>
      <c r="E170" s="122">
        <v>126.22656487013074</v>
      </c>
      <c r="F170" s="122">
        <v>140.61312464178343</v>
      </c>
      <c r="G170" s="122">
        <v>153.17794509183364</v>
      </c>
      <c r="H170" s="122">
        <v>151.87334522924237</v>
      </c>
      <c r="I170" s="122">
        <v>160.85054708557115</v>
      </c>
      <c r="J170" s="122">
        <v>162.86205543112169</v>
      </c>
      <c r="K170" s="122">
        <v>174.49286556843984</v>
      </c>
      <c r="L170" s="122">
        <v>235.2151893950705</v>
      </c>
      <c r="M170" s="122">
        <v>188.60711666296922</v>
      </c>
      <c r="N170" s="122">
        <v>161.84977951827034</v>
      </c>
      <c r="O170" s="122">
        <v>131.58828909344501</v>
      </c>
      <c r="P170" s="122">
        <v>131.45662018807315</v>
      </c>
      <c r="Q170" s="122">
        <v>135.82812161943943</v>
      </c>
      <c r="R170" s="122">
        <v>142.77902331857578</v>
      </c>
      <c r="S170" s="122">
        <v>146.82431157493005</v>
      </c>
      <c r="T170" s="122">
        <v>176.47239241378469</v>
      </c>
      <c r="U170" s="122">
        <v>189.24245426421683</v>
      </c>
      <c r="V170" s="122">
        <v>205.05425858120279</v>
      </c>
      <c r="W170" s="122">
        <v>208.73660802036585</v>
      </c>
      <c r="X170" s="122">
        <v>186.86236873412278</v>
      </c>
      <c r="Y170" s="122">
        <v>190.53509459722272</v>
      </c>
      <c r="DA170" s="130" t="s">
        <v>2147</v>
      </c>
    </row>
    <row r="171" spans="1:105" ht="12" customHeight="1" x14ac:dyDescent="0.25">
      <c r="A171" s="97" t="s">
        <v>175</v>
      </c>
      <c r="B171" s="98">
        <v>77.87256696967647</v>
      </c>
      <c r="C171" s="98">
        <v>100.82779351310886</v>
      </c>
      <c r="D171" s="98">
        <v>123.92394212445757</v>
      </c>
      <c r="E171" s="98">
        <v>126.22656487013074</v>
      </c>
      <c r="F171" s="98">
        <v>140.61312464178343</v>
      </c>
      <c r="G171" s="98">
        <v>153.17794509183364</v>
      </c>
      <c r="H171" s="98">
        <v>151.87334522924237</v>
      </c>
      <c r="I171" s="98">
        <v>160.85054708557115</v>
      </c>
      <c r="J171" s="98">
        <v>162.86205543112169</v>
      </c>
      <c r="K171" s="98">
        <v>174.49286556843984</v>
      </c>
      <c r="L171" s="98">
        <v>235.2151893950705</v>
      </c>
      <c r="M171" s="98">
        <v>188.60711666296922</v>
      </c>
      <c r="N171" s="98">
        <v>161.84977951827034</v>
      </c>
      <c r="O171" s="98">
        <v>131.58828909344501</v>
      </c>
      <c r="P171" s="98">
        <v>131.45662018807315</v>
      </c>
      <c r="Q171" s="98">
        <v>135.82812161943943</v>
      </c>
      <c r="R171" s="98">
        <v>142.77902331857578</v>
      </c>
      <c r="S171" s="98">
        <v>146.82431157493005</v>
      </c>
      <c r="T171" s="98">
        <v>176.47239241378469</v>
      </c>
      <c r="U171" s="98">
        <v>189.24245426421683</v>
      </c>
      <c r="V171" s="98">
        <v>205.05425858120279</v>
      </c>
      <c r="W171" s="98">
        <v>208.73660802036585</v>
      </c>
      <c r="X171" s="98">
        <v>186.86236873412278</v>
      </c>
      <c r="Y171" s="98">
        <v>190.53509459722272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6806.8545261902327</v>
      </c>
      <c r="C174" s="117">
        <f t="shared" si="87"/>
        <v>7275.0167790352207</v>
      </c>
      <c r="D174" s="117">
        <f t="shared" si="87"/>
        <v>7800.4623713115816</v>
      </c>
      <c r="E174" s="117">
        <f t="shared" si="87"/>
        <v>7666.4341958105333</v>
      </c>
      <c r="F174" s="117">
        <f t="shared" si="87"/>
        <v>8027.8666621789289</v>
      </c>
      <c r="G174" s="117">
        <f t="shared" si="87"/>
        <v>8234.4788823160961</v>
      </c>
      <c r="H174" s="117">
        <f t="shared" si="87"/>
        <v>7853.5078288084751</v>
      </c>
      <c r="I174" s="117">
        <f t="shared" si="87"/>
        <v>8029.6684128367215</v>
      </c>
      <c r="J174" s="117">
        <f t="shared" si="87"/>
        <v>7625.0964191972407</v>
      </c>
      <c r="K174" s="117">
        <f t="shared" si="87"/>
        <v>7906.587303475997</v>
      </c>
      <c r="L174" s="117">
        <f t="shared" si="87"/>
        <v>7973.8204619868102</v>
      </c>
      <c r="M174" s="117">
        <f t="shared" si="87"/>
        <v>6719.0644456647306</v>
      </c>
      <c r="N174" s="117">
        <f t="shared" si="87"/>
        <v>6656.5377961490494</v>
      </c>
      <c r="O174" s="117">
        <f t="shared" si="87"/>
        <v>6450.2021417050937</v>
      </c>
      <c r="P174" s="117">
        <f t="shared" si="87"/>
        <v>6727.4931263454173</v>
      </c>
      <c r="Q174" s="117">
        <f t="shared" si="87"/>
        <v>6803.1417026440977</v>
      </c>
      <c r="R174" s="117">
        <f t="shared" ref="R174:V174" si="88">R175+R178+R180+R189</f>
        <v>6389.9145574106396</v>
      </c>
      <c r="S174" s="117">
        <f t="shared" si="88"/>
        <v>6422.3456026644344</v>
      </c>
      <c r="T174" s="117">
        <f t="shared" si="88"/>
        <v>6798.5896129424664</v>
      </c>
      <c r="U174" s="117">
        <f t="shared" si="88"/>
        <v>6869.2852595596214</v>
      </c>
      <c r="V174" s="117">
        <f t="shared" si="88"/>
        <v>7147.1399511428699</v>
      </c>
      <c r="W174" s="117">
        <f t="shared" ref="W174:Y174" si="89">W175+W178+W180+W189</f>
        <v>7189.7241847098194</v>
      </c>
      <c r="X174" s="117">
        <f t="shared" si="89"/>
        <v>7075.9140910727638</v>
      </c>
      <c r="Y174" s="117">
        <f t="shared" si="89"/>
        <v>7057.1703203551297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2872.2055955533096</v>
      </c>
      <c r="C175" s="122">
        <f t="shared" si="90"/>
        <v>3067.4073189826945</v>
      </c>
      <c r="D175" s="122">
        <f t="shared" si="90"/>
        <v>3340.8810622561605</v>
      </c>
      <c r="E175" s="122">
        <f t="shared" si="90"/>
        <v>3512.2753501096299</v>
      </c>
      <c r="F175" s="122">
        <f t="shared" si="90"/>
        <v>3815.6261664045701</v>
      </c>
      <c r="G175" s="122">
        <f t="shared" si="90"/>
        <v>3972.9241193234184</v>
      </c>
      <c r="H175" s="122">
        <f t="shared" si="90"/>
        <v>3809.2441778218804</v>
      </c>
      <c r="I175" s="122">
        <f t="shared" si="90"/>
        <v>3995.1309285439111</v>
      </c>
      <c r="J175" s="122">
        <f t="shared" si="90"/>
        <v>3840.2428648530204</v>
      </c>
      <c r="K175" s="122">
        <f t="shared" si="90"/>
        <v>4245.4928232374086</v>
      </c>
      <c r="L175" s="122">
        <f t="shared" si="90"/>
        <v>3552.3676001109893</v>
      </c>
      <c r="M175" s="122">
        <f t="shared" si="90"/>
        <v>3202.1731315144611</v>
      </c>
      <c r="N175" s="122">
        <f t="shared" si="90"/>
        <v>3533.16654953426</v>
      </c>
      <c r="O175" s="122">
        <f t="shared" si="90"/>
        <v>3740.824693466368</v>
      </c>
      <c r="P175" s="122">
        <f t="shared" si="90"/>
        <v>4048.4527938899023</v>
      </c>
      <c r="Q175" s="122">
        <f t="shared" si="90"/>
        <v>4097.6014219010713</v>
      </c>
      <c r="R175" s="122">
        <f t="shared" ref="R175:V175" si="91">SUM(R176:R177)</f>
        <v>3666.9651975889678</v>
      </c>
      <c r="S175" s="122">
        <f t="shared" si="91"/>
        <v>3675.0280869798589</v>
      </c>
      <c r="T175" s="122">
        <f t="shared" si="91"/>
        <v>3751.7106502827069</v>
      </c>
      <c r="U175" s="122">
        <f t="shared" si="91"/>
        <v>3760.60212941694</v>
      </c>
      <c r="V175" s="122">
        <f t="shared" si="91"/>
        <v>3804.5719375414737</v>
      </c>
      <c r="W175" s="122">
        <f t="shared" ref="W175:Y175" si="92">SUM(W176:W177)</f>
        <v>3818.3688851303905</v>
      </c>
      <c r="X175" s="122">
        <f t="shared" si="92"/>
        <v>3871.0689314391102</v>
      </c>
      <c r="Y175" s="122">
        <f t="shared" si="92"/>
        <v>3730.858674730538</v>
      </c>
      <c r="DA175" s="130" t="s">
        <v>2301</v>
      </c>
    </row>
    <row r="176" spans="1:105" ht="12" customHeight="1" x14ac:dyDescent="0.25">
      <c r="A176" s="97" t="s">
        <v>212</v>
      </c>
      <c r="B176" s="98">
        <v>2845.6793805165466</v>
      </c>
      <c r="C176" s="98">
        <v>3039.5356918327825</v>
      </c>
      <c r="D176" s="98">
        <v>3311.3912728222631</v>
      </c>
      <c r="E176" s="98">
        <v>3486.478198680647</v>
      </c>
      <c r="F176" s="98">
        <v>3788.6771467208778</v>
      </c>
      <c r="G176" s="98">
        <v>3944.2619036905126</v>
      </c>
      <c r="H176" s="98">
        <v>3781.0755170550519</v>
      </c>
      <c r="I176" s="98">
        <v>3964.2655147779542</v>
      </c>
      <c r="J176" s="98">
        <v>3808.6409359057143</v>
      </c>
      <c r="K176" s="98">
        <v>4211.9043527522444</v>
      </c>
      <c r="L176" s="98">
        <v>3533.3105529910135</v>
      </c>
      <c r="M176" s="98">
        <v>3182.7311507042191</v>
      </c>
      <c r="N176" s="98">
        <v>3512.5021003805919</v>
      </c>
      <c r="O176" s="98">
        <v>3719.0258797954416</v>
      </c>
      <c r="P176" s="98">
        <v>4025.6505547052188</v>
      </c>
      <c r="Q176" s="98">
        <v>4074.6313492610052</v>
      </c>
      <c r="R176" s="98">
        <v>3645.3410065634539</v>
      </c>
      <c r="S176" s="98">
        <v>3653.226277985566</v>
      </c>
      <c r="T176" s="98">
        <v>3729.1707420128555</v>
      </c>
      <c r="U176" s="98">
        <v>3737.7348900265765</v>
      </c>
      <c r="V176" s="98">
        <v>3771.1457547121427</v>
      </c>
      <c r="W176" s="98">
        <v>3784.1834808094072</v>
      </c>
      <c r="X176" s="98">
        <v>3835.5414714604626</v>
      </c>
      <c r="Y176" s="98">
        <v>3695.0183137527756</v>
      </c>
      <c r="DA176" s="63" t="s">
        <v>2302</v>
      </c>
    </row>
    <row r="177" spans="1:105" ht="12" customHeight="1" x14ac:dyDescent="0.25">
      <c r="A177" s="97" t="s">
        <v>53</v>
      </c>
      <c r="B177" s="98">
        <v>26.526215036762952</v>
      </c>
      <c r="C177" s="98">
        <v>27.871627149912211</v>
      </c>
      <c r="D177" s="98">
        <v>29.489789433897251</v>
      </c>
      <c r="E177" s="98">
        <v>25.797151428982833</v>
      </c>
      <c r="F177" s="98">
        <v>26.949019683692182</v>
      </c>
      <c r="G177" s="98">
        <v>28.662215632905937</v>
      </c>
      <c r="H177" s="98">
        <v>28.168660766828513</v>
      </c>
      <c r="I177" s="98">
        <v>30.865413765956678</v>
      </c>
      <c r="J177" s="98">
        <v>31.601928947306295</v>
      </c>
      <c r="K177" s="98">
        <v>33.588470485164308</v>
      </c>
      <c r="L177" s="98">
        <v>19.057047119975643</v>
      </c>
      <c r="M177" s="98">
        <v>19.441980810242107</v>
      </c>
      <c r="N177" s="98">
        <v>20.664449153668123</v>
      </c>
      <c r="O177" s="98">
        <v>21.798813670926496</v>
      </c>
      <c r="P177" s="98">
        <v>22.802239184683316</v>
      </c>
      <c r="Q177" s="98">
        <v>22.970072640066103</v>
      </c>
      <c r="R177" s="98">
        <v>21.624191025514154</v>
      </c>
      <c r="S177" s="98">
        <v>21.801808994292916</v>
      </c>
      <c r="T177" s="98">
        <v>22.539908269851445</v>
      </c>
      <c r="U177" s="98">
        <v>22.867239390363245</v>
      </c>
      <c r="V177" s="98">
        <v>33.426182829331289</v>
      </c>
      <c r="W177" s="98">
        <v>34.185404320983423</v>
      </c>
      <c r="X177" s="98">
        <v>35.527459978647755</v>
      </c>
      <c r="Y177" s="98">
        <v>35.840360977762408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14.44935332044831</v>
      </c>
      <c r="C178" s="122">
        <f t="shared" si="93"/>
        <v>15.827357428781772</v>
      </c>
      <c r="D178" s="122">
        <f t="shared" si="93"/>
        <v>12.13528665980037</v>
      </c>
      <c r="E178" s="122">
        <f t="shared" si="93"/>
        <v>27.858967365669649</v>
      </c>
      <c r="F178" s="122">
        <f t="shared" si="93"/>
        <v>21.325692674951092</v>
      </c>
      <c r="G178" s="122">
        <f t="shared" si="93"/>
        <v>26.975530760054841</v>
      </c>
      <c r="H178" s="122">
        <f t="shared" si="93"/>
        <v>33.69773898597866</v>
      </c>
      <c r="I178" s="122">
        <f t="shared" si="93"/>
        <v>15.787180953432529</v>
      </c>
      <c r="J178" s="122">
        <f t="shared" si="93"/>
        <v>14.095745703318526</v>
      </c>
      <c r="K178" s="122">
        <f t="shared" si="93"/>
        <v>22.042305333720009</v>
      </c>
      <c r="L178" s="122">
        <f t="shared" si="93"/>
        <v>31.637612880781198</v>
      </c>
      <c r="M178" s="122">
        <f t="shared" si="93"/>
        <v>31.723925080690549</v>
      </c>
      <c r="N178" s="122">
        <f t="shared" si="93"/>
        <v>32.156892398624713</v>
      </c>
      <c r="O178" s="122">
        <f t="shared" si="93"/>
        <v>31.141680363728433</v>
      </c>
      <c r="P178" s="122">
        <f t="shared" si="93"/>
        <v>29.38171641041248</v>
      </c>
      <c r="Q178" s="122">
        <f t="shared" si="93"/>
        <v>27.807704606561824</v>
      </c>
      <c r="R178" s="122">
        <f t="shared" si="93"/>
        <v>31.57152833703066</v>
      </c>
      <c r="S178" s="122">
        <f t="shared" si="93"/>
        <v>31.108344894685324</v>
      </c>
      <c r="T178" s="122">
        <f t="shared" si="93"/>
        <v>32.571095901362611</v>
      </c>
      <c r="U178" s="122">
        <f t="shared" si="93"/>
        <v>32.891634332242269</v>
      </c>
      <c r="V178" s="122">
        <f t="shared" si="93"/>
        <v>36.273094110902541</v>
      </c>
      <c r="W178" s="122">
        <f t="shared" si="93"/>
        <v>43.522006636210115</v>
      </c>
      <c r="X178" s="122">
        <f t="shared" si="93"/>
        <v>49.955958314540418</v>
      </c>
      <c r="Y178" s="122">
        <f t="shared" si="93"/>
        <v>58.6456143402295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14.44935332044831</v>
      </c>
      <c r="C179" s="98">
        <f>RES_hhdet_fech!C67</f>
        <v>15.827357428781772</v>
      </c>
      <c r="D179" s="98">
        <f>RES_hhdet_fech!D67</f>
        <v>12.13528665980037</v>
      </c>
      <c r="E179" s="98">
        <f>RES_hhdet_fech!E67</f>
        <v>27.858967365669649</v>
      </c>
      <c r="F179" s="98">
        <f>RES_hhdet_fech!F67</f>
        <v>21.325692674951092</v>
      </c>
      <c r="G179" s="98">
        <f>RES_hhdet_fech!G67</f>
        <v>26.975530760054841</v>
      </c>
      <c r="H179" s="98">
        <f>RES_hhdet_fech!H67</f>
        <v>33.69773898597866</v>
      </c>
      <c r="I179" s="98">
        <f>RES_hhdet_fech!I67</f>
        <v>15.787180953432529</v>
      </c>
      <c r="J179" s="98">
        <f>RES_hhdet_fech!J67</f>
        <v>14.095745703318526</v>
      </c>
      <c r="K179" s="98">
        <f>RES_hhdet_fech!K67</f>
        <v>22.042305333720009</v>
      </c>
      <c r="L179" s="98">
        <f>RES_hhdet_fech!L67</f>
        <v>31.637612880781198</v>
      </c>
      <c r="M179" s="98">
        <f>RES_hhdet_fech!M67</f>
        <v>31.723925080690549</v>
      </c>
      <c r="N179" s="98">
        <f>RES_hhdet_fech!N67</f>
        <v>32.156892398624713</v>
      </c>
      <c r="O179" s="98">
        <f>RES_hhdet_fech!O67</f>
        <v>31.141680363728433</v>
      </c>
      <c r="P179" s="98">
        <f>RES_hhdet_fech!P67</f>
        <v>29.38171641041248</v>
      </c>
      <c r="Q179" s="98">
        <f>RES_hhdet_fech!Q67</f>
        <v>27.807704606561824</v>
      </c>
      <c r="R179" s="98">
        <f>RES_hhdet_fech!R67</f>
        <v>31.57152833703066</v>
      </c>
      <c r="S179" s="98">
        <f>RES_hhdet_fech!S67</f>
        <v>31.108344894685324</v>
      </c>
      <c r="T179" s="98">
        <f>RES_hhdet_fech!T67</f>
        <v>32.571095901362611</v>
      </c>
      <c r="U179" s="98">
        <f>RES_hhdet_fech!U67</f>
        <v>32.891634332242269</v>
      </c>
      <c r="V179" s="98">
        <f>RES_hhdet_fech!V67</f>
        <v>36.273094110902541</v>
      </c>
      <c r="W179" s="98">
        <f>RES_hhdet_fech!W67</f>
        <v>43.522006636210115</v>
      </c>
      <c r="X179" s="98">
        <f>RES_hhdet_fech!X67</f>
        <v>49.955958314540418</v>
      </c>
      <c r="Y179" s="98">
        <f>RES_hhdet_fech!Y67</f>
        <v>58.6456143402295</v>
      </c>
      <c r="DA179" s="63" t="s">
        <v>2305</v>
      </c>
    </row>
    <row r="180" spans="1:105" ht="12" customHeight="1" x14ac:dyDescent="0.25">
      <c r="A180" s="121" t="s">
        <v>55</v>
      </c>
      <c r="B180" s="122">
        <v>1481.1470487853749</v>
      </c>
      <c r="C180" s="122">
        <v>1539.5448708741803</v>
      </c>
      <c r="D180" s="122">
        <v>1583.1975024318963</v>
      </c>
      <c r="E180" s="122">
        <v>1466.6978581530307</v>
      </c>
      <c r="F180" s="122">
        <v>1476.5364188200533</v>
      </c>
      <c r="G180" s="122">
        <v>1478.3450467000216</v>
      </c>
      <c r="H180" s="122">
        <v>1437.7438257890174</v>
      </c>
      <c r="I180" s="122">
        <v>1442.9581368455545</v>
      </c>
      <c r="J180" s="122">
        <v>1407.7492939635806</v>
      </c>
      <c r="K180" s="122">
        <v>1350.4677772469272</v>
      </c>
      <c r="L180" s="122">
        <v>1640.5421184187817</v>
      </c>
      <c r="M180" s="122">
        <v>1331.4486034061954</v>
      </c>
      <c r="N180" s="122">
        <v>1264.3815886130733</v>
      </c>
      <c r="O180" s="122">
        <v>1165.9434632081698</v>
      </c>
      <c r="P180" s="122">
        <v>1163.6990392442699</v>
      </c>
      <c r="Q180" s="122">
        <v>1157.8411104932406</v>
      </c>
      <c r="R180" s="122">
        <v>1063.5998534816013</v>
      </c>
      <c r="S180" s="122">
        <v>1092.3322246306479</v>
      </c>
      <c r="T180" s="122">
        <v>1129.1817787804846</v>
      </c>
      <c r="U180" s="122">
        <v>1118.9410102118036</v>
      </c>
      <c r="V180" s="122">
        <v>1189.1727164238278</v>
      </c>
      <c r="W180" s="122">
        <v>1109.1283395376809</v>
      </c>
      <c r="X180" s="122">
        <v>1065.783804902462</v>
      </c>
      <c r="Y180" s="122">
        <v>1008.8507386075045</v>
      </c>
      <c r="DA180" s="130" t="s">
        <v>2306</v>
      </c>
    </row>
    <row r="181" spans="1:105" ht="12" customHeight="1" x14ac:dyDescent="0.25">
      <c r="A181" s="97" t="s">
        <v>134</v>
      </c>
      <c r="B181" s="98">
        <v>1508.8153381056411</v>
      </c>
      <c r="C181" s="98">
        <v>1569.1489970069731</v>
      </c>
      <c r="D181" s="98">
        <v>1614.0752752832577</v>
      </c>
      <c r="E181" s="98">
        <v>1497.0172707507263</v>
      </c>
      <c r="F181" s="98">
        <v>1507.562517485989</v>
      </c>
      <c r="G181" s="98">
        <v>1504.9177900266272</v>
      </c>
      <c r="H181" s="98">
        <v>1464.1229373455137</v>
      </c>
      <c r="I181" s="98">
        <v>1466.913068015597</v>
      </c>
      <c r="J181" s="98">
        <v>1431.1065856521882</v>
      </c>
      <c r="K181" s="98">
        <v>1370.4830804203057</v>
      </c>
      <c r="L181" s="98">
        <v>1686.0788874988627</v>
      </c>
      <c r="M181" s="98">
        <v>1366.8795900873079</v>
      </c>
      <c r="N181" s="98">
        <v>1301.4655942622344</v>
      </c>
      <c r="O181" s="98">
        <v>1197.486758611376</v>
      </c>
      <c r="P181" s="98">
        <v>1199.3818659339884</v>
      </c>
      <c r="Q181" s="98">
        <v>1194.1154261917384</v>
      </c>
      <c r="R181" s="98">
        <v>1091.41625170566</v>
      </c>
      <c r="S181" s="98">
        <v>1118.9456109411258</v>
      </c>
      <c r="T181" s="98">
        <v>1157.2199726601198</v>
      </c>
      <c r="U181" s="98">
        <v>1144.9217060527828</v>
      </c>
      <c r="V181" s="98">
        <v>1218.504743434097</v>
      </c>
      <c r="W181" s="98">
        <v>1131.4288138474726</v>
      </c>
      <c r="X181" s="98">
        <v>1082.8825433080581</v>
      </c>
      <c r="Y181" s="98">
        <v>1021.9983148858196</v>
      </c>
      <c r="DA181" s="63" t="s">
        <v>2307</v>
      </c>
    </row>
    <row r="182" spans="1:105" ht="12" customHeight="1" x14ac:dyDescent="0.25">
      <c r="A182" s="97" t="s">
        <v>133</v>
      </c>
      <c r="B182" s="98">
        <v>921.89992222799401</v>
      </c>
      <c r="C182" s="98">
        <v>980.51958808870154</v>
      </c>
      <c r="D182" s="98">
        <v>1027.5387517529134</v>
      </c>
      <c r="E182" s="98">
        <v>941.08816291498636</v>
      </c>
      <c r="F182" s="98">
        <v>958.0363048110521</v>
      </c>
      <c r="G182" s="98">
        <v>983.36322703268218</v>
      </c>
      <c r="H182" s="98">
        <v>953.76336062125506</v>
      </c>
      <c r="I182" s="98">
        <v>966.24509869111102</v>
      </c>
      <c r="J182" s="98">
        <v>946.89123329864503</v>
      </c>
      <c r="K182" s="98">
        <v>919.23974396338724</v>
      </c>
      <c r="L182" s="98">
        <v>1125.3164488464238</v>
      </c>
      <c r="M182" s="98">
        <v>889.85642823288151</v>
      </c>
      <c r="N182" s="98">
        <v>856.06842067403318</v>
      </c>
      <c r="O182" s="98">
        <v>785.67397499362289</v>
      </c>
      <c r="P182" s="98">
        <v>798.08979890795354</v>
      </c>
      <c r="Q182" s="98">
        <v>806.56410705699534</v>
      </c>
      <c r="R182" s="98">
        <v>750.57188696877301</v>
      </c>
      <c r="S182" s="98">
        <v>781.97065685477583</v>
      </c>
      <c r="T182" s="98">
        <v>818.50119987103847</v>
      </c>
      <c r="U182" s="98">
        <v>829.40038410193984</v>
      </c>
      <c r="V182" s="98">
        <v>905.03691418988228</v>
      </c>
      <c r="W182" s="98">
        <v>861.3132216387105</v>
      </c>
      <c r="X182" s="98">
        <v>861.71880822039043</v>
      </c>
      <c r="Y182" s="98">
        <v>818.46872385376992</v>
      </c>
      <c r="DA182" s="63" t="s">
        <v>2308</v>
      </c>
    </row>
    <row r="183" spans="1:105" ht="12" customHeight="1" x14ac:dyDescent="0.25">
      <c r="A183" s="100" t="s">
        <v>212</v>
      </c>
      <c r="B183" s="101">
        <v>263.98519546484539</v>
      </c>
      <c r="C183" s="101">
        <v>295.96649732335993</v>
      </c>
      <c r="D183" s="101">
        <v>320.45423142690112</v>
      </c>
      <c r="E183" s="101">
        <v>252.28149698577039</v>
      </c>
      <c r="F183" s="101">
        <v>257.08260562527141</v>
      </c>
      <c r="G183" s="101">
        <v>298.24009964017995</v>
      </c>
      <c r="H183" s="101">
        <v>265.42240610583281</v>
      </c>
      <c r="I183" s="101">
        <v>271.25557796500925</v>
      </c>
      <c r="J183" s="101">
        <v>255.78041165447345</v>
      </c>
      <c r="K183" s="101">
        <v>252.98785461867337</v>
      </c>
      <c r="L183" s="101">
        <v>276.94440164144186</v>
      </c>
      <c r="M183" s="101">
        <v>145.69441351492412</v>
      </c>
      <c r="N183" s="101">
        <v>143.10604585993738</v>
      </c>
      <c r="O183" s="101">
        <v>108.09045428438471</v>
      </c>
      <c r="P183" s="101">
        <v>125.13180872972609</v>
      </c>
      <c r="Q183" s="101">
        <v>134.60181681034928</v>
      </c>
      <c r="R183" s="101">
        <v>131.47101688180743</v>
      </c>
      <c r="S183" s="101">
        <v>121.35847263264384</v>
      </c>
      <c r="T183" s="101">
        <v>99.43327910356922</v>
      </c>
      <c r="U183" s="101">
        <v>104.32718179152123</v>
      </c>
      <c r="V183" s="101">
        <v>133.90823823149671</v>
      </c>
      <c r="W183" s="101">
        <v>152.30440174113971</v>
      </c>
      <c r="X183" s="101">
        <v>236.81124946405612</v>
      </c>
      <c r="Y183" s="101">
        <v>201.60944400462628</v>
      </c>
      <c r="DA183" s="131" t="s">
        <v>2309</v>
      </c>
    </row>
    <row r="184" spans="1:105" ht="12" customHeight="1" x14ac:dyDescent="0.25">
      <c r="A184" s="103" t="s">
        <v>52</v>
      </c>
      <c r="B184" s="104">
        <v>657.91472676314868</v>
      </c>
      <c r="C184" s="104">
        <v>684.55309076534161</v>
      </c>
      <c r="D184" s="104">
        <v>707.08452032601247</v>
      </c>
      <c r="E184" s="104">
        <v>688.80666592921602</v>
      </c>
      <c r="F184" s="104">
        <v>700.95369918578092</v>
      </c>
      <c r="G184" s="104">
        <v>685.12312739250206</v>
      </c>
      <c r="H184" s="104">
        <v>688.34095451542214</v>
      </c>
      <c r="I184" s="104">
        <v>694.98952072610166</v>
      </c>
      <c r="J184" s="104">
        <v>691.11082164417155</v>
      </c>
      <c r="K184" s="104">
        <v>666.25188934471385</v>
      </c>
      <c r="L184" s="104">
        <v>848.3720472049821</v>
      </c>
      <c r="M184" s="104">
        <v>744.16201471795739</v>
      </c>
      <c r="N184" s="104">
        <v>712.96237481409582</v>
      </c>
      <c r="O184" s="104">
        <v>677.58352070923809</v>
      </c>
      <c r="P184" s="104">
        <v>672.95799017822753</v>
      </c>
      <c r="Q184" s="104">
        <v>671.96229024664615</v>
      </c>
      <c r="R184" s="104">
        <v>619.10087008696553</v>
      </c>
      <c r="S184" s="104">
        <v>660.6121842221321</v>
      </c>
      <c r="T184" s="104">
        <v>719.0679207674691</v>
      </c>
      <c r="U184" s="104">
        <v>725.07320231041876</v>
      </c>
      <c r="V184" s="104">
        <v>771.12867595838554</v>
      </c>
      <c r="W184" s="104">
        <v>709.0088198975709</v>
      </c>
      <c r="X184" s="104">
        <v>624.9075587563342</v>
      </c>
      <c r="Y184" s="104">
        <v>616.85927984914372</v>
      </c>
      <c r="DA184" s="132" t="s">
        <v>2310</v>
      </c>
    </row>
    <row r="185" spans="1:105" ht="12" customHeight="1" x14ac:dyDescent="0.25">
      <c r="A185" s="106" t="s">
        <v>122</v>
      </c>
      <c r="B185" s="101">
        <v>1289.3797900183501</v>
      </c>
      <c r="C185" s="101">
        <v>1317.4962547143543</v>
      </c>
      <c r="D185" s="101">
        <v>1332.1470764048515</v>
      </c>
      <c r="E185" s="101">
        <v>1221.9698607919881</v>
      </c>
      <c r="F185" s="101">
        <v>1212.8061502792061</v>
      </c>
      <c r="G185" s="101">
        <v>1301.8434361457128</v>
      </c>
      <c r="H185" s="101">
        <v>1249.1694041775752</v>
      </c>
      <c r="I185" s="101">
        <v>1286.6434679759154</v>
      </c>
      <c r="J185" s="101">
        <v>1285.9503452824165</v>
      </c>
      <c r="K185" s="101">
        <v>1303.3693223577957</v>
      </c>
      <c r="L185" s="101">
        <v>1281.4040572057313</v>
      </c>
      <c r="M185" s="101">
        <v>1207.3604126163748</v>
      </c>
      <c r="N185" s="101">
        <v>1140.3105220122952</v>
      </c>
      <c r="O185" s="101">
        <v>1122.6691421190455</v>
      </c>
      <c r="P185" s="101">
        <v>1054.1332453102457</v>
      </c>
      <c r="Q185" s="101">
        <v>1019.5345034747093</v>
      </c>
      <c r="R185" s="101">
        <v>1033.0681417793317</v>
      </c>
      <c r="S185" s="101">
        <v>1037.1425830144392</v>
      </c>
      <c r="T185" s="101">
        <v>1037.2619383726988</v>
      </c>
      <c r="U185" s="101">
        <v>1026.6318225285409</v>
      </c>
      <c r="V185" s="101">
        <v>975.21481501849985</v>
      </c>
      <c r="W185" s="101">
        <v>1054.9035555199703</v>
      </c>
      <c r="X185" s="101">
        <v>1047.327310836424</v>
      </c>
      <c r="Y185" s="101">
        <v>1065.9335483443983</v>
      </c>
      <c r="DA185" s="131" t="s">
        <v>2311</v>
      </c>
    </row>
    <row r="186" spans="1:105" ht="12" customHeight="1" x14ac:dyDescent="0.25">
      <c r="A186" s="107" t="s">
        <v>121</v>
      </c>
      <c r="B186" s="104">
        <v>900.69857237788597</v>
      </c>
      <c r="C186" s="104">
        <v>937.016444491122</v>
      </c>
      <c r="D186" s="104">
        <v>959.1107536795032</v>
      </c>
      <c r="E186" s="104">
        <v>859.17718096140709</v>
      </c>
      <c r="F186" s="104">
        <v>856.98815444456875</v>
      </c>
      <c r="G186" s="104">
        <v>947.49836781130205</v>
      </c>
      <c r="H186" s="104">
        <v>899.40762895034322</v>
      </c>
      <c r="I186" s="104">
        <v>930.91128261337303</v>
      </c>
      <c r="J186" s="104">
        <v>928.37187679350632</v>
      </c>
      <c r="K186" s="104">
        <v>948.00735968327854</v>
      </c>
      <c r="L186" s="104">
        <v>908.41993982232134</v>
      </c>
      <c r="M186" s="104">
        <v>845.31581351619241</v>
      </c>
      <c r="N186" s="104">
        <v>799.2656274048644</v>
      </c>
      <c r="O186" s="104">
        <v>782.73479702078032</v>
      </c>
      <c r="P186" s="104">
        <v>742.36965329708744</v>
      </c>
      <c r="Q186" s="104">
        <v>727.15924327873745</v>
      </c>
      <c r="R186" s="104">
        <v>748.75070977557584</v>
      </c>
      <c r="S186" s="104">
        <v>761.08696864708952</v>
      </c>
      <c r="T186" s="104">
        <v>767.73064828084432</v>
      </c>
      <c r="U186" s="104">
        <v>769.0879078914528</v>
      </c>
      <c r="V186" s="104">
        <v>720.51939508922737</v>
      </c>
      <c r="W186" s="104">
        <v>798.44172611590932</v>
      </c>
      <c r="X186" s="104">
        <v>816.42847911255421</v>
      </c>
      <c r="Y186" s="104">
        <v>833.20674189827992</v>
      </c>
      <c r="DA186" s="132" t="s">
        <v>2312</v>
      </c>
    </row>
    <row r="187" spans="1:105" ht="12" customHeight="1" x14ac:dyDescent="0.25">
      <c r="A187" s="108" t="s">
        <v>53</v>
      </c>
      <c r="B187" s="98">
        <v>212.9760668143077</v>
      </c>
      <c r="C187" s="98">
        <v>249.38417851342666</v>
      </c>
      <c r="D187" s="98">
        <v>271.40970160463945</v>
      </c>
      <c r="E187" s="98">
        <v>179.19721504825412</v>
      </c>
      <c r="F187" s="98">
        <v>180.77788674711033</v>
      </c>
      <c r="G187" s="98">
        <v>266.19777196564996</v>
      </c>
      <c r="H187" s="98">
        <v>217.71798351165475</v>
      </c>
      <c r="I187" s="98">
        <v>232.8781048749058</v>
      </c>
      <c r="J187" s="98">
        <v>224.54182044471875</v>
      </c>
      <c r="K187" s="98">
        <v>244.61133798277609</v>
      </c>
      <c r="L187" s="98">
        <v>167.65521529545552</v>
      </c>
      <c r="M187" s="98">
        <v>119.29759967236934</v>
      </c>
      <c r="N187" s="98">
        <v>108.90540790836718</v>
      </c>
      <c r="O187" s="98">
        <v>90.639669727856969</v>
      </c>
      <c r="P187" s="98">
        <v>92.049766815626768</v>
      </c>
      <c r="Q187" s="98">
        <v>95.018089287171975</v>
      </c>
      <c r="R187" s="98">
        <v>106.67903682759066</v>
      </c>
      <c r="S187" s="98">
        <v>102.69302012183836</v>
      </c>
      <c r="T187" s="98">
        <v>74.081106828367183</v>
      </c>
      <c r="U187" s="98">
        <v>75.53970917253271</v>
      </c>
      <c r="V187" s="98">
        <v>27.778478896161971</v>
      </c>
      <c r="W187" s="98">
        <v>74.93933366313091</v>
      </c>
      <c r="X187" s="98">
        <v>143.55408872605423</v>
      </c>
      <c r="Y187" s="98">
        <v>142.3433524987648</v>
      </c>
      <c r="DA187" s="63" t="s">
        <v>2313</v>
      </c>
    </row>
    <row r="188" spans="1:105" ht="12" customHeight="1" x14ac:dyDescent="0.25">
      <c r="A188" s="108" t="s">
        <v>52</v>
      </c>
      <c r="B188" s="98">
        <v>687.72250556357835</v>
      </c>
      <c r="C188" s="98">
        <v>687.6322659776954</v>
      </c>
      <c r="D188" s="98">
        <v>687.70105207486392</v>
      </c>
      <c r="E188" s="98">
        <v>679.97996591315291</v>
      </c>
      <c r="F188" s="98">
        <v>676.21026769745833</v>
      </c>
      <c r="G188" s="98">
        <v>681.30059584565208</v>
      </c>
      <c r="H188" s="98">
        <v>681.68964543868822</v>
      </c>
      <c r="I188" s="98">
        <v>698.03317773846709</v>
      </c>
      <c r="J188" s="98">
        <v>703.83005634878771</v>
      </c>
      <c r="K188" s="98">
        <v>703.39602170050239</v>
      </c>
      <c r="L188" s="98">
        <v>740.76472452686596</v>
      </c>
      <c r="M188" s="98">
        <v>726.01821384382299</v>
      </c>
      <c r="N188" s="98">
        <v>690.36021949649717</v>
      </c>
      <c r="O188" s="98">
        <v>692.09512729292339</v>
      </c>
      <c r="P188" s="98">
        <v>650.31988648146068</v>
      </c>
      <c r="Q188" s="98">
        <v>632.1411539915656</v>
      </c>
      <c r="R188" s="98">
        <v>642.07167294798512</v>
      </c>
      <c r="S188" s="98">
        <v>658.39394852525106</v>
      </c>
      <c r="T188" s="98">
        <v>693.64954145247725</v>
      </c>
      <c r="U188" s="98">
        <v>693.54819871892005</v>
      </c>
      <c r="V188" s="98">
        <v>692.74091619306535</v>
      </c>
      <c r="W188" s="98">
        <v>723.50239245277851</v>
      </c>
      <c r="X188" s="98">
        <v>672.87439038650007</v>
      </c>
      <c r="Y188" s="98">
        <v>690.8633893995152</v>
      </c>
      <c r="DA188" s="63" t="s">
        <v>2314</v>
      </c>
    </row>
    <row r="189" spans="1:105" ht="12" customHeight="1" x14ac:dyDescent="0.25">
      <c r="A189" s="121" t="s">
        <v>54</v>
      </c>
      <c r="B189" s="122">
        <v>2439.0525285310996</v>
      </c>
      <c r="C189" s="122">
        <v>2652.2372317495633</v>
      </c>
      <c r="D189" s="122">
        <v>2864.2485199637254</v>
      </c>
      <c r="E189" s="122">
        <v>2659.602020182203</v>
      </c>
      <c r="F189" s="122">
        <v>2714.3783842793546</v>
      </c>
      <c r="G189" s="122">
        <v>2756.2341855326013</v>
      </c>
      <c r="H189" s="122">
        <v>2572.8220862115982</v>
      </c>
      <c r="I189" s="122">
        <v>2575.7921664938226</v>
      </c>
      <c r="J189" s="122">
        <v>2363.0085146773208</v>
      </c>
      <c r="K189" s="122">
        <v>2288.5843976579417</v>
      </c>
      <c r="L189" s="122">
        <v>2749.2731305762586</v>
      </c>
      <c r="M189" s="122">
        <v>2153.7187856633836</v>
      </c>
      <c r="N189" s="122">
        <v>1826.8327656030913</v>
      </c>
      <c r="O189" s="122">
        <v>1512.2923046668277</v>
      </c>
      <c r="P189" s="122">
        <v>1485.9595768008323</v>
      </c>
      <c r="Q189" s="122">
        <v>1519.8914656432248</v>
      </c>
      <c r="R189" s="122">
        <v>1627.7779780030405</v>
      </c>
      <c r="S189" s="122">
        <v>1623.8769461592419</v>
      </c>
      <c r="T189" s="122">
        <v>1885.1260879779122</v>
      </c>
      <c r="U189" s="122">
        <v>1956.8504855986353</v>
      </c>
      <c r="V189" s="122">
        <v>2117.1222030666659</v>
      </c>
      <c r="W189" s="122">
        <v>2218.7049534055373</v>
      </c>
      <c r="X189" s="122">
        <v>2089.1053964166517</v>
      </c>
      <c r="Y189" s="122">
        <v>2258.8152926768571</v>
      </c>
      <c r="DA189" s="130" t="s">
        <v>2315</v>
      </c>
    </row>
    <row r="190" spans="1:105" ht="12" customHeight="1" x14ac:dyDescent="0.25">
      <c r="A190" s="97" t="s">
        <v>175</v>
      </c>
      <c r="B190" s="98">
        <v>2468.3756005404416</v>
      </c>
      <c r="C190" s="98">
        <v>2688.4791908984375</v>
      </c>
      <c r="D190" s="98">
        <v>2908.1835331683637</v>
      </c>
      <c r="E190" s="98">
        <v>2708.7452312207192</v>
      </c>
      <c r="F190" s="98">
        <v>2766.4346765713767</v>
      </c>
      <c r="G190" s="98">
        <v>2804.2076538534011</v>
      </c>
      <c r="H190" s="98">
        <v>2618.2650935081147</v>
      </c>
      <c r="I190" s="98">
        <v>2612.8283045295657</v>
      </c>
      <c r="J190" s="98">
        <v>2412.7827343247732</v>
      </c>
      <c r="K190" s="98">
        <v>2337.0033668003248</v>
      </c>
      <c r="L190" s="98">
        <v>2802.9232422696127</v>
      </c>
      <c r="M190" s="98">
        <v>2192.8943352683923</v>
      </c>
      <c r="N190" s="98">
        <v>1868.1238097278851</v>
      </c>
      <c r="O190" s="98">
        <v>1547.2461743893853</v>
      </c>
      <c r="P190" s="98">
        <v>1525.2410385216378</v>
      </c>
      <c r="Q190" s="98">
        <v>1559.1340473606158</v>
      </c>
      <c r="R190" s="98">
        <v>1645.9079494930054</v>
      </c>
      <c r="S190" s="98">
        <v>1651.065105827917</v>
      </c>
      <c r="T190" s="98">
        <v>1911.73523253741</v>
      </c>
      <c r="U190" s="98">
        <v>1984.9079352819892</v>
      </c>
      <c r="V190" s="98">
        <v>2144.769780940117</v>
      </c>
      <c r="W190" s="98">
        <v>2241.3899333691511</v>
      </c>
      <c r="X190" s="98">
        <v>2107.8343977843638</v>
      </c>
      <c r="Y190" s="98">
        <v>2273.9660587554517</v>
      </c>
      <c r="DA190" s="63" t="s">
        <v>2316</v>
      </c>
    </row>
    <row r="191" spans="1:105" ht="12" customHeight="1" x14ac:dyDescent="0.25">
      <c r="A191" s="109" t="s">
        <v>120</v>
      </c>
      <c r="B191" s="33">
        <v>1915.3221172456861</v>
      </c>
      <c r="C191" s="33">
        <v>2066.4243748830249</v>
      </c>
      <c r="D191" s="33">
        <v>2216.677423834753</v>
      </c>
      <c r="E191" s="33">
        <v>1979.5110296349621</v>
      </c>
      <c r="F191" s="33">
        <v>2029.2014917217043</v>
      </c>
      <c r="G191" s="33">
        <v>2150.3302887221816</v>
      </c>
      <c r="H191" s="33">
        <v>2013.8834107096093</v>
      </c>
      <c r="I191" s="33">
        <v>2119.9482809922797</v>
      </c>
      <c r="J191" s="33">
        <v>1757.347575614787</v>
      </c>
      <c r="K191" s="33">
        <v>1714.3859005016798</v>
      </c>
      <c r="L191" s="33">
        <v>2150.9764730215779</v>
      </c>
      <c r="M191" s="33">
        <v>1720.2993857936474</v>
      </c>
      <c r="N191" s="33">
        <v>1351.7952931500097</v>
      </c>
      <c r="O191" s="33">
        <v>1078.1837366054497</v>
      </c>
      <c r="P191" s="33">
        <v>960.42317336919666</v>
      </c>
      <c r="Q191" s="33">
        <v>954.52226313845074</v>
      </c>
      <c r="R191" s="33">
        <v>1351.8357132326719</v>
      </c>
      <c r="S191" s="33">
        <v>1172.4632785381648</v>
      </c>
      <c r="T191" s="33">
        <v>1409.5172848747404</v>
      </c>
      <c r="U191" s="33">
        <v>1410.0446946491791</v>
      </c>
      <c r="V191" s="33">
        <v>1505.2954697165942</v>
      </c>
      <c r="W191" s="33">
        <v>1617.9731248417338</v>
      </c>
      <c r="X191" s="33">
        <v>1451.1610497600177</v>
      </c>
      <c r="Y191" s="33">
        <v>1697.5835709817156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3608.7957534629886</v>
      </c>
      <c r="C193" s="117">
        <f t="shared" si="94"/>
        <v>3908.0930834295395</v>
      </c>
      <c r="D193" s="117">
        <f t="shared" si="94"/>
        <v>4229.9913754084982</v>
      </c>
      <c r="E193" s="117">
        <f t="shared" si="94"/>
        <v>4209.4515953718292</v>
      </c>
      <c r="F193" s="117">
        <f t="shared" si="94"/>
        <v>4429.3838865074949</v>
      </c>
      <c r="G193" s="117">
        <f t="shared" si="94"/>
        <v>4590.8088993408983</v>
      </c>
      <c r="H193" s="117">
        <f t="shared" si="94"/>
        <v>4429.7878853138591</v>
      </c>
      <c r="I193" s="117">
        <f t="shared" si="94"/>
        <v>4524.3797638723354</v>
      </c>
      <c r="J193" s="117">
        <f t="shared" si="94"/>
        <v>4332.5311052294319</v>
      </c>
      <c r="K193" s="117">
        <f t="shared" si="94"/>
        <v>4545.4859489585633</v>
      </c>
      <c r="L193" s="117">
        <f t="shared" si="94"/>
        <v>4678.489511532398</v>
      </c>
      <c r="M193" s="117">
        <f t="shared" si="94"/>
        <v>3986.7674805362221</v>
      </c>
      <c r="N193" s="117">
        <f t="shared" si="94"/>
        <v>3980.5987652210129</v>
      </c>
      <c r="O193" s="117">
        <f t="shared" si="94"/>
        <v>3883.9184273840342</v>
      </c>
      <c r="P193" s="117">
        <f t="shared" si="94"/>
        <v>4073.7098184440028</v>
      </c>
      <c r="Q193" s="117">
        <f t="shared" si="94"/>
        <v>4160.7261628084361</v>
      </c>
      <c r="R193" s="117">
        <f t="shared" ref="R193:V193" si="95">R194+R197+R199+R208</f>
        <v>3976.0359265585894</v>
      </c>
      <c r="S193" s="117">
        <f t="shared" si="95"/>
        <v>4079.9431677075877</v>
      </c>
      <c r="T193" s="117">
        <f t="shared" si="95"/>
        <v>4410.1600668735</v>
      </c>
      <c r="U193" s="117">
        <f t="shared" si="95"/>
        <v>4547.3092120884958</v>
      </c>
      <c r="V193" s="117">
        <f t="shared" si="95"/>
        <v>4820.1364518851642</v>
      </c>
      <c r="W193" s="117">
        <f t="shared" ref="W193:Y193" si="96">W194+W197+W199+W208</f>
        <v>4931.977245369726</v>
      </c>
      <c r="X193" s="117">
        <f t="shared" si="96"/>
        <v>4950.6950803962</v>
      </c>
      <c r="Y193" s="117">
        <f t="shared" si="96"/>
        <v>5021.1724375257454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1419.5806096130079</v>
      </c>
      <c r="C194" s="122">
        <f t="shared" si="97"/>
        <v>1542.6345890440066</v>
      </c>
      <c r="D194" s="122">
        <f t="shared" si="97"/>
        <v>1707.1392997469331</v>
      </c>
      <c r="E194" s="122">
        <f t="shared" si="97"/>
        <v>1815.5272864559861</v>
      </c>
      <c r="F194" s="122">
        <f t="shared" si="97"/>
        <v>1996.2909868363604</v>
      </c>
      <c r="G194" s="122">
        <f t="shared" si="97"/>
        <v>2102.1004738250199</v>
      </c>
      <c r="H194" s="122">
        <f t="shared" si="97"/>
        <v>2036.7168872469299</v>
      </c>
      <c r="I194" s="122">
        <f t="shared" si="97"/>
        <v>2158.8751571950434</v>
      </c>
      <c r="J194" s="122">
        <f t="shared" si="97"/>
        <v>2102.1072897561621</v>
      </c>
      <c r="K194" s="122">
        <f t="shared" si="97"/>
        <v>2354.0116680567662</v>
      </c>
      <c r="L194" s="122">
        <f t="shared" si="97"/>
        <v>1994.226525884058</v>
      </c>
      <c r="M194" s="122">
        <f t="shared" si="97"/>
        <v>1816.8036388541548</v>
      </c>
      <c r="N194" s="122">
        <f t="shared" si="97"/>
        <v>2026.6075157949197</v>
      </c>
      <c r="O194" s="122">
        <f t="shared" si="97"/>
        <v>2166.895198924381</v>
      </c>
      <c r="P194" s="122">
        <f t="shared" si="97"/>
        <v>2370.4204050636772</v>
      </c>
      <c r="Q194" s="122">
        <f t="shared" si="97"/>
        <v>2435.6402224870089</v>
      </c>
      <c r="R194" s="122">
        <f t="shared" ref="R194:V194" si="98">SUM(R195:R196)</f>
        <v>2217.8265622855497</v>
      </c>
      <c r="S194" s="122">
        <f t="shared" si="98"/>
        <v>2285.0573119011574</v>
      </c>
      <c r="T194" s="122">
        <f t="shared" si="98"/>
        <v>2403.8491891468661</v>
      </c>
      <c r="U194" s="122">
        <f t="shared" si="98"/>
        <v>2478.3444148617727</v>
      </c>
      <c r="V194" s="122">
        <f t="shared" si="98"/>
        <v>2570.61579030136</v>
      </c>
      <c r="W194" s="122">
        <f t="shared" ref="W194:Y194" si="99">SUM(W195:W196)</f>
        <v>2631.9903404292472</v>
      </c>
      <c r="X194" s="122">
        <f t="shared" si="99"/>
        <v>2718.0673082328535</v>
      </c>
      <c r="Y194" s="122">
        <f t="shared" si="99"/>
        <v>2674.4194520380379</v>
      </c>
      <c r="DA194" s="130" t="s">
        <v>2469</v>
      </c>
    </row>
    <row r="195" spans="1:105" ht="12" customHeight="1" x14ac:dyDescent="0.25">
      <c r="A195" s="97" t="s">
        <v>212</v>
      </c>
      <c r="B195" s="98">
        <v>1393.0543945762449</v>
      </c>
      <c r="C195" s="98">
        <v>1514.7629618940944</v>
      </c>
      <c r="D195" s="98">
        <v>1677.649510313036</v>
      </c>
      <c r="E195" s="98">
        <v>1789.7301350270031</v>
      </c>
      <c r="F195" s="98">
        <v>1969.3419671526683</v>
      </c>
      <c r="G195" s="98">
        <v>2073.4382581921141</v>
      </c>
      <c r="H195" s="98">
        <v>2008.5482264801014</v>
      </c>
      <c r="I195" s="98">
        <v>2128.0097434290865</v>
      </c>
      <c r="J195" s="98">
        <v>2070.505360808856</v>
      </c>
      <c r="K195" s="98">
        <v>2320.423197571602</v>
      </c>
      <c r="L195" s="98">
        <v>1975.1694787640824</v>
      </c>
      <c r="M195" s="98">
        <v>1797.3616580439127</v>
      </c>
      <c r="N195" s="98">
        <v>2005.9430666412516</v>
      </c>
      <c r="O195" s="98">
        <v>2145.0963852534546</v>
      </c>
      <c r="P195" s="98">
        <v>2347.6181658789938</v>
      </c>
      <c r="Q195" s="98">
        <v>2412.6701498469429</v>
      </c>
      <c r="R195" s="98">
        <v>2196.2023712600358</v>
      </c>
      <c r="S195" s="98">
        <v>2263.2555029068644</v>
      </c>
      <c r="T195" s="98">
        <v>2381.3092808770148</v>
      </c>
      <c r="U195" s="98">
        <v>2455.4771754714093</v>
      </c>
      <c r="V195" s="98">
        <v>2537.1896074720289</v>
      </c>
      <c r="W195" s="98">
        <v>2597.804936108264</v>
      </c>
      <c r="X195" s="98">
        <v>2682.5398482542059</v>
      </c>
      <c r="Y195" s="98">
        <v>2638.5790910602755</v>
      </c>
      <c r="DA195" s="63" t="s">
        <v>2470</v>
      </c>
    </row>
    <row r="196" spans="1:105" ht="12" customHeight="1" x14ac:dyDescent="0.25">
      <c r="A196" s="97" t="s">
        <v>53</v>
      </c>
      <c r="B196" s="98">
        <v>26.526215036762952</v>
      </c>
      <c r="C196" s="98">
        <v>27.871627149912211</v>
      </c>
      <c r="D196" s="98">
        <v>29.489789433897251</v>
      </c>
      <c r="E196" s="98">
        <v>25.797151428982833</v>
      </c>
      <c r="F196" s="98">
        <v>26.949019683692182</v>
      </c>
      <c r="G196" s="98">
        <v>28.662215632905937</v>
      </c>
      <c r="H196" s="98">
        <v>28.168660766828513</v>
      </c>
      <c r="I196" s="98">
        <v>30.865413765956678</v>
      </c>
      <c r="J196" s="98">
        <v>31.601928947306295</v>
      </c>
      <c r="K196" s="98">
        <v>33.588470485164308</v>
      </c>
      <c r="L196" s="98">
        <v>19.057047119975643</v>
      </c>
      <c r="M196" s="98">
        <v>19.441980810242107</v>
      </c>
      <c r="N196" s="98">
        <v>20.664449153668123</v>
      </c>
      <c r="O196" s="98">
        <v>21.798813670926496</v>
      </c>
      <c r="P196" s="98">
        <v>22.802239184683316</v>
      </c>
      <c r="Q196" s="98">
        <v>22.970072640066103</v>
      </c>
      <c r="R196" s="98">
        <v>21.624191025514154</v>
      </c>
      <c r="S196" s="98">
        <v>21.801808994292916</v>
      </c>
      <c r="T196" s="98">
        <v>22.539908269851445</v>
      </c>
      <c r="U196" s="98">
        <v>22.867239390363245</v>
      </c>
      <c r="V196" s="98">
        <v>33.426182829331289</v>
      </c>
      <c r="W196" s="98">
        <v>34.185404320983423</v>
      </c>
      <c r="X196" s="98">
        <v>35.527459978647755</v>
      </c>
      <c r="Y196" s="98">
        <v>35.840360977762408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25.642858635899106</v>
      </c>
      <c r="C197" s="122">
        <f t="shared" si="100"/>
        <v>30.855445570766051</v>
      </c>
      <c r="D197" s="122">
        <f t="shared" si="100"/>
        <v>25.28214970204176</v>
      </c>
      <c r="E197" s="122">
        <f t="shared" si="100"/>
        <v>61.607804571947177</v>
      </c>
      <c r="F197" s="122">
        <f t="shared" si="100"/>
        <v>49.445413911752318</v>
      </c>
      <c r="G197" s="122">
        <f t="shared" si="100"/>
        <v>65.28393660536652</v>
      </c>
      <c r="H197" s="122">
        <f t="shared" si="100"/>
        <v>85.126093223196889</v>
      </c>
      <c r="I197" s="122">
        <f t="shared" si="100"/>
        <v>41.026040914597978</v>
      </c>
      <c r="J197" s="122">
        <f t="shared" si="100"/>
        <v>37.64364581153805</v>
      </c>
      <c r="K197" s="122">
        <f t="shared" si="100"/>
        <v>61.378982279581997</v>
      </c>
      <c r="L197" s="122">
        <f t="shared" si="100"/>
        <v>91.725401852556899</v>
      </c>
      <c r="M197" s="122">
        <f t="shared" si="100"/>
        <v>96.545818896520046</v>
      </c>
      <c r="N197" s="122">
        <f t="shared" si="100"/>
        <v>102.23397154962178</v>
      </c>
      <c r="O197" s="122">
        <f t="shared" si="100"/>
        <v>102.19111112464317</v>
      </c>
      <c r="P197" s="122">
        <f t="shared" si="100"/>
        <v>99.492134469861469</v>
      </c>
      <c r="Q197" s="122">
        <f t="shared" si="100"/>
        <v>96.328846198389641</v>
      </c>
      <c r="R197" s="122">
        <f t="shared" si="100"/>
        <v>113.03697954054165</v>
      </c>
      <c r="S197" s="122">
        <f t="shared" si="100"/>
        <v>114.86541381987641</v>
      </c>
      <c r="T197" s="122">
        <f t="shared" si="100"/>
        <v>123.37864063025074</v>
      </c>
      <c r="U197" s="122">
        <f t="shared" si="100"/>
        <v>127.27073947850076</v>
      </c>
      <c r="V197" s="122">
        <f t="shared" si="100"/>
        <v>142.24237778765209</v>
      </c>
      <c r="W197" s="122">
        <f t="shared" si="100"/>
        <v>171.85265052618152</v>
      </c>
      <c r="X197" s="122">
        <f t="shared" si="100"/>
        <v>198.10396707241043</v>
      </c>
      <c r="Y197" s="122">
        <f t="shared" si="100"/>
        <v>233.31809022905495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25.642858635899106</v>
      </c>
      <c r="C198" s="98">
        <f>RES_hhdet_tesh!C67</f>
        <v>30.855445570766051</v>
      </c>
      <c r="D198" s="98">
        <f>RES_hhdet_tesh!D67</f>
        <v>25.28214970204176</v>
      </c>
      <c r="E198" s="98">
        <f>RES_hhdet_tesh!E67</f>
        <v>61.607804571947177</v>
      </c>
      <c r="F198" s="98">
        <f>RES_hhdet_tesh!F67</f>
        <v>49.445413911752318</v>
      </c>
      <c r="G198" s="98">
        <f>RES_hhdet_tesh!G67</f>
        <v>65.28393660536652</v>
      </c>
      <c r="H198" s="98">
        <f>RES_hhdet_tesh!H67</f>
        <v>85.126093223196889</v>
      </c>
      <c r="I198" s="98">
        <f>RES_hhdet_tesh!I67</f>
        <v>41.026040914597978</v>
      </c>
      <c r="J198" s="98">
        <f>RES_hhdet_tesh!J67</f>
        <v>37.64364581153805</v>
      </c>
      <c r="K198" s="98">
        <f>RES_hhdet_tesh!K67</f>
        <v>61.378982279581997</v>
      </c>
      <c r="L198" s="98">
        <f>RES_hhdet_tesh!L67</f>
        <v>91.725401852556899</v>
      </c>
      <c r="M198" s="98">
        <f>RES_hhdet_tesh!M67</f>
        <v>96.545818896520046</v>
      </c>
      <c r="N198" s="98">
        <f>RES_hhdet_tesh!N67</f>
        <v>102.23397154962178</v>
      </c>
      <c r="O198" s="98">
        <f>RES_hhdet_tesh!O67</f>
        <v>102.19111112464317</v>
      </c>
      <c r="P198" s="98">
        <f>RES_hhdet_tesh!P67</f>
        <v>99.492134469861469</v>
      </c>
      <c r="Q198" s="98">
        <f>RES_hhdet_tesh!Q67</f>
        <v>96.328846198389641</v>
      </c>
      <c r="R198" s="98">
        <f>RES_hhdet_tesh!R67</f>
        <v>113.03697954054165</v>
      </c>
      <c r="S198" s="98">
        <f>RES_hhdet_tesh!S67</f>
        <v>114.86541381987641</v>
      </c>
      <c r="T198" s="98">
        <f>RES_hhdet_tesh!T67</f>
        <v>123.37864063025074</v>
      </c>
      <c r="U198" s="98">
        <f>RES_hhdet_tesh!U67</f>
        <v>127.27073947850076</v>
      </c>
      <c r="V198" s="98">
        <f>RES_hhdet_tesh!V67</f>
        <v>142.24237778765209</v>
      </c>
      <c r="W198" s="98">
        <f>RES_hhdet_tesh!W67</f>
        <v>171.85265052618152</v>
      </c>
      <c r="X198" s="98">
        <f>RES_hhdet_tesh!X67</f>
        <v>198.10396707241043</v>
      </c>
      <c r="Y198" s="98">
        <f>RES_hhdet_tesh!Y67</f>
        <v>233.31809022905495</v>
      </c>
      <c r="DA198" s="63" t="s">
        <v>2473</v>
      </c>
    </row>
    <row r="199" spans="1:105" ht="12" customHeight="1" x14ac:dyDescent="0.25">
      <c r="A199" s="121" t="s">
        <v>55</v>
      </c>
      <c r="B199" s="122">
        <v>798.48845766932288</v>
      </c>
      <c r="C199" s="122">
        <v>844.09387136578653</v>
      </c>
      <c r="D199" s="122">
        <v>881.69374563349015</v>
      </c>
      <c r="E199" s="122">
        <v>828.0347297021101</v>
      </c>
      <c r="F199" s="122">
        <v>843.8224298190861</v>
      </c>
      <c r="G199" s="122">
        <v>854.49428560752494</v>
      </c>
      <c r="H199" s="122">
        <v>839.68242069684425</v>
      </c>
      <c r="I199" s="122">
        <v>851.30346840586799</v>
      </c>
      <c r="J199" s="122">
        <v>842.08075243522592</v>
      </c>
      <c r="K199" s="122">
        <v>819.33001159404205</v>
      </c>
      <c r="L199" s="122">
        <v>1012.6420632092503</v>
      </c>
      <c r="M199" s="122">
        <v>833.82340486978001</v>
      </c>
      <c r="N199" s="122">
        <v>801.71886277258488</v>
      </c>
      <c r="O199" s="122">
        <v>746.63186166581636</v>
      </c>
      <c r="P199" s="122">
        <v>752.2688313663532</v>
      </c>
      <c r="Q199" s="122">
        <v>757.80035879037416</v>
      </c>
      <c r="R199" s="122">
        <v>706.40807921380474</v>
      </c>
      <c r="S199" s="122">
        <v>741.50348071136193</v>
      </c>
      <c r="T199" s="122">
        <v>785.63182797581362</v>
      </c>
      <c r="U199" s="122">
        <v>796.11337350665383</v>
      </c>
      <c r="V199" s="122">
        <v>861.58463542829793</v>
      </c>
      <c r="W199" s="122">
        <v>816.60552982852596</v>
      </c>
      <c r="X199" s="122">
        <v>794.49622457581268</v>
      </c>
      <c r="Y199" s="122">
        <v>763.84561180120818</v>
      </c>
      <c r="DA199" s="130" t="s">
        <v>2474</v>
      </c>
    </row>
    <row r="200" spans="1:105" ht="12" customHeight="1" x14ac:dyDescent="0.25">
      <c r="A200" s="97" t="s">
        <v>134</v>
      </c>
      <c r="B200" s="98">
        <v>797.43556723325821</v>
      </c>
      <c r="C200" s="98">
        <v>843.91483809446606</v>
      </c>
      <c r="D200" s="98">
        <v>882.47362231701209</v>
      </c>
      <c r="E200" s="98">
        <v>829.38755181315014</v>
      </c>
      <c r="F200" s="98">
        <v>845.96901053340014</v>
      </c>
      <c r="G200" s="98">
        <v>854.40883139077278</v>
      </c>
      <c r="H200" s="98">
        <v>840.3134244931631</v>
      </c>
      <c r="I200" s="98">
        <v>851.26190188180408</v>
      </c>
      <c r="J200" s="98">
        <v>841.61467171788991</v>
      </c>
      <c r="K200" s="98">
        <v>817.28779548033299</v>
      </c>
      <c r="L200" s="98">
        <v>1019.9659678927013</v>
      </c>
      <c r="M200" s="98">
        <v>835.17202344121665</v>
      </c>
      <c r="N200" s="98">
        <v>803.57681653518819</v>
      </c>
      <c r="O200" s="98">
        <v>746.31651960233353</v>
      </c>
      <c r="P200" s="98">
        <v>754.01200576513247</v>
      </c>
      <c r="Q200" s="98">
        <v>760.37645049334583</v>
      </c>
      <c r="R200" s="98">
        <v>706.01293253088545</v>
      </c>
      <c r="S200" s="98">
        <v>741.88784688375642</v>
      </c>
      <c r="T200" s="98">
        <v>786.99222200178974</v>
      </c>
      <c r="U200" s="98">
        <v>797.69563896762372</v>
      </c>
      <c r="V200" s="98">
        <v>866.07995679833664</v>
      </c>
      <c r="W200" s="98">
        <v>817.80145838968997</v>
      </c>
      <c r="X200" s="98">
        <v>794.93421628181056</v>
      </c>
      <c r="Y200" s="98">
        <v>763.01184446267132</v>
      </c>
      <c r="DA200" s="63" t="s">
        <v>2475</v>
      </c>
    </row>
    <row r="201" spans="1:105" ht="12" customHeight="1" x14ac:dyDescent="0.25">
      <c r="A201" s="97" t="s">
        <v>133</v>
      </c>
      <c r="B201" s="98">
        <v>797.43556723325821</v>
      </c>
      <c r="C201" s="98">
        <v>843.92340749788309</v>
      </c>
      <c r="D201" s="98">
        <v>882.48139625130318</v>
      </c>
      <c r="E201" s="98">
        <v>829.42428393047487</v>
      </c>
      <c r="F201" s="98">
        <v>846.00243224614132</v>
      </c>
      <c r="G201" s="98">
        <v>854.42062984486017</v>
      </c>
      <c r="H201" s="98">
        <v>840.32100819615437</v>
      </c>
      <c r="I201" s="98">
        <v>851.26738858040915</v>
      </c>
      <c r="J201" s="98">
        <v>841.60831735417401</v>
      </c>
      <c r="K201" s="98">
        <v>817.27863618854587</v>
      </c>
      <c r="L201" s="98">
        <v>1020.1580295015984</v>
      </c>
      <c r="M201" s="98">
        <v>835.5181776238885</v>
      </c>
      <c r="N201" s="98">
        <v>804.08834937707718</v>
      </c>
      <c r="O201" s="98">
        <v>746.81641236052837</v>
      </c>
      <c r="P201" s="98">
        <v>754.73239220977791</v>
      </c>
      <c r="Q201" s="98">
        <v>761.14829241226039</v>
      </c>
      <c r="R201" s="98">
        <v>706.43929696013799</v>
      </c>
      <c r="S201" s="98">
        <v>742.09589885892694</v>
      </c>
      <c r="T201" s="98">
        <v>787.11632421831177</v>
      </c>
      <c r="U201" s="98">
        <v>797.6010975245656</v>
      </c>
      <c r="V201" s="98">
        <v>865.91552610050098</v>
      </c>
      <c r="W201" s="98">
        <v>817.4100032620247</v>
      </c>
      <c r="X201" s="98">
        <v>794.61657762554444</v>
      </c>
      <c r="Y201" s="98">
        <v>762.61122629192164</v>
      </c>
      <c r="DA201" s="63" t="s">
        <v>2476</v>
      </c>
    </row>
    <row r="202" spans="1:105" ht="12" customHeight="1" x14ac:dyDescent="0.25">
      <c r="A202" s="100" t="s">
        <v>212</v>
      </c>
      <c r="B202" s="101">
        <v>139.52084047010956</v>
      </c>
      <c r="C202" s="101">
        <v>159.37031673254145</v>
      </c>
      <c r="D202" s="101">
        <v>175.39687592529077</v>
      </c>
      <c r="E202" s="101">
        <v>140.61761800125882</v>
      </c>
      <c r="F202" s="101">
        <v>145.04873306036055</v>
      </c>
      <c r="G202" s="101">
        <v>169.29750245235783</v>
      </c>
      <c r="H202" s="101">
        <v>151.98005368073225</v>
      </c>
      <c r="I202" s="101">
        <v>156.27786785430757</v>
      </c>
      <c r="J202" s="101">
        <v>150.49749571000248</v>
      </c>
      <c r="K202" s="101">
        <v>151.026746843832</v>
      </c>
      <c r="L202" s="101">
        <v>171.78598229661628</v>
      </c>
      <c r="M202" s="101">
        <v>91.356162905931171</v>
      </c>
      <c r="N202" s="101">
        <v>91.125974562981455</v>
      </c>
      <c r="O202" s="101">
        <v>69.232891651290288</v>
      </c>
      <c r="P202" s="101">
        <v>81.774402031550323</v>
      </c>
      <c r="Q202" s="101">
        <v>89.186002165614198</v>
      </c>
      <c r="R202" s="101">
        <v>87.338426873172438</v>
      </c>
      <c r="S202" s="101">
        <v>81.483714636794843</v>
      </c>
      <c r="T202" s="101">
        <v>68.048403450842613</v>
      </c>
      <c r="U202" s="101">
        <v>72.52789521414681</v>
      </c>
      <c r="V202" s="101">
        <v>94.786850142115384</v>
      </c>
      <c r="W202" s="101">
        <v>108.4011833644537</v>
      </c>
      <c r="X202" s="101">
        <v>169.70901886921024</v>
      </c>
      <c r="Y202" s="101">
        <v>145.75194644277789</v>
      </c>
      <c r="DA202" s="131" t="s">
        <v>2477</v>
      </c>
    </row>
    <row r="203" spans="1:105" ht="12" customHeight="1" x14ac:dyDescent="0.25">
      <c r="A203" s="103" t="s">
        <v>52</v>
      </c>
      <c r="B203" s="104">
        <v>657.91472676314868</v>
      </c>
      <c r="C203" s="104">
        <v>684.55309076534161</v>
      </c>
      <c r="D203" s="104">
        <v>707.08452032601247</v>
      </c>
      <c r="E203" s="104">
        <v>688.80666592921602</v>
      </c>
      <c r="F203" s="104">
        <v>700.95369918578092</v>
      </c>
      <c r="G203" s="104">
        <v>685.12312739250206</v>
      </c>
      <c r="H203" s="104">
        <v>688.34095451542214</v>
      </c>
      <c r="I203" s="104">
        <v>694.98952072610166</v>
      </c>
      <c r="J203" s="104">
        <v>691.11082164417155</v>
      </c>
      <c r="K203" s="104">
        <v>666.25188934471385</v>
      </c>
      <c r="L203" s="104">
        <v>848.3720472049821</v>
      </c>
      <c r="M203" s="104">
        <v>744.16201471795739</v>
      </c>
      <c r="N203" s="104">
        <v>712.96237481409582</v>
      </c>
      <c r="O203" s="104">
        <v>677.58352070923809</v>
      </c>
      <c r="P203" s="104">
        <v>672.95799017822753</v>
      </c>
      <c r="Q203" s="104">
        <v>671.96229024664615</v>
      </c>
      <c r="R203" s="104">
        <v>619.10087008696553</v>
      </c>
      <c r="S203" s="104">
        <v>660.6121842221321</v>
      </c>
      <c r="T203" s="104">
        <v>719.0679207674691</v>
      </c>
      <c r="U203" s="104">
        <v>725.07320231041876</v>
      </c>
      <c r="V203" s="104">
        <v>771.12867595838554</v>
      </c>
      <c r="W203" s="104">
        <v>709.0088198975709</v>
      </c>
      <c r="X203" s="104">
        <v>624.9075587563342</v>
      </c>
      <c r="Y203" s="104">
        <v>616.85927984914372</v>
      </c>
      <c r="DA203" s="132" t="s">
        <v>2478</v>
      </c>
    </row>
    <row r="204" spans="1:105" ht="12" customHeight="1" x14ac:dyDescent="0.25">
      <c r="A204" s="106" t="s">
        <v>122</v>
      </c>
      <c r="B204" s="101">
        <v>823.79453052706583</v>
      </c>
      <c r="C204" s="101">
        <v>848.12605127296274</v>
      </c>
      <c r="D204" s="101">
        <v>863.61333342257115</v>
      </c>
      <c r="E204" s="101">
        <v>796.78951840344382</v>
      </c>
      <c r="F204" s="101">
        <v>794.66277578599932</v>
      </c>
      <c r="G204" s="101">
        <v>856.3236673116271</v>
      </c>
      <c r="H204" s="101">
        <v>825.56341382452752</v>
      </c>
      <c r="I204" s="101">
        <v>852.2947042210227</v>
      </c>
      <c r="J204" s="101">
        <v>852.75480916335152</v>
      </c>
      <c r="K204" s="101">
        <v>866.18059177185728</v>
      </c>
      <c r="L204" s="101">
        <v>852.39135217099852</v>
      </c>
      <c r="M204" s="101">
        <v>805.01216932005684</v>
      </c>
      <c r="N204" s="101">
        <v>762.31698502129871</v>
      </c>
      <c r="O204" s="101">
        <v>753.03494651155552</v>
      </c>
      <c r="P204" s="101">
        <v>712.36908705331984</v>
      </c>
      <c r="Q204" s="101">
        <v>696.88336592948906</v>
      </c>
      <c r="R204" s="101">
        <v>715.33301669987202</v>
      </c>
      <c r="S204" s="101">
        <v>729.3709587229223</v>
      </c>
      <c r="T204" s="101">
        <v>747.83431010629056</v>
      </c>
      <c r="U204" s="101">
        <v>748.97880942237032</v>
      </c>
      <c r="V204" s="101">
        <v>718.68544371232906</v>
      </c>
      <c r="W204" s="101">
        <v>780.62050755758867</v>
      </c>
      <c r="X204" s="101">
        <v>778.70141687768148</v>
      </c>
      <c r="Y204" s="101">
        <v>797.29787057762996</v>
      </c>
      <c r="DA204" s="131" t="s">
        <v>2479</v>
      </c>
    </row>
    <row r="205" spans="1:105" ht="12" customHeight="1" x14ac:dyDescent="0.25">
      <c r="A205" s="107" t="s">
        <v>121</v>
      </c>
      <c r="B205" s="104">
        <v>823.79453052706617</v>
      </c>
      <c r="C205" s="104">
        <v>848.34229622103703</v>
      </c>
      <c r="D205" s="104">
        <v>863.76046093061041</v>
      </c>
      <c r="E205" s="104">
        <v>796.78984285117383</v>
      </c>
      <c r="F205" s="104">
        <v>794.61875792058549</v>
      </c>
      <c r="G205" s="104">
        <v>856.47122993080723</v>
      </c>
      <c r="H205" s="104">
        <v>825.52647431324056</v>
      </c>
      <c r="I205" s="104">
        <v>852.22589588225935</v>
      </c>
      <c r="J205" s="104">
        <v>852.80595397194043</v>
      </c>
      <c r="K205" s="104">
        <v>866.14554036827496</v>
      </c>
      <c r="L205" s="104">
        <v>852.70599380249996</v>
      </c>
      <c r="M205" s="104">
        <v>805.89658377101932</v>
      </c>
      <c r="N205" s="104">
        <v>763.51193421807523</v>
      </c>
      <c r="O205" s="104">
        <v>753.10382720021892</v>
      </c>
      <c r="P205" s="104">
        <v>712.71403178934781</v>
      </c>
      <c r="Q205" s="104">
        <v>697.1082669959759</v>
      </c>
      <c r="R205" s="104">
        <v>715.79580234152843</v>
      </c>
      <c r="S205" s="104">
        <v>730.3366685673484</v>
      </c>
      <c r="T205" s="104">
        <v>746.69332714356278</v>
      </c>
      <c r="U205" s="104">
        <v>748.41982001868473</v>
      </c>
      <c r="V205" s="104">
        <v>713.08219020411138</v>
      </c>
      <c r="W205" s="104">
        <v>778.93024687938623</v>
      </c>
      <c r="X205" s="104">
        <v>779.87223582587546</v>
      </c>
      <c r="Y205" s="104">
        <v>797.66649993990302</v>
      </c>
      <c r="DA205" s="132" t="s">
        <v>2480</v>
      </c>
    </row>
    <row r="206" spans="1:105" ht="12" customHeight="1" x14ac:dyDescent="0.25">
      <c r="A206" s="108" t="s">
        <v>53</v>
      </c>
      <c r="B206" s="98">
        <v>136.07202496348785</v>
      </c>
      <c r="C206" s="98">
        <v>160.71003024334163</v>
      </c>
      <c r="D206" s="98">
        <v>176.05940885574654</v>
      </c>
      <c r="E206" s="98">
        <v>116.80987693802098</v>
      </c>
      <c r="F206" s="98">
        <v>118.40849022312707</v>
      </c>
      <c r="G206" s="98">
        <v>175.17063408515511</v>
      </c>
      <c r="H206" s="98">
        <v>143.83682887455234</v>
      </c>
      <c r="I206" s="98">
        <v>154.19271814379215</v>
      </c>
      <c r="J206" s="98">
        <v>148.9758976231526</v>
      </c>
      <c r="K206" s="98">
        <v>162.74951866777263</v>
      </c>
      <c r="L206" s="98">
        <v>111.94126927563414</v>
      </c>
      <c r="M206" s="98">
        <v>79.878369927196189</v>
      </c>
      <c r="N206" s="98">
        <v>73.151714721577932</v>
      </c>
      <c r="O206" s="98">
        <v>61.008699907295544</v>
      </c>
      <c r="P206" s="98">
        <v>62.394145307887101</v>
      </c>
      <c r="Q206" s="98">
        <v>64.967113004410436</v>
      </c>
      <c r="R206" s="98">
        <v>73.724129393543279</v>
      </c>
      <c r="S206" s="98">
        <v>71.942720042097193</v>
      </c>
      <c r="T206" s="98">
        <v>53.043785691085574</v>
      </c>
      <c r="U206" s="98">
        <v>54.871621299764577</v>
      </c>
      <c r="V206" s="98">
        <v>20.341274011045936</v>
      </c>
      <c r="W206" s="98">
        <v>55.427854426607858</v>
      </c>
      <c r="X206" s="98">
        <v>106.99784543937552</v>
      </c>
      <c r="Y206" s="98">
        <v>106.80311054038782</v>
      </c>
      <c r="DA206" s="63" t="s">
        <v>2481</v>
      </c>
    </row>
    <row r="207" spans="1:105" ht="12" customHeight="1" x14ac:dyDescent="0.25">
      <c r="A207" s="108" t="s">
        <v>52</v>
      </c>
      <c r="B207" s="98">
        <v>687.72250556357835</v>
      </c>
      <c r="C207" s="98">
        <v>687.6322659776954</v>
      </c>
      <c r="D207" s="98">
        <v>687.70105207486392</v>
      </c>
      <c r="E207" s="98">
        <v>679.97996591315291</v>
      </c>
      <c r="F207" s="98">
        <v>676.21026769745833</v>
      </c>
      <c r="G207" s="98">
        <v>681.30059584565208</v>
      </c>
      <c r="H207" s="98">
        <v>681.68964543868822</v>
      </c>
      <c r="I207" s="98">
        <v>698.03317773846709</v>
      </c>
      <c r="J207" s="98">
        <v>703.83005634878771</v>
      </c>
      <c r="K207" s="98">
        <v>703.39602170050239</v>
      </c>
      <c r="L207" s="98">
        <v>740.76472452686596</v>
      </c>
      <c r="M207" s="98">
        <v>726.01821384382299</v>
      </c>
      <c r="N207" s="98">
        <v>690.36021949649717</v>
      </c>
      <c r="O207" s="98">
        <v>692.09512729292339</v>
      </c>
      <c r="P207" s="98">
        <v>650.31988648146068</v>
      </c>
      <c r="Q207" s="98">
        <v>632.1411539915656</v>
      </c>
      <c r="R207" s="98">
        <v>642.07167294798512</v>
      </c>
      <c r="S207" s="98">
        <v>658.39394852525106</v>
      </c>
      <c r="T207" s="98">
        <v>693.64954145247725</v>
      </c>
      <c r="U207" s="98">
        <v>693.54819871892005</v>
      </c>
      <c r="V207" s="98">
        <v>692.74091619306535</v>
      </c>
      <c r="W207" s="98">
        <v>723.50239245277851</v>
      </c>
      <c r="X207" s="98">
        <v>672.87439038650007</v>
      </c>
      <c r="Y207" s="98">
        <v>690.8633893995152</v>
      </c>
      <c r="DA207" s="63" t="s">
        <v>2482</v>
      </c>
    </row>
    <row r="208" spans="1:105" ht="12" customHeight="1" x14ac:dyDescent="0.25">
      <c r="A208" s="121" t="s">
        <v>54</v>
      </c>
      <c r="B208" s="122">
        <v>1365.0838275447588</v>
      </c>
      <c r="C208" s="122">
        <v>1490.5091774489802</v>
      </c>
      <c r="D208" s="122">
        <v>1615.8761803260334</v>
      </c>
      <c r="E208" s="122">
        <v>1504.2817746417857</v>
      </c>
      <c r="F208" s="122">
        <v>1539.8250559402964</v>
      </c>
      <c r="G208" s="122">
        <v>1568.9302033029874</v>
      </c>
      <c r="H208" s="122">
        <v>1468.2624841468876</v>
      </c>
      <c r="I208" s="122">
        <v>1473.1750973568255</v>
      </c>
      <c r="J208" s="122">
        <v>1350.6994172265056</v>
      </c>
      <c r="K208" s="122">
        <v>1310.7652870281729</v>
      </c>
      <c r="L208" s="122">
        <v>1579.8955205865327</v>
      </c>
      <c r="M208" s="122">
        <v>1239.5946179157672</v>
      </c>
      <c r="N208" s="122">
        <v>1050.0384151038866</v>
      </c>
      <c r="O208" s="122">
        <v>868.20025566919378</v>
      </c>
      <c r="P208" s="122">
        <v>851.52844754411137</v>
      </c>
      <c r="Q208" s="122">
        <v>870.95673533266302</v>
      </c>
      <c r="R208" s="122">
        <v>938.76430551869316</v>
      </c>
      <c r="S208" s="122">
        <v>938.5169612751921</v>
      </c>
      <c r="T208" s="122">
        <v>1097.3004091205692</v>
      </c>
      <c r="U208" s="122">
        <v>1145.5806842415691</v>
      </c>
      <c r="V208" s="122">
        <v>1245.6936483678546</v>
      </c>
      <c r="W208" s="122">
        <v>1311.5287245857714</v>
      </c>
      <c r="X208" s="122">
        <v>1240.0275805151232</v>
      </c>
      <c r="Y208" s="122">
        <v>1349.5892834574438</v>
      </c>
      <c r="DA208" s="130" t="s">
        <v>2483</v>
      </c>
    </row>
    <row r="209" spans="1:105" ht="12" customHeight="1" x14ac:dyDescent="0.25">
      <c r="A209" s="97" t="s">
        <v>175</v>
      </c>
      <c r="B209" s="98">
        <v>1364.1654943269016</v>
      </c>
      <c r="C209" s="98">
        <v>1490.0002668413515</v>
      </c>
      <c r="D209" s="98">
        <v>1615.9393315242157</v>
      </c>
      <c r="E209" s="98">
        <v>1508.4216806347956</v>
      </c>
      <c r="F209" s="98">
        <v>1543.783134331677</v>
      </c>
      <c r="G209" s="98">
        <v>1567.9886961050697</v>
      </c>
      <c r="H209" s="98">
        <v>1466.9494678355397</v>
      </c>
      <c r="I209" s="98">
        <v>1465.6895233171917</v>
      </c>
      <c r="J209" s="98">
        <v>1354.866177811361</v>
      </c>
      <c r="K209" s="98">
        <v>1314.063669342577</v>
      </c>
      <c r="L209" s="98">
        <v>1578.0776458317439</v>
      </c>
      <c r="M209" s="98">
        <v>1235.7292899110673</v>
      </c>
      <c r="N209" s="98">
        <v>1053.5593873434673</v>
      </c>
      <c r="O209" s="98">
        <v>873.17120801506019</v>
      </c>
      <c r="P209" s="98">
        <v>861.30185069815343</v>
      </c>
      <c r="Q209" s="98">
        <v>881.4213487152947</v>
      </c>
      <c r="R209" s="98">
        <v>932.77095664714057</v>
      </c>
      <c r="S209" s="98">
        <v>940.44317873099078</v>
      </c>
      <c r="T209" s="98">
        <v>1096.5868733820685</v>
      </c>
      <c r="U209" s="98">
        <v>1146.6959053042185</v>
      </c>
      <c r="V209" s="98">
        <v>1247.463811762387</v>
      </c>
      <c r="W209" s="98">
        <v>1311.7065685149364</v>
      </c>
      <c r="X209" s="98">
        <v>1241.1408181237</v>
      </c>
      <c r="Y209" s="98">
        <v>1347.124512096452</v>
      </c>
      <c r="DA209" s="63" t="s">
        <v>2484</v>
      </c>
    </row>
    <row r="210" spans="1:105" ht="12" customHeight="1" x14ac:dyDescent="0.25">
      <c r="A210" s="109" t="s">
        <v>120</v>
      </c>
      <c r="B210" s="33">
        <v>1381.4858959819305</v>
      </c>
      <c r="C210" s="33">
        <v>1498.7351780280301</v>
      </c>
      <c r="D210" s="33">
        <v>1614.9453762213855</v>
      </c>
      <c r="E210" s="33">
        <v>1446.9897762546254</v>
      </c>
      <c r="F210" s="33">
        <v>1487.7279177597227</v>
      </c>
      <c r="G210" s="33">
        <v>1580.8214194285085</v>
      </c>
      <c r="H210" s="33">
        <v>1484.4122867598305</v>
      </c>
      <c r="I210" s="33">
        <v>1565.3081689028602</v>
      </c>
      <c r="J210" s="33">
        <v>1299.9975851024233</v>
      </c>
      <c r="K210" s="33">
        <v>1271.6499113495174</v>
      </c>
      <c r="L210" s="33">
        <v>1600.1681417482489</v>
      </c>
      <c r="M210" s="33">
        <v>1282.358744034944</v>
      </c>
      <c r="N210" s="33">
        <v>1009.5309930049715</v>
      </c>
      <c r="O210" s="33">
        <v>806.4636576360208</v>
      </c>
      <c r="P210" s="33">
        <v>720.77264269730995</v>
      </c>
      <c r="Q210" s="33">
        <v>720.19269627767665</v>
      </c>
      <c r="R210" s="33">
        <v>1029.9844302767797</v>
      </c>
      <c r="S210" s="33">
        <v>906.53535983713573</v>
      </c>
      <c r="T210" s="33">
        <v>1110.0540652105219</v>
      </c>
      <c r="U210" s="33">
        <v>1123.8463733142546</v>
      </c>
      <c r="V210" s="33">
        <v>1206.5208393742528</v>
      </c>
      <c r="W210" s="33">
        <v>1306.8191542472673</v>
      </c>
      <c r="X210" s="33">
        <v>1202.1086533425548</v>
      </c>
      <c r="Y210" s="33">
        <v>1440.8921170790866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1262.5599651611869</v>
      </c>
      <c r="C212" s="117">
        <f t="shared" si="101"/>
        <v>1417.4009430394112</v>
      </c>
      <c r="D212" s="117">
        <f t="shared" si="101"/>
        <v>1527.4195323734621</v>
      </c>
      <c r="E212" s="117">
        <f t="shared" si="101"/>
        <v>1500.1495089123312</v>
      </c>
      <c r="F212" s="117">
        <f t="shared" si="101"/>
        <v>1572.1490716258731</v>
      </c>
      <c r="G212" s="117">
        <f t="shared" si="101"/>
        <v>1608.8729503984432</v>
      </c>
      <c r="H212" s="117">
        <f t="shared" si="101"/>
        <v>1532.2760599298697</v>
      </c>
      <c r="I212" s="117">
        <f t="shared" si="101"/>
        <v>1569.291236331419</v>
      </c>
      <c r="J212" s="117">
        <f t="shared" si="101"/>
        <v>1492.9651082418641</v>
      </c>
      <c r="K212" s="117">
        <f t="shared" si="101"/>
        <v>1547.7816442907815</v>
      </c>
      <c r="L212" s="117">
        <f t="shared" si="101"/>
        <v>1551.1298056217524</v>
      </c>
      <c r="M212" s="117">
        <f t="shared" si="101"/>
        <v>1304.8694657820104</v>
      </c>
      <c r="N212" s="117">
        <f t="shared" si="101"/>
        <v>1298.6552269919705</v>
      </c>
      <c r="O212" s="117">
        <f t="shared" si="101"/>
        <v>1263.320798920472</v>
      </c>
      <c r="P212" s="117">
        <f t="shared" si="101"/>
        <v>1321.9894124752263</v>
      </c>
      <c r="Q212" s="117">
        <f t="shared" si="101"/>
        <v>1338.5433099357911</v>
      </c>
      <c r="R212" s="117">
        <f t="shared" ref="R212:V212" si="102">R213+R216+R218+R227</f>
        <v>1251.1839177194588</v>
      </c>
      <c r="S212" s="117">
        <f t="shared" si="102"/>
        <v>1261.5037464655977</v>
      </c>
      <c r="T212" s="117">
        <f t="shared" si="102"/>
        <v>1334.5257597851844</v>
      </c>
      <c r="U212" s="117">
        <f t="shared" si="102"/>
        <v>1350.0560063671153</v>
      </c>
      <c r="V212" s="117">
        <f t="shared" si="102"/>
        <v>1403.9396837420632</v>
      </c>
      <c r="W212" s="117">
        <f t="shared" ref="W212:Y212" si="103">W213+W216+W218+W227</f>
        <v>1412.4104157898601</v>
      </c>
      <c r="X212" s="117">
        <f t="shared" si="103"/>
        <v>1392.7128381159789</v>
      </c>
      <c r="Y212" s="117">
        <f t="shared" si="103"/>
        <v>1387.2484860461473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543.22321951272511</v>
      </c>
      <c r="C213" s="122">
        <f t="shared" si="104"/>
        <v>610.43415556424247</v>
      </c>
      <c r="D213" s="122">
        <f t="shared" si="104"/>
        <v>668.76858145918436</v>
      </c>
      <c r="E213" s="122">
        <f t="shared" si="104"/>
        <v>704.1291370055435</v>
      </c>
      <c r="F213" s="122">
        <f t="shared" si="104"/>
        <v>765.16123655174852</v>
      </c>
      <c r="G213" s="122">
        <f t="shared" si="104"/>
        <v>796.58313406933587</v>
      </c>
      <c r="H213" s="122">
        <f t="shared" si="104"/>
        <v>763.62601142443827</v>
      </c>
      <c r="I213" s="122">
        <f t="shared" si="104"/>
        <v>800.62306336455572</v>
      </c>
      <c r="J213" s="122">
        <f t="shared" si="104"/>
        <v>769.19312341551836</v>
      </c>
      <c r="K213" s="122">
        <f t="shared" si="104"/>
        <v>850.63620308184329</v>
      </c>
      <c r="L213" s="122">
        <f t="shared" si="104"/>
        <v>713.58739928206535</v>
      </c>
      <c r="M213" s="122">
        <f t="shared" si="104"/>
        <v>642.78438319622421</v>
      </c>
      <c r="N213" s="122">
        <f t="shared" si="104"/>
        <v>709.38492419286433</v>
      </c>
      <c r="O213" s="122">
        <f t="shared" si="104"/>
        <v>751.09446668348755</v>
      </c>
      <c r="P213" s="122">
        <f t="shared" si="104"/>
        <v>813.02038602826622</v>
      </c>
      <c r="Q213" s="122">
        <f t="shared" si="104"/>
        <v>822.91254729675268</v>
      </c>
      <c r="R213" s="122">
        <f t="shared" ref="R213:V213" si="105">SUM(R214:R215)</f>
        <v>736.21306968555518</v>
      </c>
      <c r="S213" s="122">
        <f t="shared" si="105"/>
        <v>737.80557910196501</v>
      </c>
      <c r="T213" s="122">
        <f t="shared" si="105"/>
        <v>753.14332305691642</v>
      </c>
      <c r="U213" s="122">
        <f t="shared" si="105"/>
        <v>754.87293838976746</v>
      </c>
      <c r="V213" s="122">
        <f t="shared" si="105"/>
        <v>761.62059662166439</v>
      </c>
      <c r="W213" s="122">
        <f t="shared" ref="W213:Y213" si="106">SUM(W214:W215)</f>
        <v>764.25369578426796</v>
      </c>
      <c r="X213" s="122">
        <f t="shared" si="106"/>
        <v>774.62595557615521</v>
      </c>
      <c r="Y213" s="122">
        <f t="shared" si="106"/>
        <v>746.24589864551047</v>
      </c>
      <c r="DA213" s="130" t="s">
        <v>2637</v>
      </c>
    </row>
    <row r="214" spans="1:105" ht="12" customHeight="1" x14ac:dyDescent="0.25">
      <c r="A214" s="97" t="s">
        <v>212</v>
      </c>
      <c r="B214" s="98">
        <v>543.22321951272511</v>
      </c>
      <c r="C214" s="98">
        <v>610.43415556424247</v>
      </c>
      <c r="D214" s="98">
        <v>668.76858145918436</v>
      </c>
      <c r="E214" s="98">
        <v>704.1291370055435</v>
      </c>
      <c r="F214" s="98">
        <v>765.16123655174852</v>
      </c>
      <c r="G214" s="98">
        <v>796.58313406933587</v>
      </c>
      <c r="H214" s="98">
        <v>763.62601142443827</v>
      </c>
      <c r="I214" s="98">
        <v>800.62306336455572</v>
      </c>
      <c r="J214" s="98">
        <v>769.19312341551836</v>
      </c>
      <c r="K214" s="98">
        <v>850.63620308184329</v>
      </c>
      <c r="L214" s="98">
        <v>713.58739928206535</v>
      </c>
      <c r="M214" s="98">
        <v>642.78438319622421</v>
      </c>
      <c r="N214" s="98">
        <v>709.38492419286433</v>
      </c>
      <c r="O214" s="98">
        <v>751.09446668348755</v>
      </c>
      <c r="P214" s="98">
        <v>813.02038602826622</v>
      </c>
      <c r="Q214" s="98">
        <v>822.91254729675268</v>
      </c>
      <c r="R214" s="98">
        <v>736.21306968555518</v>
      </c>
      <c r="S214" s="98">
        <v>737.80557910196501</v>
      </c>
      <c r="T214" s="98">
        <v>753.14332305691642</v>
      </c>
      <c r="U214" s="98">
        <v>754.87293838976746</v>
      </c>
      <c r="V214" s="98">
        <v>761.62059662166439</v>
      </c>
      <c r="W214" s="98">
        <v>764.25369578426796</v>
      </c>
      <c r="X214" s="98">
        <v>774.62595557615521</v>
      </c>
      <c r="Y214" s="98">
        <v>746.24589864551047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273.12164480111966</v>
      </c>
      <c r="C218" s="122">
        <v>298.49308156675528</v>
      </c>
      <c r="D218" s="122">
        <v>308.63079129075101</v>
      </c>
      <c r="E218" s="122">
        <v>285.82852489118295</v>
      </c>
      <c r="F218" s="122">
        <v>287.72933553283372</v>
      </c>
      <c r="G218" s="122">
        <v>287.50293003845417</v>
      </c>
      <c r="H218" s="122">
        <v>279.62416574012332</v>
      </c>
      <c r="I218" s="122">
        <v>280.63296814881448</v>
      </c>
      <c r="J218" s="122">
        <v>273.49120451414007</v>
      </c>
      <c r="K218" s="122">
        <v>261.86870971347122</v>
      </c>
      <c r="L218" s="122">
        <v>318.04784412678646</v>
      </c>
      <c r="M218" s="122">
        <v>255.92023096609964</v>
      </c>
      <c r="N218" s="122">
        <v>242.15578698372298</v>
      </c>
      <c r="O218" s="122">
        <v>223.03019960492276</v>
      </c>
      <c r="P218" s="122">
        <v>222.35448301636438</v>
      </c>
      <c r="Q218" s="122">
        <v>221.18564508169129</v>
      </c>
      <c r="R218" s="122">
        <v>203.0566778440498</v>
      </c>
      <c r="S218" s="122">
        <v>209.19145933747799</v>
      </c>
      <c r="T218" s="122">
        <v>215.74491082654617</v>
      </c>
      <c r="U218" s="122">
        <v>213.87649077763629</v>
      </c>
      <c r="V218" s="122">
        <v>227.88889188204766</v>
      </c>
      <c r="W218" s="122">
        <v>211.95747016939239</v>
      </c>
      <c r="X218" s="122">
        <v>204.5300004126137</v>
      </c>
      <c r="Y218" s="122">
        <v>193.8242334244803</v>
      </c>
      <c r="DA218" s="130" t="s">
        <v>2642</v>
      </c>
    </row>
    <row r="219" spans="1:105" ht="12" customHeight="1" x14ac:dyDescent="0.25">
      <c r="A219" s="97" t="s">
        <v>134</v>
      </c>
      <c r="B219" s="98">
        <v>288.0238480932274</v>
      </c>
      <c r="C219" s="98">
        <v>315.1343626318324</v>
      </c>
      <c r="D219" s="98">
        <v>325.97864259620678</v>
      </c>
      <c r="E219" s="98">
        <v>302.33760800081672</v>
      </c>
      <c r="F219" s="98">
        <v>304.46732603147041</v>
      </c>
      <c r="G219" s="98">
        <v>303.93319687377766</v>
      </c>
      <c r="H219" s="98">
        <v>295.69426842630003</v>
      </c>
      <c r="I219" s="98">
        <v>296.25776321643002</v>
      </c>
      <c r="J219" s="98">
        <v>289.02628603831602</v>
      </c>
      <c r="K219" s="98">
        <v>276.78276292168499</v>
      </c>
      <c r="L219" s="98">
        <v>340.52049211927033</v>
      </c>
      <c r="M219" s="98">
        <v>276.05500201403277</v>
      </c>
      <c r="N219" s="98">
        <v>262.84399141720087</v>
      </c>
      <c r="O219" s="98">
        <v>241.84442576915353</v>
      </c>
      <c r="P219" s="98">
        <v>242.22716164402834</v>
      </c>
      <c r="Q219" s="98">
        <v>241.16355147368355</v>
      </c>
      <c r="R219" s="98">
        <v>220.42242619447509</v>
      </c>
      <c r="S219" s="98">
        <v>225.98225558566978</v>
      </c>
      <c r="T219" s="98">
        <v>233.71214567843779</v>
      </c>
      <c r="U219" s="98">
        <v>231.22838775442005</v>
      </c>
      <c r="V219" s="98">
        <v>246.08921798395031</v>
      </c>
      <c r="W219" s="98">
        <v>228.50336324463561</v>
      </c>
      <c r="X219" s="98">
        <v>218.69895844649537</v>
      </c>
      <c r="Y219" s="98">
        <v>206.40277967434014</v>
      </c>
      <c r="DA219" s="63" t="s">
        <v>2643</v>
      </c>
    </row>
    <row r="220" spans="1:105" ht="12" customHeight="1" x14ac:dyDescent="0.25">
      <c r="A220" s="97" t="s">
        <v>133</v>
      </c>
      <c r="B220" s="98">
        <v>50.393199165704651</v>
      </c>
      <c r="C220" s="98">
        <v>59.439360871578522</v>
      </c>
      <c r="D220" s="98">
        <v>64.718936578976951</v>
      </c>
      <c r="E220" s="98">
        <v>50.950771131246192</v>
      </c>
      <c r="F220" s="98">
        <v>51.920403032079818</v>
      </c>
      <c r="G220" s="98">
        <v>60.23257052333075</v>
      </c>
      <c r="H220" s="98">
        <v>53.604709137133995</v>
      </c>
      <c r="I220" s="98">
        <v>54.782776525813276</v>
      </c>
      <c r="J220" s="98">
        <v>51.657411937737479</v>
      </c>
      <c r="K220" s="98">
        <v>51.093427118787282</v>
      </c>
      <c r="L220" s="98">
        <v>55.931691355505606</v>
      </c>
      <c r="M220" s="98">
        <v>29.424443753474083</v>
      </c>
      <c r="N220" s="98">
        <v>28.901697021872955</v>
      </c>
      <c r="O220" s="98">
        <v>21.829948147274337</v>
      </c>
      <c r="P220" s="98">
        <v>25.271620091055489</v>
      </c>
      <c r="Q220" s="98">
        <v>27.184182923018142</v>
      </c>
      <c r="R220" s="98">
        <v>26.551886569449824</v>
      </c>
      <c r="S220" s="98">
        <v>24.509557132888752</v>
      </c>
      <c r="T220" s="98">
        <v>20.08154504775684</v>
      </c>
      <c r="U220" s="98">
        <v>21.069917634615631</v>
      </c>
      <c r="V220" s="98">
        <v>27.044107793233074</v>
      </c>
      <c r="W220" s="98">
        <v>30.759396975640577</v>
      </c>
      <c r="X220" s="98">
        <v>47.826399941760776</v>
      </c>
      <c r="Y220" s="98">
        <v>40.717043311174329</v>
      </c>
      <c r="DA220" s="63" t="s">
        <v>2644</v>
      </c>
    </row>
    <row r="221" spans="1:105" ht="12" customHeight="1" x14ac:dyDescent="0.25">
      <c r="A221" s="100" t="s">
        <v>212</v>
      </c>
      <c r="B221" s="101">
        <v>50.393199165704651</v>
      </c>
      <c r="C221" s="101">
        <v>59.439360871578522</v>
      </c>
      <c r="D221" s="101">
        <v>64.718936578976951</v>
      </c>
      <c r="E221" s="101">
        <v>50.950771131246192</v>
      </c>
      <c r="F221" s="101">
        <v>51.920403032079818</v>
      </c>
      <c r="G221" s="101">
        <v>60.23257052333075</v>
      </c>
      <c r="H221" s="101">
        <v>53.604709137133995</v>
      </c>
      <c r="I221" s="101">
        <v>54.782776525813276</v>
      </c>
      <c r="J221" s="101">
        <v>51.657411937737479</v>
      </c>
      <c r="K221" s="101">
        <v>51.093427118787282</v>
      </c>
      <c r="L221" s="101">
        <v>55.931691355505606</v>
      </c>
      <c r="M221" s="101">
        <v>29.424443753474083</v>
      </c>
      <c r="N221" s="101">
        <v>28.901697021872955</v>
      </c>
      <c r="O221" s="101">
        <v>21.829948147274337</v>
      </c>
      <c r="P221" s="101">
        <v>25.271620091055489</v>
      </c>
      <c r="Q221" s="101">
        <v>27.184182923018142</v>
      </c>
      <c r="R221" s="101">
        <v>26.551886569449824</v>
      </c>
      <c r="S221" s="101">
        <v>24.509557132888752</v>
      </c>
      <c r="T221" s="101">
        <v>20.08154504775684</v>
      </c>
      <c r="U221" s="101">
        <v>21.069917634615631</v>
      </c>
      <c r="V221" s="101">
        <v>27.044107793233074</v>
      </c>
      <c r="W221" s="101">
        <v>30.759396975640577</v>
      </c>
      <c r="X221" s="101">
        <v>47.826399941760776</v>
      </c>
      <c r="Y221" s="101">
        <v>40.717043311174329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446.21510084734217</v>
      </c>
      <c r="C227" s="122">
        <v>508.47370590841354</v>
      </c>
      <c r="D227" s="122">
        <v>550.02015962352675</v>
      </c>
      <c r="E227" s="122">
        <v>510.19184701560465</v>
      </c>
      <c r="F227" s="122">
        <v>519.25849954129092</v>
      </c>
      <c r="G227" s="122">
        <v>524.78688629065323</v>
      </c>
      <c r="H227" s="122">
        <v>489.0258827653081</v>
      </c>
      <c r="I227" s="122">
        <v>488.03520481804901</v>
      </c>
      <c r="J227" s="122">
        <v>450.28078031220571</v>
      </c>
      <c r="K227" s="122">
        <v>435.27673149546706</v>
      </c>
      <c r="L227" s="122">
        <v>519.49456221290063</v>
      </c>
      <c r="M227" s="122">
        <v>406.16485161968649</v>
      </c>
      <c r="N227" s="122">
        <v>347.11451581538319</v>
      </c>
      <c r="O227" s="122">
        <v>289.1961326320619</v>
      </c>
      <c r="P227" s="122">
        <v>286.61454343059597</v>
      </c>
      <c r="Q227" s="122">
        <v>294.44511755734732</v>
      </c>
      <c r="R227" s="122">
        <v>311.91417018985379</v>
      </c>
      <c r="S227" s="122">
        <v>314.50670802615468</v>
      </c>
      <c r="T227" s="122">
        <v>365.63752590172174</v>
      </c>
      <c r="U227" s="122">
        <v>381.30657719971157</v>
      </c>
      <c r="V227" s="122">
        <v>414.43019523835108</v>
      </c>
      <c r="W227" s="122">
        <v>436.19924983619978</v>
      </c>
      <c r="X227" s="122">
        <v>413.55688212720992</v>
      </c>
      <c r="Y227" s="122">
        <v>447.17835397615659</v>
      </c>
      <c r="DA227" s="130" t="s">
        <v>2651</v>
      </c>
    </row>
    <row r="228" spans="1:105" ht="12" customHeight="1" x14ac:dyDescent="0.25">
      <c r="A228" s="97" t="s">
        <v>175</v>
      </c>
      <c r="B228" s="98">
        <v>471.19817849923737</v>
      </c>
      <c r="C228" s="98">
        <v>539.93099309801153</v>
      </c>
      <c r="D228" s="98">
        <v>587.33674635868283</v>
      </c>
      <c r="E228" s="98">
        <v>547.05818689733655</v>
      </c>
      <c r="F228" s="98">
        <v>558.7091472803553</v>
      </c>
      <c r="G228" s="98">
        <v>566.33777777223293</v>
      </c>
      <c r="H228" s="98">
        <v>528.78481828489896</v>
      </c>
      <c r="I228" s="98">
        <v>527.68680438279102</v>
      </c>
      <c r="J228" s="98">
        <v>487.28560102423137</v>
      </c>
      <c r="K228" s="98">
        <v>471.98119995899367</v>
      </c>
      <c r="L228" s="98">
        <v>566.07837800877098</v>
      </c>
      <c r="M228" s="98">
        <v>442.87693995080457</v>
      </c>
      <c r="N228" s="98">
        <v>377.28628461264367</v>
      </c>
      <c r="O228" s="98">
        <v>312.48183737968026</v>
      </c>
      <c r="P228" s="98">
        <v>308.03768013983</v>
      </c>
      <c r="Q228" s="98">
        <v>314.88271220495</v>
      </c>
      <c r="R228" s="98">
        <v>332.40756947960739</v>
      </c>
      <c r="S228" s="98">
        <v>333.44910877300612</v>
      </c>
      <c r="T228" s="98">
        <v>386.09404756325534</v>
      </c>
      <c r="U228" s="98">
        <v>400.87200660955062</v>
      </c>
      <c r="V228" s="98">
        <v>433.1577049586661</v>
      </c>
      <c r="W228" s="98">
        <v>452.67111094323383</v>
      </c>
      <c r="X228" s="98">
        <v>425.6982349765301</v>
      </c>
      <c r="Y228" s="98">
        <v>459.25018522625106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66.768625814605159</v>
      </c>
      <c r="C231" s="118">
        <f t="shared" si="108"/>
        <v>71.18190456356308</v>
      </c>
      <c r="D231" s="118">
        <f t="shared" si="108"/>
        <v>76.140394636184425</v>
      </c>
      <c r="E231" s="118">
        <f t="shared" si="108"/>
        <v>74.651266248332647</v>
      </c>
      <c r="F231" s="118">
        <f t="shared" si="108"/>
        <v>77.954584749341592</v>
      </c>
      <c r="G231" s="118">
        <f t="shared" si="108"/>
        <v>79.749918282898406</v>
      </c>
      <c r="H231" s="118">
        <f t="shared" si="108"/>
        <v>75.807740165314769</v>
      </c>
      <c r="I231" s="118">
        <f t="shared" si="108"/>
        <v>77.288193613117841</v>
      </c>
      <c r="J231" s="118">
        <f t="shared" si="108"/>
        <v>73.144713302533432</v>
      </c>
      <c r="K231" s="118">
        <f t="shared" si="108"/>
        <v>75.530053674072406</v>
      </c>
      <c r="L231" s="118">
        <f t="shared" si="108"/>
        <v>75.896967187398758</v>
      </c>
      <c r="M231" s="118">
        <f t="shared" si="108"/>
        <v>63.536579615234842</v>
      </c>
      <c r="N231" s="118">
        <f t="shared" si="108"/>
        <v>62.561445452528659</v>
      </c>
      <c r="O231" s="118">
        <f t="shared" si="108"/>
        <v>60.342774054816537</v>
      </c>
      <c r="P231" s="118">
        <f t="shared" si="108"/>
        <v>62.490726942789593</v>
      </c>
      <c r="Q231" s="118">
        <f t="shared" si="108"/>
        <v>62.837630199590677</v>
      </c>
      <c r="R231" s="118">
        <f t="shared" ref="R231:V231" si="109">R232+R235+R237+R246</f>
        <v>58.709675106325818</v>
      </c>
      <c r="S231" s="118">
        <f t="shared" si="109"/>
        <v>58.635326514671078</v>
      </c>
      <c r="T231" s="118">
        <f t="shared" si="109"/>
        <v>61.668877770066544</v>
      </c>
      <c r="U231" s="118">
        <f t="shared" si="109"/>
        <v>61.888787332308837</v>
      </c>
      <c r="V231" s="118">
        <f t="shared" si="109"/>
        <v>64.016265077681524</v>
      </c>
      <c r="W231" s="118">
        <f t="shared" ref="W231:Y231" si="110">W232+W235+W237+W246</f>
        <v>64.014510221262483</v>
      </c>
      <c r="X231" s="118">
        <f t="shared" si="110"/>
        <v>62.60368070776542</v>
      </c>
      <c r="Y231" s="118">
        <f t="shared" si="110"/>
        <v>62.032551353561274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28.173544760541361</v>
      </c>
      <c r="C232" s="123">
        <f t="shared" si="111"/>
        <v>30.012837312844916</v>
      </c>
      <c r="D232" s="123">
        <f t="shared" si="111"/>
        <v>32.610374924476162</v>
      </c>
      <c r="E232" s="123">
        <f t="shared" si="111"/>
        <v>34.200489510726065</v>
      </c>
      <c r="F232" s="123">
        <f t="shared" si="111"/>
        <v>37.051631009533672</v>
      </c>
      <c r="G232" s="123">
        <f t="shared" si="111"/>
        <v>38.47728294508439</v>
      </c>
      <c r="H232" s="123">
        <f t="shared" si="111"/>
        <v>36.769581078060895</v>
      </c>
      <c r="I232" s="123">
        <f t="shared" si="111"/>
        <v>38.454446290886445</v>
      </c>
      <c r="J232" s="123">
        <f t="shared" si="111"/>
        <v>36.838021176307421</v>
      </c>
      <c r="K232" s="123">
        <f t="shared" si="111"/>
        <v>40.556347322066109</v>
      </c>
      <c r="L232" s="123">
        <f t="shared" si="111"/>
        <v>33.812389991537806</v>
      </c>
      <c r="M232" s="123">
        <f t="shared" si="111"/>
        <v>30.280276332742659</v>
      </c>
      <c r="N232" s="123">
        <f t="shared" si="111"/>
        <v>33.206452533216726</v>
      </c>
      <c r="O232" s="123">
        <f t="shared" si="111"/>
        <v>34.996072107105746</v>
      </c>
      <c r="P232" s="123">
        <f t="shared" si="111"/>
        <v>37.605502277366128</v>
      </c>
      <c r="Q232" s="123">
        <f t="shared" si="111"/>
        <v>37.847743602733324</v>
      </c>
      <c r="R232" s="123">
        <f t="shared" ref="R232:V232" si="112">SUM(R233:R234)</f>
        <v>33.691582796983717</v>
      </c>
      <c r="S232" s="123">
        <f t="shared" si="112"/>
        <v>33.552612263851437</v>
      </c>
      <c r="T232" s="123">
        <f t="shared" si="112"/>
        <v>34.031144500985057</v>
      </c>
      <c r="U232" s="123">
        <f t="shared" si="112"/>
        <v>33.881123964829101</v>
      </c>
      <c r="V232" s="123">
        <f t="shared" si="112"/>
        <v>34.077195539149557</v>
      </c>
      <c r="W232" s="123">
        <f t="shared" ref="W232:Y232" si="113">SUM(W233:W234)</f>
        <v>33.997272738995257</v>
      </c>
      <c r="X232" s="123">
        <f t="shared" si="113"/>
        <v>34.249025675327772</v>
      </c>
      <c r="Y232" s="123">
        <f t="shared" si="113"/>
        <v>32.794260564403594</v>
      </c>
      <c r="DA232" s="130" t="s">
        <v>2805</v>
      </c>
    </row>
    <row r="233" spans="1:105" ht="12" customHeight="1" x14ac:dyDescent="0.25">
      <c r="A233" s="97" t="s">
        <v>212</v>
      </c>
      <c r="B233" s="99">
        <v>27.913348377725661</v>
      </c>
      <c r="C233" s="99">
        <v>29.740129281499403</v>
      </c>
      <c r="D233" s="99">
        <v>32.322524781965008</v>
      </c>
      <c r="E233" s="99">
        <v>33.949291891260948</v>
      </c>
      <c r="F233" s="99">
        <v>36.789942602482597</v>
      </c>
      <c r="G233" s="99">
        <v>38.199692901172817</v>
      </c>
      <c r="H233" s="99">
        <v>36.497676782201729</v>
      </c>
      <c r="I233" s="99">
        <v>38.157356554119907</v>
      </c>
      <c r="J233" s="99">
        <v>36.534875628293342</v>
      </c>
      <c r="K233" s="99">
        <v>40.235483353681275</v>
      </c>
      <c r="L233" s="99">
        <v>33.630999892920876</v>
      </c>
      <c r="M233" s="99">
        <v>30.096429761301476</v>
      </c>
      <c r="N233" s="99">
        <v>33.012237785531873</v>
      </c>
      <c r="O233" s="99">
        <v>34.792140376113508</v>
      </c>
      <c r="P233" s="99">
        <v>37.393695520255655</v>
      </c>
      <c r="Q233" s="99">
        <v>37.635579136182052</v>
      </c>
      <c r="R233" s="99">
        <v>33.492902639660997</v>
      </c>
      <c r="S233" s="99">
        <v>33.353564086117039</v>
      </c>
      <c r="T233" s="99">
        <v>33.826688734836765</v>
      </c>
      <c r="U233" s="99">
        <v>33.675101698751611</v>
      </c>
      <c r="V233" s="99">
        <v>33.777800341187138</v>
      </c>
      <c r="W233" s="99">
        <v>33.692899183334035</v>
      </c>
      <c r="X233" s="99">
        <v>33.934698829038439</v>
      </c>
      <c r="Y233" s="99">
        <v>32.479223668316415</v>
      </c>
      <c r="DA233" s="63" t="s">
        <v>2806</v>
      </c>
    </row>
    <row r="234" spans="1:105" ht="12" customHeight="1" x14ac:dyDescent="0.25">
      <c r="A234" s="97" t="s">
        <v>53</v>
      </c>
      <c r="B234" s="99">
        <v>0.26019638281570062</v>
      </c>
      <c r="C234" s="99">
        <v>0.2727080313455123</v>
      </c>
      <c r="D234" s="99">
        <v>0.2878501425111521</v>
      </c>
      <c r="E234" s="99">
        <v>0.2511976194651141</v>
      </c>
      <c r="F234" s="99">
        <v>0.26168840705107782</v>
      </c>
      <c r="G234" s="99">
        <v>0.27759004391157494</v>
      </c>
      <c r="H234" s="99">
        <v>0.27190429585916809</v>
      </c>
      <c r="I234" s="99">
        <v>0.29708973676653877</v>
      </c>
      <c r="J234" s="99">
        <v>0.30314554801408061</v>
      </c>
      <c r="K234" s="99">
        <v>0.32086396838483461</v>
      </c>
      <c r="L234" s="99">
        <v>0.1813900986169327</v>
      </c>
      <c r="M234" s="99">
        <v>0.1838465714411833</v>
      </c>
      <c r="N234" s="99">
        <v>0.19421474768485078</v>
      </c>
      <c r="O234" s="99">
        <v>0.20393173099223844</v>
      </c>
      <c r="P234" s="99">
        <v>0.21180675711047331</v>
      </c>
      <c r="Q234" s="99">
        <v>0.21216446655127377</v>
      </c>
      <c r="R234" s="99">
        <v>0.19868015732271646</v>
      </c>
      <c r="S234" s="99">
        <v>0.19904817773439457</v>
      </c>
      <c r="T234" s="99">
        <v>0.20445576614829331</v>
      </c>
      <c r="U234" s="99">
        <v>0.20602226607749211</v>
      </c>
      <c r="V234" s="99">
        <v>0.29939519796241693</v>
      </c>
      <c r="W234" s="99">
        <v>0.30437355566121865</v>
      </c>
      <c r="X234" s="99">
        <v>0.31432684628933644</v>
      </c>
      <c r="Y234" s="99">
        <v>0.31503689608717589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0.14173410955148028</v>
      </c>
      <c r="C235" s="123">
        <f t="shared" si="114"/>
        <v>0.15486169725897908</v>
      </c>
      <c r="D235" s="123">
        <f t="shared" si="114"/>
        <v>0.11845265976779067</v>
      </c>
      <c r="E235" s="123">
        <f t="shared" si="114"/>
        <v>0.27127438090510325</v>
      </c>
      <c r="F235" s="123">
        <f t="shared" si="114"/>
        <v>0.20708310027120816</v>
      </c>
      <c r="G235" s="123">
        <f t="shared" si="114"/>
        <v>0.26125470773532361</v>
      </c>
      <c r="H235" s="123">
        <f t="shared" si="114"/>
        <v>0.3252749595329863</v>
      </c>
      <c r="I235" s="123">
        <f t="shared" si="114"/>
        <v>0.15195679764105735</v>
      </c>
      <c r="J235" s="123">
        <f t="shared" si="114"/>
        <v>0.13521524470941659</v>
      </c>
      <c r="K235" s="123">
        <f t="shared" si="114"/>
        <v>0.21056575246114576</v>
      </c>
      <c r="L235" s="123">
        <f t="shared" si="114"/>
        <v>0.30113530623712792</v>
      </c>
      <c r="M235" s="123">
        <f t="shared" si="114"/>
        <v>0.29998665854404227</v>
      </c>
      <c r="N235" s="123">
        <f t="shared" si="114"/>
        <v>0.30222643231790142</v>
      </c>
      <c r="O235" s="123">
        <f t="shared" si="114"/>
        <v>0.29133589003755267</v>
      </c>
      <c r="P235" s="123">
        <f t="shared" si="114"/>
        <v>0.27292258540158254</v>
      </c>
      <c r="Q235" s="123">
        <f t="shared" si="114"/>
        <v>0.25684754708070479</v>
      </c>
      <c r="R235" s="123">
        <f t="shared" si="114"/>
        <v>0.29007495399568178</v>
      </c>
      <c r="S235" s="123">
        <f t="shared" si="114"/>
        <v>0.28401585231945992</v>
      </c>
      <c r="T235" s="123">
        <f t="shared" si="114"/>
        <v>0.29544700391305184</v>
      </c>
      <c r="U235" s="123">
        <f t="shared" si="114"/>
        <v>0.29633699654084689</v>
      </c>
      <c r="V235" s="123">
        <f t="shared" si="114"/>
        <v>0.32489471644107282</v>
      </c>
      <c r="W235" s="123">
        <f t="shared" si="114"/>
        <v>0.38750303448197881</v>
      </c>
      <c r="X235" s="123">
        <f t="shared" si="114"/>
        <v>0.44198202854378987</v>
      </c>
      <c r="Y235" s="123">
        <f t="shared" si="114"/>
        <v>0.51549515146721991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0.14173410955148028</v>
      </c>
      <c r="C236" s="99">
        <f>RES_hhdet_fecs!C67</f>
        <v>0.15486169725897908</v>
      </c>
      <c r="D236" s="99">
        <f>RES_hhdet_fecs!D67</f>
        <v>0.11845265976779067</v>
      </c>
      <c r="E236" s="99">
        <f>RES_hhdet_fecs!E67</f>
        <v>0.27127438090510325</v>
      </c>
      <c r="F236" s="99">
        <f>RES_hhdet_fecs!F67</f>
        <v>0.20708310027120816</v>
      </c>
      <c r="G236" s="99">
        <f>RES_hhdet_fecs!G67</f>
        <v>0.26125470773532361</v>
      </c>
      <c r="H236" s="99">
        <f>RES_hhdet_fecs!H67</f>
        <v>0.3252749595329863</v>
      </c>
      <c r="I236" s="99">
        <f>RES_hhdet_fecs!I67</f>
        <v>0.15195679764105735</v>
      </c>
      <c r="J236" s="99">
        <f>RES_hhdet_fecs!J67</f>
        <v>0.13521524470941659</v>
      </c>
      <c r="K236" s="99">
        <f>RES_hhdet_fecs!K67</f>
        <v>0.21056575246114576</v>
      </c>
      <c r="L236" s="99">
        <f>RES_hhdet_fecs!L67</f>
        <v>0.30113530623712792</v>
      </c>
      <c r="M236" s="99">
        <f>RES_hhdet_fecs!M67</f>
        <v>0.29998665854404227</v>
      </c>
      <c r="N236" s="99">
        <f>RES_hhdet_fecs!N67</f>
        <v>0.30222643231790142</v>
      </c>
      <c r="O236" s="99">
        <f>RES_hhdet_fecs!O67</f>
        <v>0.29133589003755267</v>
      </c>
      <c r="P236" s="99">
        <f>RES_hhdet_fecs!P67</f>
        <v>0.27292258540158254</v>
      </c>
      <c r="Q236" s="99">
        <f>RES_hhdet_fecs!Q67</f>
        <v>0.25684754708070479</v>
      </c>
      <c r="R236" s="99">
        <f>RES_hhdet_fecs!R67</f>
        <v>0.29007495399568178</v>
      </c>
      <c r="S236" s="99">
        <f>RES_hhdet_fecs!S67</f>
        <v>0.28401585231945992</v>
      </c>
      <c r="T236" s="99">
        <f>RES_hhdet_fecs!T67</f>
        <v>0.29544700391305184</v>
      </c>
      <c r="U236" s="99">
        <f>RES_hhdet_fecs!U67</f>
        <v>0.29633699654084689</v>
      </c>
      <c r="V236" s="99">
        <f>RES_hhdet_fecs!V67</f>
        <v>0.32489471644107282</v>
      </c>
      <c r="W236" s="99">
        <f>RES_hhdet_fecs!W67</f>
        <v>0.38750303448197881</v>
      </c>
      <c r="X236" s="99">
        <f>RES_hhdet_fecs!X67</f>
        <v>0.44198202854378987</v>
      </c>
      <c r="Y236" s="99">
        <f>RES_hhdet_fecs!Y67</f>
        <v>0.51549515146721991</v>
      </c>
      <c r="DA236" s="63" t="s">
        <v>2809</v>
      </c>
    </row>
    <row r="237" spans="1:105" ht="12" customHeight="1" x14ac:dyDescent="0.25">
      <c r="A237" s="121" t="s">
        <v>55</v>
      </c>
      <c r="B237" s="123">
        <v>14.528612694196664</v>
      </c>
      <c r="C237" s="123">
        <v>15.063571590060578</v>
      </c>
      <c r="D237" s="123">
        <v>15.453607348395868</v>
      </c>
      <c r="E237" s="123">
        <v>14.281848577618321</v>
      </c>
      <c r="F237" s="123">
        <v>14.33790423284832</v>
      </c>
      <c r="G237" s="123">
        <v>14.317590506115115</v>
      </c>
      <c r="H237" s="123">
        <v>13.87814372195457</v>
      </c>
      <c r="I237" s="123">
        <v>13.888945610488037</v>
      </c>
      <c r="J237" s="123">
        <v>13.504015273770197</v>
      </c>
      <c r="K237" s="123">
        <v>12.900749689530741</v>
      </c>
      <c r="L237" s="123">
        <v>15.615120998115831</v>
      </c>
      <c r="M237" s="123">
        <v>12.590397201576735</v>
      </c>
      <c r="N237" s="123">
        <v>11.883285607265726</v>
      </c>
      <c r="O237" s="123">
        <v>10.907605903721709</v>
      </c>
      <c r="P237" s="123">
        <v>10.809434887450305</v>
      </c>
      <c r="Q237" s="123">
        <v>10.694469512928189</v>
      </c>
      <c r="R237" s="123">
        <v>9.7722123324203434</v>
      </c>
      <c r="S237" s="123">
        <v>9.972876051258126</v>
      </c>
      <c r="T237" s="123">
        <v>10.242620463990834</v>
      </c>
      <c r="U237" s="123">
        <v>10.081092806857265</v>
      </c>
      <c r="V237" s="123">
        <v>10.651308965282162</v>
      </c>
      <c r="W237" s="123">
        <v>9.8752477291161007</v>
      </c>
      <c r="X237" s="123">
        <v>9.4294515403741279</v>
      </c>
      <c r="Y237" s="123">
        <v>8.8678014572275536</v>
      </c>
      <c r="DA237" s="130" t="s">
        <v>2810</v>
      </c>
    </row>
    <row r="238" spans="1:105" ht="12" customHeight="1" x14ac:dyDescent="0.25">
      <c r="A238" s="97" t="s">
        <v>134</v>
      </c>
      <c r="B238" s="99">
        <v>14.800011715498954</v>
      </c>
      <c r="C238" s="99">
        <v>15.353231139320284</v>
      </c>
      <c r="D238" s="99">
        <v>15.755005611534187</v>
      </c>
      <c r="E238" s="99">
        <v>14.577081339618744</v>
      </c>
      <c r="F238" s="99">
        <v>14.639183108005753</v>
      </c>
      <c r="G238" s="99">
        <v>14.574944266946327</v>
      </c>
      <c r="H238" s="99">
        <v>14.132773993962605</v>
      </c>
      <c r="I238" s="99">
        <v>14.119519684418581</v>
      </c>
      <c r="J238" s="99">
        <v>13.728073083686613</v>
      </c>
      <c r="K238" s="99">
        <v>13.09195189409294</v>
      </c>
      <c r="L238" s="99">
        <v>16.048552210314195</v>
      </c>
      <c r="M238" s="99">
        <v>12.925438444939616</v>
      </c>
      <c r="N238" s="99">
        <v>12.231819494945812</v>
      </c>
      <c r="O238" s="99">
        <v>11.202698972999821</v>
      </c>
      <c r="P238" s="99">
        <v>11.140887590163864</v>
      </c>
      <c r="Q238" s="99">
        <v>11.029519425929339</v>
      </c>
      <c r="R238" s="99">
        <v>10.027785656240253</v>
      </c>
      <c r="S238" s="99">
        <v>10.215853413816838</v>
      </c>
      <c r="T238" s="99">
        <v>10.49695026615524</v>
      </c>
      <c r="U238" s="99">
        <v>10.315165741506487</v>
      </c>
      <c r="V238" s="99">
        <v>10.914033191922616</v>
      </c>
      <c r="W238" s="99">
        <v>10.073802486429198</v>
      </c>
      <c r="X238" s="99">
        <v>9.5807314945782167</v>
      </c>
      <c r="Y238" s="99">
        <v>8.9833686978688991</v>
      </c>
      <c r="DA238" s="63" t="s">
        <v>2811</v>
      </c>
    </row>
    <row r="239" spans="1:105" ht="12" customHeight="1" x14ac:dyDescent="0.25">
      <c r="A239" s="97" t="s">
        <v>133</v>
      </c>
      <c r="B239" s="99">
        <v>9.0429420386344042</v>
      </c>
      <c r="C239" s="99">
        <v>9.593826909536018</v>
      </c>
      <c r="D239" s="99">
        <v>10.029816482440674</v>
      </c>
      <c r="E239" s="99">
        <v>9.163767824592064</v>
      </c>
      <c r="F239" s="99">
        <v>9.3030098105875396</v>
      </c>
      <c r="G239" s="99">
        <v>9.5237522761374489</v>
      </c>
      <c r="H239" s="99">
        <v>9.2064140760069986</v>
      </c>
      <c r="I239" s="99">
        <v>9.3004261727642188</v>
      </c>
      <c r="J239" s="99">
        <v>9.0831753437162828</v>
      </c>
      <c r="K239" s="99">
        <v>8.7813141796804537</v>
      </c>
      <c r="L239" s="99">
        <v>10.711064539350849</v>
      </c>
      <c r="M239" s="99">
        <v>8.4146288900423727</v>
      </c>
      <c r="N239" s="99">
        <v>8.0457558334025663</v>
      </c>
      <c r="O239" s="99">
        <v>7.3501180447124908</v>
      </c>
      <c r="P239" s="99">
        <v>7.4133426467691486</v>
      </c>
      <c r="Q239" s="99">
        <v>7.4498782043320269</v>
      </c>
      <c r="R239" s="99">
        <v>6.8961534981361599</v>
      </c>
      <c r="S239" s="99">
        <v>7.1393082257282101</v>
      </c>
      <c r="T239" s="99">
        <v>7.4244885076470402</v>
      </c>
      <c r="U239" s="99">
        <v>7.4724781466290349</v>
      </c>
      <c r="V239" s="99">
        <v>8.106331119849127</v>
      </c>
      <c r="W239" s="99">
        <v>7.6687982200425795</v>
      </c>
      <c r="X239" s="99">
        <v>7.6240000140429505</v>
      </c>
      <c r="Y239" s="99">
        <v>7.1943428936809095</v>
      </c>
      <c r="DA239" s="63" t="s">
        <v>2812</v>
      </c>
    </row>
    <row r="240" spans="1:105" ht="12" customHeight="1" x14ac:dyDescent="0.25">
      <c r="A240" s="100" t="s">
        <v>212</v>
      </c>
      <c r="B240" s="102">
        <v>2.5894381419155761</v>
      </c>
      <c r="C240" s="102">
        <v>2.8958639693030821</v>
      </c>
      <c r="D240" s="102">
        <v>3.1279570982119682</v>
      </c>
      <c r="E240" s="102">
        <v>2.4565701237355424</v>
      </c>
      <c r="F240" s="102">
        <v>2.4964001784201661</v>
      </c>
      <c r="G240" s="102">
        <v>2.8884187955192098</v>
      </c>
      <c r="H240" s="102">
        <v>2.5620491167418082</v>
      </c>
      <c r="I240" s="102">
        <v>2.6109239573183518</v>
      </c>
      <c r="J240" s="102">
        <v>2.4536063349662007</v>
      </c>
      <c r="K240" s="102">
        <v>2.4167425849881194</v>
      </c>
      <c r="L240" s="102">
        <v>2.636031280653766</v>
      </c>
      <c r="M240" s="102">
        <v>1.3777103611141381</v>
      </c>
      <c r="N240" s="102">
        <v>1.3449816340219678</v>
      </c>
      <c r="O240" s="102">
        <v>1.0112051866084468</v>
      </c>
      <c r="P240" s="102">
        <v>1.1623315764626467</v>
      </c>
      <c r="Q240" s="102">
        <v>1.2432578297809791</v>
      </c>
      <c r="R240" s="102">
        <v>1.2079380119531637</v>
      </c>
      <c r="S240" s="102">
        <v>1.1079898386634128</v>
      </c>
      <c r="T240" s="102">
        <v>0.90194276819438524</v>
      </c>
      <c r="U240" s="102">
        <v>0.93993516398072963</v>
      </c>
      <c r="V240" s="102">
        <v>1.1994035842745823</v>
      </c>
      <c r="W240" s="102">
        <v>1.3560592077698677</v>
      </c>
      <c r="X240" s="102">
        <v>2.0951718263734782</v>
      </c>
      <c r="Y240" s="102">
        <v>1.7721477052222507</v>
      </c>
      <c r="DA240" s="131" t="s">
        <v>2813</v>
      </c>
    </row>
    <row r="241" spans="1:105" ht="12" customHeight="1" x14ac:dyDescent="0.25">
      <c r="A241" s="103" t="s">
        <v>52</v>
      </c>
      <c r="B241" s="105">
        <v>6.4535038967188294</v>
      </c>
      <c r="C241" s="105">
        <v>6.6979629402329355</v>
      </c>
      <c r="D241" s="105">
        <v>6.9018593842287075</v>
      </c>
      <c r="E241" s="105">
        <v>6.707197700856522</v>
      </c>
      <c r="F241" s="105">
        <v>6.8066096321673752</v>
      </c>
      <c r="G241" s="105">
        <v>6.6353334806182369</v>
      </c>
      <c r="H241" s="105">
        <v>6.6443649592651903</v>
      </c>
      <c r="I241" s="105">
        <v>6.6895022154458648</v>
      </c>
      <c r="J241" s="105">
        <v>6.6295690087500825</v>
      </c>
      <c r="K241" s="105">
        <v>6.3645715946923334</v>
      </c>
      <c r="L241" s="105">
        <v>8.0750332586970845</v>
      </c>
      <c r="M241" s="105">
        <v>7.0369185289282346</v>
      </c>
      <c r="N241" s="105">
        <v>6.7007741993805991</v>
      </c>
      <c r="O241" s="105">
        <v>6.3389128581040435</v>
      </c>
      <c r="P241" s="105">
        <v>6.251011070306502</v>
      </c>
      <c r="Q241" s="105">
        <v>6.2066203745510489</v>
      </c>
      <c r="R241" s="105">
        <v>5.6882154861829957</v>
      </c>
      <c r="S241" s="105">
        <v>6.0313183870647977</v>
      </c>
      <c r="T241" s="105">
        <v>6.5225457394526538</v>
      </c>
      <c r="U241" s="105">
        <v>6.532542982648307</v>
      </c>
      <c r="V241" s="105">
        <v>6.9069275355745443</v>
      </c>
      <c r="W241" s="105">
        <v>6.3127390122727132</v>
      </c>
      <c r="X241" s="105">
        <v>5.5288281876694709</v>
      </c>
      <c r="Y241" s="105">
        <v>5.4221951884586597</v>
      </c>
      <c r="DA241" s="132" t="s">
        <v>2814</v>
      </c>
    </row>
    <row r="242" spans="1:105" ht="12" customHeight="1" x14ac:dyDescent="0.25">
      <c r="A242" s="106" t="s">
        <v>122</v>
      </c>
      <c r="B242" s="102">
        <v>12.64756230670228</v>
      </c>
      <c r="C242" s="102">
        <v>12.890952078101723</v>
      </c>
      <c r="D242" s="102">
        <v>13.003101519205211</v>
      </c>
      <c r="E242" s="102">
        <v>11.898830029124941</v>
      </c>
      <c r="F242" s="102">
        <v>11.77695193567178</v>
      </c>
      <c r="G242" s="102">
        <v>12.608194050106844</v>
      </c>
      <c r="H242" s="102">
        <v>12.057886956830341</v>
      </c>
      <c r="I242" s="102">
        <v>12.384365623990314</v>
      </c>
      <c r="J242" s="102">
        <v>12.335643270053074</v>
      </c>
      <c r="K242" s="102">
        <v>12.450827531056875</v>
      </c>
      <c r="L242" s="102">
        <v>12.196748365125643</v>
      </c>
      <c r="M242" s="102">
        <v>11.416998839768361</v>
      </c>
      <c r="N242" s="102">
        <v>10.717204154250894</v>
      </c>
      <c r="O242" s="102">
        <v>10.502767028522316</v>
      </c>
      <c r="P242" s="102">
        <v>9.7916938088027106</v>
      </c>
      <c r="Q242" s="102">
        <v>9.4169921641008347</v>
      </c>
      <c r="R242" s="102">
        <v>9.4916910737438229</v>
      </c>
      <c r="S242" s="102">
        <v>9.4690005427442987</v>
      </c>
      <c r="T242" s="102">
        <v>9.4088308509274903</v>
      </c>
      <c r="U242" s="102">
        <v>9.249433693939034</v>
      </c>
      <c r="V242" s="102">
        <v>8.7349080237226335</v>
      </c>
      <c r="W242" s="102">
        <v>9.3924513239174807</v>
      </c>
      <c r="X242" s="102">
        <v>9.2661589329988132</v>
      </c>
      <c r="Y242" s="102">
        <v>9.3695595508640466</v>
      </c>
      <c r="DA242" s="131" t="s">
        <v>2815</v>
      </c>
    </row>
    <row r="243" spans="1:105" ht="12" customHeight="1" x14ac:dyDescent="0.25">
      <c r="A243" s="107" t="s">
        <v>121</v>
      </c>
      <c r="B243" s="105">
        <v>8.834977406885665</v>
      </c>
      <c r="C243" s="105">
        <v>9.1681733736291839</v>
      </c>
      <c r="D243" s="105">
        <v>9.3618900789193553</v>
      </c>
      <c r="E243" s="105">
        <v>8.3661664409109076</v>
      </c>
      <c r="F243" s="105">
        <v>8.3217819286373658</v>
      </c>
      <c r="G243" s="105">
        <v>9.1764055122426296</v>
      </c>
      <c r="H243" s="105">
        <v>8.6817332234726958</v>
      </c>
      <c r="I243" s="105">
        <v>8.9603265973271125</v>
      </c>
      <c r="J243" s="105">
        <v>8.9055260462325947</v>
      </c>
      <c r="K243" s="105">
        <v>9.0561254827116908</v>
      </c>
      <c r="L243" s="105">
        <v>8.6465852465274029</v>
      </c>
      <c r="M243" s="105">
        <v>7.9934455041791272</v>
      </c>
      <c r="N243" s="105">
        <v>7.51189499440662</v>
      </c>
      <c r="O243" s="105">
        <v>7.3226215184911831</v>
      </c>
      <c r="P243" s="105">
        <v>6.8957661380774722</v>
      </c>
      <c r="Q243" s="105">
        <v>6.7164503728629592</v>
      </c>
      <c r="R243" s="105">
        <v>6.8794207671484413</v>
      </c>
      <c r="S243" s="105">
        <v>6.9486423923012053</v>
      </c>
      <c r="T243" s="105">
        <v>6.9639572624055077</v>
      </c>
      <c r="U243" s="105">
        <v>6.9290932277277246</v>
      </c>
      <c r="V243" s="105">
        <v>6.4536249331828284</v>
      </c>
      <c r="W243" s="105">
        <v>7.1090148557057944</v>
      </c>
      <c r="X243" s="105">
        <v>7.2232968305215781</v>
      </c>
      <c r="Y243" s="105">
        <v>7.3238901229094333</v>
      </c>
      <c r="DA243" s="132" t="s">
        <v>2816</v>
      </c>
    </row>
    <row r="244" spans="1:105" ht="12" customHeight="1" x14ac:dyDescent="0.25">
      <c r="A244" s="108" t="s">
        <v>53</v>
      </c>
      <c r="B244" s="99">
        <v>2.0890881769071385</v>
      </c>
      <c r="C244" s="99">
        <v>2.4400824539348291</v>
      </c>
      <c r="D244" s="99">
        <v>2.6492329306360873</v>
      </c>
      <c r="E244" s="99">
        <v>1.7449179983619003</v>
      </c>
      <c r="F244" s="99">
        <v>1.75544334332647</v>
      </c>
      <c r="G244" s="99">
        <v>2.5780927809458536</v>
      </c>
      <c r="H244" s="99">
        <v>2.1015715121368745</v>
      </c>
      <c r="I244" s="99">
        <v>2.2415281842839003</v>
      </c>
      <c r="J244" s="99">
        <v>2.1539461507015272</v>
      </c>
      <c r="K244" s="99">
        <v>2.3367233900020681</v>
      </c>
      <c r="L244" s="99">
        <v>1.5957874189338013</v>
      </c>
      <c r="M244" s="99">
        <v>1.1280977434857788</v>
      </c>
      <c r="N244" s="99">
        <v>1.0235470668079623</v>
      </c>
      <c r="O244" s="99">
        <v>0.84795003174046779</v>
      </c>
      <c r="P244" s="99">
        <v>0.85503719367567632</v>
      </c>
      <c r="Q244" s="99">
        <v>0.87764033410893594</v>
      </c>
      <c r="R244" s="99">
        <v>0.98015263530246344</v>
      </c>
      <c r="S244" s="99">
        <v>0.93757625922895971</v>
      </c>
      <c r="T244" s="99">
        <v>0.67197742210719302</v>
      </c>
      <c r="U244" s="99">
        <v>0.68057458956407457</v>
      </c>
      <c r="V244" s="99">
        <v>0.24880924126679935</v>
      </c>
      <c r="W244" s="99">
        <v>0.66723070558884179</v>
      </c>
      <c r="X244" s="99">
        <v>1.2700852807467626</v>
      </c>
      <c r="Y244" s="99">
        <v>1.2511985573381155</v>
      </c>
      <c r="DA244" s="63" t="s">
        <v>2817</v>
      </c>
    </row>
    <row r="245" spans="1:105" ht="12" customHeight="1" x14ac:dyDescent="0.25">
      <c r="A245" s="108" t="s">
        <v>52</v>
      </c>
      <c r="B245" s="99">
        <v>6.7458892299785269</v>
      </c>
      <c r="C245" s="99">
        <v>6.7280909196943552</v>
      </c>
      <c r="D245" s="99">
        <v>6.7126571482832693</v>
      </c>
      <c r="E245" s="99">
        <v>6.6212484425490059</v>
      </c>
      <c r="F245" s="99">
        <v>6.5663385853108949</v>
      </c>
      <c r="G245" s="99">
        <v>6.598312731296776</v>
      </c>
      <c r="H245" s="99">
        <v>6.5801617113358191</v>
      </c>
      <c r="I245" s="99">
        <v>6.7187984130432099</v>
      </c>
      <c r="J245" s="99">
        <v>6.7515798955310693</v>
      </c>
      <c r="K245" s="99">
        <v>6.7194020927096219</v>
      </c>
      <c r="L245" s="99">
        <v>7.0507978275936036</v>
      </c>
      <c r="M245" s="99">
        <v>6.8653477606933482</v>
      </c>
      <c r="N245" s="99">
        <v>6.4883479275986575</v>
      </c>
      <c r="O245" s="99">
        <v>6.4746714867507151</v>
      </c>
      <c r="P245" s="99">
        <v>6.0407289444017964</v>
      </c>
      <c r="Q245" s="99">
        <v>5.8388100387540245</v>
      </c>
      <c r="R245" s="99">
        <v>5.8992681318459779</v>
      </c>
      <c r="S245" s="99">
        <v>6.0110661330722444</v>
      </c>
      <c r="T245" s="99">
        <v>6.2919798402983158</v>
      </c>
      <c r="U245" s="99">
        <v>6.2485186381636497</v>
      </c>
      <c r="V245" s="99">
        <v>6.2048156919160284</v>
      </c>
      <c r="W245" s="99">
        <v>6.4417841501169537</v>
      </c>
      <c r="X245" s="99">
        <v>5.9532115497748164</v>
      </c>
      <c r="Y245" s="99">
        <v>6.0726915655713185</v>
      </c>
      <c r="DA245" s="63" t="s">
        <v>2818</v>
      </c>
    </row>
    <row r="246" spans="1:105" ht="12" customHeight="1" x14ac:dyDescent="0.25">
      <c r="A246" s="121" t="s">
        <v>54</v>
      </c>
      <c r="B246" s="123">
        <v>23.924734250315648</v>
      </c>
      <c r="C246" s="123">
        <v>25.950633963398612</v>
      </c>
      <c r="D246" s="123">
        <v>27.957959703544606</v>
      </c>
      <c r="E246" s="123">
        <v>25.897653779083157</v>
      </c>
      <c r="F246" s="123">
        <v>26.357966406688391</v>
      </c>
      <c r="G246" s="123">
        <v>26.69379012396357</v>
      </c>
      <c r="H246" s="123">
        <v>24.834740405766315</v>
      </c>
      <c r="I246" s="123">
        <v>24.792844914102311</v>
      </c>
      <c r="J246" s="123">
        <v>22.6674616077464</v>
      </c>
      <c r="K246" s="123">
        <v>21.862390910014412</v>
      </c>
      <c r="L246" s="123">
        <v>26.168320891507992</v>
      </c>
      <c r="M246" s="123">
        <v>20.365919422371402</v>
      </c>
      <c r="N246" s="123">
        <v>17.169480879728301</v>
      </c>
      <c r="O246" s="123">
        <v>14.147760153951532</v>
      </c>
      <c r="P246" s="123">
        <v>13.802867192571586</v>
      </c>
      <c r="Q246" s="123">
        <v>14.038569536848467</v>
      </c>
      <c r="R246" s="123">
        <v>14.955805022926068</v>
      </c>
      <c r="S246" s="123">
        <v>14.825822347242051</v>
      </c>
      <c r="T246" s="123">
        <v>17.099665801177604</v>
      </c>
      <c r="U246" s="123">
        <v>17.630233564081632</v>
      </c>
      <c r="V246" s="123">
        <v>18.962865856808737</v>
      </c>
      <c r="W246" s="123">
        <v>19.754486718669142</v>
      </c>
      <c r="X246" s="123">
        <v>18.483221463519723</v>
      </c>
      <c r="Y246" s="123">
        <v>19.854994180462914</v>
      </c>
      <c r="DA246" s="130" t="s">
        <v>2819</v>
      </c>
    </row>
    <row r="247" spans="1:105" ht="12" customHeight="1" x14ac:dyDescent="0.25">
      <c r="A247" s="97" t="s">
        <v>175</v>
      </c>
      <c r="B247" s="99">
        <v>24.212365081148505</v>
      </c>
      <c r="C247" s="99">
        <v>26.305240936232817</v>
      </c>
      <c r="D247" s="99">
        <v>28.386809826077108</v>
      </c>
      <c r="E247" s="99">
        <v>26.376181714996189</v>
      </c>
      <c r="F247" s="99">
        <v>26.863458939135796</v>
      </c>
      <c r="G247" s="99">
        <v>27.158407282257247</v>
      </c>
      <c r="H247" s="99">
        <v>25.273389193614722</v>
      </c>
      <c r="I247" s="99">
        <v>25.149329897045387</v>
      </c>
      <c r="J247" s="99">
        <v>23.144927180090406</v>
      </c>
      <c r="K247" s="99">
        <v>22.324927678129232</v>
      </c>
      <c r="L247" s="99">
        <v>26.67897708024493</v>
      </c>
      <c r="M247" s="99">
        <v>20.736369869242054</v>
      </c>
      <c r="N247" s="99">
        <v>17.557554602705686</v>
      </c>
      <c r="O247" s="99">
        <v>14.474759745076318</v>
      </c>
      <c r="P247" s="99">
        <v>14.16774710433182</v>
      </c>
      <c r="Q247" s="99">
        <v>14.401036018632352</v>
      </c>
      <c r="R247" s="99">
        <v>15.122380761349419</v>
      </c>
      <c r="S247" s="99">
        <v>15.074047328912984</v>
      </c>
      <c r="T247" s="99">
        <v>17.341032934190284</v>
      </c>
      <c r="U247" s="99">
        <v>17.883017000920791</v>
      </c>
      <c r="V247" s="99">
        <v>19.210502629839837</v>
      </c>
      <c r="W247" s="99">
        <v>19.956464964905372</v>
      </c>
      <c r="X247" s="99">
        <v>18.648925061176289</v>
      </c>
      <c r="Y247" s="99">
        <v>19.988169466328614</v>
      </c>
      <c r="DA247" s="63" t="s">
        <v>2820</v>
      </c>
    </row>
    <row r="248" spans="1:105" ht="12" customHeight="1" x14ac:dyDescent="0.25">
      <c r="A248" s="109" t="s">
        <v>120</v>
      </c>
      <c r="B248" s="110">
        <v>18.787448045020927</v>
      </c>
      <c r="C248" s="110">
        <v>20.218788094706039</v>
      </c>
      <c r="D248" s="110">
        <v>21.637011474169835</v>
      </c>
      <c r="E248" s="110">
        <v>19.27532424338084</v>
      </c>
      <c r="F248" s="110">
        <v>19.704557426838871</v>
      </c>
      <c r="G248" s="110">
        <v>20.825685177858034</v>
      </c>
      <c r="H248" s="110">
        <v>19.439459875788341</v>
      </c>
      <c r="I248" s="110">
        <v>20.405197919404973</v>
      </c>
      <c r="J248" s="110">
        <v>16.857581534002215</v>
      </c>
      <c r="K248" s="110">
        <v>16.377187035680713</v>
      </c>
      <c r="L248" s="110">
        <v>20.473572432694116</v>
      </c>
      <c r="M248" s="110">
        <v>16.267434219661546</v>
      </c>
      <c r="N248" s="110">
        <v>12.704842980733172</v>
      </c>
      <c r="O248" s="110">
        <v>10.086598245797283</v>
      </c>
      <c r="P248" s="110">
        <v>8.9212342769267661</v>
      </c>
      <c r="Q248" s="110">
        <v>8.8165026703851623</v>
      </c>
      <c r="R248" s="110">
        <v>12.420484625881992</v>
      </c>
      <c r="S248" s="110">
        <v>10.704463978865554</v>
      </c>
      <c r="T248" s="110">
        <v>12.785497302302314</v>
      </c>
      <c r="U248" s="110">
        <v>12.70378983239195</v>
      </c>
      <c r="V248" s="110">
        <v>13.48279094411766</v>
      </c>
      <c r="W248" s="110">
        <v>14.405803960905276</v>
      </c>
      <c r="X248" s="110">
        <v>12.839051159388589</v>
      </c>
      <c r="Y248" s="110">
        <v>14.921765419229114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35.398778154756229</v>
      </c>
      <c r="C250" s="118">
        <f t="shared" si="115"/>
        <v>38.238469729975549</v>
      </c>
      <c r="D250" s="118">
        <f t="shared" si="115"/>
        <v>41.288989972668212</v>
      </c>
      <c r="E250" s="118">
        <f t="shared" si="115"/>
        <v>40.989185295204628</v>
      </c>
      <c r="F250" s="118">
        <f t="shared" si="115"/>
        <v>43.011524244025942</v>
      </c>
      <c r="G250" s="118">
        <f t="shared" si="115"/>
        <v>44.461421275982744</v>
      </c>
      <c r="H250" s="118">
        <f t="shared" si="115"/>
        <v>42.759517952665135</v>
      </c>
      <c r="I250" s="118">
        <f t="shared" si="115"/>
        <v>43.548640017365564</v>
      </c>
      <c r="J250" s="118">
        <f t="shared" si="115"/>
        <v>41.56035912784931</v>
      </c>
      <c r="K250" s="118">
        <f t="shared" si="115"/>
        <v>43.422121899374595</v>
      </c>
      <c r="L250" s="118">
        <f t="shared" si="115"/>
        <v>44.531121140253113</v>
      </c>
      <c r="M250" s="118">
        <f t="shared" si="115"/>
        <v>37.699529671568556</v>
      </c>
      <c r="N250" s="118">
        <f t="shared" si="115"/>
        <v>37.411642530272673</v>
      </c>
      <c r="O250" s="118">
        <f t="shared" si="115"/>
        <v>36.334739123232964</v>
      </c>
      <c r="P250" s="118">
        <f t="shared" si="115"/>
        <v>37.840111186681362</v>
      </c>
      <c r="Q250" s="118">
        <f t="shared" si="115"/>
        <v>38.43079909370455</v>
      </c>
      <c r="R250" s="118">
        <f t="shared" ref="R250:V250" si="116">R251+R254+R256+R265</f>
        <v>36.531283065219341</v>
      </c>
      <c r="S250" s="118">
        <f t="shared" si="116"/>
        <v>37.249443521162597</v>
      </c>
      <c r="T250" s="118">
        <f t="shared" si="116"/>
        <v>40.003829852106698</v>
      </c>
      <c r="U250" s="118">
        <f t="shared" si="116"/>
        <v>40.968957049723059</v>
      </c>
      <c r="V250" s="118">
        <f t="shared" si="116"/>
        <v>43.173512051507302</v>
      </c>
      <c r="W250" s="118">
        <f t="shared" ref="W250:Y250" si="117">W251+W254+W256+W265</f>
        <v>43.912408831507477</v>
      </c>
      <c r="X250" s="118">
        <f t="shared" si="117"/>
        <v>43.800946436821512</v>
      </c>
      <c r="Y250" s="118">
        <f t="shared" si="117"/>
        <v>44.136122970917356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13.924705775954036</v>
      </c>
      <c r="C251" s="123">
        <f t="shared" si="118"/>
        <v>15.093802726368974</v>
      </c>
      <c r="D251" s="123">
        <f t="shared" si="118"/>
        <v>16.663404525828849</v>
      </c>
      <c r="E251" s="123">
        <f t="shared" si="118"/>
        <v>17.67854616379573</v>
      </c>
      <c r="F251" s="123">
        <f t="shared" si="118"/>
        <v>19.384980028485344</v>
      </c>
      <c r="G251" s="123">
        <f t="shared" si="118"/>
        <v>20.358585334404903</v>
      </c>
      <c r="H251" s="123">
        <f t="shared" si="118"/>
        <v>19.659865113058554</v>
      </c>
      <c r="I251" s="123">
        <f t="shared" si="118"/>
        <v>20.779881877699356</v>
      </c>
      <c r="J251" s="123">
        <f t="shared" si="118"/>
        <v>20.164733216129942</v>
      </c>
      <c r="K251" s="123">
        <f t="shared" si="118"/>
        <v>22.487404592314324</v>
      </c>
      <c r="L251" s="123">
        <f t="shared" si="118"/>
        <v>18.981584288336208</v>
      </c>
      <c r="M251" s="123">
        <f t="shared" si="118"/>
        <v>17.179994324922017</v>
      </c>
      <c r="N251" s="123">
        <f t="shared" si="118"/>
        <v>19.047063118373302</v>
      </c>
      <c r="O251" s="123">
        <f t="shared" si="118"/>
        <v>20.271685214906388</v>
      </c>
      <c r="P251" s="123">
        <f t="shared" si="118"/>
        <v>22.018498048309326</v>
      </c>
      <c r="Q251" s="123">
        <f t="shared" si="118"/>
        <v>22.496938368989632</v>
      </c>
      <c r="R251" s="123">
        <f t="shared" ref="R251:V251" si="119">SUM(R252:R253)</f>
        <v>20.377092016505415</v>
      </c>
      <c r="S251" s="123">
        <f t="shared" si="119"/>
        <v>20.862328170641366</v>
      </c>
      <c r="T251" s="123">
        <f t="shared" si="119"/>
        <v>21.804916940561064</v>
      </c>
      <c r="U251" s="123">
        <f t="shared" si="119"/>
        <v>22.328630218717795</v>
      </c>
      <c r="V251" s="123">
        <f t="shared" si="119"/>
        <v>23.024765566328579</v>
      </c>
      <c r="W251" s="123">
        <f t="shared" ref="W251:Y251" si="120">SUM(W252:W253)</f>
        <v>23.434219202453637</v>
      </c>
      <c r="X251" s="123">
        <f t="shared" si="120"/>
        <v>24.047920271036986</v>
      </c>
      <c r="Y251" s="123">
        <f t="shared" si="120"/>
        <v>23.508156168627707</v>
      </c>
      <c r="DA251" s="130" t="s">
        <v>2973</v>
      </c>
    </row>
    <row r="252" spans="1:105" ht="12" customHeight="1" x14ac:dyDescent="0.25">
      <c r="A252" s="97" t="s">
        <v>212</v>
      </c>
      <c r="B252" s="99">
        <v>13.664509393138335</v>
      </c>
      <c r="C252" s="99">
        <v>14.821094695023461</v>
      </c>
      <c r="D252" s="99">
        <v>16.375554383317695</v>
      </c>
      <c r="E252" s="99">
        <v>17.427348544330616</v>
      </c>
      <c r="F252" s="99">
        <v>19.123291621434266</v>
      </c>
      <c r="G252" s="99">
        <v>20.080995290493327</v>
      </c>
      <c r="H252" s="99">
        <v>19.387960817199385</v>
      </c>
      <c r="I252" s="99">
        <v>20.482792140932819</v>
      </c>
      <c r="J252" s="99">
        <v>19.861587668115863</v>
      </c>
      <c r="K252" s="99">
        <v>22.166540623929489</v>
      </c>
      <c r="L252" s="99">
        <v>18.800194189719274</v>
      </c>
      <c r="M252" s="99">
        <v>16.996147753480834</v>
      </c>
      <c r="N252" s="99">
        <v>18.852848370688452</v>
      </c>
      <c r="O252" s="99">
        <v>20.067753483914149</v>
      </c>
      <c r="P252" s="99">
        <v>21.806691291198852</v>
      </c>
      <c r="Q252" s="99">
        <v>22.284773902438356</v>
      </c>
      <c r="R252" s="99">
        <v>20.178411859182699</v>
      </c>
      <c r="S252" s="99">
        <v>20.663279992906972</v>
      </c>
      <c r="T252" s="99">
        <v>21.600461174412771</v>
      </c>
      <c r="U252" s="99">
        <v>22.122607952640301</v>
      </c>
      <c r="V252" s="99">
        <v>22.725370368366161</v>
      </c>
      <c r="W252" s="99">
        <v>23.129845646792418</v>
      </c>
      <c r="X252" s="99">
        <v>23.733593424747649</v>
      </c>
      <c r="Y252" s="99">
        <v>23.193119272540532</v>
      </c>
      <c r="DA252" s="63" t="s">
        <v>2974</v>
      </c>
    </row>
    <row r="253" spans="1:105" ht="12" customHeight="1" x14ac:dyDescent="0.25">
      <c r="A253" s="97" t="s">
        <v>53</v>
      </c>
      <c r="B253" s="99">
        <v>0.26019638281570062</v>
      </c>
      <c r="C253" s="99">
        <v>0.2727080313455123</v>
      </c>
      <c r="D253" s="99">
        <v>0.2878501425111521</v>
      </c>
      <c r="E253" s="99">
        <v>0.2511976194651141</v>
      </c>
      <c r="F253" s="99">
        <v>0.26168840705107782</v>
      </c>
      <c r="G253" s="99">
        <v>0.27759004391157494</v>
      </c>
      <c r="H253" s="99">
        <v>0.27190429585916809</v>
      </c>
      <c r="I253" s="99">
        <v>0.29708973676653877</v>
      </c>
      <c r="J253" s="99">
        <v>0.30314554801408061</v>
      </c>
      <c r="K253" s="99">
        <v>0.32086396838483461</v>
      </c>
      <c r="L253" s="99">
        <v>0.1813900986169327</v>
      </c>
      <c r="M253" s="99">
        <v>0.1838465714411833</v>
      </c>
      <c r="N253" s="99">
        <v>0.19421474768485078</v>
      </c>
      <c r="O253" s="99">
        <v>0.20393173099223844</v>
      </c>
      <c r="P253" s="99">
        <v>0.21180675711047331</v>
      </c>
      <c r="Q253" s="99">
        <v>0.21216446655127377</v>
      </c>
      <c r="R253" s="99">
        <v>0.19868015732271646</v>
      </c>
      <c r="S253" s="99">
        <v>0.19904817773439457</v>
      </c>
      <c r="T253" s="99">
        <v>0.20445576614829331</v>
      </c>
      <c r="U253" s="99">
        <v>0.20602226607749211</v>
      </c>
      <c r="V253" s="99">
        <v>0.29939519796241693</v>
      </c>
      <c r="W253" s="99">
        <v>0.30437355566121865</v>
      </c>
      <c r="X253" s="99">
        <v>0.31432684628933644</v>
      </c>
      <c r="Y253" s="99">
        <v>0.31503689608717589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0.25153151525267581</v>
      </c>
      <c r="C254" s="123">
        <f t="shared" si="121"/>
        <v>0.30190299879634841</v>
      </c>
      <c r="D254" s="123">
        <f t="shared" si="121"/>
        <v>0.24677932716453585</v>
      </c>
      <c r="E254" s="123">
        <f t="shared" si="121"/>
        <v>0.59990088020176824</v>
      </c>
      <c r="F254" s="123">
        <f t="shared" si="121"/>
        <v>0.48013960264304889</v>
      </c>
      <c r="G254" s="123">
        <f t="shared" si="121"/>
        <v>0.63226692106100935</v>
      </c>
      <c r="H254" s="123">
        <f t="shared" si="121"/>
        <v>0.82169864690025363</v>
      </c>
      <c r="I254" s="123">
        <f t="shared" si="121"/>
        <v>0.39488910753999029</v>
      </c>
      <c r="J254" s="123">
        <f t="shared" si="121"/>
        <v>0.36110149028606542</v>
      </c>
      <c r="K254" s="123">
        <f t="shared" si="121"/>
        <v>0.58634119223582681</v>
      </c>
      <c r="L254" s="123">
        <f t="shared" si="121"/>
        <v>0.87306703829645271</v>
      </c>
      <c r="M254" s="123">
        <f t="shared" si="121"/>
        <v>0.91295315864914617</v>
      </c>
      <c r="N254" s="123">
        <f t="shared" si="121"/>
        <v>0.96084559727088137</v>
      </c>
      <c r="O254" s="123">
        <f t="shared" si="121"/>
        <v>0.95601579509179468</v>
      </c>
      <c r="P254" s="123">
        <f t="shared" si="121"/>
        <v>0.92416828844667553</v>
      </c>
      <c r="Q254" s="123">
        <f t="shared" si="121"/>
        <v>0.88974721967279857</v>
      </c>
      <c r="R254" s="123">
        <f t="shared" si="121"/>
        <v>1.0385685574041268</v>
      </c>
      <c r="S254" s="123">
        <f t="shared" si="121"/>
        <v>1.0487089081249457</v>
      </c>
      <c r="T254" s="123">
        <f t="shared" si="121"/>
        <v>1.1191471675212421</v>
      </c>
      <c r="U254" s="123">
        <f t="shared" si="121"/>
        <v>1.146645019327029</v>
      </c>
      <c r="V254" s="123">
        <f t="shared" si="121"/>
        <v>1.2740516939615796</v>
      </c>
      <c r="W254" s="123">
        <f t="shared" si="121"/>
        <v>1.5301092185225884</v>
      </c>
      <c r="X254" s="123">
        <f t="shared" si="121"/>
        <v>1.7527117121432729</v>
      </c>
      <c r="Y254" s="123">
        <f t="shared" si="121"/>
        <v>2.0508668144373727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0.25153151525267581</v>
      </c>
      <c r="C255" s="99">
        <f>RES_hhdet_tess!C67</f>
        <v>0.30190299879634841</v>
      </c>
      <c r="D255" s="99">
        <f>RES_hhdet_tess!D67</f>
        <v>0.24677932716453585</v>
      </c>
      <c r="E255" s="99">
        <f>RES_hhdet_tess!E67</f>
        <v>0.59990088020176824</v>
      </c>
      <c r="F255" s="99">
        <f>RES_hhdet_tess!F67</f>
        <v>0.48013960264304889</v>
      </c>
      <c r="G255" s="99">
        <f>RES_hhdet_tess!G67</f>
        <v>0.63226692106100935</v>
      </c>
      <c r="H255" s="99">
        <f>RES_hhdet_tess!H67</f>
        <v>0.82169864690025363</v>
      </c>
      <c r="I255" s="99">
        <f>RES_hhdet_tess!I67</f>
        <v>0.39488910753999029</v>
      </c>
      <c r="J255" s="99">
        <f>RES_hhdet_tess!J67</f>
        <v>0.36110149028606542</v>
      </c>
      <c r="K255" s="99">
        <f>RES_hhdet_tess!K67</f>
        <v>0.58634119223582681</v>
      </c>
      <c r="L255" s="99">
        <f>RES_hhdet_tess!L67</f>
        <v>0.87306703829645271</v>
      </c>
      <c r="M255" s="99">
        <f>RES_hhdet_tess!M67</f>
        <v>0.91295315864914617</v>
      </c>
      <c r="N255" s="99">
        <f>RES_hhdet_tess!N67</f>
        <v>0.96084559727088137</v>
      </c>
      <c r="O255" s="99">
        <f>RES_hhdet_tess!O67</f>
        <v>0.95601579509179468</v>
      </c>
      <c r="P255" s="99">
        <f>RES_hhdet_tess!P67</f>
        <v>0.92416828844667553</v>
      </c>
      <c r="Q255" s="99">
        <f>RES_hhdet_tess!Q67</f>
        <v>0.88974721967279857</v>
      </c>
      <c r="R255" s="99">
        <f>RES_hhdet_tess!R67</f>
        <v>1.0385685574041268</v>
      </c>
      <c r="S255" s="99">
        <f>RES_hhdet_tess!S67</f>
        <v>1.0487089081249457</v>
      </c>
      <c r="T255" s="99">
        <f>RES_hhdet_tess!T67</f>
        <v>1.1191471675212421</v>
      </c>
      <c r="U255" s="99">
        <f>RES_hhdet_tess!U67</f>
        <v>1.146645019327029</v>
      </c>
      <c r="V255" s="99">
        <f>RES_hhdet_tess!V67</f>
        <v>1.2740516939615796</v>
      </c>
      <c r="W255" s="99">
        <f>RES_hhdet_tess!W67</f>
        <v>1.5301092185225884</v>
      </c>
      <c r="X255" s="99">
        <f>RES_hhdet_tess!X67</f>
        <v>1.7527117121432729</v>
      </c>
      <c r="Y255" s="99">
        <f>RES_hhdet_tess!Y67</f>
        <v>2.0508668144373727</v>
      </c>
      <c r="DA255" s="63" t="s">
        <v>2977</v>
      </c>
    </row>
    <row r="256" spans="1:105" ht="12" customHeight="1" x14ac:dyDescent="0.25">
      <c r="A256" s="121" t="s">
        <v>55</v>
      </c>
      <c r="B256" s="123">
        <v>7.8323955422099809</v>
      </c>
      <c r="C256" s="123">
        <v>8.2589788063988507</v>
      </c>
      <c r="D256" s="123">
        <v>8.6062218552182799</v>
      </c>
      <c r="E256" s="123">
        <v>8.0629194083003686</v>
      </c>
      <c r="F256" s="123">
        <v>8.1939361833986037</v>
      </c>
      <c r="G256" s="123">
        <v>8.2756723800397314</v>
      </c>
      <c r="H256" s="123">
        <v>8.1052222977444295</v>
      </c>
      <c r="I256" s="123">
        <v>8.1940752602543867</v>
      </c>
      <c r="J256" s="123">
        <v>8.0777673918175505</v>
      </c>
      <c r="K256" s="123">
        <v>7.8268964064015449</v>
      </c>
      <c r="L256" s="123">
        <v>9.6385994405525128</v>
      </c>
      <c r="M256" s="123">
        <v>7.8847713959251537</v>
      </c>
      <c r="N256" s="123">
        <v>7.5349517177874512</v>
      </c>
      <c r="O256" s="123">
        <v>6.9848722165345247</v>
      </c>
      <c r="P256" s="123">
        <v>6.9877181954139598</v>
      </c>
      <c r="Q256" s="123">
        <v>6.9994688913034677</v>
      </c>
      <c r="R256" s="123">
        <v>6.4903823753055114</v>
      </c>
      <c r="S256" s="123">
        <v>6.7698472479023861</v>
      </c>
      <c r="T256" s="123">
        <v>7.1263358917093678</v>
      </c>
      <c r="U256" s="123">
        <v>7.1725790098457658</v>
      </c>
      <c r="V256" s="123">
        <v>7.7171331169492268</v>
      </c>
      <c r="W256" s="123">
        <v>7.2707383055275665</v>
      </c>
      <c r="X256" s="123">
        <v>7.0292526628638781</v>
      </c>
      <c r="Y256" s="123">
        <v>6.7142055511374528</v>
      </c>
      <c r="DA256" s="130" t="s">
        <v>2978</v>
      </c>
    </row>
    <row r="257" spans="1:105" ht="12" customHeight="1" x14ac:dyDescent="0.25">
      <c r="A257" s="97" t="s">
        <v>134</v>
      </c>
      <c r="B257" s="99">
        <v>7.8220677105692591</v>
      </c>
      <c r="C257" s="99">
        <v>8.2572270675891808</v>
      </c>
      <c r="D257" s="99">
        <v>8.6138342396673497</v>
      </c>
      <c r="E257" s="99">
        <v>8.0760924012483901</v>
      </c>
      <c r="F257" s="99">
        <v>8.2147805515547976</v>
      </c>
      <c r="G257" s="99">
        <v>8.2748447664286822</v>
      </c>
      <c r="H257" s="99">
        <v>8.1113132029650483</v>
      </c>
      <c r="I257" s="99">
        <v>8.193675168819162</v>
      </c>
      <c r="J257" s="99">
        <v>8.0732964528849553</v>
      </c>
      <c r="K257" s="99">
        <v>7.8073875226363976</v>
      </c>
      <c r="L257" s="99">
        <v>9.7083103346080613</v>
      </c>
      <c r="M257" s="99">
        <v>7.8975241551712649</v>
      </c>
      <c r="N257" s="99">
        <v>7.5524136892404901</v>
      </c>
      <c r="O257" s="99">
        <v>6.9819221361387971</v>
      </c>
      <c r="P257" s="99">
        <v>7.003910294509712</v>
      </c>
      <c r="Q257" s="99">
        <v>7.0232631182749055</v>
      </c>
      <c r="R257" s="99">
        <v>6.4867518207550399</v>
      </c>
      <c r="S257" s="99">
        <v>6.7733564698306168</v>
      </c>
      <c r="T257" s="99">
        <v>7.1386758000849726</v>
      </c>
      <c r="U257" s="99">
        <v>7.1868344217142637</v>
      </c>
      <c r="V257" s="99">
        <v>7.7573972906468116</v>
      </c>
      <c r="W257" s="99">
        <v>7.2813863886995671</v>
      </c>
      <c r="X257" s="99">
        <v>7.0331277654388984</v>
      </c>
      <c r="Y257" s="99">
        <v>6.7068767333681647</v>
      </c>
      <c r="DA257" s="63" t="s">
        <v>2979</v>
      </c>
    </row>
    <row r="258" spans="1:105" ht="12" customHeight="1" x14ac:dyDescent="0.25">
      <c r="A258" s="97" t="s">
        <v>133</v>
      </c>
      <c r="B258" s="99">
        <v>7.8220677105692591</v>
      </c>
      <c r="C258" s="99">
        <v>8.2573109143313559</v>
      </c>
      <c r="D258" s="99">
        <v>8.6139101211211173</v>
      </c>
      <c r="E258" s="99">
        <v>8.0764500771900654</v>
      </c>
      <c r="F258" s="99">
        <v>8.2151050930361134</v>
      </c>
      <c r="G258" s="99">
        <v>8.2749590330098197</v>
      </c>
      <c r="H258" s="99">
        <v>8.1113864063536987</v>
      </c>
      <c r="I258" s="99">
        <v>8.1937279800938345</v>
      </c>
      <c r="J258" s="99">
        <v>8.0732354978377447</v>
      </c>
      <c r="K258" s="99">
        <v>7.8073000257463052</v>
      </c>
      <c r="L258" s="99">
        <v>9.7101384286437753</v>
      </c>
      <c r="M258" s="99">
        <v>7.9007974461129331</v>
      </c>
      <c r="N258" s="99">
        <v>7.5572213287319281</v>
      </c>
      <c r="O258" s="99">
        <v>6.9865987207010622</v>
      </c>
      <c r="P258" s="99">
        <v>7.0106018617488273</v>
      </c>
      <c r="Q258" s="99">
        <v>7.0303922828863739</v>
      </c>
      <c r="R258" s="99">
        <v>6.490669199758063</v>
      </c>
      <c r="S258" s="99">
        <v>6.7752559620490178</v>
      </c>
      <c r="T258" s="99">
        <v>7.1398015106892903</v>
      </c>
      <c r="U258" s="99">
        <v>7.1859826511089633</v>
      </c>
      <c r="V258" s="99">
        <v>7.755924500242326</v>
      </c>
      <c r="W258" s="99">
        <v>7.2779010243618938</v>
      </c>
      <c r="X258" s="99">
        <v>7.0303174784906135</v>
      </c>
      <c r="Y258" s="99">
        <v>6.7033552982713642</v>
      </c>
      <c r="DA258" s="63" t="s">
        <v>2980</v>
      </c>
    </row>
    <row r="259" spans="1:105" ht="12" customHeight="1" x14ac:dyDescent="0.25">
      <c r="A259" s="100" t="s">
        <v>212</v>
      </c>
      <c r="B259" s="102">
        <v>1.3685638138504299</v>
      </c>
      <c r="C259" s="102">
        <v>1.5593479740984204</v>
      </c>
      <c r="D259" s="102">
        <v>1.7120507368924105</v>
      </c>
      <c r="E259" s="102">
        <v>1.3692523763335427</v>
      </c>
      <c r="F259" s="102">
        <v>1.4084954608687399</v>
      </c>
      <c r="G259" s="102">
        <v>1.6396255523915799</v>
      </c>
      <c r="H259" s="102">
        <v>1.4670214470885088</v>
      </c>
      <c r="I259" s="102">
        <v>1.5042257646479702</v>
      </c>
      <c r="J259" s="102">
        <v>1.4436664890876625</v>
      </c>
      <c r="K259" s="102">
        <v>1.4427284310539714</v>
      </c>
      <c r="L259" s="102">
        <v>1.6351051699466916</v>
      </c>
      <c r="M259" s="102">
        <v>0.86387891718469934</v>
      </c>
      <c r="N259" s="102">
        <v>0.85644712935132938</v>
      </c>
      <c r="O259" s="102">
        <v>0.64768586259701921</v>
      </c>
      <c r="P259" s="102">
        <v>0.75959079144232411</v>
      </c>
      <c r="Q259" s="102">
        <v>0.82377190833532465</v>
      </c>
      <c r="R259" s="102">
        <v>0.8024537135750669</v>
      </c>
      <c r="S259" s="102">
        <v>0.74393757498421997</v>
      </c>
      <c r="T259" s="102">
        <v>0.61725577123663644</v>
      </c>
      <c r="U259" s="102">
        <v>0.65343966846065638</v>
      </c>
      <c r="V259" s="102">
        <v>0.84899696466778163</v>
      </c>
      <c r="W259" s="102">
        <v>0.96516201208918018</v>
      </c>
      <c r="X259" s="102">
        <v>1.5014892908211426</v>
      </c>
      <c r="Y259" s="102">
        <v>1.2811601098127041</v>
      </c>
      <c r="DA259" s="131" t="s">
        <v>2981</v>
      </c>
    </row>
    <row r="260" spans="1:105" ht="12" customHeight="1" x14ac:dyDescent="0.25">
      <c r="A260" s="103" t="s">
        <v>52</v>
      </c>
      <c r="B260" s="105">
        <v>6.4535038967188294</v>
      </c>
      <c r="C260" s="105">
        <v>6.6979629402329355</v>
      </c>
      <c r="D260" s="105">
        <v>6.9018593842287075</v>
      </c>
      <c r="E260" s="105">
        <v>6.707197700856522</v>
      </c>
      <c r="F260" s="105">
        <v>6.8066096321673752</v>
      </c>
      <c r="G260" s="105">
        <v>6.6353334806182369</v>
      </c>
      <c r="H260" s="105">
        <v>6.6443649592651903</v>
      </c>
      <c r="I260" s="105">
        <v>6.6895022154458648</v>
      </c>
      <c r="J260" s="105">
        <v>6.6295690087500825</v>
      </c>
      <c r="K260" s="105">
        <v>6.3645715946923334</v>
      </c>
      <c r="L260" s="105">
        <v>8.0750332586970845</v>
      </c>
      <c r="M260" s="105">
        <v>7.0369185289282346</v>
      </c>
      <c r="N260" s="105">
        <v>6.7007741993805991</v>
      </c>
      <c r="O260" s="105">
        <v>6.3389128581040435</v>
      </c>
      <c r="P260" s="105">
        <v>6.251011070306502</v>
      </c>
      <c r="Q260" s="105">
        <v>6.2066203745510489</v>
      </c>
      <c r="R260" s="105">
        <v>5.6882154861829957</v>
      </c>
      <c r="S260" s="105">
        <v>6.0313183870647977</v>
      </c>
      <c r="T260" s="105">
        <v>6.5225457394526538</v>
      </c>
      <c r="U260" s="105">
        <v>6.532542982648307</v>
      </c>
      <c r="V260" s="105">
        <v>6.9069275355745443</v>
      </c>
      <c r="W260" s="105">
        <v>6.3127390122727132</v>
      </c>
      <c r="X260" s="105">
        <v>5.5288281876694709</v>
      </c>
      <c r="Y260" s="105">
        <v>5.4221951884586597</v>
      </c>
      <c r="DA260" s="132" t="s">
        <v>2982</v>
      </c>
    </row>
    <row r="261" spans="1:105" ht="12" customHeight="1" x14ac:dyDescent="0.25">
      <c r="A261" s="106" t="s">
        <v>122</v>
      </c>
      <c r="B261" s="102">
        <v>8.0806235163755264</v>
      </c>
      <c r="C261" s="102">
        <v>8.2984313951767685</v>
      </c>
      <c r="D261" s="102">
        <v>8.4297387628842557</v>
      </c>
      <c r="E261" s="102">
        <v>7.7586717583411762</v>
      </c>
      <c r="F261" s="102">
        <v>7.7165714515421291</v>
      </c>
      <c r="G261" s="102">
        <v>8.2933897175295019</v>
      </c>
      <c r="H261" s="102">
        <v>7.9689354272529194</v>
      </c>
      <c r="I261" s="102">
        <v>8.2036162302744504</v>
      </c>
      <c r="J261" s="102">
        <v>8.1801596471060307</v>
      </c>
      <c r="K261" s="102">
        <v>8.2744506671299529</v>
      </c>
      <c r="L261" s="102">
        <v>8.1132900840891473</v>
      </c>
      <c r="M261" s="102">
        <v>7.612327609126921</v>
      </c>
      <c r="N261" s="102">
        <v>7.164633317869348</v>
      </c>
      <c r="O261" s="102">
        <v>7.044774200009126</v>
      </c>
      <c r="P261" s="102">
        <v>6.6170951445796646</v>
      </c>
      <c r="Q261" s="102">
        <v>6.4368053988209182</v>
      </c>
      <c r="R261" s="102">
        <v>6.5723834999596118</v>
      </c>
      <c r="S261" s="102">
        <v>6.6590786234385373</v>
      </c>
      <c r="T261" s="102">
        <v>6.7834808817422809</v>
      </c>
      <c r="U261" s="102">
        <v>6.7479204169370304</v>
      </c>
      <c r="V261" s="102">
        <v>6.4371984019709512</v>
      </c>
      <c r="W261" s="102">
        <v>6.9503416509696363</v>
      </c>
      <c r="X261" s="102">
        <v>6.8895091491287577</v>
      </c>
      <c r="Y261" s="102">
        <v>7.0082510206729793</v>
      </c>
      <c r="DA261" s="131" t="s">
        <v>2983</v>
      </c>
    </row>
    <row r="262" spans="1:105" ht="12" customHeight="1" x14ac:dyDescent="0.25">
      <c r="A262" s="107" t="s">
        <v>121</v>
      </c>
      <c r="B262" s="105">
        <v>8.08062351637553</v>
      </c>
      <c r="C262" s="105">
        <v>8.3005472290949172</v>
      </c>
      <c r="D262" s="105">
        <v>8.4311748760261054</v>
      </c>
      <c r="E262" s="105">
        <v>7.758674917624</v>
      </c>
      <c r="F262" s="105">
        <v>7.7161440161393893</v>
      </c>
      <c r="G262" s="105">
        <v>8.2948188434024814</v>
      </c>
      <c r="H262" s="105">
        <v>7.9685788603614718</v>
      </c>
      <c r="I262" s="105">
        <v>8.2029539274326506</v>
      </c>
      <c r="J262" s="105">
        <v>8.1806502602282123</v>
      </c>
      <c r="K262" s="105">
        <v>8.2741158280530787</v>
      </c>
      <c r="L262" s="105">
        <v>8.1162849277397786</v>
      </c>
      <c r="M262" s="105">
        <v>7.6206907777839348</v>
      </c>
      <c r="N262" s="105">
        <v>7.1758640434029619</v>
      </c>
      <c r="O262" s="105">
        <v>7.0454185909509048</v>
      </c>
      <c r="P262" s="105">
        <v>6.6202992871784971</v>
      </c>
      <c r="Q262" s="105">
        <v>6.4388827111370652</v>
      </c>
      <c r="R262" s="105">
        <v>6.5766355121612472</v>
      </c>
      <c r="S262" s="105">
        <v>6.6678954507395884</v>
      </c>
      <c r="T262" s="105">
        <v>6.7731312146977753</v>
      </c>
      <c r="U262" s="105">
        <v>6.742884205014172</v>
      </c>
      <c r="V262" s="105">
        <v>6.3870105835804418</v>
      </c>
      <c r="W262" s="105">
        <v>6.9352922267244752</v>
      </c>
      <c r="X262" s="105">
        <v>6.8998678921343872</v>
      </c>
      <c r="Y262" s="105">
        <v>7.0114912740334052</v>
      </c>
      <c r="DA262" s="132" t="s">
        <v>2984</v>
      </c>
    </row>
    <row r="263" spans="1:105" ht="12" customHeight="1" x14ac:dyDescent="0.25">
      <c r="A263" s="108" t="s">
        <v>53</v>
      </c>
      <c r="B263" s="99">
        <v>1.3347342863970033</v>
      </c>
      <c r="C263" s="99">
        <v>1.5724563094005615</v>
      </c>
      <c r="D263" s="99">
        <v>1.7185177277428374</v>
      </c>
      <c r="E263" s="99">
        <v>1.1374264750749945</v>
      </c>
      <c r="F263" s="99">
        <v>1.1498054308284937</v>
      </c>
      <c r="G263" s="99">
        <v>1.6965061121057057</v>
      </c>
      <c r="H263" s="99">
        <v>1.3884171490256529</v>
      </c>
      <c r="I263" s="99">
        <v>1.4841555143894396</v>
      </c>
      <c r="J263" s="99">
        <v>1.4290703646971417</v>
      </c>
      <c r="K263" s="99">
        <v>1.5547137353434566</v>
      </c>
      <c r="L263" s="99">
        <v>1.0654871001461768</v>
      </c>
      <c r="M263" s="99">
        <v>0.7553430170905856</v>
      </c>
      <c r="N263" s="99">
        <v>0.68751611580430383</v>
      </c>
      <c r="O263" s="99">
        <v>0.57074710420018937</v>
      </c>
      <c r="P263" s="99">
        <v>0.5795703427767005</v>
      </c>
      <c r="Q263" s="99">
        <v>0.60007267238304185</v>
      </c>
      <c r="R263" s="99">
        <v>0.67736738031526955</v>
      </c>
      <c r="S263" s="99">
        <v>0.65682931766734276</v>
      </c>
      <c r="T263" s="99">
        <v>0.4811513743994601</v>
      </c>
      <c r="U263" s="99">
        <v>0.49436556685052069</v>
      </c>
      <c r="V263" s="99">
        <v>0.18219489166441266</v>
      </c>
      <c r="W263" s="99">
        <v>0.49350807660752344</v>
      </c>
      <c r="X263" s="99">
        <v>0.94665634235957219</v>
      </c>
      <c r="Y263" s="99">
        <v>0.93879970846208716</v>
      </c>
      <c r="DA263" s="63" t="s">
        <v>2985</v>
      </c>
    </row>
    <row r="264" spans="1:105" ht="12" customHeight="1" x14ac:dyDescent="0.25">
      <c r="A264" s="108" t="s">
        <v>52</v>
      </c>
      <c r="B264" s="99">
        <v>6.7458892299785269</v>
      </c>
      <c r="C264" s="99">
        <v>6.7280909196943552</v>
      </c>
      <c r="D264" s="99">
        <v>6.7126571482832693</v>
      </c>
      <c r="E264" s="99">
        <v>6.6212484425490059</v>
      </c>
      <c r="F264" s="99">
        <v>6.5663385853108949</v>
      </c>
      <c r="G264" s="99">
        <v>6.598312731296776</v>
      </c>
      <c r="H264" s="99">
        <v>6.5801617113358191</v>
      </c>
      <c r="I264" s="99">
        <v>6.7187984130432099</v>
      </c>
      <c r="J264" s="99">
        <v>6.7515798955310693</v>
      </c>
      <c r="K264" s="99">
        <v>6.7194020927096219</v>
      </c>
      <c r="L264" s="99">
        <v>7.0507978275936036</v>
      </c>
      <c r="M264" s="99">
        <v>6.8653477606933482</v>
      </c>
      <c r="N264" s="99">
        <v>6.4883479275986575</v>
      </c>
      <c r="O264" s="99">
        <v>6.4746714867507151</v>
      </c>
      <c r="P264" s="99">
        <v>6.0407289444017964</v>
      </c>
      <c r="Q264" s="99">
        <v>5.8388100387540245</v>
      </c>
      <c r="R264" s="99">
        <v>5.8992681318459779</v>
      </c>
      <c r="S264" s="99">
        <v>6.0110661330722444</v>
      </c>
      <c r="T264" s="99">
        <v>6.2919798402983158</v>
      </c>
      <c r="U264" s="99">
        <v>6.2485186381636497</v>
      </c>
      <c r="V264" s="99">
        <v>6.2048156919160284</v>
      </c>
      <c r="W264" s="99">
        <v>6.4417841501169537</v>
      </c>
      <c r="X264" s="99">
        <v>5.9532115497748164</v>
      </c>
      <c r="Y264" s="99">
        <v>6.0726915655713185</v>
      </c>
      <c r="DA264" s="63" t="s">
        <v>2986</v>
      </c>
    </row>
    <row r="265" spans="1:105" ht="12" customHeight="1" x14ac:dyDescent="0.25">
      <c r="A265" s="121" t="s">
        <v>54</v>
      </c>
      <c r="B265" s="123">
        <v>13.390145321339538</v>
      </c>
      <c r="C265" s="123">
        <v>14.583785198411373</v>
      </c>
      <c r="D265" s="123">
        <v>15.772584264456549</v>
      </c>
      <c r="E265" s="123">
        <v>14.64781884290676</v>
      </c>
      <c r="F265" s="123">
        <v>14.952468429498945</v>
      </c>
      <c r="G265" s="123">
        <v>15.194896640477094</v>
      </c>
      <c r="H265" s="123">
        <v>14.172731894961899</v>
      </c>
      <c r="I265" s="123">
        <v>14.179793771871827</v>
      </c>
      <c r="J265" s="123">
        <v>12.956757029615753</v>
      </c>
      <c r="K265" s="123">
        <v>12.521479708422898</v>
      </c>
      <c r="L265" s="123">
        <v>15.037870373067939</v>
      </c>
      <c r="M265" s="123">
        <v>11.721810792072244</v>
      </c>
      <c r="N265" s="123">
        <v>9.8687820968410378</v>
      </c>
      <c r="O265" s="123">
        <v>8.1221658967002632</v>
      </c>
      <c r="P265" s="123">
        <v>7.9097266545114042</v>
      </c>
      <c r="Q265" s="123">
        <v>8.0446446137386527</v>
      </c>
      <c r="R265" s="123">
        <v>8.6252401160042904</v>
      </c>
      <c r="S265" s="123">
        <v>8.5685591944938988</v>
      </c>
      <c r="T265" s="123">
        <v>9.9534298523150238</v>
      </c>
      <c r="U265" s="123">
        <v>10.321102801832474</v>
      </c>
      <c r="V265" s="123">
        <v>11.157561674267921</v>
      </c>
      <c r="W265" s="123">
        <v>11.677342105003678</v>
      </c>
      <c r="X265" s="123">
        <v>10.971061790777378</v>
      </c>
      <c r="Y265" s="123">
        <v>11.862894436714827</v>
      </c>
      <c r="DA265" s="130" t="s">
        <v>2987</v>
      </c>
    </row>
    <row r="266" spans="1:105" ht="12" customHeight="1" x14ac:dyDescent="0.25">
      <c r="A266" s="97" t="s">
        <v>175</v>
      </c>
      <c r="B266" s="99">
        <v>13.381137365203511</v>
      </c>
      <c r="C266" s="99">
        <v>14.578805797345522</v>
      </c>
      <c r="D266" s="99">
        <v>15.77320068396125</v>
      </c>
      <c r="E266" s="99">
        <v>14.688130833675055</v>
      </c>
      <c r="F266" s="99">
        <v>14.990903342582275</v>
      </c>
      <c r="G266" s="99">
        <v>15.185778258710647</v>
      </c>
      <c r="H266" s="99">
        <v>14.160057711459038</v>
      </c>
      <c r="I266" s="99">
        <v>14.10774266515917</v>
      </c>
      <c r="J266" s="99">
        <v>12.996727213810699</v>
      </c>
      <c r="K266" s="99">
        <v>12.552988497699788</v>
      </c>
      <c r="L266" s="99">
        <v>15.020567352355</v>
      </c>
      <c r="M266" s="99">
        <v>11.685259614077804</v>
      </c>
      <c r="N266" s="99">
        <v>9.9018739411979997</v>
      </c>
      <c r="O266" s="99">
        <v>8.1686700290753436</v>
      </c>
      <c r="P266" s="99">
        <v>8.0005104065466615</v>
      </c>
      <c r="Q266" s="99">
        <v>8.1413016487764391</v>
      </c>
      <c r="R266" s="99">
        <v>8.5701740330564924</v>
      </c>
      <c r="S266" s="99">
        <v>8.5861453532661951</v>
      </c>
      <c r="T266" s="99">
        <v>9.9469574880825373</v>
      </c>
      <c r="U266" s="99">
        <v>10.331150379792463</v>
      </c>
      <c r="V266" s="99">
        <v>11.173416862478845</v>
      </c>
      <c r="W266" s="99">
        <v>11.678925558238996</v>
      </c>
      <c r="X266" s="99">
        <v>10.980911086699038</v>
      </c>
      <c r="Y266" s="99">
        <v>11.841229087986527</v>
      </c>
      <c r="DA266" s="63" t="s">
        <v>2988</v>
      </c>
    </row>
    <row r="267" spans="1:105" ht="12" customHeight="1" x14ac:dyDescent="0.25">
      <c r="A267" s="109" t="s">
        <v>120</v>
      </c>
      <c r="B267" s="110">
        <v>13.551033667910389</v>
      </c>
      <c r="C267" s="110">
        <v>14.664271938984278</v>
      </c>
      <c r="D267" s="110">
        <v>15.763498675874324</v>
      </c>
      <c r="E267" s="110">
        <v>14.089942766981379</v>
      </c>
      <c r="F267" s="110">
        <v>14.4465792631244</v>
      </c>
      <c r="G267" s="110">
        <v>15.310061610579957</v>
      </c>
      <c r="H267" s="110">
        <v>14.328621475374892</v>
      </c>
      <c r="I267" s="110">
        <v>15.066604821309115</v>
      </c>
      <c r="J267" s="110">
        <v>12.470393215868777</v>
      </c>
      <c r="K267" s="110">
        <v>12.147818315575</v>
      </c>
      <c r="L267" s="110">
        <v>15.230830632262181</v>
      </c>
      <c r="M267" s="110">
        <v>12.126195409278905</v>
      </c>
      <c r="N267" s="110">
        <v>9.4880732425279266</v>
      </c>
      <c r="O267" s="110">
        <v>7.5446091776725401</v>
      </c>
      <c r="P267" s="110">
        <v>6.6951545778982382</v>
      </c>
      <c r="Q267" s="110">
        <v>6.6521034397319641</v>
      </c>
      <c r="R267" s="110">
        <v>9.4633583474123721</v>
      </c>
      <c r="S267" s="110">
        <v>8.2765706035958129</v>
      </c>
      <c r="T267" s="110">
        <v>10.069116149519299</v>
      </c>
      <c r="U267" s="110">
        <v>10.125287648440363</v>
      </c>
      <c r="V267" s="110">
        <v>10.806694482424167</v>
      </c>
      <c r="W267" s="110">
        <v>11.635409920843808</v>
      </c>
      <c r="X267" s="110">
        <v>10.635576597071108</v>
      </c>
      <c r="Y267" s="110">
        <v>12.665446657825909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12.384485896972773</v>
      </c>
      <c r="C269" s="118">
        <f t="shared" si="122"/>
        <v>13.868462674407152</v>
      </c>
      <c r="D269" s="118">
        <f t="shared" si="122"/>
        <v>14.909158000383647</v>
      </c>
      <c r="E269" s="118">
        <f t="shared" si="122"/>
        <v>14.607581248570279</v>
      </c>
      <c r="F269" s="118">
        <f t="shared" si="122"/>
        <v>15.266350725535535</v>
      </c>
      <c r="G269" s="118">
        <f t="shared" si="122"/>
        <v>15.581737248411365</v>
      </c>
      <c r="H269" s="118">
        <f t="shared" si="122"/>
        <v>14.790637247040124</v>
      </c>
      <c r="I269" s="118">
        <f t="shared" si="122"/>
        <v>15.104943152453703</v>
      </c>
      <c r="J269" s="118">
        <f t="shared" si="122"/>
        <v>14.321458878618829</v>
      </c>
      <c r="K269" s="118">
        <f t="shared" si="122"/>
        <v>14.785649760375364</v>
      </c>
      <c r="L269" s="118">
        <f t="shared" si="122"/>
        <v>14.764070563401795</v>
      </c>
      <c r="M269" s="118">
        <f t="shared" si="122"/>
        <v>12.339060500251758</v>
      </c>
      <c r="N269" s="118">
        <f t="shared" si="122"/>
        <v>12.205406268721527</v>
      </c>
      <c r="O269" s="118">
        <f t="shared" si="122"/>
        <v>11.818587984260688</v>
      </c>
      <c r="P269" s="118">
        <f t="shared" si="122"/>
        <v>12.279771654129609</v>
      </c>
      <c r="Q269" s="118">
        <f t="shared" si="122"/>
        <v>12.363536317814891</v>
      </c>
      <c r="R269" s="118">
        <f t="shared" ref="R269:V269" si="123">R270+R273+R275+R284</f>
        <v>11.495709472731328</v>
      </c>
      <c r="S269" s="118">
        <f t="shared" si="123"/>
        <v>11.517393900883162</v>
      </c>
      <c r="T269" s="118">
        <f t="shared" si="123"/>
        <v>12.105261627283072</v>
      </c>
      <c r="U269" s="118">
        <f t="shared" si="123"/>
        <v>12.163322079030543</v>
      </c>
      <c r="V269" s="118">
        <f t="shared" si="123"/>
        <v>12.574956634665694</v>
      </c>
      <c r="W269" s="118">
        <f t="shared" ref="W269:Y269" si="124">W270+W273+W275+W284</f>
        <v>12.575553480963858</v>
      </c>
      <c r="X269" s="118">
        <f t="shared" si="124"/>
        <v>12.321934482644345</v>
      </c>
      <c r="Y269" s="118">
        <f t="shared" si="124"/>
        <v>12.193918956808933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5.3284917046332962</v>
      </c>
      <c r="C270" s="123">
        <f t="shared" si="125"/>
        <v>5.9727512833964242</v>
      </c>
      <c r="D270" s="123">
        <f t="shared" si="125"/>
        <v>6.527857104965654</v>
      </c>
      <c r="E270" s="123">
        <f t="shared" si="125"/>
        <v>6.8563989903590619</v>
      </c>
      <c r="F270" s="123">
        <f t="shared" si="125"/>
        <v>7.4300968079973861</v>
      </c>
      <c r="G270" s="123">
        <f t="shared" si="125"/>
        <v>7.7148099783208615</v>
      </c>
      <c r="H270" s="123">
        <f t="shared" si="125"/>
        <v>7.3710708029334606</v>
      </c>
      <c r="I270" s="123">
        <f t="shared" si="125"/>
        <v>7.706259729670057</v>
      </c>
      <c r="J270" s="123">
        <f t="shared" si="125"/>
        <v>7.3785834818901268</v>
      </c>
      <c r="K270" s="123">
        <f t="shared" si="125"/>
        <v>8.1259582181094707</v>
      </c>
      <c r="L270" s="123">
        <f t="shared" si="125"/>
        <v>6.7921167383743031</v>
      </c>
      <c r="M270" s="123">
        <f t="shared" si="125"/>
        <v>6.0782749545924473</v>
      </c>
      <c r="N270" s="123">
        <f t="shared" si="125"/>
        <v>6.6671515431660175</v>
      </c>
      <c r="O270" s="123">
        <f t="shared" si="125"/>
        <v>7.0266206703598861</v>
      </c>
      <c r="P270" s="123">
        <f t="shared" si="125"/>
        <v>7.5520307472708339</v>
      </c>
      <c r="Q270" s="123">
        <f t="shared" si="125"/>
        <v>7.6008815623433277</v>
      </c>
      <c r="R270" s="123">
        <f t="shared" ref="R270:V270" si="126">SUM(R271:R272)</f>
        <v>6.7642266171059351</v>
      </c>
      <c r="S270" s="123">
        <f t="shared" si="126"/>
        <v>6.7360858028321982</v>
      </c>
      <c r="T270" s="123">
        <f t="shared" si="126"/>
        <v>6.8316380568876331</v>
      </c>
      <c r="U270" s="123">
        <f t="shared" si="126"/>
        <v>6.8010235390798757</v>
      </c>
      <c r="V270" s="123">
        <f t="shared" si="126"/>
        <v>6.8217645569061558</v>
      </c>
      <c r="W270" s="123">
        <f t="shared" ref="W270:Y270" si="127">SUM(W271:W272)</f>
        <v>6.8046179190661427</v>
      </c>
      <c r="X270" s="123">
        <f t="shared" si="127"/>
        <v>6.853451775512605</v>
      </c>
      <c r="Y270" s="123">
        <f t="shared" si="127"/>
        <v>6.5595040120531829</v>
      </c>
      <c r="DA270" s="130" t="s">
        <v>3141</v>
      </c>
    </row>
    <row r="271" spans="1:105" ht="12" customHeight="1" x14ac:dyDescent="0.25">
      <c r="A271" s="97" t="s">
        <v>212</v>
      </c>
      <c r="B271" s="99">
        <v>5.3284917046332962</v>
      </c>
      <c r="C271" s="99">
        <v>5.9727512833964242</v>
      </c>
      <c r="D271" s="99">
        <v>6.527857104965654</v>
      </c>
      <c r="E271" s="99">
        <v>6.8563989903590619</v>
      </c>
      <c r="F271" s="99">
        <v>7.4300968079973861</v>
      </c>
      <c r="G271" s="99">
        <v>7.7148099783208615</v>
      </c>
      <c r="H271" s="99">
        <v>7.3710708029334606</v>
      </c>
      <c r="I271" s="99">
        <v>7.706259729670057</v>
      </c>
      <c r="J271" s="99">
        <v>7.3785834818901268</v>
      </c>
      <c r="K271" s="99">
        <v>8.1259582181094707</v>
      </c>
      <c r="L271" s="99">
        <v>6.7921167383743031</v>
      </c>
      <c r="M271" s="99">
        <v>6.0782749545924473</v>
      </c>
      <c r="N271" s="99">
        <v>6.6671515431660175</v>
      </c>
      <c r="O271" s="99">
        <v>7.0266206703598861</v>
      </c>
      <c r="P271" s="99">
        <v>7.5520307472708339</v>
      </c>
      <c r="Q271" s="99">
        <v>7.6008815623433277</v>
      </c>
      <c r="R271" s="99">
        <v>6.7642266171059351</v>
      </c>
      <c r="S271" s="99">
        <v>6.7360858028321982</v>
      </c>
      <c r="T271" s="99">
        <v>6.8316380568876331</v>
      </c>
      <c r="U271" s="99">
        <v>6.8010235390798757</v>
      </c>
      <c r="V271" s="99">
        <v>6.8217645569061558</v>
      </c>
      <c r="W271" s="99">
        <v>6.8046179190661427</v>
      </c>
      <c r="X271" s="99">
        <v>6.853451775512605</v>
      </c>
      <c r="Y271" s="99">
        <v>6.5595040120531829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2.6790578281686952</v>
      </c>
      <c r="C275" s="123">
        <v>2.9205851601879531</v>
      </c>
      <c r="D275" s="123">
        <v>3.0125483756169249</v>
      </c>
      <c r="E275" s="123">
        <v>2.7832315217262451</v>
      </c>
      <c r="F275" s="123">
        <v>2.7939951939333922</v>
      </c>
      <c r="G275" s="123">
        <v>2.7844306244928481</v>
      </c>
      <c r="H275" s="123">
        <v>2.699134776769716</v>
      </c>
      <c r="I275" s="123">
        <v>2.7011844152661597</v>
      </c>
      <c r="J275" s="123">
        <v>2.6234993821963175</v>
      </c>
      <c r="K275" s="123">
        <v>2.5015796248177873</v>
      </c>
      <c r="L275" s="123">
        <v>3.0272648982742489</v>
      </c>
      <c r="M275" s="123">
        <v>2.4200238383512356</v>
      </c>
      <c r="N275" s="123">
        <v>2.275900253606419</v>
      </c>
      <c r="O275" s="123">
        <v>2.0864866939817843</v>
      </c>
      <c r="P275" s="123">
        <v>2.0654191720042707</v>
      </c>
      <c r="Q275" s="123">
        <v>2.0429946014058995</v>
      </c>
      <c r="R275" s="123">
        <v>1.8656574320807331</v>
      </c>
      <c r="S275" s="123">
        <v>1.9098955866287806</v>
      </c>
      <c r="T275" s="123">
        <v>1.9569862710859842</v>
      </c>
      <c r="U275" s="123">
        <v>1.9269190538705656</v>
      </c>
      <c r="V275" s="123">
        <v>2.0411795222573565</v>
      </c>
      <c r="W275" s="123">
        <v>1.8871869479342387</v>
      </c>
      <c r="X275" s="123">
        <v>1.8095656160021525</v>
      </c>
      <c r="Y275" s="123">
        <v>1.7037156774846953</v>
      </c>
      <c r="DA275" s="130" t="s">
        <v>3146</v>
      </c>
    </row>
    <row r="276" spans="1:105" ht="12" customHeight="1" x14ac:dyDescent="0.25">
      <c r="A276" s="97" t="s">
        <v>134</v>
      </c>
      <c r="B276" s="99">
        <v>2.8252339557171147</v>
      </c>
      <c r="C276" s="99">
        <v>3.083410637649854</v>
      </c>
      <c r="D276" s="99">
        <v>3.181880933305445</v>
      </c>
      <c r="E276" s="99">
        <v>2.9439873473494016</v>
      </c>
      <c r="F276" s="99">
        <v>2.9565294204928425</v>
      </c>
      <c r="G276" s="99">
        <v>2.9435557441524804</v>
      </c>
      <c r="H276" s="99">
        <v>2.8542550358206884</v>
      </c>
      <c r="I276" s="99">
        <v>2.8515781954651769</v>
      </c>
      <c r="J276" s="99">
        <v>2.7725216399813495</v>
      </c>
      <c r="K276" s="99">
        <v>2.6440506045310106</v>
      </c>
      <c r="L276" s="99">
        <v>3.2411656043950554</v>
      </c>
      <c r="M276" s="99">
        <v>2.6104215483400055</v>
      </c>
      <c r="N276" s="99">
        <v>2.4703382651992563</v>
      </c>
      <c r="O276" s="99">
        <v>2.2624970845870442</v>
      </c>
      <c r="P276" s="99">
        <v>2.2500136577094945</v>
      </c>
      <c r="Q276" s="99">
        <v>2.2275217432606897</v>
      </c>
      <c r="R276" s="99">
        <v>2.0252115911342816</v>
      </c>
      <c r="S276" s="99">
        <v>2.0631937554544488</v>
      </c>
      <c r="T276" s="99">
        <v>2.1199640757527125</v>
      </c>
      <c r="U276" s="99">
        <v>2.0832508731546504</v>
      </c>
      <c r="V276" s="99">
        <v>2.2041981434406925</v>
      </c>
      <c r="W276" s="99">
        <v>2.0345051501592413</v>
      </c>
      <c r="X276" s="99">
        <v>1.9349245326450162</v>
      </c>
      <c r="Y276" s="99">
        <v>1.814281142221603</v>
      </c>
      <c r="DA276" s="63" t="s">
        <v>3147</v>
      </c>
    </row>
    <row r="277" spans="1:105" ht="12" customHeight="1" x14ac:dyDescent="0.25">
      <c r="A277" s="97" t="s">
        <v>133</v>
      </c>
      <c r="B277" s="99">
        <v>0.4943082955203108</v>
      </c>
      <c r="C277" s="99">
        <v>0.58158036488281273</v>
      </c>
      <c r="D277" s="99">
        <v>0.63172221555488905</v>
      </c>
      <c r="E277" s="99">
        <v>0.49612890218963018</v>
      </c>
      <c r="F277" s="99">
        <v>0.50417298003373678</v>
      </c>
      <c r="G277" s="99">
        <v>0.58334505994305974</v>
      </c>
      <c r="H277" s="99">
        <v>0.51743143961717564</v>
      </c>
      <c r="I277" s="99">
        <v>0.52730220242001435</v>
      </c>
      <c r="J277" s="99">
        <v>0.49553033540977415</v>
      </c>
      <c r="K277" s="99">
        <v>0.48808533246420066</v>
      </c>
      <c r="L277" s="99">
        <v>0.53237287744083472</v>
      </c>
      <c r="M277" s="99">
        <v>0.2782423845306114</v>
      </c>
      <c r="N277" s="99">
        <v>0.27163249080707663</v>
      </c>
      <c r="O277" s="99">
        <v>0.20422299948744194</v>
      </c>
      <c r="P277" s="99">
        <v>0.23474448518239621</v>
      </c>
      <c r="Q277" s="99">
        <v>0.25108835130256657</v>
      </c>
      <c r="R277" s="99">
        <v>0.24395516089406091</v>
      </c>
      <c r="S277" s="99">
        <v>0.22376962781646287</v>
      </c>
      <c r="T277" s="99">
        <v>0.18215636146453806</v>
      </c>
      <c r="U277" s="99">
        <v>0.18982930571754819</v>
      </c>
      <c r="V277" s="99">
        <v>0.24223154788009463</v>
      </c>
      <c r="W277" s="99">
        <v>0.27386971760120249</v>
      </c>
      <c r="X277" s="99">
        <v>0.4231409020543877</v>
      </c>
      <c r="Y277" s="99">
        <v>0.35790295054668581</v>
      </c>
      <c r="DA277" s="63" t="s">
        <v>3148</v>
      </c>
    </row>
    <row r="278" spans="1:105" ht="12" customHeight="1" x14ac:dyDescent="0.25">
      <c r="A278" s="100" t="s">
        <v>212</v>
      </c>
      <c r="B278" s="102">
        <v>0.4943082955203108</v>
      </c>
      <c r="C278" s="102">
        <v>0.58158036488281273</v>
      </c>
      <c r="D278" s="102">
        <v>0.63172221555488905</v>
      </c>
      <c r="E278" s="102">
        <v>0.49612890218963018</v>
      </c>
      <c r="F278" s="102">
        <v>0.50417298003373678</v>
      </c>
      <c r="G278" s="102">
        <v>0.58334505994305974</v>
      </c>
      <c r="H278" s="102">
        <v>0.51743143961717564</v>
      </c>
      <c r="I278" s="102">
        <v>0.52730220242001435</v>
      </c>
      <c r="J278" s="102">
        <v>0.49553033540977415</v>
      </c>
      <c r="K278" s="102">
        <v>0.48808533246420066</v>
      </c>
      <c r="L278" s="102">
        <v>0.53237287744083472</v>
      </c>
      <c r="M278" s="102">
        <v>0.2782423845306114</v>
      </c>
      <c r="N278" s="102">
        <v>0.27163249080707663</v>
      </c>
      <c r="O278" s="102">
        <v>0.20422299948744194</v>
      </c>
      <c r="P278" s="102">
        <v>0.23474448518239621</v>
      </c>
      <c r="Q278" s="102">
        <v>0.25108835130256657</v>
      </c>
      <c r="R278" s="102">
        <v>0.24395516089406091</v>
      </c>
      <c r="S278" s="102">
        <v>0.22376962781646287</v>
      </c>
      <c r="T278" s="102">
        <v>0.18215636146453806</v>
      </c>
      <c r="U278" s="102">
        <v>0.18982930571754819</v>
      </c>
      <c r="V278" s="102">
        <v>0.24223154788009463</v>
      </c>
      <c r="W278" s="102">
        <v>0.27386971760120249</v>
      </c>
      <c r="X278" s="102">
        <v>0.4231409020543877</v>
      </c>
      <c r="Y278" s="102">
        <v>0.35790295054668581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4.3769363641707804</v>
      </c>
      <c r="C284" s="123">
        <v>4.9751262308227746</v>
      </c>
      <c r="D284" s="123">
        <v>5.3687525198010686</v>
      </c>
      <c r="E284" s="123">
        <v>4.9679507364849709</v>
      </c>
      <c r="F284" s="123">
        <v>5.0422587236047578</v>
      </c>
      <c r="G284" s="123">
        <v>5.0824966455976552</v>
      </c>
      <c r="H284" s="123">
        <v>4.7204316673369471</v>
      </c>
      <c r="I284" s="123">
        <v>4.6974990075174858</v>
      </c>
      <c r="J284" s="123">
        <v>4.3193760145323843</v>
      </c>
      <c r="K284" s="123">
        <v>4.1581119174481058</v>
      </c>
      <c r="L284" s="123">
        <v>4.9446889267532423</v>
      </c>
      <c r="M284" s="123">
        <v>3.8407617073080749</v>
      </c>
      <c r="N284" s="123">
        <v>3.2623544719490898</v>
      </c>
      <c r="O284" s="123">
        <v>2.7054806199190171</v>
      </c>
      <c r="P284" s="123">
        <v>2.6623217348545043</v>
      </c>
      <c r="Q284" s="123">
        <v>2.7196601540656649</v>
      </c>
      <c r="R284" s="123">
        <v>2.865825423544659</v>
      </c>
      <c r="S284" s="123">
        <v>2.8714125114221836</v>
      </c>
      <c r="T284" s="123">
        <v>3.3166372993094555</v>
      </c>
      <c r="U284" s="123">
        <v>3.4353794860801026</v>
      </c>
      <c r="V284" s="123">
        <v>3.712012555502183</v>
      </c>
      <c r="W284" s="123">
        <v>3.8837486139634754</v>
      </c>
      <c r="X284" s="123">
        <v>3.658917091129589</v>
      </c>
      <c r="Y284" s="123">
        <v>3.9306992672710543</v>
      </c>
      <c r="DA284" s="130" t="s">
        <v>3155</v>
      </c>
    </row>
    <row r="285" spans="1:105" ht="12" customHeight="1" x14ac:dyDescent="0.25">
      <c r="A285" s="97" t="s">
        <v>175</v>
      </c>
      <c r="B285" s="99">
        <v>4.6219960693574338</v>
      </c>
      <c r="C285" s="99">
        <v>5.2829179078140012</v>
      </c>
      <c r="D285" s="99">
        <v>5.7330001124745333</v>
      </c>
      <c r="E285" s="99">
        <v>5.3269336591606313</v>
      </c>
      <c r="F285" s="99">
        <v>5.4253441673478662</v>
      </c>
      <c r="G285" s="99">
        <v>5.484911934724674</v>
      </c>
      <c r="H285" s="99">
        <v>5.1042136815424302</v>
      </c>
      <c r="I285" s="99">
        <v>5.0791586660072863</v>
      </c>
      <c r="J285" s="99">
        <v>4.6743494932910599</v>
      </c>
      <c r="K285" s="99">
        <v>4.5087423938749804</v>
      </c>
      <c r="L285" s="99">
        <v>5.3880862111262662</v>
      </c>
      <c r="M285" s="99">
        <v>4.1879172587921261</v>
      </c>
      <c r="N285" s="99">
        <v>3.5459237275624402</v>
      </c>
      <c r="O285" s="99">
        <v>2.9233224781156135</v>
      </c>
      <c r="P285" s="99">
        <v>2.8613182051908543</v>
      </c>
      <c r="Q285" s="99">
        <v>2.9084332343229899</v>
      </c>
      <c r="R285" s="99">
        <v>3.0541160185621288</v>
      </c>
      <c r="S285" s="99">
        <v>3.0443545985472662</v>
      </c>
      <c r="T285" s="99">
        <v>3.5021950113890701</v>
      </c>
      <c r="U285" s="99">
        <v>3.6116541135059634</v>
      </c>
      <c r="V285" s="99">
        <v>3.8797531111224544</v>
      </c>
      <c r="W285" s="99">
        <v>4.0304076643122899</v>
      </c>
      <c r="X285" s="99">
        <v>3.7663369053551632</v>
      </c>
      <c r="Y285" s="99">
        <v>4.0368107054197271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8.9617095898999519</v>
      </c>
      <c r="D290" s="117">
        <f t="shared" si="129"/>
        <v>10.241074707124461</v>
      </c>
      <c r="E290" s="117">
        <f t="shared" si="129"/>
        <v>8.7135897779709577</v>
      </c>
      <c r="F290" s="117">
        <f t="shared" si="129"/>
        <v>9.1923843128166887</v>
      </c>
      <c r="G290" s="117">
        <f t="shared" si="129"/>
        <v>8.0155055030859153</v>
      </c>
      <c r="H290" s="117">
        <f t="shared" si="129"/>
        <v>7.4872847676535788</v>
      </c>
      <c r="I290" s="117">
        <f t="shared" si="129"/>
        <v>6.5832669103709236</v>
      </c>
      <c r="J290" s="117">
        <f t="shared" si="129"/>
        <v>9.9058150353074055</v>
      </c>
      <c r="K290" s="117">
        <f t="shared" si="129"/>
        <v>14.051735575422018</v>
      </c>
      <c r="L290" s="117">
        <f t="shared" si="129"/>
        <v>14.338655348987839</v>
      </c>
      <c r="M290" s="117">
        <f t="shared" si="129"/>
        <v>7.3523474835737712</v>
      </c>
      <c r="N290" s="117">
        <f t="shared" si="129"/>
        <v>4.6519560834676641</v>
      </c>
      <c r="O290" s="117">
        <f t="shared" si="129"/>
        <v>1.875882137653571</v>
      </c>
      <c r="P290" s="117">
        <f t="shared" si="129"/>
        <v>6.41211470839069</v>
      </c>
      <c r="Q290" s="117">
        <f t="shared" si="129"/>
        <v>6.1574177264813059</v>
      </c>
      <c r="R290" s="117">
        <f t="shared" ref="R290:V290" si="130">R291+R294+R296+R305</f>
        <v>4.8157391698757781</v>
      </c>
      <c r="S290" s="117">
        <f t="shared" si="130"/>
        <v>7.5907963379676584</v>
      </c>
      <c r="T290" s="117">
        <f t="shared" si="130"/>
        <v>9.2372629646012605</v>
      </c>
      <c r="U290" s="117">
        <f t="shared" si="130"/>
        <v>8.9050564349112697</v>
      </c>
      <c r="V290" s="117">
        <f t="shared" si="130"/>
        <v>5.5988530878087959</v>
      </c>
      <c r="W290" s="117">
        <f t="shared" ref="W290:Y290" si="131">W291+W294+W296+W305</f>
        <v>3.2971190292103252</v>
      </c>
      <c r="X290" s="117">
        <f t="shared" si="131"/>
        <v>1.8751832246262663</v>
      </c>
      <c r="Y290" s="117">
        <f t="shared" si="131"/>
        <v>2.2515320829546477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3.7820480836682515</v>
      </c>
      <c r="D291" s="122">
        <f t="shared" si="132"/>
        <v>4.37671878067815</v>
      </c>
      <c r="E291" s="122">
        <f t="shared" si="132"/>
        <v>3.9693483519572763</v>
      </c>
      <c r="F291" s="122">
        <f t="shared" si="132"/>
        <v>4.3484255594321812</v>
      </c>
      <c r="G291" s="122">
        <f t="shared" si="132"/>
        <v>3.8286003373258759</v>
      </c>
      <c r="H291" s="122">
        <f t="shared" si="132"/>
        <v>3.5876283598197385</v>
      </c>
      <c r="I291" s="122">
        <f t="shared" si="132"/>
        <v>3.2199521699557776</v>
      </c>
      <c r="J291" s="122">
        <f t="shared" si="132"/>
        <v>4.9061929339932231</v>
      </c>
      <c r="K291" s="122">
        <f t="shared" si="132"/>
        <v>7.4150433353893819</v>
      </c>
      <c r="L291" s="122">
        <f t="shared" si="132"/>
        <v>6.2675892096696444</v>
      </c>
      <c r="M291" s="122">
        <f t="shared" si="132"/>
        <v>3.4190545106796941</v>
      </c>
      <c r="N291" s="122">
        <f t="shared" si="132"/>
        <v>2.3866995631948194</v>
      </c>
      <c r="O291" s="122">
        <f t="shared" si="132"/>
        <v>1.028469528869038</v>
      </c>
      <c r="P291" s="122">
        <f t="shared" si="132"/>
        <v>3.6286806503920359</v>
      </c>
      <c r="Q291" s="122">
        <f t="shared" si="132"/>
        <v>3.4179415740251007</v>
      </c>
      <c r="R291" s="122">
        <f t="shared" ref="R291:V291" si="133">SUM(R292:R293)</f>
        <v>2.4982349517752338</v>
      </c>
      <c r="S291" s="122">
        <f t="shared" si="133"/>
        <v>3.9128331350207985</v>
      </c>
      <c r="T291" s="122">
        <f t="shared" si="133"/>
        <v>4.558432793059616</v>
      </c>
      <c r="U291" s="122">
        <f t="shared" si="133"/>
        <v>4.3217427319388211</v>
      </c>
      <c r="V291" s="122">
        <f t="shared" si="133"/>
        <v>2.6002640888798925</v>
      </c>
      <c r="W291" s="122">
        <f t="shared" ref="W291:Y291" si="134">SUM(W292:W293)</f>
        <v>1.5099165904905931</v>
      </c>
      <c r="X291" s="122">
        <f t="shared" si="134"/>
        <v>0.88578583031110636</v>
      </c>
      <c r="Y291" s="122">
        <f t="shared" si="134"/>
        <v>1.0061926904609975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3.7448809202038733</v>
      </c>
      <c r="D292" s="98">
        <v>4.3352664217134258</v>
      </c>
      <c r="E292" s="98">
        <v>3.9381952726286498</v>
      </c>
      <c r="F292" s="98">
        <v>4.3157288356333741</v>
      </c>
      <c r="G292" s="98">
        <v>3.799256188982481</v>
      </c>
      <c r="H292" s="98">
        <v>3.5594714427690244</v>
      </c>
      <c r="I292" s="98">
        <v>3.1935655893924952</v>
      </c>
      <c r="J292" s="98">
        <v>4.8634497231568163</v>
      </c>
      <c r="K292" s="98">
        <v>7.3530144261582207</v>
      </c>
      <c r="L292" s="98">
        <v>6.232077130909679</v>
      </c>
      <c r="M292" s="98">
        <v>3.3968225645757339</v>
      </c>
      <c r="N292" s="98">
        <v>2.3713588790874849</v>
      </c>
      <c r="O292" s="98">
        <v>1.0216119363504328</v>
      </c>
      <c r="P292" s="98">
        <v>3.6042137473784246</v>
      </c>
      <c r="Q292" s="98">
        <v>3.3943099271705353</v>
      </c>
      <c r="R292" s="98">
        <v>2.4799768002649429</v>
      </c>
      <c r="S292" s="98">
        <v>3.8843830049664354</v>
      </c>
      <c r="T292" s="98">
        <v>4.5254246229498376</v>
      </c>
      <c r="U292" s="98">
        <v>4.2905940731985046</v>
      </c>
      <c r="V292" s="98">
        <v>2.5735563554661502</v>
      </c>
      <c r="W292" s="98">
        <v>1.4943057835350386</v>
      </c>
      <c r="X292" s="98">
        <v>0.87652414814807544</v>
      </c>
      <c r="Y292" s="98">
        <v>0.9953681320480946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3.7167163464378081E-2</v>
      </c>
      <c r="D293" s="98">
        <v>4.1452358964724129E-2</v>
      </c>
      <c r="E293" s="98">
        <v>3.1153079328626678E-2</v>
      </c>
      <c r="F293" s="98">
        <v>3.2696723798806761E-2</v>
      </c>
      <c r="G293" s="98">
        <v>2.9344148343394778E-2</v>
      </c>
      <c r="H293" s="98">
        <v>2.8156917050714141E-2</v>
      </c>
      <c r="I293" s="98">
        <v>2.638658056328215E-2</v>
      </c>
      <c r="J293" s="98">
        <v>4.2743210836406718E-2</v>
      </c>
      <c r="K293" s="98">
        <v>6.20289092311615E-2</v>
      </c>
      <c r="L293" s="98">
        <v>3.55120787599651E-2</v>
      </c>
      <c r="M293" s="98">
        <v>2.2231946103960263E-2</v>
      </c>
      <c r="N293" s="98">
        <v>1.5340684107334645E-2</v>
      </c>
      <c r="O293" s="98">
        <v>6.8575925186051441E-3</v>
      </c>
      <c r="P293" s="98">
        <v>2.4466903013611305E-2</v>
      </c>
      <c r="Q293" s="98">
        <v>2.3631646854565452E-2</v>
      </c>
      <c r="R293" s="98">
        <v>1.8258151510290661E-2</v>
      </c>
      <c r="S293" s="98">
        <v>2.8450130054363285E-2</v>
      </c>
      <c r="T293" s="98">
        <v>3.3008170109778662E-2</v>
      </c>
      <c r="U293" s="98">
        <v>3.1148658740316255E-2</v>
      </c>
      <c r="V293" s="98">
        <v>2.6707733413742264E-2</v>
      </c>
      <c r="W293" s="98">
        <v>1.5610806955554479E-2</v>
      </c>
      <c r="X293" s="98">
        <v>9.2616821630309154E-3</v>
      </c>
      <c r="Y293" s="98">
        <v>1.0824558412902889E-2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4.1288684403675703E-2</v>
      </c>
      <c r="D294" s="122">
        <f t="shared" si="135"/>
        <v>2.3685006873524813E-2</v>
      </c>
      <c r="E294" s="122">
        <f t="shared" si="135"/>
        <v>4.6737614674472426E-2</v>
      </c>
      <c r="F294" s="122">
        <f t="shared" si="135"/>
        <v>4.016663238943468E-2</v>
      </c>
      <c r="G294" s="122">
        <f t="shared" si="135"/>
        <v>4.1484899234863454E-2</v>
      </c>
      <c r="H294" s="122">
        <f t="shared" si="135"/>
        <v>4.250202710962285E-2</v>
      </c>
      <c r="I294" s="122">
        <f t="shared" si="135"/>
        <v>1.1257178561643814E-2</v>
      </c>
      <c r="J294" s="122">
        <f t="shared" si="135"/>
        <v>1.3047965443667348E-2</v>
      </c>
      <c r="K294" s="122">
        <f t="shared" si="135"/>
        <v>2.4134407639074849E-2</v>
      </c>
      <c r="L294" s="122">
        <f t="shared" si="135"/>
        <v>6.0205762557543084E-2</v>
      </c>
      <c r="M294" s="122">
        <f t="shared" si="135"/>
        <v>4.1023266095354921E-2</v>
      </c>
      <c r="N294" s="122">
        <f t="shared" si="135"/>
        <v>2.6062517275609563E-2</v>
      </c>
      <c r="O294" s="122">
        <f t="shared" si="135"/>
        <v>1.0308680339792006E-2</v>
      </c>
      <c r="P294" s="122">
        <f t="shared" si="135"/>
        <v>1.7225263380451404E-2</v>
      </c>
      <c r="Q294" s="122">
        <f t="shared" si="135"/>
        <v>1.8371270831068813E-2</v>
      </c>
      <c r="R294" s="122">
        <f t="shared" si="135"/>
        <v>1.2650755193277944E-2</v>
      </c>
      <c r="S294" s="122">
        <f t="shared" si="135"/>
        <v>1.927017961727296E-2</v>
      </c>
      <c r="T294" s="122">
        <f t="shared" si="135"/>
        <v>1.7680333235461611E-2</v>
      </c>
      <c r="U294" s="122">
        <f t="shared" si="135"/>
        <v>1.5273873242104608E-2</v>
      </c>
      <c r="V294" s="122">
        <f t="shared" si="135"/>
        <v>6.2961219350278425E-3</v>
      </c>
      <c r="W294" s="122">
        <f t="shared" si="135"/>
        <v>4.5259725392708004E-3</v>
      </c>
      <c r="X294" s="122">
        <f t="shared" si="135"/>
        <v>2.9674636802914088E-3</v>
      </c>
      <c r="Y294" s="122">
        <f t="shared" si="135"/>
        <v>4.5636310820669932E-3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4.1288684403675703E-2</v>
      </c>
      <c r="D295" s="98">
        <v>2.3685006873524813E-2</v>
      </c>
      <c r="E295" s="98">
        <v>4.6737614674472426E-2</v>
      </c>
      <c r="F295" s="98">
        <v>4.016663238943468E-2</v>
      </c>
      <c r="G295" s="98">
        <v>4.1484899234863454E-2</v>
      </c>
      <c r="H295" s="98">
        <v>4.250202710962285E-2</v>
      </c>
      <c r="I295" s="98">
        <v>1.1257178561643814E-2</v>
      </c>
      <c r="J295" s="98">
        <v>1.3047965443667348E-2</v>
      </c>
      <c r="K295" s="98">
        <v>2.4134407639074849E-2</v>
      </c>
      <c r="L295" s="98">
        <v>6.0205762557543084E-2</v>
      </c>
      <c r="M295" s="98">
        <v>4.1023266095354921E-2</v>
      </c>
      <c r="N295" s="98">
        <v>2.6062517275609563E-2</v>
      </c>
      <c r="O295" s="98">
        <v>1.0308680339792006E-2</v>
      </c>
      <c r="P295" s="98">
        <v>1.7225263380451404E-2</v>
      </c>
      <c r="Q295" s="98">
        <v>1.8371270831068813E-2</v>
      </c>
      <c r="R295" s="98">
        <v>1.2650755193277944E-2</v>
      </c>
      <c r="S295" s="98">
        <v>1.927017961727296E-2</v>
      </c>
      <c r="T295" s="98">
        <v>1.7680333235461611E-2</v>
      </c>
      <c r="U295" s="98">
        <v>1.5273873242104608E-2</v>
      </c>
      <c r="V295" s="98">
        <v>6.2961219350278425E-3</v>
      </c>
      <c r="W295" s="98">
        <v>4.5259725392708004E-3</v>
      </c>
      <c r="X295" s="98">
        <v>2.9674636802914088E-3</v>
      </c>
      <c r="Y295" s="98">
        <v>4.5636310820669932E-3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1.8086554130895836</v>
      </c>
      <c r="D296" s="122">
        <v>1.9979965180676462</v>
      </c>
      <c r="E296" s="122">
        <v>1.6046362385068396</v>
      </c>
      <c r="F296" s="122">
        <v>1.6262761919894266</v>
      </c>
      <c r="G296" s="122">
        <v>1.3904902536414252</v>
      </c>
      <c r="H296" s="122">
        <v>1.3275824105559018</v>
      </c>
      <c r="I296" s="122">
        <v>1.1533796258125673</v>
      </c>
      <c r="J296" s="122">
        <v>1.7788711842134002</v>
      </c>
      <c r="K296" s="122">
        <v>2.3519423664663188</v>
      </c>
      <c r="L296" s="122">
        <v>2.8177860860343951</v>
      </c>
      <c r="M296" s="122">
        <v>1.3884150629995886</v>
      </c>
      <c r="N296" s="122">
        <v>0.84004696269001233</v>
      </c>
      <c r="O296" s="122">
        <v>0.33606695706389528</v>
      </c>
      <c r="P296" s="122">
        <v>1.0842247863595926</v>
      </c>
      <c r="Q296" s="122">
        <v>1.0532629463531196</v>
      </c>
      <c r="R296" s="122">
        <v>0.81918214899437736</v>
      </c>
      <c r="S296" s="122">
        <v>1.3322173194116318</v>
      </c>
      <c r="T296" s="122">
        <v>1.5758777019740815</v>
      </c>
      <c r="U296" s="122">
        <v>1.508601491117858</v>
      </c>
      <c r="V296" s="122">
        <v>0.97554198565064354</v>
      </c>
      <c r="W296" s="122">
        <v>0.53721242492010624</v>
      </c>
      <c r="X296" s="122">
        <v>0.30925744343291461</v>
      </c>
      <c r="Y296" s="122">
        <v>0.35628478948476389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1.7106180054472735</v>
      </c>
      <c r="D297" s="98">
        <v>1.8953151356299893</v>
      </c>
      <c r="E297" s="98">
        <v>1.5141734771947331</v>
      </c>
      <c r="F297" s="98">
        <v>1.5390581051066072</v>
      </c>
      <c r="G297" s="98">
        <v>1.3155492544896896</v>
      </c>
      <c r="H297" s="98">
        <v>1.2392004143832902</v>
      </c>
      <c r="I297" s="98">
        <v>1.0984804464261726</v>
      </c>
      <c r="J297" s="98">
        <v>1.6736914096510662</v>
      </c>
      <c r="K297" s="98">
        <v>2.1969872692898571</v>
      </c>
      <c r="L297" s="98">
        <v>2.5116042250144579</v>
      </c>
      <c r="M297" s="98">
        <v>1.2126730760671798</v>
      </c>
      <c r="N297" s="98">
        <v>0.70987648720062768</v>
      </c>
      <c r="O297" s="98">
        <v>0.31343240610588108</v>
      </c>
      <c r="P297" s="98">
        <v>0.8847303903866115</v>
      </c>
      <c r="Q297" s="98">
        <v>0.92852778530282065</v>
      </c>
      <c r="R297" s="98">
        <v>0.76692154248963618</v>
      </c>
      <c r="S297" s="98">
        <v>1.2634053765911293</v>
      </c>
      <c r="T297" s="98">
        <v>1.4196133670102855</v>
      </c>
      <c r="U297" s="98">
        <v>1.411857273777178</v>
      </c>
      <c r="V297" s="98">
        <v>0.9064084619467041</v>
      </c>
      <c r="W297" s="98">
        <v>0.50227892905076055</v>
      </c>
      <c r="X297" s="98">
        <v>0.3002398176230624</v>
      </c>
      <c r="Y297" s="98">
        <v>0.34960338725932227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1.8587399453217853E-2</v>
      </c>
      <c r="D298" s="98">
        <v>1.955434699789111E-2</v>
      </c>
      <c r="E298" s="98">
        <v>2.4462533253009466E-2</v>
      </c>
      <c r="F298" s="98">
        <v>1.7544978384050992E-2</v>
      </c>
      <c r="G298" s="98">
        <v>5.2578833799816352E-3</v>
      </c>
      <c r="H298" s="98">
        <v>9.1527978228022281E-3</v>
      </c>
      <c r="I298" s="98">
        <v>3.4535703418167689E-3</v>
      </c>
      <c r="J298" s="98">
        <v>3.0346793299783112E-2</v>
      </c>
      <c r="K298" s="98">
        <v>2.589594351898836E-2</v>
      </c>
      <c r="L298" s="98">
        <v>0.1800140271425047</v>
      </c>
      <c r="M298" s="98">
        <v>6.1935613054367983E-2</v>
      </c>
      <c r="N298" s="98">
        <v>6.9333316016376323E-2</v>
      </c>
      <c r="O298" s="98">
        <v>8.8966728727104954E-3</v>
      </c>
      <c r="P298" s="98">
        <v>0.10841464835421834</v>
      </c>
      <c r="Q298" s="98">
        <v>5.6739607258337627E-2</v>
      </c>
      <c r="R298" s="98">
        <v>0</v>
      </c>
      <c r="S298" s="98">
        <v>2.3754124370186293E-2</v>
      </c>
      <c r="T298" s="98">
        <v>5.5177964695855966E-2</v>
      </c>
      <c r="U298" s="98">
        <v>4.5935811911511977E-2</v>
      </c>
      <c r="V298" s="98">
        <v>5.3329836388417803E-2</v>
      </c>
      <c r="W298" s="98">
        <v>0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5.3093391133971221E-3</v>
      </c>
      <c r="D299" s="101">
        <v>5.8041713797949354E-3</v>
      </c>
      <c r="E299" s="101">
        <v>6.2623009055509703E-3</v>
      </c>
      <c r="F299" s="101">
        <v>4.5047100263748193E-3</v>
      </c>
      <c r="G299" s="101">
        <v>1.5248296916176081E-3</v>
      </c>
      <c r="H299" s="101">
        <v>2.4292635875657544E-3</v>
      </c>
      <c r="I299" s="101">
        <v>9.2194404555532574E-4</v>
      </c>
      <c r="J299" s="101">
        <v>7.8481613823732331E-3</v>
      </c>
      <c r="K299" s="101">
        <v>6.8391073814911369E-3</v>
      </c>
      <c r="L299" s="101">
        <v>4.3285583937751504E-2</v>
      </c>
      <c r="M299" s="101">
        <v>9.8149214876755292E-3</v>
      </c>
      <c r="N299" s="101">
        <v>1.1111608283883825E-2</v>
      </c>
      <c r="O299" s="101">
        <v>1.1420420826108372E-3</v>
      </c>
      <c r="P299" s="101">
        <v>1.5621740981274456E-2</v>
      </c>
      <c r="Q299" s="101">
        <v>8.5670069991155319E-3</v>
      </c>
      <c r="R299" s="101">
        <v>0</v>
      </c>
      <c r="S299" s="101">
        <v>3.264904121000679E-3</v>
      </c>
      <c r="T299" s="101">
        <v>5.9375339996383669E-3</v>
      </c>
      <c r="U299" s="101">
        <v>5.141161520724506E-3</v>
      </c>
      <c r="V299" s="101">
        <v>7.0954024730807636E-3</v>
      </c>
      <c r="W299" s="101">
        <v>0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1.327806033982073E-2</v>
      </c>
      <c r="D300" s="104">
        <v>1.3750175618096177E-2</v>
      </c>
      <c r="E300" s="104">
        <v>1.8200232347458496E-2</v>
      </c>
      <c r="F300" s="104">
        <v>1.3040268357676172E-2</v>
      </c>
      <c r="G300" s="104">
        <v>3.7330536883640273E-3</v>
      </c>
      <c r="H300" s="104">
        <v>6.7235342352364733E-3</v>
      </c>
      <c r="I300" s="104">
        <v>2.5316262962614433E-3</v>
      </c>
      <c r="J300" s="104">
        <v>2.2498631917409879E-2</v>
      </c>
      <c r="K300" s="104">
        <v>1.9056836137497223E-2</v>
      </c>
      <c r="L300" s="104">
        <v>0.13672844320475319</v>
      </c>
      <c r="M300" s="104">
        <v>5.2120691566692454E-2</v>
      </c>
      <c r="N300" s="104">
        <v>5.8221707732492495E-2</v>
      </c>
      <c r="O300" s="104">
        <v>7.7546307900996578E-3</v>
      </c>
      <c r="P300" s="104">
        <v>9.2792907372943878E-2</v>
      </c>
      <c r="Q300" s="104">
        <v>4.8172600259222091E-2</v>
      </c>
      <c r="R300" s="104">
        <v>0</v>
      </c>
      <c r="S300" s="104">
        <v>2.0489220249185612E-2</v>
      </c>
      <c r="T300" s="104">
        <v>4.9240430696217599E-2</v>
      </c>
      <c r="U300" s="104">
        <v>4.0794650390787474E-2</v>
      </c>
      <c r="V300" s="104">
        <v>4.6234433915337041E-2</v>
      </c>
      <c r="W300" s="104">
        <v>0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2.8189765676045322E-2</v>
      </c>
      <c r="D301" s="101">
        <v>3.2986064143554018E-2</v>
      </c>
      <c r="E301" s="101">
        <v>3.0535045853516535E-2</v>
      </c>
      <c r="F301" s="101">
        <v>2.9012934538458997E-2</v>
      </c>
      <c r="G301" s="101">
        <v>2.0138143708486728E-2</v>
      </c>
      <c r="H301" s="101">
        <v>4.1116705929210295E-2</v>
      </c>
      <c r="I301" s="101">
        <v>2.4552455679855135E-2</v>
      </c>
      <c r="J301" s="101">
        <v>1.6441703464067575E-2</v>
      </c>
      <c r="K301" s="101">
        <v>3.5211209997315196E-2</v>
      </c>
      <c r="L301" s="101">
        <v>6.4179290459783313E-4</v>
      </c>
      <c r="M301" s="101">
        <v>1.5327256413165369E-2</v>
      </c>
      <c r="N301" s="101">
        <v>7.026230724393877E-3</v>
      </c>
      <c r="O301" s="101">
        <v>3.3639436653334766E-3</v>
      </c>
      <c r="P301" s="101">
        <v>1.0030784136567569E-2</v>
      </c>
      <c r="Q301" s="101">
        <v>8.8188617457410166E-3</v>
      </c>
      <c r="R301" s="101">
        <v>6.2255683194782398E-3</v>
      </c>
      <c r="S301" s="101">
        <v>4.3675393203295269E-3</v>
      </c>
      <c r="T301" s="101">
        <v>2.4025260080532792E-2</v>
      </c>
      <c r="U301" s="101">
        <v>6.3410068047999538E-3</v>
      </c>
      <c r="V301" s="101">
        <v>6.2282645067873819E-3</v>
      </c>
      <c r="W301" s="101">
        <v>0</v>
      </c>
      <c r="X301" s="101">
        <v>6.5095138341815344E-4</v>
      </c>
      <c r="Y301" s="101">
        <v>1.4709379451767542E-3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5.1260242513047082E-2</v>
      </c>
      <c r="D302" s="104">
        <v>5.0140971296211728E-2</v>
      </c>
      <c r="E302" s="104">
        <v>3.5465182205580446E-2</v>
      </c>
      <c r="F302" s="104">
        <v>4.0660173960309437E-2</v>
      </c>
      <c r="G302" s="104">
        <v>4.9544972063267342E-2</v>
      </c>
      <c r="H302" s="104">
        <v>3.8112492420598859E-2</v>
      </c>
      <c r="I302" s="104">
        <v>2.6893153364722866E-2</v>
      </c>
      <c r="J302" s="104">
        <v>5.8391277798483195E-2</v>
      </c>
      <c r="K302" s="104">
        <v>9.3847943660158265E-2</v>
      </c>
      <c r="L302" s="104">
        <v>0.12552604097283487</v>
      </c>
      <c r="M302" s="104">
        <v>9.8479117464875407E-2</v>
      </c>
      <c r="N302" s="104">
        <v>5.381092874861438E-2</v>
      </c>
      <c r="O302" s="104">
        <v>1.0373934419970176E-2</v>
      </c>
      <c r="P302" s="104">
        <v>8.1048963482195133E-2</v>
      </c>
      <c r="Q302" s="104">
        <v>5.917669204622026E-2</v>
      </c>
      <c r="R302" s="104">
        <v>4.6035038185262868E-2</v>
      </c>
      <c r="S302" s="104">
        <v>4.0690279129986698E-2</v>
      </c>
      <c r="T302" s="104">
        <v>7.7061110187407272E-2</v>
      </c>
      <c r="U302" s="104">
        <v>4.4467398624367986E-2</v>
      </c>
      <c r="V302" s="104">
        <v>9.5754228087342446E-3</v>
      </c>
      <c r="W302" s="104">
        <v>3.493349586934566E-2</v>
      </c>
      <c r="X302" s="104">
        <v>8.3666744264340592E-3</v>
      </c>
      <c r="Y302" s="104">
        <v>5.2104642802648588E-3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1.3427780212131521E-2</v>
      </c>
      <c r="D303" s="98">
        <v>1.4021251249360262E-2</v>
      </c>
      <c r="E303" s="98">
        <v>7.3190227803381072E-3</v>
      </c>
      <c r="F303" s="98">
        <v>8.5079152866907714E-3</v>
      </c>
      <c r="G303" s="98">
        <v>1.384524717706798E-2</v>
      </c>
      <c r="H303" s="98">
        <v>9.1878839229655625E-3</v>
      </c>
      <c r="I303" s="98">
        <v>6.7007999560744162E-3</v>
      </c>
      <c r="J303" s="98">
        <v>1.4062391572241649E-2</v>
      </c>
      <c r="K303" s="98">
        <v>2.411530401349167E-2</v>
      </c>
      <c r="L303" s="98">
        <v>2.306894173512972E-2</v>
      </c>
      <c r="M303" s="98">
        <v>1.3799415143839385E-2</v>
      </c>
      <c r="N303" s="98">
        <v>7.2387053218009373E-3</v>
      </c>
      <c r="O303" s="98">
        <v>1.1725119118376718E-3</v>
      </c>
      <c r="P303" s="98">
        <v>9.7112467574876245E-3</v>
      </c>
      <c r="Q303" s="98">
        <v>7.4156590134884211E-3</v>
      </c>
      <c r="R303" s="98">
        <v>6.2876226500505946E-3</v>
      </c>
      <c r="S303" s="98">
        <v>5.2720520198223271E-3</v>
      </c>
      <c r="T303" s="98">
        <v>7.1976212291604592E-3</v>
      </c>
      <c r="U303" s="98">
        <v>4.2409371297242064E-3</v>
      </c>
      <c r="V303" s="98">
        <v>3.5687612552157166E-4</v>
      </c>
      <c r="W303" s="98">
        <v>3.1767615513769152E-3</v>
      </c>
      <c r="X303" s="98">
        <v>1.4205902674395269E-3</v>
      </c>
      <c r="Y303" s="98">
        <v>8.541842380703317E-4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3.7832462300915561E-2</v>
      </c>
      <c r="D304" s="98">
        <v>3.6119720046851468E-2</v>
      </c>
      <c r="E304" s="98">
        <v>2.8146159425242342E-2</v>
      </c>
      <c r="F304" s="98">
        <v>3.2152258673618664E-2</v>
      </c>
      <c r="G304" s="98">
        <v>3.5699724886199359E-2</v>
      </c>
      <c r="H304" s="98">
        <v>2.89246084976333E-2</v>
      </c>
      <c r="I304" s="98">
        <v>2.0192353408648448E-2</v>
      </c>
      <c r="J304" s="98">
        <v>4.4328886226241544E-2</v>
      </c>
      <c r="K304" s="98">
        <v>6.9732639646666594E-2</v>
      </c>
      <c r="L304" s="98">
        <v>0.10245709923770516</v>
      </c>
      <c r="M304" s="98">
        <v>8.4679702321036027E-2</v>
      </c>
      <c r="N304" s="98">
        <v>4.6572223426813442E-2</v>
      </c>
      <c r="O304" s="98">
        <v>9.2014225081325039E-3</v>
      </c>
      <c r="P304" s="98">
        <v>7.1337716724707512E-2</v>
      </c>
      <c r="Q304" s="98">
        <v>5.1761033032731836E-2</v>
      </c>
      <c r="R304" s="98">
        <v>3.9747415535212272E-2</v>
      </c>
      <c r="S304" s="98">
        <v>3.5418227110164367E-2</v>
      </c>
      <c r="T304" s="98">
        <v>6.9863488958246817E-2</v>
      </c>
      <c r="U304" s="98">
        <v>4.0226461494643782E-2</v>
      </c>
      <c r="V304" s="98">
        <v>9.2185466832126733E-3</v>
      </c>
      <c r="W304" s="98">
        <v>3.1756734317968743E-2</v>
      </c>
      <c r="X304" s="98">
        <v>6.9460841589945319E-3</v>
      </c>
      <c r="Y304" s="98">
        <v>4.3562800421945271E-3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3.3297174087384414</v>
      </c>
      <c r="D305" s="122">
        <v>3.8426744015051399</v>
      </c>
      <c r="E305" s="122">
        <v>3.0928675728323705</v>
      </c>
      <c r="F305" s="122">
        <v>3.1775159290056454</v>
      </c>
      <c r="G305" s="122">
        <v>2.7549300128837508</v>
      </c>
      <c r="H305" s="122">
        <v>2.5295719701683161</v>
      </c>
      <c r="I305" s="122">
        <v>2.1986779360409354</v>
      </c>
      <c r="J305" s="122">
        <v>3.2077029516571161</v>
      </c>
      <c r="K305" s="122">
        <v>4.2606154659272422</v>
      </c>
      <c r="L305" s="122">
        <v>5.1930742907262566</v>
      </c>
      <c r="M305" s="122">
        <v>2.503854643799134</v>
      </c>
      <c r="N305" s="122">
        <v>1.3991470403072233</v>
      </c>
      <c r="O305" s="122">
        <v>0.50103697138084591</v>
      </c>
      <c r="P305" s="122">
        <v>1.6819840082586097</v>
      </c>
      <c r="Q305" s="122">
        <v>1.6678419352720169</v>
      </c>
      <c r="R305" s="122">
        <v>1.4856713139128888</v>
      </c>
      <c r="S305" s="122">
        <v>2.3264757039179549</v>
      </c>
      <c r="T305" s="122">
        <v>3.0852721363321018</v>
      </c>
      <c r="U305" s="122">
        <v>3.0594383386124857</v>
      </c>
      <c r="V305" s="122">
        <v>2.0167508913432322</v>
      </c>
      <c r="W305" s="122">
        <v>1.2454640412603553</v>
      </c>
      <c r="X305" s="122">
        <v>0.67717248720195411</v>
      </c>
      <c r="Y305" s="122">
        <v>0.88449097192681958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3.0682075581588339</v>
      </c>
      <c r="D306" s="98">
        <v>3.5319254646212008</v>
      </c>
      <c r="E306" s="98">
        <v>2.8421600619354885</v>
      </c>
      <c r="F306" s="98">
        <v>2.9138225000499181</v>
      </c>
      <c r="G306" s="98">
        <v>2.4953265491028294</v>
      </c>
      <c r="H306" s="98">
        <v>2.2771640187347777</v>
      </c>
      <c r="I306" s="98">
        <v>2.0119409024699797</v>
      </c>
      <c r="J306" s="98">
        <v>2.9578717426188463</v>
      </c>
      <c r="K306" s="98">
        <v>3.8799163197075841</v>
      </c>
      <c r="L306" s="98">
        <v>4.6682107859965463</v>
      </c>
      <c r="M306" s="98">
        <v>2.2770887146276868</v>
      </c>
      <c r="N306" s="98">
        <v>1.3197820294176208</v>
      </c>
      <c r="O306" s="98">
        <v>0.48507223840494934</v>
      </c>
      <c r="P306" s="98">
        <v>1.5924115030730406</v>
      </c>
      <c r="Q306" s="98">
        <v>1.576624328186905</v>
      </c>
      <c r="R306" s="98">
        <v>1.3556284710131599</v>
      </c>
      <c r="S306" s="98">
        <v>2.1929761035574873</v>
      </c>
      <c r="T306" s="98">
        <v>2.9234555009262051</v>
      </c>
      <c r="U306" s="98">
        <v>2.9764684725812098</v>
      </c>
      <c r="V306" s="98">
        <v>2.0117595491089442</v>
      </c>
      <c r="W306" s="98">
        <v>1.2436397829834493</v>
      </c>
      <c r="X306" s="98">
        <v>0.64057566044444003</v>
      </c>
      <c r="Y306" s="98">
        <v>0.81961911764619333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0.26150985057960724</v>
      </c>
      <c r="D307" s="33">
        <v>0.31074893688393923</v>
      </c>
      <c r="E307" s="33">
        <v>0.25070751089688198</v>
      </c>
      <c r="F307" s="33">
        <v>0.26369342895572712</v>
      </c>
      <c r="G307" s="33">
        <v>0.25960346378092136</v>
      </c>
      <c r="H307" s="33">
        <v>0.25240795143353861</v>
      </c>
      <c r="I307" s="33">
        <v>0.1867370335709557</v>
      </c>
      <c r="J307" s="33">
        <v>0.24983120903826955</v>
      </c>
      <c r="K307" s="33">
        <v>0.380699146219658</v>
      </c>
      <c r="L307" s="33">
        <v>0.52486350472971011</v>
      </c>
      <c r="M307" s="33">
        <v>0.22676592917144731</v>
      </c>
      <c r="N307" s="33">
        <v>7.9365010889602461E-2</v>
      </c>
      <c r="O307" s="33">
        <v>1.5964732975896609E-2</v>
      </c>
      <c r="P307" s="33">
        <v>8.9572505185569112E-2</v>
      </c>
      <c r="Q307" s="33">
        <v>9.121760708511184E-2</v>
      </c>
      <c r="R307" s="33">
        <v>0.13004284289972881</v>
      </c>
      <c r="S307" s="33">
        <v>0.13349960036046774</v>
      </c>
      <c r="T307" s="33">
        <v>0.16181663540589669</v>
      </c>
      <c r="U307" s="33">
        <v>8.2969866031275999E-2</v>
      </c>
      <c r="V307" s="33">
        <v>4.9913422342881385E-3</v>
      </c>
      <c r="W307" s="33">
        <v>1.8242582769059401E-3</v>
      </c>
      <c r="X307" s="33">
        <v>3.659682675751405E-2</v>
      </c>
      <c r="Y307" s="33">
        <v>6.4871854280626293E-2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5.1353601743227681</v>
      </c>
      <c r="D309" s="117">
        <f t="shared" si="136"/>
        <v>5.8584308814610679</v>
      </c>
      <c r="E309" s="117">
        <f t="shared" si="136"/>
        <v>5.0579459683634695</v>
      </c>
      <c r="F309" s="117">
        <f t="shared" si="136"/>
        <v>5.3483310731785458</v>
      </c>
      <c r="G309" s="117">
        <f t="shared" si="136"/>
        <v>4.7142064152698424</v>
      </c>
      <c r="H309" s="117">
        <f t="shared" si="136"/>
        <v>4.4480207808470631</v>
      </c>
      <c r="I309" s="117">
        <f t="shared" si="136"/>
        <v>3.8708657667477246</v>
      </c>
      <c r="J309" s="117">
        <f t="shared" si="136"/>
        <v>5.8708090678095957</v>
      </c>
      <c r="K309" s="117">
        <f t="shared" si="136"/>
        <v>8.4137660744950225</v>
      </c>
      <c r="L309" s="117">
        <f t="shared" si="136"/>
        <v>8.8249664400137142</v>
      </c>
      <c r="M309" s="117">
        <f t="shared" si="136"/>
        <v>4.6234692269449686</v>
      </c>
      <c r="N309" s="117">
        <f t="shared" si="136"/>
        <v>2.9977558702914635</v>
      </c>
      <c r="O309" s="117">
        <f t="shared" si="136"/>
        <v>1.2436932430523542</v>
      </c>
      <c r="P309" s="117">
        <f t="shared" si="136"/>
        <v>4.4063487838828284</v>
      </c>
      <c r="Q309" s="117">
        <f t="shared" si="136"/>
        <v>4.3544149625012505</v>
      </c>
      <c r="R309" s="117">
        <f t="shared" ref="R309:V309" si="137">R310+R313+R315+R324</f>
        <v>3.43373020089384</v>
      </c>
      <c r="S309" s="117">
        <f t="shared" si="137"/>
        <v>5.478751344729381</v>
      </c>
      <c r="T309" s="117">
        <f t="shared" si="137"/>
        <v>6.6986072904363514</v>
      </c>
      <c r="U309" s="117">
        <f t="shared" si="137"/>
        <v>6.484926213983667</v>
      </c>
      <c r="V309" s="117">
        <f t="shared" si="137"/>
        <v>4.0780910889561106</v>
      </c>
      <c r="W309" s="117">
        <f t="shared" ref="W309:Y309" si="138">W310+W313+W315+W324</f>
        <v>2.4068797181292099</v>
      </c>
      <c r="X309" s="117">
        <f t="shared" si="138"/>
        <v>1.3883800776302155</v>
      </c>
      <c r="Y309" s="117">
        <f t="shared" si="138"/>
        <v>1.6648770014154792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2.0571225220692897</v>
      </c>
      <c r="D310" s="122">
        <f t="shared" si="139"/>
        <v>2.3996424665737481</v>
      </c>
      <c r="E310" s="122">
        <f t="shared" si="139"/>
        <v>2.1924616651552431</v>
      </c>
      <c r="F310" s="122">
        <f t="shared" si="139"/>
        <v>2.422061202401895</v>
      </c>
      <c r="G310" s="122">
        <f t="shared" si="139"/>
        <v>2.1521137418917666</v>
      </c>
      <c r="H310" s="122">
        <f t="shared" si="139"/>
        <v>2.0358677654115973</v>
      </c>
      <c r="I310" s="122">
        <f t="shared" si="139"/>
        <v>1.8456040697638698</v>
      </c>
      <c r="J310" s="122">
        <f t="shared" si="139"/>
        <v>2.8432066674352141</v>
      </c>
      <c r="K310" s="122">
        <f t="shared" si="139"/>
        <v>4.347229093134275</v>
      </c>
      <c r="L310" s="122">
        <f t="shared" si="139"/>
        <v>3.7161648919980625</v>
      </c>
      <c r="M310" s="122">
        <f t="shared" si="139"/>
        <v>2.0775187968093403</v>
      </c>
      <c r="N310" s="122">
        <f t="shared" si="139"/>
        <v>1.5044942876612519</v>
      </c>
      <c r="O310" s="122">
        <f t="shared" si="139"/>
        <v>0.68167399056967481</v>
      </c>
      <c r="P310" s="122">
        <f t="shared" si="139"/>
        <v>2.5434715284951408</v>
      </c>
      <c r="Q310" s="122">
        <f t="shared" si="139"/>
        <v>2.505790491153737</v>
      </c>
      <c r="R310" s="122">
        <f t="shared" ref="R310:V310" si="140">SUM(R311:R312)</f>
        <v>1.872597839613001</v>
      </c>
      <c r="S310" s="122">
        <f t="shared" si="140"/>
        <v>2.981870803577789</v>
      </c>
      <c r="T310" s="122">
        <f t="shared" si="140"/>
        <v>3.5202744396144863</v>
      </c>
      <c r="U310" s="122">
        <f t="shared" si="140"/>
        <v>3.3758821124700669</v>
      </c>
      <c r="V310" s="122">
        <f t="shared" si="140"/>
        <v>2.053938422675067</v>
      </c>
      <c r="W310" s="122">
        <f t="shared" ref="W310:Y310" si="141">SUM(W311:W312)</f>
        <v>1.2019016281783474</v>
      </c>
      <c r="X310" s="122">
        <f t="shared" si="141"/>
        <v>0.70857515627932199</v>
      </c>
      <c r="Y310" s="122">
        <f t="shared" si="141"/>
        <v>0.80773208721729894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2.0199553586049115</v>
      </c>
      <c r="D311" s="98">
        <v>2.3581901076090239</v>
      </c>
      <c r="E311" s="98">
        <v>2.1613085858266166</v>
      </c>
      <c r="F311" s="98">
        <v>2.3893644786030883</v>
      </c>
      <c r="G311" s="98">
        <v>2.1227695935483717</v>
      </c>
      <c r="H311" s="98">
        <v>2.0077108483608832</v>
      </c>
      <c r="I311" s="98">
        <v>1.8192174892005877</v>
      </c>
      <c r="J311" s="98">
        <v>2.8004634565988074</v>
      </c>
      <c r="K311" s="98">
        <v>4.2852001839031137</v>
      </c>
      <c r="L311" s="98">
        <v>3.6806528132380976</v>
      </c>
      <c r="M311" s="98">
        <v>2.0552868507053801</v>
      </c>
      <c r="N311" s="98">
        <v>1.4891536035539172</v>
      </c>
      <c r="O311" s="98">
        <v>0.67481639805106963</v>
      </c>
      <c r="P311" s="98">
        <v>2.5190046254815295</v>
      </c>
      <c r="Q311" s="98">
        <v>2.4821588442991716</v>
      </c>
      <c r="R311" s="98">
        <v>1.8543396881027103</v>
      </c>
      <c r="S311" s="98">
        <v>2.9534206735234259</v>
      </c>
      <c r="T311" s="98">
        <v>3.4872662695047074</v>
      </c>
      <c r="U311" s="98">
        <v>3.3447334537297504</v>
      </c>
      <c r="V311" s="98">
        <v>2.0272306892613248</v>
      </c>
      <c r="W311" s="98">
        <v>1.1862908212227929</v>
      </c>
      <c r="X311" s="98">
        <v>0.69931347411629108</v>
      </c>
      <c r="Y311" s="98">
        <v>0.79690752880439608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3.7167163464378081E-2</v>
      </c>
      <c r="D312" s="98">
        <v>4.1452358964724129E-2</v>
      </c>
      <c r="E312" s="98">
        <v>3.1153079328626678E-2</v>
      </c>
      <c r="F312" s="98">
        <v>3.2696723798806761E-2</v>
      </c>
      <c r="G312" s="98">
        <v>2.9344148343394778E-2</v>
      </c>
      <c r="H312" s="98">
        <v>2.8156917050714141E-2</v>
      </c>
      <c r="I312" s="98">
        <v>2.638658056328215E-2</v>
      </c>
      <c r="J312" s="98">
        <v>4.2743210836406718E-2</v>
      </c>
      <c r="K312" s="98">
        <v>6.20289092311615E-2</v>
      </c>
      <c r="L312" s="98">
        <v>3.55120787599651E-2</v>
      </c>
      <c r="M312" s="98">
        <v>2.2231946103960263E-2</v>
      </c>
      <c r="N312" s="98">
        <v>1.5340684107334645E-2</v>
      </c>
      <c r="O312" s="98">
        <v>6.8575925186051441E-3</v>
      </c>
      <c r="P312" s="98">
        <v>2.4466903013611305E-2</v>
      </c>
      <c r="Q312" s="98">
        <v>2.3631646854565452E-2</v>
      </c>
      <c r="R312" s="98">
        <v>1.8258151510290661E-2</v>
      </c>
      <c r="S312" s="98">
        <v>2.8450130054363285E-2</v>
      </c>
      <c r="T312" s="98">
        <v>3.3008170109778662E-2</v>
      </c>
      <c r="U312" s="98">
        <v>3.1148658740316255E-2</v>
      </c>
      <c r="V312" s="98">
        <v>2.6707733413742264E-2</v>
      </c>
      <c r="W312" s="98">
        <v>1.5610806955554479E-2</v>
      </c>
      <c r="X312" s="98">
        <v>9.2616821630309154E-3</v>
      </c>
      <c r="Y312" s="98">
        <v>1.0824558412902889E-2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9.4056475381821922E-2</v>
      </c>
      <c r="D313" s="122">
        <f t="shared" si="142"/>
        <v>5.6212798191112495E-2</v>
      </c>
      <c r="E313" s="122">
        <f t="shared" si="142"/>
        <v>0.11544692938813027</v>
      </c>
      <c r="F313" s="122">
        <f t="shared" si="142"/>
        <v>0.10313355344938982</v>
      </c>
      <c r="G313" s="122">
        <f t="shared" si="142"/>
        <v>0.11062030476580971</v>
      </c>
      <c r="H313" s="122">
        <f t="shared" si="142"/>
        <v>0.11758825106159869</v>
      </c>
      <c r="I313" s="122">
        <f t="shared" si="142"/>
        <v>3.2287308858006222E-2</v>
      </c>
      <c r="J313" s="122">
        <f t="shared" si="142"/>
        <v>3.8772785744271801E-2</v>
      </c>
      <c r="K313" s="122">
        <f t="shared" si="142"/>
        <v>7.4268480865153572E-2</v>
      </c>
      <c r="L313" s="122">
        <f t="shared" si="142"/>
        <v>0.19177904234983312</v>
      </c>
      <c r="M313" s="122">
        <f t="shared" si="142"/>
        <v>0.13575732435586252</v>
      </c>
      <c r="N313" s="122">
        <f t="shared" si="142"/>
        <v>8.999157365606493E-2</v>
      </c>
      <c r="O313" s="122">
        <f t="shared" si="142"/>
        <v>3.727663756136524E-2</v>
      </c>
      <c r="P313" s="122">
        <f t="shared" si="142"/>
        <v>6.5159652909957511E-2</v>
      </c>
      <c r="Q313" s="122">
        <f t="shared" si="142"/>
        <v>7.1845914924566184E-2</v>
      </c>
      <c r="R313" s="122">
        <f t="shared" si="142"/>
        <v>4.9825073352989371E-2</v>
      </c>
      <c r="S313" s="122">
        <f t="shared" si="142"/>
        <v>7.5955089606655798E-2</v>
      </c>
      <c r="T313" s="122">
        <f t="shared" si="142"/>
        <v>6.9749100500754016E-2</v>
      </c>
      <c r="U313" s="122">
        <f t="shared" si="142"/>
        <v>6.0313690753420551E-2</v>
      </c>
      <c r="V313" s="122">
        <f t="shared" si="142"/>
        <v>2.4930654433372168E-2</v>
      </c>
      <c r="W313" s="122">
        <f t="shared" si="142"/>
        <v>1.8082893633450899E-2</v>
      </c>
      <c r="X313" s="122">
        <f t="shared" si="142"/>
        <v>1.1984945029060261E-2</v>
      </c>
      <c r="Y313" s="122">
        <f t="shared" si="142"/>
        <v>1.8654890379370563E-2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9.4056475381821922E-2</v>
      </c>
      <c r="D314" s="98">
        <v>5.6212798191112495E-2</v>
      </c>
      <c r="E314" s="98">
        <v>0.11544692938813027</v>
      </c>
      <c r="F314" s="98">
        <v>0.10313355344938982</v>
      </c>
      <c r="G314" s="98">
        <v>0.11062030476580971</v>
      </c>
      <c r="H314" s="98">
        <v>0.11758825106159869</v>
      </c>
      <c r="I314" s="98">
        <v>3.2287308858006222E-2</v>
      </c>
      <c r="J314" s="98">
        <v>3.8772785744271801E-2</v>
      </c>
      <c r="K314" s="98">
        <v>7.4268480865153572E-2</v>
      </c>
      <c r="L314" s="98">
        <v>0.19177904234983312</v>
      </c>
      <c r="M314" s="98">
        <v>0.13575732435586252</v>
      </c>
      <c r="N314" s="98">
        <v>8.999157365606493E-2</v>
      </c>
      <c r="O314" s="98">
        <v>3.727663756136524E-2</v>
      </c>
      <c r="P314" s="98">
        <v>6.5159652909957511E-2</v>
      </c>
      <c r="Q314" s="98">
        <v>7.1845914924566184E-2</v>
      </c>
      <c r="R314" s="98">
        <v>4.9825073352989371E-2</v>
      </c>
      <c r="S314" s="98">
        <v>7.5955089606655798E-2</v>
      </c>
      <c r="T314" s="98">
        <v>6.9749100500754016E-2</v>
      </c>
      <c r="U314" s="98">
        <v>6.0313690753420551E-2</v>
      </c>
      <c r="V314" s="98">
        <v>2.4930654433372168E-2</v>
      </c>
      <c r="W314" s="98">
        <v>1.8082893633450899E-2</v>
      </c>
      <c r="X314" s="98">
        <v>1.1984945029060261E-2</v>
      </c>
      <c r="Y314" s="98">
        <v>1.8654890379370563E-2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1.077579263588047</v>
      </c>
      <c r="D315" s="122">
        <v>1.1980636376057883</v>
      </c>
      <c r="E315" s="122">
        <v>0.97345091328068556</v>
      </c>
      <c r="F315" s="122">
        <v>0.99465301866852007</v>
      </c>
      <c r="G315" s="122">
        <v>0.85873613501254742</v>
      </c>
      <c r="H315" s="122">
        <v>0.82781211598499971</v>
      </c>
      <c r="I315" s="122">
        <v>0.72237329505577419</v>
      </c>
      <c r="J315" s="122">
        <v>1.1369089617577446</v>
      </c>
      <c r="K315" s="122">
        <v>1.5204981093300725</v>
      </c>
      <c r="L315" s="122">
        <v>1.8892386992938441</v>
      </c>
      <c r="M315" s="122">
        <v>0.95342851910451498</v>
      </c>
      <c r="N315" s="122">
        <v>0.59736820846280603</v>
      </c>
      <c r="O315" s="122">
        <v>0.23834316840666742</v>
      </c>
      <c r="P315" s="122">
        <v>0.82791566970079189</v>
      </c>
      <c r="Q315" s="122">
        <v>0.81094836282702254</v>
      </c>
      <c r="R315" s="122">
        <v>0.63269069633267339</v>
      </c>
      <c r="S315" s="122">
        <v>1.0434729680379999</v>
      </c>
      <c r="T315" s="122">
        <v>1.2610640181104833</v>
      </c>
      <c r="U315" s="122">
        <v>1.2136567848647679</v>
      </c>
      <c r="V315" s="122">
        <v>0.79212600673006517</v>
      </c>
      <c r="W315" s="122">
        <v>0.43890125490801146</v>
      </c>
      <c r="X315" s="122">
        <v>0.25126261479428075</v>
      </c>
      <c r="Y315" s="122">
        <v>0.28933708674664754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0.99597287766020093</v>
      </c>
      <c r="D316" s="98">
        <v>1.1137814296043049</v>
      </c>
      <c r="E316" s="98">
        <v>0.89838197711926038</v>
      </c>
      <c r="F316" s="98">
        <v>0.92193289877507234</v>
      </c>
      <c r="G316" s="98">
        <v>0.79585130359072909</v>
      </c>
      <c r="H316" s="98">
        <v>0.75726435346747323</v>
      </c>
      <c r="I316" s="98">
        <v>0.6782762121288024</v>
      </c>
      <c r="J316" s="98">
        <v>1.0448288423802747</v>
      </c>
      <c r="K316" s="98">
        <v>1.3876959838748886</v>
      </c>
      <c r="L316" s="98">
        <v>1.6064535225436622</v>
      </c>
      <c r="M316" s="98">
        <v>0.79056471615541013</v>
      </c>
      <c r="N316" s="98">
        <v>0.4754078877433483</v>
      </c>
      <c r="O316" s="98">
        <v>0.21745657853697173</v>
      </c>
      <c r="P316" s="98">
        <v>0.63859530041917001</v>
      </c>
      <c r="Q316" s="98">
        <v>0.69297515904718732</v>
      </c>
      <c r="R316" s="98">
        <v>0.58386054585397318</v>
      </c>
      <c r="S316" s="98">
        <v>0.97796195333354174</v>
      </c>
      <c r="T316" s="98">
        <v>1.114124794355899</v>
      </c>
      <c r="U316" s="98">
        <v>1.1206138418464973</v>
      </c>
      <c r="V316" s="98">
        <v>0.7259951156106863</v>
      </c>
      <c r="W316" s="98">
        <v>0.40471162241969461</v>
      </c>
      <c r="X316" s="98">
        <v>0.24270586308571659</v>
      </c>
      <c r="Y316" s="98">
        <v>0.28314764093465733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1.6369316095579803E-2</v>
      </c>
      <c r="D317" s="98">
        <v>1.7160995368083354E-2</v>
      </c>
      <c r="E317" s="98">
        <v>2.1915749990303247E-2</v>
      </c>
      <c r="F317" s="98">
        <v>1.5738698234350125E-2</v>
      </c>
      <c r="G317" s="98">
        <v>4.6555107485510006E-3</v>
      </c>
      <c r="H317" s="98">
        <v>8.2080356110333513E-3</v>
      </c>
      <c r="I317" s="98">
        <v>3.1008969801852634E-3</v>
      </c>
      <c r="J317" s="98">
        <v>2.7397973172718196E-2</v>
      </c>
      <c r="K317" s="98">
        <v>2.3376661736510387E-2</v>
      </c>
      <c r="L317" s="98">
        <v>0.16441444488432116</v>
      </c>
      <c r="M317" s="98">
        <v>5.8519226153735587E-2</v>
      </c>
      <c r="N317" s="98">
        <v>6.566320821732223E-2</v>
      </c>
      <c r="O317" s="98">
        <v>8.5469692943253399E-3</v>
      </c>
      <c r="P317" s="98">
        <v>0.10406862535822536</v>
      </c>
      <c r="Q317" s="98">
        <v>5.4566294806374829E-2</v>
      </c>
      <c r="R317" s="98">
        <v>0</v>
      </c>
      <c r="S317" s="98">
        <v>2.3016478776639128E-2</v>
      </c>
      <c r="T317" s="98">
        <v>5.3900258505714636E-2</v>
      </c>
      <c r="U317" s="98">
        <v>4.4875273036077412E-2</v>
      </c>
      <c r="V317" s="98">
        <v>5.1917553342184918E-2</v>
      </c>
      <c r="W317" s="98">
        <v>0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3.0912557557590745E-3</v>
      </c>
      <c r="D318" s="101">
        <v>3.4108197499871777E-3</v>
      </c>
      <c r="E318" s="101">
        <v>3.7155176428447512E-3</v>
      </c>
      <c r="F318" s="101">
        <v>2.6984298766739526E-3</v>
      </c>
      <c r="G318" s="101">
        <v>9.2245706018697282E-4</v>
      </c>
      <c r="H318" s="101">
        <v>1.484501375796878E-3</v>
      </c>
      <c r="I318" s="101">
        <v>5.6927068392382001E-4</v>
      </c>
      <c r="J318" s="101">
        <v>4.8993412553083177E-3</v>
      </c>
      <c r="K318" s="101">
        <v>4.3198255990131657E-3</v>
      </c>
      <c r="L318" s="101">
        <v>2.7686001679567959E-2</v>
      </c>
      <c r="M318" s="101">
        <v>6.3985345870431354E-3</v>
      </c>
      <c r="N318" s="101">
        <v>7.4415004848297356E-3</v>
      </c>
      <c r="O318" s="101">
        <v>7.9233850422568179E-4</v>
      </c>
      <c r="P318" s="101">
        <v>1.1275717985281481E-2</v>
      </c>
      <c r="Q318" s="101">
        <v>6.3936945471527382E-3</v>
      </c>
      <c r="R318" s="101">
        <v>0</v>
      </c>
      <c r="S318" s="101">
        <v>2.5272585274535176E-3</v>
      </c>
      <c r="T318" s="101">
        <v>4.6598278094970389E-3</v>
      </c>
      <c r="U318" s="101">
        <v>4.0806226452899386E-3</v>
      </c>
      <c r="V318" s="101">
        <v>5.6831194268478769E-3</v>
      </c>
      <c r="W318" s="101">
        <v>0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1.327806033982073E-2</v>
      </c>
      <c r="D319" s="104">
        <v>1.3750175618096177E-2</v>
      </c>
      <c r="E319" s="104">
        <v>1.8200232347458496E-2</v>
      </c>
      <c r="F319" s="104">
        <v>1.3040268357676172E-2</v>
      </c>
      <c r="G319" s="104">
        <v>3.7330536883640273E-3</v>
      </c>
      <c r="H319" s="104">
        <v>6.7235342352364733E-3</v>
      </c>
      <c r="I319" s="104">
        <v>2.5316262962614433E-3</v>
      </c>
      <c r="J319" s="104">
        <v>2.2498631917409879E-2</v>
      </c>
      <c r="K319" s="104">
        <v>1.9056836137497223E-2</v>
      </c>
      <c r="L319" s="104">
        <v>0.13672844320475319</v>
      </c>
      <c r="M319" s="104">
        <v>5.2120691566692454E-2</v>
      </c>
      <c r="N319" s="104">
        <v>5.8221707732492495E-2</v>
      </c>
      <c r="O319" s="104">
        <v>7.7546307900996578E-3</v>
      </c>
      <c r="P319" s="104">
        <v>9.2792907372943878E-2</v>
      </c>
      <c r="Q319" s="104">
        <v>4.8172600259222091E-2</v>
      </c>
      <c r="R319" s="104">
        <v>0</v>
      </c>
      <c r="S319" s="104">
        <v>2.0489220249185612E-2</v>
      </c>
      <c r="T319" s="104">
        <v>4.9240430696217599E-2</v>
      </c>
      <c r="U319" s="104">
        <v>4.0794650390787474E-2</v>
      </c>
      <c r="V319" s="104">
        <v>4.6234433915337041E-2</v>
      </c>
      <c r="W319" s="104">
        <v>0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1.8562590567653556E-2</v>
      </c>
      <c r="D320" s="101">
        <v>2.1754427251549659E-2</v>
      </c>
      <c r="E320" s="101">
        <v>2.017195867982953E-2</v>
      </c>
      <c r="F320" s="101">
        <v>1.9199108860790709E-2</v>
      </c>
      <c r="G320" s="101">
        <v>1.3350764177183649E-2</v>
      </c>
      <c r="H320" s="101">
        <v>2.7312012705882405E-2</v>
      </c>
      <c r="I320" s="101">
        <v>1.6343422980118351E-2</v>
      </c>
      <c r="J320" s="101">
        <v>1.0970404619294884E-2</v>
      </c>
      <c r="K320" s="101">
        <v>2.3558309249913725E-2</v>
      </c>
      <c r="L320" s="101">
        <v>4.3074399263928184E-4</v>
      </c>
      <c r="M320" s="101">
        <v>1.0348198310641855E-2</v>
      </c>
      <c r="N320" s="101">
        <v>4.7900189801816243E-3</v>
      </c>
      <c r="O320" s="101">
        <v>2.3270858337004776E-3</v>
      </c>
      <c r="P320" s="101">
        <v>7.069617307832632E-3</v>
      </c>
      <c r="Q320" s="101">
        <v>6.3262335459424376E-3</v>
      </c>
      <c r="R320" s="101">
        <v>4.5188463163465305E-3</v>
      </c>
      <c r="S320" s="101">
        <v>3.2061584265681313E-3</v>
      </c>
      <c r="T320" s="101">
        <v>1.7832974473101441E-2</v>
      </c>
      <c r="U320" s="101">
        <v>4.7586017625362567E-3</v>
      </c>
      <c r="V320" s="101">
        <v>4.7241026162493953E-3</v>
      </c>
      <c r="W320" s="101">
        <v>0</v>
      </c>
      <c r="X320" s="101">
        <v>5.0612850057104328E-4</v>
      </c>
      <c r="Y320" s="101">
        <v>1.159712427166277E-3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4.6674479264612614E-2</v>
      </c>
      <c r="D321" s="104">
        <v>4.5366785381850336E-2</v>
      </c>
      <c r="E321" s="104">
        <v>3.2981227491292377E-2</v>
      </c>
      <c r="F321" s="104">
        <v>3.7782312798306919E-2</v>
      </c>
      <c r="G321" s="104">
        <v>4.4878556496083737E-2</v>
      </c>
      <c r="H321" s="104">
        <v>3.5027714200610703E-2</v>
      </c>
      <c r="I321" s="104">
        <v>2.4652762966668219E-2</v>
      </c>
      <c r="J321" s="104">
        <v>5.3711741585456725E-2</v>
      </c>
      <c r="K321" s="104">
        <v>8.5867154468759907E-2</v>
      </c>
      <c r="L321" s="104">
        <v>0.11793998787322138</v>
      </c>
      <c r="M321" s="104">
        <v>9.3996378484727458E-2</v>
      </c>
      <c r="N321" s="104">
        <v>5.1507093521953873E-2</v>
      </c>
      <c r="O321" s="104">
        <v>1.001253474166987E-2</v>
      </c>
      <c r="P321" s="104">
        <v>7.8182126615563854E-2</v>
      </c>
      <c r="Q321" s="104">
        <v>5.7080675427517887E-2</v>
      </c>
      <c r="R321" s="104">
        <v>4.4311304162353606E-2</v>
      </c>
      <c r="S321" s="104">
        <v>3.9288377501250846E-2</v>
      </c>
      <c r="T321" s="104">
        <v>7.5205990775768242E-2</v>
      </c>
      <c r="U321" s="104">
        <v>4.3409068219657024E-2</v>
      </c>
      <c r="V321" s="104">
        <v>9.4892351609444942E-3</v>
      </c>
      <c r="W321" s="104">
        <v>3.4189632488316836E-2</v>
      </c>
      <c r="X321" s="104">
        <v>8.050623207993093E-3</v>
      </c>
      <c r="Y321" s="104">
        <v>5.0297333848239372E-3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8.8420169636970521E-3</v>
      </c>
      <c r="D322" s="98">
        <v>9.2470653349988712E-3</v>
      </c>
      <c r="E322" s="98">
        <v>4.8350680660500349E-3</v>
      </c>
      <c r="F322" s="98">
        <v>5.6300541246882586E-3</v>
      </c>
      <c r="G322" s="98">
        <v>9.1788316098843793E-3</v>
      </c>
      <c r="H322" s="98">
        <v>6.1031057029774021E-3</v>
      </c>
      <c r="I322" s="98">
        <v>4.4604095580197704E-3</v>
      </c>
      <c r="J322" s="98">
        <v>9.3828553592151809E-3</v>
      </c>
      <c r="K322" s="98">
        <v>1.6134514822093316E-2</v>
      </c>
      <c r="L322" s="98">
        <v>1.5482888635516223E-2</v>
      </c>
      <c r="M322" s="98">
        <v>9.3166761636914279E-3</v>
      </c>
      <c r="N322" s="98">
        <v>4.9348700951404294E-3</v>
      </c>
      <c r="O322" s="98">
        <v>8.1111223353736578E-4</v>
      </c>
      <c r="P322" s="98">
        <v>6.8444098908563488E-3</v>
      </c>
      <c r="Q322" s="98">
        <v>5.3196423947860531E-3</v>
      </c>
      <c r="R322" s="98">
        <v>4.5638886271413357E-3</v>
      </c>
      <c r="S322" s="98">
        <v>3.8701503910864785E-3</v>
      </c>
      <c r="T322" s="98">
        <v>5.3425018175214294E-3</v>
      </c>
      <c r="U322" s="98">
        <v>3.1826067250132419E-3</v>
      </c>
      <c r="V322" s="98">
        <v>2.7068847773182051E-4</v>
      </c>
      <c r="W322" s="98">
        <v>2.432898170348093E-3</v>
      </c>
      <c r="X322" s="98">
        <v>1.1045390489985614E-3</v>
      </c>
      <c r="Y322" s="98">
        <v>6.7345334262941027E-4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3.7832462300915561E-2</v>
      </c>
      <c r="D323" s="98">
        <v>3.6119720046851468E-2</v>
      </c>
      <c r="E323" s="98">
        <v>2.8146159425242342E-2</v>
      </c>
      <c r="F323" s="98">
        <v>3.2152258673618664E-2</v>
      </c>
      <c r="G323" s="98">
        <v>3.5699724886199359E-2</v>
      </c>
      <c r="H323" s="98">
        <v>2.89246084976333E-2</v>
      </c>
      <c r="I323" s="98">
        <v>2.0192353408648448E-2</v>
      </c>
      <c r="J323" s="98">
        <v>4.4328886226241544E-2</v>
      </c>
      <c r="K323" s="98">
        <v>6.9732639646666594E-2</v>
      </c>
      <c r="L323" s="98">
        <v>0.10245709923770516</v>
      </c>
      <c r="M323" s="98">
        <v>8.4679702321036027E-2</v>
      </c>
      <c r="N323" s="98">
        <v>4.6572223426813442E-2</v>
      </c>
      <c r="O323" s="98">
        <v>9.2014225081325039E-3</v>
      </c>
      <c r="P323" s="98">
        <v>7.1337716724707512E-2</v>
      </c>
      <c r="Q323" s="98">
        <v>5.1761033032731836E-2</v>
      </c>
      <c r="R323" s="98">
        <v>3.9747415535212272E-2</v>
      </c>
      <c r="S323" s="98">
        <v>3.5418227110164367E-2</v>
      </c>
      <c r="T323" s="98">
        <v>6.9863488958246817E-2</v>
      </c>
      <c r="U323" s="98">
        <v>4.0226461494643782E-2</v>
      </c>
      <c r="V323" s="98">
        <v>9.2185466832126733E-3</v>
      </c>
      <c r="W323" s="98">
        <v>3.1756734317968743E-2</v>
      </c>
      <c r="X323" s="98">
        <v>6.9460841589945319E-3</v>
      </c>
      <c r="Y323" s="98">
        <v>4.3562800421945271E-3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1.9066019132836098</v>
      </c>
      <c r="D324" s="122">
        <v>2.2045119790904186</v>
      </c>
      <c r="E324" s="122">
        <v>1.776586460539411</v>
      </c>
      <c r="F324" s="122">
        <v>1.8284832986587409</v>
      </c>
      <c r="G324" s="122">
        <v>1.5927362335997186</v>
      </c>
      <c r="H324" s="122">
        <v>1.466752648388868</v>
      </c>
      <c r="I324" s="122">
        <v>1.2706010930700744</v>
      </c>
      <c r="J324" s="122">
        <v>1.851920652872366</v>
      </c>
      <c r="K324" s="122">
        <v>2.4717703911655216</v>
      </c>
      <c r="L324" s="122">
        <v>3.027783806371974</v>
      </c>
      <c r="M324" s="122">
        <v>1.4567645866752506</v>
      </c>
      <c r="N324" s="122">
        <v>0.80590180051134019</v>
      </c>
      <c r="O324" s="122">
        <v>0.28639944651464661</v>
      </c>
      <c r="P324" s="122">
        <v>0.96980193277693749</v>
      </c>
      <c r="Q324" s="122">
        <v>0.96583019359592481</v>
      </c>
      <c r="R324" s="122">
        <v>0.8786165915951758</v>
      </c>
      <c r="S324" s="122">
        <v>1.3774524835069364</v>
      </c>
      <c r="T324" s="122">
        <v>1.8475197322106278</v>
      </c>
      <c r="U324" s="122">
        <v>1.8350736258954115</v>
      </c>
      <c r="V324" s="122">
        <v>1.2070960051176058</v>
      </c>
      <c r="W324" s="122">
        <v>0.7479939414093999</v>
      </c>
      <c r="X324" s="122">
        <v>0.41655736152755268</v>
      </c>
      <c r="Y324" s="122">
        <v>0.54915293707216217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1.7147174180055584</v>
      </c>
      <c r="D325" s="98">
        <v>1.97608677325343</v>
      </c>
      <c r="E325" s="98">
        <v>1.5919490720646161</v>
      </c>
      <c r="F325" s="98">
        <v>1.633914583017078</v>
      </c>
      <c r="G325" s="98">
        <v>1.4008084739924054</v>
      </c>
      <c r="H325" s="98">
        <v>1.2797652021203252</v>
      </c>
      <c r="I325" s="98">
        <v>1.1319710488766139</v>
      </c>
      <c r="J325" s="98">
        <v>1.6660310583731974</v>
      </c>
      <c r="K325" s="98">
        <v>2.1878086697747481</v>
      </c>
      <c r="L325" s="98">
        <v>2.6352404092603869</v>
      </c>
      <c r="M325" s="98">
        <v>1.2865185075015659</v>
      </c>
      <c r="N325" s="98">
        <v>0.7460070124482765</v>
      </c>
      <c r="O325" s="98">
        <v>0.274264352784096</v>
      </c>
      <c r="P325" s="98">
        <v>0.90107133426005737</v>
      </c>
      <c r="Q325" s="98">
        <v>0.89498750704892038</v>
      </c>
      <c r="R325" s="98">
        <v>0.77597239944635477</v>
      </c>
      <c r="S325" s="98">
        <v>1.2699621772975289</v>
      </c>
      <c r="T325" s="98">
        <v>1.7144659603358672</v>
      </c>
      <c r="U325" s="98">
        <v>1.7654975821476675</v>
      </c>
      <c r="V325" s="98">
        <v>1.2028425782548076</v>
      </c>
      <c r="W325" s="98">
        <v>0.74642081431056395</v>
      </c>
      <c r="X325" s="98">
        <v>0.38472163794805936</v>
      </c>
      <c r="Y325" s="98">
        <v>0.49228539779965141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0.19188449527805132</v>
      </c>
      <c r="D326" s="33">
        <v>0.22842520583698878</v>
      </c>
      <c r="E326" s="33">
        <v>0.18463738847479486</v>
      </c>
      <c r="F326" s="33">
        <v>0.19456871564166281</v>
      </c>
      <c r="G326" s="33">
        <v>0.19192775960731329</v>
      </c>
      <c r="H326" s="33">
        <v>0.18698744626854269</v>
      </c>
      <c r="I326" s="33">
        <v>0.13863004419346056</v>
      </c>
      <c r="J326" s="33">
        <v>0.18588959449916845</v>
      </c>
      <c r="K326" s="33">
        <v>0.28396172139077347</v>
      </c>
      <c r="L326" s="33">
        <v>0.39254339711158687</v>
      </c>
      <c r="M326" s="33">
        <v>0.1702460791736847</v>
      </c>
      <c r="N326" s="33">
        <v>5.9894788063063711E-2</v>
      </c>
      <c r="O326" s="33">
        <v>1.2135093730550595E-2</v>
      </c>
      <c r="P326" s="33">
        <v>6.8730598516880154E-2</v>
      </c>
      <c r="Q326" s="33">
        <v>7.084268654700443E-2</v>
      </c>
      <c r="R326" s="33">
        <v>0.10264419214882106</v>
      </c>
      <c r="S326" s="33">
        <v>0.10749030620940749</v>
      </c>
      <c r="T326" s="33">
        <v>0.13305377187476067</v>
      </c>
      <c r="U326" s="33">
        <v>6.9576043747744051E-2</v>
      </c>
      <c r="V326" s="33">
        <v>4.2534268627983166E-3</v>
      </c>
      <c r="W326" s="33">
        <v>1.5731270988359183E-3</v>
      </c>
      <c r="X326" s="33">
        <v>3.1835723579493311E-2</v>
      </c>
      <c r="Y326" s="33">
        <v>5.6867539272510814E-2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0.5730335403984117</v>
      </c>
      <c r="D328" s="119">
        <f t="shared" si="143"/>
        <v>0.57205235280487732</v>
      </c>
      <c r="E328" s="119">
        <f t="shared" si="143"/>
        <v>0.58046638609848122</v>
      </c>
      <c r="F328" s="119">
        <f t="shared" si="143"/>
        <v>0.58182196165596722</v>
      </c>
      <c r="G328" s="119">
        <f t="shared" si="143"/>
        <v>0.5881358840630706</v>
      </c>
      <c r="H328" s="119">
        <f t="shared" si="143"/>
        <v>0.59407661373630605</v>
      </c>
      <c r="I328" s="119">
        <f t="shared" si="143"/>
        <v>0.58798554265660585</v>
      </c>
      <c r="J328" s="119">
        <f t="shared" si="143"/>
        <v>0.59266290021408696</v>
      </c>
      <c r="K328" s="119">
        <f t="shared" si="143"/>
        <v>0.5987705952289335</v>
      </c>
      <c r="L328" s="119">
        <f t="shared" si="143"/>
        <v>0.61546680809485155</v>
      </c>
      <c r="M328" s="119">
        <f t="shared" si="143"/>
        <v>0.62884258901996692</v>
      </c>
      <c r="N328" s="119">
        <f t="shared" si="143"/>
        <v>0.64440760327575453</v>
      </c>
      <c r="O328" s="119">
        <f t="shared" si="143"/>
        <v>0.66299114325381647</v>
      </c>
      <c r="P328" s="119">
        <f t="shared" si="143"/>
        <v>0.68719119733101786</v>
      </c>
      <c r="Q328" s="119">
        <f t="shared" si="143"/>
        <v>0.70718199672797055</v>
      </c>
      <c r="R328" s="119">
        <f t="shared" ref="R328:V328" si="144">IF(R309=0,"",R309/R290)</f>
        <v>0.71302246234037903</v>
      </c>
      <c r="S328" s="119">
        <f t="shared" si="144"/>
        <v>0.7217623949842723</v>
      </c>
      <c r="T328" s="119">
        <f t="shared" si="144"/>
        <v>0.72517230657030518</v>
      </c>
      <c r="U328" s="119">
        <f t="shared" si="144"/>
        <v>0.72822965933828843</v>
      </c>
      <c r="V328" s="119">
        <f t="shared" si="144"/>
        <v>0.72837972795462991</v>
      </c>
      <c r="W328" s="119">
        <f t="shared" ref="W328:Y328" si="145">IF(W309=0,"",W309/W290)</f>
        <v>0.72999479145454704</v>
      </c>
      <c r="X328" s="119">
        <f t="shared" si="145"/>
        <v>0.74039702328657875</v>
      </c>
      <c r="Y328" s="119">
        <f t="shared" si="145"/>
        <v>0.73944182897482369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0.54391760140554934</v>
      </c>
      <c r="D329" s="124">
        <f t="shared" si="146"/>
        <v>0.54827430932218491</v>
      </c>
      <c r="E329" s="124">
        <f t="shared" si="146"/>
        <v>0.55234801049248938</v>
      </c>
      <c r="F329" s="124">
        <f t="shared" si="146"/>
        <v>0.55699727850881475</v>
      </c>
      <c r="G329" s="124">
        <f t="shared" si="146"/>
        <v>0.56211501652714468</v>
      </c>
      <c r="H329" s="124">
        <f t="shared" si="146"/>
        <v>0.5674689686960469</v>
      </c>
      <c r="I329" s="124">
        <f t="shared" si="146"/>
        <v>0.57317747977269395</v>
      </c>
      <c r="J329" s="124">
        <f t="shared" si="146"/>
        <v>0.57951383194404593</v>
      </c>
      <c r="K329" s="124">
        <f t="shared" si="146"/>
        <v>0.58627156936311975</v>
      </c>
      <c r="L329" s="124">
        <f t="shared" si="146"/>
        <v>0.5929177499802889</v>
      </c>
      <c r="M329" s="124">
        <f t="shared" si="146"/>
        <v>0.60762962108970231</v>
      </c>
      <c r="N329" s="124">
        <f t="shared" si="146"/>
        <v>0.63036601290836392</v>
      </c>
      <c r="O329" s="124">
        <f t="shared" si="146"/>
        <v>0.66280426540131065</v>
      </c>
      <c r="P329" s="124">
        <f t="shared" si="146"/>
        <v>0.70093562193750747</v>
      </c>
      <c r="Q329" s="124">
        <f t="shared" si="146"/>
        <v>0.733128532739318</v>
      </c>
      <c r="R329" s="124">
        <f t="shared" ref="R329:V329" si="147">IF(R310=0,"",R310/R291)</f>
        <v>0.74956834555626639</v>
      </c>
      <c r="S329" s="124">
        <f t="shared" si="147"/>
        <v>0.76207461465436066</v>
      </c>
      <c r="T329" s="124">
        <f t="shared" si="147"/>
        <v>0.77225542185775675</v>
      </c>
      <c r="U329" s="124">
        <f t="shared" si="147"/>
        <v>0.78113907325426979</v>
      </c>
      <c r="V329" s="124">
        <f t="shared" si="147"/>
        <v>0.78989608457802285</v>
      </c>
      <c r="W329" s="124">
        <f t="shared" ref="W329:Y329" si="148">IF(W310=0,"",W310/W291)</f>
        <v>0.79600531297416421</v>
      </c>
      <c r="X329" s="124">
        <f t="shared" si="148"/>
        <v>0.79993959265577286</v>
      </c>
      <c r="Y329" s="124">
        <f t="shared" si="148"/>
        <v>0.80276083783437968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0.53939107855395951</v>
      </c>
      <c r="D330" s="111">
        <f t="shared" si="149"/>
        <v>0.54395506024679274</v>
      </c>
      <c r="E330" s="111">
        <f t="shared" si="149"/>
        <v>0.54880686106354382</v>
      </c>
      <c r="F330" s="111">
        <f t="shared" si="149"/>
        <v>0.55364101165833013</v>
      </c>
      <c r="G330" s="111">
        <f t="shared" si="149"/>
        <v>0.5587329434914714</v>
      </c>
      <c r="H330" s="111">
        <f t="shared" si="149"/>
        <v>0.56404746621566426</v>
      </c>
      <c r="I330" s="111">
        <f t="shared" si="149"/>
        <v>0.56965089279617809</v>
      </c>
      <c r="J330" s="111">
        <f t="shared" si="149"/>
        <v>0.57581832156394841</v>
      </c>
      <c r="K330" s="111">
        <f t="shared" si="149"/>
        <v>0.5827814193670815</v>
      </c>
      <c r="L330" s="111">
        <f t="shared" si="149"/>
        <v>0.59059808406139591</v>
      </c>
      <c r="M330" s="111">
        <f t="shared" si="149"/>
        <v>0.60506158671319565</v>
      </c>
      <c r="N330" s="111">
        <f t="shared" si="149"/>
        <v>0.62797479398266098</v>
      </c>
      <c r="O330" s="111">
        <f t="shared" si="149"/>
        <v>0.66054083164078703</v>
      </c>
      <c r="P330" s="111">
        <f t="shared" si="149"/>
        <v>0.69890544846674618</v>
      </c>
      <c r="Q330" s="111">
        <f t="shared" si="149"/>
        <v>0.7312705373278261</v>
      </c>
      <c r="R330" s="111">
        <f t="shared" ref="R330:V330" si="150">IF(R311=0,"",R311/R292)</f>
        <v>0.74772461093370146</v>
      </c>
      <c r="S330" s="111">
        <f t="shared" si="150"/>
        <v>0.76033199345875169</v>
      </c>
      <c r="T330" s="111">
        <f t="shared" si="150"/>
        <v>0.7705942668495005</v>
      </c>
      <c r="U330" s="111">
        <f t="shared" si="150"/>
        <v>0.77955019670186498</v>
      </c>
      <c r="V330" s="111">
        <f t="shared" si="150"/>
        <v>0.78771567793942132</v>
      </c>
      <c r="W330" s="111">
        <f t="shared" ref="W330:Y330" si="151">IF(W311=0,"",W311/W292)</f>
        <v>0.79387420854145185</v>
      </c>
      <c r="X330" s="111">
        <f t="shared" si="151"/>
        <v>0.79782567952497829</v>
      </c>
      <c r="Y330" s="111">
        <f t="shared" si="151"/>
        <v>0.80061587582139992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2.3733494565267517</v>
      </c>
      <c r="E332" s="124">
        <f t="shared" si="155"/>
        <v>2.4701074325726364</v>
      </c>
      <c r="F332" s="124">
        <f t="shared" si="155"/>
        <v>2.5676425260017015</v>
      </c>
      <c r="G332" s="124">
        <f t="shared" si="155"/>
        <v>2.6665197892742047</v>
      </c>
      <c r="H332" s="124">
        <f t="shared" si="155"/>
        <v>2.766650417833262</v>
      </c>
      <c r="I332" s="124">
        <f t="shared" si="155"/>
        <v>2.8681528574147013</v>
      </c>
      <c r="J332" s="124">
        <f t="shared" si="155"/>
        <v>2.9715579729014108</v>
      </c>
      <c r="K332" s="124">
        <f t="shared" si="155"/>
        <v>3.0772862535440511</v>
      </c>
      <c r="L332" s="124">
        <f t="shared" si="155"/>
        <v>3.1853934607428278</v>
      </c>
      <c r="M332" s="124">
        <f t="shared" si="155"/>
        <v>3.3092763516270676</v>
      </c>
      <c r="N332" s="124">
        <f t="shared" si="155"/>
        <v>3.4529118083418195</v>
      </c>
      <c r="O332" s="124">
        <f t="shared" si="155"/>
        <v>3.6160435994387772</v>
      </c>
      <c r="P332" s="124">
        <f t="shared" si="155"/>
        <v>3.7827957384910502</v>
      </c>
      <c r="Q332" s="124">
        <f t="shared" si="155"/>
        <v>3.9107754485369099</v>
      </c>
      <c r="R332" s="124">
        <f t="shared" ref="R332:V332" si="156">IF(R313=0,"",R313/R294)</f>
        <v>3.9385058513711679</v>
      </c>
      <c r="S332" s="124">
        <f t="shared" si="156"/>
        <v>3.9415870072416408</v>
      </c>
      <c r="T332" s="124">
        <f t="shared" si="156"/>
        <v>3.9450105137643892</v>
      </c>
      <c r="U332" s="124">
        <f t="shared" si="156"/>
        <v>3.9488144099007756</v>
      </c>
      <c r="V332" s="124">
        <f t="shared" si="156"/>
        <v>3.9596841818886914</v>
      </c>
      <c r="W332" s="124">
        <f t="shared" ref="W332:Y332" si="157">IF(W313=0,"",W313/W294)</f>
        <v>3.9953608813464685</v>
      </c>
      <c r="X332" s="124">
        <f t="shared" si="157"/>
        <v>4.0387840662242995</v>
      </c>
      <c r="Y332" s="124">
        <f t="shared" si="157"/>
        <v>4.0877297143224061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2.3733494565267517</v>
      </c>
      <c r="E333" s="111">
        <f t="shared" si="158"/>
        <v>2.4701074325726364</v>
      </c>
      <c r="F333" s="111">
        <f t="shared" si="158"/>
        <v>2.5676425260017015</v>
      </c>
      <c r="G333" s="111">
        <f t="shared" si="158"/>
        <v>2.6665197892742047</v>
      </c>
      <c r="H333" s="111">
        <f t="shared" si="158"/>
        <v>2.766650417833262</v>
      </c>
      <c r="I333" s="111">
        <f t="shared" si="158"/>
        <v>2.8681528574147013</v>
      </c>
      <c r="J333" s="111">
        <f t="shared" si="158"/>
        <v>2.9715579729014108</v>
      </c>
      <c r="K333" s="111">
        <f t="shared" si="158"/>
        <v>3.0772862535440511</v>
      </c>
      <c r="L333" s="111">
        <f t="shared" si="158"/>
        <v>3.1853934607428278</v>
      </c>
      <c r="M333" s="111">
        <f t="shared" si="158"/>
        <v>3.3092763516270676</v>
      </c>
      <c r="N333" s="111">
        <f t="shared" si="158"/>
        <v>3.4529118083418195</v>
      </c>
      <c r="O333" s="111">
        <f t="shared" si="158"/>
        <v>3.6160435994387772</v>
      </c>
      <c r="P333" s="111">
        <f t="shared" si="158"/>
        <v>3.7827957384910502</v>
      </c>
      <c r="Q333" s="111">
        <f t="shared" si="158"/>
        <v>3.9107754485369099</v>
      </c>
      <c r="R333" s="111">
        <f t="shared" ref="R333:V333" si="159">IF(R314=0,"",R314/R295)</f>
        <v>3.9385058513711679</v>
      </c>
      <c r="S333" s="111">
        <f t="shared" si="159"/>
        <v>3.9415870072416408</v>
      </c>
      <c r="T333" s="111">
        <f t="shared" si="159"/>
        <v>3.9450105137643892</v>
      </c>
      <c r="U333" s="111">
        <f t="shared" si="159"/>
        <v>3.9488144099007756</v>
      </c>
      <c r="V333" s="111">
        <f t="shared" si="159"/>
        <v>3.9596841818886914</v>
      </c>
      <c r="W333" s="111">
        <f t="shared" ref="W333:Y333" si="160">IF(W314=0,"",W314/W295)</f>
        <v>3.9953608813464685</v>
      </c>
      <c r="X333" s="111">
        <f t="shared" si="160"/>
        <v>4.0387840662242995</v>
      </c>
      <c r="Y333" s="111">
        <f t="shared" si="160"/>
        <v>4.0877297143224061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0.59579025158103682</v>
      </c>
      <c r="D334" s="124">
        <f t="shared" si="161"/>
        <v>0.59963249523802498</v>
      </c>
      <c r="E334" s="124">
        <f t="shared" si="161"/>
        <v>0.60664896499315624</v>
      </c>
      <c r="F334" s="124">
        <f t="shared" si="161"/>
        <v>0.61161383507174094</v>
      </c>
      <c r="G334" s="124">
        <f t="shared" si="161"/>
        <v>0.61757796055289382</v>
      </c>
      <c r="H334" s="124">
        <f t="shared" si="161"/>
        <v>0.62354857175184175</v>
      </c>
      <c r="I334" s="124">
        <f t="shared" si="161"/>
        <v>0.6263100881003123</v>
      </c>
      <c r="J334" s="124">
        <f t="shared" si="161"/>
        <v>0.63911820701085498</v>
      </c>
      <c r="K334" s="124">
        <f t="shared" si="161"/>
        <v>0.64648612610969214</v>
      </c>
      <c r="L334" s="124">
        <f t="shared" si="161"/>
        <v>0.67046917033814302</v>
      </c>
      <c r="M334" s="124">
        <f t="shared" si="161"/>
        <v>0.68670280560388697</v>
      </c>
      <c r="N334" s="124">
        <f t="shared" si="161"/>
        <v>0.71111287224931286</v>
      </c>
      <c r="O334" s="124">
        <f t="shared" si="161"/>
        <v>0.70921333798773922</v>
      </c>
      <c r="P334" s="124">
        <f t="shared" si="161"/>
        <v>0.76360149677135902</v>
      </c>
      <c r="Q334" s="124">
        <f t="shared" si="161"/>
        <v>0.76993913593457219</v>
      </c>
      <c r="R334" s="124">
        <f t="shared" ref="R334:V334" si="162">IF(R315=0,"",R315/R296)</f>
        <v>0.77234434015604503</v>
      </c>
      <c r="S334" s="124">
        <f t="shared" si="162"/>
        <v>0.78326032309716964</v>
      </c>
      <c r="T334" s="124">
        <f t="shared" si="162"/>
        <v>0.80022962221672711</v>
      </c>
      <c r="U334" s="124">
        <f t="shared" si="162"/>
        <v>0.80449130669058322</v>
      </c>
      <c r="V334" s="124">
        <f t="shared" si="162"/>
        <v>0.81198556123830179</v>
      </c>
      <c r="W334" s="124">
        <f t="shared" ref="W334:Y334" si="163">IF(W315=0,"",W315/W296)</f>
        <v>0.81699758707793191</v>
      </c>
      <c r="X334" s="124">
        <f t="shared" si="163"/>
        <v>0.81247071050299768</v>
      </c>
      <c r="Y334" s="124">
        <f t="shared" si="163"/>
        <v>0.81209497370086503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0.58222985756529844</v>
      </c>
      <c r="D335" s="111">
        <f t="shared" si="164"/>
        <v>0.58764973099531115</v>
      </c>
      <c r="E335" s="111">
        <f t="shared" si="164"/>
        <v>0.5933150927882237</v>
      </c>
      <c r="F335" s="111">
        <f t="shared" si="164"/>
        <v>0.59902410163468911</v>
      </c>
      <c r="G335" s="111">
        <f t="shared" si="164"/>
        <v>0.6049574357437838</v>
      </c>
      <c r="H335" s="111">
        <f t="shared" si="164"/>
        <v>0.61109110736082117</v>
      </c>
      <c r="I335" s="111">
        <f t="shared" si="164"/>
        <v>0.61746771582100113</v>
      </c>
      <c r="J335" s="111">
        <f t="shared" si="164"/>
        <v>0.62426612000004367</v>
      </c>
      <c r="K335" s="111">
        <f t="shared" si="164"/>
        <v>0.63163587849256875</v>
      </c>
      <c r="L335" s="111">
        <f t="shared" si="164"/>
        <v>0.6396125259481974</v>
      </c>
      <c r="M335" s="111">
        <f t="shared" si="164"/>
        <v>0.65191908005353816</v>
      </c>
      <c r="N335" s="111">
        <f t="shared" si="164"/>
        <v>0.66970507731295925</v>
      </c>
      <c r="O335" s="111">
        <f t="shared" si="164"/>
        <v>0.69379098746896128</v>
      </c>
      <c r="P335" s="111">
        <f t="shared" si="164"/>
        <v>0.72179650135010642</v>
      </c>
      <c r="Q335" s="111">
        <f t="shared" si="164"/>
        <v>0.74631601769589206</v>
      </c>
      <c r="R335" s="111">
        <f t="shared" ref="R335:V335" si="165">IF(R316=0,"",R316/R297)</f>
        <v>0.76130414065381813</v>
      </c>
      <c r="S335" s="111">
        <f t="shared" si="165"/>
        <v>0.77406822184993407</v>
      </c>
      <c r="T335" s="111">
        <f t="shared" si="165"/>
        <v>0.78480861074325658</v>
      </c>
      <c r="U335" s="111">
        <f t="shared" si="165"/>
        <v>0.79371609486310912</v>
      </c>
      <c r="V335" s="111">
        <f t="shared" si="165"/>
        <v>0.80095800744341916</v>
      </c>
      <c r="W335" s="111">
        <f t="shared" ref="W335:Y335" si="166">IF(W316=0,"",W316/W297)</f>
        <v>0.80575074726814644</v>
      </c>
      <c r="X335" s="111">
        <f t="shared" si="166"/>
        <v>0.80837333637879738</v>
      </c>
      <c r="Y335" s="111">
        <f t="shared" si="166"/>
        <v>0.80991103419896027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0.88066736483386565</v>
      </c>
      <c r="D336" s="111">
        <f t="shared" si="167"/>
        <v>0.87760513659362427</v>
      </c>
      <c r="E336" s="111">
        <f t="shared" si="167"/>
        <v>0.89589045270309831</v>
      </c>
      <c r="F336" s="111">
        <f t="shared" si="167"/>
        <v>0.89704859646092017</v>
      </c>
      <c r="G336" s="111">
        <f t="shared" si="167"/>
        <v>0.88543438720530565</v>
      </c>
      <c r="H336" s="111">
        <f t="shared" si="167"/>
        <v>0.89677886149574892</v>
      </c>
      <c r="I336" s="111">
        <f t="shared" si="167"/>
        <v>0.89788151775533842</v>
      </c>
      <c r="J336" s="111">
        <f t="shared" si="167"/>
        <v>0.9028292677274079</v>
      </c>
      <c r="K336" s="111">
        <f t="shared" si="167"/>
        <v>0.90271519627656382</v>
      </c>
      <c r="L336" s="111">
        <f t="shared" si="167"/>
        <v>0.9133424072234414</v>
      </c>
      <c r="M336" s="111">
        <f t="shared" si="167"/>
        <v>0.94483970155210317</v>
      </c>
      <c r="N336" s="111">
        <f t="shared" si="167"/>
        <v>0.94706573967719609</v>
      </c>
      <c r="O336" s="111">
        <f t="shared" si="167"/>
        <v>0.96069276870257525</v>
      </c>
      <c r="P336" s="111">
        <f t="shared" si="167"/>
        <v>0.95991295399683074</v>
      </c>
      <c r="Q336" s="111">
        <f t="shared" si="167"/>
        <v>0.96169673078511764</v>
      </c>
      <c r="R336" s="111" t="str">
        <f t="shared" ref="R336:V336" si="168">IF(R317=0,"",R317/R298)</f>
        <v/>
      </c>
      <c r="S336" s="111">
        <f t="shared" si="168"/>
        <v>0.96894663082285704</v>
      </c>
      <c r="T336" s="111">
        <f t="shared" si="168"/>
        <v>0.97684390504100471</v>
      </c>
      <c r="U336" s="111">
        <f t="shared" si="168"/>
        <v>0.97691259104165773</v>
      </c>
      <c r="V336" s="111">
        <f t="shared" si="168"/>
        <v>0.97351795651599626</v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0.58222985756529844</v>
      </c>
      <c r="D337" s="112">
        <f t="shared" si="170"/>
        <v>0.58764973099531115</v>
      </c>
      <c r="E337" s="112">
        <f t="shared" si="170"/>
        <v>0.5933150927882237</v>
      </c>
      <c r="F337" s="112">
        <f t="shared" si="170"/>
        <v>0.59902410163468911</v>
      </c>
      <c r="G337" s="112">
        <f t="shared" si="170"/>
        <v>0.6049574357437838</v>
      </c>
      <c r="H337" s="112">
        <f t="shared" si="170"/>
        <v>0.61109110736082117</v>
      </c>
      <c r="I337" s="112">
        <f t="shared" si="170"/>
        <v>0.61746771582100113</v>
      </c>
      <c r="J337" s="112">
        <f t="shared" si="170"/>
        <v>0.62426612000004367</v>
      </c>
      <c r="K337" s="112">
        <f t="shared" si="170"/>
        <v>0.63163587849256875</v>
      </c>
      <c r="L337" s="112">
        <f t="shared" si="170"/>
        <v>0.6396125259481974</v>
      </c>
      <c r="M337" s="112">
        <f t="shared" si="170"/>
        <v>0.65191908005353816</v>
      </c>
      <c r="N337" s="112">
        <f t="shared" si="170"/>
        <v>0.66970507731295925</v>
      </c>
      <c r="O337" s="112">
        <f t="shared" si="170"/>
        <v>0.69379098746896128</v>
      </c>
      <c r="P337" s="112">
        <f t="shared" si="170"/>
        <v>0.72179650135010642</v>
      </c>
      <c r="Q337" s="112">
        <f t="shared" si="170"/>
        <v>0.74631601769589206</v>
      </c>
      <c r="R337" s="112" t="str">
        <f t="shared" ref="R337:V337" si="171">IF(R318=0,"",R318/R299)</f>
        <v/>
      </c>
      <c r="S337" s="112">
        <f t="shared" si="171"/>
        <v>0.77406822184993407</v>
      </c>
      <c r="T337" s="112">
        <f t="shared" si="171"/>
        <v>0.7848086107432567</v>
      </c>
      <c r="U337" s="112">
        <f t="shared" si="171"/>
        <v>0.79371609486310912</v>
      </c>
      <c r="V337" s="112">
        <f t="shared" si="171"/>
        <v>0.80095800744341916</v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0.65848687005679496</v>
      </c>
      <c r="D339" s="112">
        <f t="shared" si="176"/>
        <v>0.65950357571837825</v>
      </c>
      <c r="E339" s="112">
        <f t="shared" si="176"/>
        <v>0.66061661661157933</v>
      </c>
      <c r="F339" s="112">
        <f t="shared" si="176"/>
        <v>0.66174308687529471</v>
      </c>
      <c r="G339" s="112">
        <f t="shared" si="176"/>
        <v>0.66295902792456962</v>
      </c>
      <c r="H339" s="112">
        <f t="shared" si="176"/>
        <v>0.66425585631555406</v>
      </c>
      <c r="I339" s="112">
        <f t="shared" si="176"/>
        <v>0.66565329322752209</v>
      </c>
      <c r="J339" s="112">
        <f t="shared" si="176"/>
        <v>0.66723041461428201</v>
      </c>
      <c r="K339" s="112">
        <f t="shared" si="176"/>
        <v>0.66905707732594288</v>
      </c>
      <c r="L339" s="112">
        <f t="shared" si="176"/>
        <v>0.67115729942386804</v>
      </c>
      <c r="M339" s="112">
        <f t="shared" si="176"/>
        <v>0.67515007459216614</v>
      </c>
      <c r="N339" s="112">
        <f t="shared" si="176"/>
        <v>0.68173380124730232</v>
      </c>
      <c r="O339" s="112">
        <f t="shared" si="176"/>
        <v>0.69177312856985296</v>
      </c>
      <c r="P339" s="112">
        <f t="shared" si="176"/>
        <v>0.70479208919072422</v>
      </c>
      <c r="Q339" s="112">
        <f t="shared" si="176"/>
        <v>0.717352616282666</v>
      </c>
      <c r="R339" s="112">
        <f t="shared" ref="R339:V339" si="177">IF(R320=0,"",R320/R301)</f>
        <v>0.72585281928530043</v>
      </c>
      <c r="S339" s="112">
        <f t="shared" si="177"/>
        <v>0.73408805082634709</v>
      </c>
      <c r="T339" s="112">
        <f t="shared" si="177"/>
        <v>0.74225937256559227</v>
      </c>
      <c r="U339" s="112">
        <f t="shared" si="177"/>
        <v>0.75044892854146383</v>
      </c>
      <c r="V339" s="112">
        <f t="shared" si="177"/>
        <v>0.75849421794806648</v>
      </c>
      <c r="W339" s="112" t="str">
        <f t="shared" ref="W339:Y339" si="178">IF(W320=0,"",W320/W301)</f>
        <v/>
      </c>
      <c r="X339" s="112">
        <f t="shared" si="178"/>
        <v>0.77752119968369449</v>
      </c>
      <c r="Y339" s="112">
        <f t="shared" si="178"/>
        <v>0.78841696277467432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0.91053957173013234</v>
      </c>
      <c r="D340" s="113">
        <f t="shared" si="179"/>
        <v>0.90478473410182836</v>
      </c>
      <c r="E340" s="113">
        <f t="shared" si="179"/>
        <v>0.92996075136765488</v>
      </c>
      <c r="F340" s="113">
        <f t="shared" si="179"/>
        <v>0.92922162200260749</v>
      </c>
      <c r="G340" s="113">
        <f t="shared" si="179"/>
        <v>0.90581454842229514</v>
      </c>
      <c r="H340" s="113">
        <f t="shared" si="179"/>
        <v>0.91906123100149417</v>
      </c>
      <c r="I340" s="113">
        <f t="shared" si="179"/>
        <v>0.91669290812904514</v>
      </c>
      <c r="J340" s="113">
        <f t="shared" si="179"/>
        <v>0.91985898597430549</v>
      </c>
      <c r="K340" s="113">
        <f t="shared" si="179"/>
        <v>0.91496042555499824</v>
      </c>
      <c r="L340" s="113">
        <f t="shared" si="179"/>
        <v>0.93956590169799747</v>
      </c>
      <c r="M340" s="113">
        <f t="shared" si="179"/>
        <v>0.9544803091706543</v>
      </c>
      <c r="N340" s="113">
        <f t="shared" si="179"/>
        <v>0.95718648088340552</v>
      </c>
      <c r="O340" s="113">
        <f t="shared" si="179"/>
        <v>0.96516271805183196</v>
      </c>
      <c r="P340" s="113">
        <f t="shared" si="179"/>
        <v>0.9646283339914512</v>
      </c>
      <c r="Q340" s="113">
        <f t="shared" si="179"/>
        <v>0.96458036861767693</v>
      </c>
      <c r="R340" s="113">
        <f t="shared" ref="R340:V340" si="180">IF(R321=0,"",R321/R302)</f>
        <v>0.96255604229169345</v>
      </c>
      <c r="S340" s="113">
        <f t="shared" si="180"/>
        <v>0.96554701371653362</v>
      </c>
      <c r="T340" s="113">
        <f t="shared" si="180"/>
        <v>0.97592664565657683</v>
      </c>
      <c r="U340" s="113">
        <f t="shared" si="180"/>
        <v>0.97619985793072683</v>
      </c>
      <c r="V340" s="113">
        <f t="shared" si="180"/>
        <v>0.99099907654091957</v>
      </c>
      <c r="W340" s="113">
        <f t="shared" ref="W340:Y340" si="181">IF(W321=0,"",W321/W302)</f>
        <v>0.97870629999897696</v>
      </c>
      <c r="X340" s="113">
        <f t="shared" si="181"/>
        <v>0.96222498900609554</v>
      </c>
      <c r="Y340" s="113">
        <f t="shared" si="181"/>
        <v>0.96531385962562732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0.65848687005679496</v>
      </c>
      <c r="D341" s="111">
        <f t="shared" si="182"/>
        <v>0.65950357571837825</v>
      </c>
      <c r="E341" s="111">
        <f t="shared" si="182"/>
        <v>0.66061661661157933</v>
      </c>
      <c r="F341" s="111">
        <f t="shared" si="182"/>
        <v>0.66174308687529471</v>
      </c>
      <c r="G341" s="111">
        <f t="shared" si="182"/>
        <v>0.66295902792456962</v>
      </c>
      <c r="H341" s="111">
        <f t="shared" si="182"/>
        <v>0.66425585631555406</v>
      </c>
      <c r="I341" s="111">
        <f t="shared" si="182"/>
        <v>0.66565329322752209</v>
      </c>
      <c r="J341" s="111">
        <f t="shared" si="182"/>
        <v>0.66723041461428201</v>
      </c>
      <c r="K341" s="111">
        <f t="shared" si="182"/>
        <v>0.66905707732594288</v>
      </c>
      <c r="L341" s="111">
        <f t="shared" si="182"/>
        <v>0.67115729942386804</v>
      </c>
      <c r="M341" s="111">
        <f t="shared" si="182"/>
        <v>0.67515007459216614</v>
      </c>
      <c r="N341" s="111">
        <f t="shared" si="182"/>
        <v>0.68173380124730232</v>
      </c>
      <c r="O341" s="111">
        <f t="shared" si="182"/>
        <v>0.69177312856985296</v>
      </c>
      <c r="P341" s="111">
        <f t="shared" si="182"/>
        <v>0.70479208919072422</v>
      </c>
      <c r="Q341" s="111">
        <f t="shared" si="182"/>
        <v>0.717352616282666</v>
      </c>
      <c r="R341" s="111">
        <f t="shared" ref="R341:V341" si="183">IF(R322=0,"",R322/R303)</f>
        <v>0.72585281928530043</v>
      </c>
      <c r="S341" s="111">
        <f t="shared" si="183"/>
        <v>0.73408805082634709</v>
      </c>
      <c r="T341" s="111">
        <f t="shared" si="183"/>
        <v>0.74225937256559227</v>
      </c>
      <c r="U341" s="111">
        <f t="shared" si="183"/>
        <v>0.75044892854146383</v>
      </c>
      <c r="V341" s="111">
        <f t="shared" si="183"/>
        <v>0.75849421794806648</v>
      </c>
      <c r="W341" s="111">
        <f t="shared" ref="W341:Y341" si="184">IF(W322=0,"",W322/W303)</f>
        <v>0.76584223618974268</v>
      </c>
      <c r="X341" s="111">
        <f t="shared" si="184"/>
        <v>0.77752119968369449</v>
      </c>
      <c r="Y341" s="111">
        <f t="shared" si="184"/>
        <v>0.78841696277467432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0.57260171937713489</v>
      </c>
      <c r="D343" s="124">
        <f t="shared" si="188"/>
        <v>0.57369210834697093</v>
      </c>
      <c r="E343" s="124">
        <f t="shared" si="188"/>
        <v>0.57441400858700775</v>
      </c>
      <c r="F343" s="124">
        <f t="shared" si="188"/>
        <v>0.57544425882105221</v>
      </c>
      <c r="G343" s="124">
        <f t="shared" si="188"/>
        <v>0.57814036151593773</v>
      </c>
      <c r="H343" s="124">
        <f t="shared" si="188"/>
        <v>0.57984222852187561</v>
      </c>
      <c r="I343" s="124">
        <f t="shared" si="188"/>
        <v>0.57789322949135102</v>
      </c>
      <c r="J343" s="124">
        <f t="shared" si="188"/>
        <v>0.57733545804659192</v>
      </c>
      <c r="K343" s="124">
        <f t="shared" si="188"/>
        <v>0.58014397472210921</v>
      </c>
      <c r="L343" s="124">
        <f t="shared" si="188"/>
        <v>0.58304265197572114</v>
      </c>
      <c r="M343" s="124">
        <f t="shared" si="188"/>
        <v>0.58180876844547214</v>
      </c>
      <c r="N343" s="124">
        <f t="shared" si="188"/>
        <v>0.57599507220797974</v>
      </c>
      <c r="O343" s="124">
        <f t="shared" si="188"/>
        <v>0.57161339955679635</v>
      </c>
      <c r="P343" s="124">
        <f t="shared" si="188"/>
        <v>0.57658213634325339</v>
      </c>
      <c r="Q343" s="124">
        <f t="shared" si="188"/>
        <v>0.57908976454558481</v>
      </c>
      <c r="R343" s="124">
        <f t="shared" ref="R343:V343" si="189">IF(R324=0,"",R324/R305)</f>
        <v>0.5913936571078553</v>
      </c>
      <c r="S343" s="124">
        <f t="shared" si="189"/>
        <v>0.59207688315300511</v>
      </c>
      <c r="T343" s="124">
        <f t="shared" si="189"/>
        <v>0.59881905082351505</v>
      </c>
      <c r="U343" s="124">
        <f t="shared" si="189"/>
        <v>0.59980735768894522</v>
      </c>
      <c r="V343" s="124">
        <f t="shared" si="189"/>
        <v>0.59853500514068669</v>
      </c>
      <c r="W343" s="124">
        <f t="shared" ref="W343:Y343" si="190">IF(W324=0,"",W324/W305)</f>
        <v>0.6005744980420813</v>
      </c>
      <c r="X343" s="124">
        <f t="shared" si="190"/>
        <v>0.61514218223594519</v>
      </c>
      <c r="Y343" s="124">
        <f t="shared" si="190"/>
        <v>0.62086890030755182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0.55886617365434166</v>
      </c>
      <c r="D344" s="111">
        <f t="shared" si="191"/>
        <v>0.5594927732897006</v>
      </c>
      <c r="E344" s="111">
        <f t="shared" si="191"/>
        <v>0.56011942936827819</v>
      </c>
      <c r="F344" s="111">
        <f t="shared" si="191"/>
        <v>0.56074609314365809</v>
      </c>
      <c r="G344" s="111">
        <f t="shared" si="191"/>
        <v>0.56137280889992236</v>
      </c>
      <c r="H344" s="111">
        <f t="shared" si="191"/>
        <v>0.56199957121726329</v>
      </c>
      <c r="I344" s="111">
        <f t="shared" si="191"/>
        <v>0.56262639100727962</v>
      </c>
      <c r="J344" s="111">
        <f t="shared" si="191"/>
        <v>0.56325331297094161</v>
      </c>
      <c r="K344" s="111">
        <f t="shared" si="191"/>
        <v>0.56388037511583133</v>
      </c>
      <c r="L344" s="111">
        <f t="shared" si="191"/>
        <v>0.56450758761053443</v>
      </c>
      <c r="M344" s="111">
        <f t="shared" si="191"/>
        <v>0.56498391970288997</v>
      </c>
      <c r="N344" s="111">
        <f t="shared" si="191"/>
        <v>0.56525016693663155</v>
      </c>
      <c r="O344" s="111">
        <f t="shared" si="191"/>
        <v>0.56540929591425904</v>
      </c>
      <c r="P344" s="111">
        <f t="shared" si="191"/>
        <v>0.56585331902034564</v>
      </c>
      <c r="Q344" s="111">
        <f t="shared" si="191"/>
        <v>0.5676605967879127</v>
      </c>
      <c r="R344" s="111">
        <f t="shared" ref="R344:V344" si="192">IF(R325=0,"",R325/R306)</f>
        <v>0.57240786545771949</v>
      </c>
      <c r="S344" s="111">
        <f t="shared" si="192"/>
        <v>0.57910443038452275</v>
      </c>
      <c r="T344" s="111">
        <f t="shared" si="192"/>
        <v>0.58645187511583208</v>
      </c>
      <c r="U344" s="111">
        <f t="shared" si="192"/>
        <v>0.59315178319917439</v>
      </c>
      <c r="V344" s="111">
        <f t="shared" si="192"/>
        <v>0.59790573818206805</v>
      </c>
      <c r="W344" s="111">
        <f t="shared" ref="W344:Y344" si="193">IF(W325=0,"",W325/W306)</f>
        <v>0.60019052504088111</v>
      </c>
      <c r="X344" s="111">
        <f t="shared" si="193"/>
        <v>0.60058734932440971</v>
      </c>
      <c r="Y344" s="111">
        <f t="shared" si="193"/>
        <v>0.60062703175276255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0.73375628051012565</v>
      </c>
      <c r="D345" s="45">
        <f t="shared" si="194"/>
        <v>0.73507960518720195</v>
      </c>
      <c r="E345" s="45">
        <f t="shared" si="194"/>
        <v>0.73646532492892769</v>
      </c>
      <c r="F345" s="45">
        <f t="shared" si="194"/>
        <v>0.73785955308856022</v>
      </c>
      <c r="G345" s="45">
        <f t="shared" si="194"/>
        <v>0.73931124343271704</v>
      </c>
      <c r="H345" s="45">
        <f t="shared" si="194"/>
        <v>0.7408144046435805</v>
      </c>
      <c r="I345" s="45">
        <f t="shared" si="194"/>
        <v>0.74238109893067561</v>
      </c>
      <c r="J345" s="45">
        <f t="shared" si="194"/>
        <v>0.74406074090884933</v>
      </c>
      <c r="K345" s="45">
        <f t="shared" si="194"/>
        <v>0.7458953459983112</v>
      </c>
      <c r="L345" s="45">
        <f t="shared" si="194"/>
        <v>0.74789615504651186</v>
      </c>
      <c r="M345" s="45">
        <f t="shared" si="194"/>
        <v>0.75075686985133228</v>
      </c>
      <c r="N345" s="45">
        <f t="shared" si="194"/>
        <v>0.75467498072139083</v>
      </c>
      <c r="O345" s="45">
        <f t="shared" si="194"/>
        <v>0.76011880367006679</v>
      </c>
      <c r="P345" s="45">
        <f t="shared" si="194"/>
        <v>0.76731803330150949</v>
      </c>
      <c r="Q345" s="45">
        <f t="shared" si="194"/>
        <v>0.77663390666347654</v>
      </c>
      <c r="R345" s="45">
        <f t="shared" ref="R345:V345" si="195">IF(R326=0,"",R326/R307)</f>
        <v>0.78931058303582435</v>
      </c>
      <c r="S345" s="45">
        <f t="shared" si="195"/>
        <v>0.80517324335929474</v>
      </c>
      <c r="T345" s="45">
        <f t="shared" si="195"/>
        <v>0.82225026828058811</v>
      </c>
      <c r="U345" s="45">
        <f t="shared" si="195"/>
        <v>0.83857003844645162</v>
      </c>
      <c r="V345" s="45">
        <f t="shared" si="195"/>
        <v>0.85216093450360997</v>
      </c>
      <c r="W345" s="45">
        <f t="shared" ref="W345:Y345" si="196">IF(W326=0,"",W326/W307)</f>
        <v>0.86233792591257608</v>
      </c>
      <c r="X345" s="45">
        <f t="shared" si="196"/>
        <v>0.86990393430645752</v>
      </c>
      <c r="Y345" s="45">
        <f t="shared" si="196"/>
        <v>0.87661343895782651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19.920957688079802</v>
      </c>
      <c r="D347" s="117">
        <f t="shared" si="197"/>
        <v>22.943758535709151</v>
      </c>
      <c r="E347" s="117">
        <f t="shared" si="197"/>
        <v>19.496855001312412</v>
      </c>
      <c r="F347" s="117">
        <f t="shared" si="197"/>
        <v>20.606244897243684</v>
      </c>
      <c r="G347" s="117">
        <f t="shared" si="197"/>
        <v>17.878219963524359</v>
      </c>
      <c r="H347" s="117">
        <f t="shared" si="197"/>
        <v>16.625392352619354</v>
      </c>
      <c r="I347" s="117">
        <f t="shared" si="197"/>
        <v>14.808937197300388</v>
      </c>
      <c r="J347" s="117">
        <f t="shared" si="197"/>
        <v>22.320270588379834</v>
      </c>
      <c r="K347" s="117">
        <f t="shared" si="197"/>
        <v>31.560185258278231</v>
      </c>
      <c r="L347" s="117">
        <f t="shared" si="197"/>
        <v>31.603451475572122</v>
      </c>
      <c r="M347" s="117">
        <f t="shared" si="197"/>
        <v>16.198226759973601</v>
      </c>
      <c r="N347" s="117">
        <f t="shared" si="197"/>
        <v>10.363185661499994</v>
      </c>
      <c r="O347" s="117">
        <f t="shared" si="197"/>
        <v>4.2777627830257323</v>
      </c>
      <c r="P347" s="117">
        <f t="shared" si="197"/>
        <v>14.320548770134909</v>
      </c>
      <c r="Q347" s="117">
        <f t="shared" si="197"/>
        <v>13.876747905391296</v>
      </c>
      <c r="R347" s="117">
        <f t="shared" ref="R347:V347" si="198">R348+R351+R353+R362</f>
        <v>10.810391047038234</v>
      </c>
      <c r="S347" s="117">
        <f t="shared" si="198"/>
        <v>17.249618040484819</v>
      </c>
      <c r="T347" s="117">
        <f t="shared" si="198"/>
        <v>20.84421744421083</v>
      </c>
      <c r="U347" s="117">
        <f t="shared" si="198"/>
        <v>20.397077275238008</v>
      </c>
      <c r="V347" s="117">
        <f t="shared" si="198"/>
        <v>12.915599279552374</v>
      </c>
      <c r="W347" s="117">
        <f t="shared" ref="W347:Y347" si="199">W348+W351+W353+W362</f>
        <v>7.6106224460256753</v>
      </c>
      <c r="X347" s="117">
        <f t="shared" si="199"/>
        <v>4.2685578638890931</v>
      </c>
      <c r="Y347" s="117">
        <f t="shared" si="199"/>
        <v>5.0841792322053276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8.7468021993548728</v>
      </c>
      <c r="D348" s="122">
        <f t="shared" si="200"/>
        <v>10.182651227935104</v>
      </c>
      <c r="E348" s="122">
        <f t="shared" si="200"/>
        <v>9.2500125777347559</v>
      </c>
      <c r="F348" s="122">
        <f t="shared" si="200"/>
        <v>10.136761447345725</v>
      </c>
      <c r="G348" s="122">
        <f t="shared" si="200"/>
        <v>8.9236731805498692</v>
      </c>
      <c r="H348" s="122">
        <f t="shared" si="200"/>
        <v>8.3604680155243827</v>
      </c>
      <c r="I348" s="122">
        <f t="shared" si="200"/>
        <v>7.5010302498240291</v>
      </c>
      <c r="J348" s="122">
        <f t="shared" si="200"/>
        <v>11.423245419812174</v>
      </c>
      <c r="K348" s="122">
        <f t="shared" si="200"/>
        <v>17.270722048485414</v>
      </c>
      <c r="L348" s="122">
        <f t="shared" si="200"/>
        <v>14.637870358279574</v>
      </c>
      <c r="M348" s="122">
        <f t="shared" si="200"/>
        <v>7.9784391761981492</v>
      </c>
      <c r="N348" s="122">
        <f t="shared" si="200"/>
        <v>5.5698354041345137</v>
      </c>
      <c r="O348" s="122">
        <f t="shared" si="200"/>
        <v>2.3995568037178279</v>
      </c>
      <c r="P348" s="122">
        <f t="shared" si="200"/>
        <v>8.4655585079309592</v>
      </c>
      <c r="Q348" s="122">
        <f t="shared" si="200"/>
        <v>7.9725375065265327</v>
      </c>
      <c r="R348" s="122">
        <f t="shared" ref="R348:V348" si="201">SUM(R349:R350)</f>
        <v>5.8249566125829375</v>
      </c>
      <c r="S348" s="122">
        <f t="shared" si="201"/>
        <v>9.1236186032735382</v>
      </c>
      <c r="T348" s="122">
        <f t="shared" si="201"/>
        <v>10.629293822176541</v>
      </c>
      <c r="U348" s="122">
        <f t="shared" si="201"/>
        <v>10.077725048039468</v>
      </c>
      <c r="V348" s="122">
        <f t="shared" si="201"/>
        <v>6.0447557852258464</v>
      </c>
      <c r="W348" s="122">
        <f t="shared" ref="W348:Y348" si="202">SUM(W349:W350)</f>
        <v>3.5098176539770249</v>
      </c>
      <c r="X348" s="122">
        <f t="shared" si="202"/>
        <v>2.0587753612446296</v>
      </c>
      <c r="Y348" s="122">
        <f t="shared" si="202"/>
        <v>2.3379154926402781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8.7468021993548728</v>
      </c>
      <c r="D349" s="98">
        <v>10.182651227935104</v>
      </c>
      <c r="E349" s="98">
        <v>9.2500125777347559</v>
      </c>
      <c r="F349" s="98">
        <v>10.136761447345725</v>
      </c>
      <c r="G349" s="98">
        <v>8.9236731805498692</v>
      </c>
      <c r="H349" s="98">
        <v>8.3604680155243827</v>
      </c>
      <c r="I349" s="98">
        <v>7.5010302498240291</v>
      </c>
      <c r="J349" s="98">
        <v>11.423245419812174</v>
      </c>
      <c r="K349" s="98">
        <v>17.270722048485414</v>
      </c>
      <c r="L349" s="98">
        <v>14.637870358279574</v>
      </c>
      <c r="M349" s="98">
        <v>7.9784391761981492</v>
      </c>
      <c r="N349" s="98">
        <v>5.5698354041345137</v>
      </c>
      <c r="O349" s="98">
        <v>2.3995568037178279</v>
      </c>
      <c r="P349" s="98">
        <v>8.4655585079309592</v>
      </c>
      <c r="Q349" s="98">
        <v>7.9725375065265327</v>
      </c>
      <c r="R349" s="98">
        <v>5.8249566125829375</v>
      </c>
      <c r="S349" s="98">
        <v>9.1236186032735382</v>
      </c>
      <c r="T349" s="98">
        <v>10.629293822176541</v>
      </c>
      <c r="U349" s="98">
        <v>10.077725048039468</v>
      </c>
      <c r="V349" s="98">
        <v>6.0447557852258464</v>
      </c>
      <c r="W349" s="98">
        <v>3.5098176539770249</v>
      </c>
      <c r="X349" s="98">
        <v>2.0587753612446296</v>
      </c>
      <c r="Y349" s="98">
        <v>2.3379154926402781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4.0078382707344797</v>
      </c>
      <c r="D353" s="122">
        <v>4.4653391424841855</v>
      </c>
      <c r="E353" s="122">
        <v>3.5711916493359013</v>
      </c>
      <c r="F353" s="122">
        <v>3.6255123136577101</v>
      </c>
      <c r="G353" s="122">
        <v>3.0935367601398172</v>
      </c>
      <c r="H353" s="122">
        <v>2.9163333311436213</v>
      </c>
      <c r="I353" s="122">
        <v>2.5822706178475645</v>
      </c>
      <c r="J353" s="122">
        <v>3.9495914004375745</v>
      </c>
      <c r="K353" s="122">
        <v>5.1763359336285042</v>
      </c>
      <c r="L353" s="122">
        <v>6.0009118978399441</v>
      </c>
      <c r="M353" s="122">
        <v>2.8713734517192573</v>
      </c>
      <c r="N353" s="122">
        <v>1.6934530895359243</v>
      </c>
      <c r="O353" s="122">
        <v>0.73887082811799931</v>
      </c>
      <c r="P353" s="122">
        <v>2.1147424043258076</v>
      </c>
      <c r="Q353" s="122">
        <v>2.201043375265868</v>
      </c>
      <c r="R353" s="122">
        <v>1.8013413310076367</v>
      </c>
      <c r="S353" s="122">
        <v>2.9751485686511914</v>
      </c>
      <c r="T353" s="122">
        <v>3.3483265434274245</v>
      </c>
      <c r="U353" s="122">
        <v>3.3282385564358505</v>
      </c>
      <c r="V353" s="122">
        <v>2.1456331265290962</v>
      </c>
      <c r="W353" s="122">
        <v>1.1797501367039955</v>
      </c>
      <c r="X353" s="122">
        <v>0.70520172238599743</v>
      </c>
      <c r="Y353" s="122">
        <v>0.82114661805708256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3.9954374120626763</v>
      </c>
      <c r="D354" s="98">
        <v>4.451706334929014</v>
      </c>
      <c r="E354" s="98">
        <v>3.5564827895329079</v>
      </c>
      <c r="F354" s="98">
        <v>3.614931674172253</v>
      </c>
      <c r="G354" s="98">
        <v>3.08995524808926</v>
      </c>
      <c r="H354" s="98">
        <v>2.9106274894613176</v>
      </c>
      <c r="I354" s="98">
        <v>2.5801051604674732</v>
      </c>
      <c r="J354" s="98">
        <v>3.9311576797930954</v>
      </c>
      <c r="K354" s="98">
        <v>5.1602722737742166</v>
      </c>
      <c r="L354" s="98">
        <v>5.8992429433719895</v>
      </c>
      <c r="M354" s="98">
        <v>2.8483202151665967</v>
      </c>
      <c r="N354" s="98">
        <v>1.667354201779101</v>
      </c>
      <c r="O354" s="98">
        <v>0.73618840561298182</v>
      </c>
      <c r="P354" s="98">
        <v>2.0780501403420435</v>
      </c>
      <c r="Q354" s="98">
        <v>2.1809212337747819</v>
      </c>
      <c r="R354" s="98">
        <v>1.8013413310076367</v>
      </c>
      <c r="S354" s="98">
        <v>2.9674799788292865</v>
      </c>
      <c r="T354" s="98">
        <v>3.3343804944442508</v>
      </c>
      <c r="U354" s="98">
        <v>3.3161630229900125</v>
      </c>
      <c r="V354" s="98">
        <v>2.1289674820964168</v>
      </c>
      <c r="W354" s="98">
        <v>1.1797501367039955</v>
      </c>
      <c r="X354" s="98">
        <v>0.70520172238599743</v>
      </c>
      <c r="Y354" s="98">
        <v>0.82114661805708256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1.2400858671803801E-2</v>
      </c>
      <c r="D355" s="98">
        <v>1.3632807555171171E-2</v>
      </c>
      <c r="E355" s="98">
        <v>1.4708859802993413E-2</v>
      </c>
      <c r="F355" s="98">
        <v>1.058063948545704E-2</v>
      </c>
      <c r="G355" s="98">
        <v>3.5815120505570419E-3</v>
      </c>
      <c r="H355" s="98">
        <v>5.7058416823037895E-3</v>
      </c>
      <c r="I355" s="98">
        <v>2.1654573800913126E-3</v>
      </c>
      <c r="J355" s="98">
        <v>1.8433720644479068E-2</v>
      </c>
      <c r="K355" s="98">
        <v>1.6063659854288002E-2</v>
      </c>
      <c r="L355" s="98">
        <v>0.10166895446795426</v>
      </c>
      <c r="M355" s="98">
        <v>2.3053236552660551E-2</v>
      </c>
      <c r="N355" s="98">
        <v>2.6098887756823255E-2</v>
      </c>
      <c r="O355" s="98">
        <v>2.6824225050175051E-3</v>
      </c>
      <c r="P355" s="98">
        <v>3.6692263983764344E-2</v>
      </c>
      <c r="Q355" s="98">
        <v>2.0122141491086168E-2</v>
      </c>
      <c r="R355" s="98">
        <v>0</v>
      </c>
      <c r="S355" s="98">
        <v>7.6685898219049668E-3</v>
      </c>
      <c r="T355" s="98">
        <v>1.39460489831738E-2</v>
      </c>
      <c r="U355" s="98">
        <v>1.2075533445837814E-2</v>
      </c>
      <c r="V355" s="98">
        <v>1.666564443267924E-2</v>
      </c>
      <c r="W355" s="98">
        <v>0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1.2400858671803801E-2</v>
      </c>
      <c r="D356" s="101">
        <v>1.3632807555171171E-2</v>
      </c>
      <c r="E356" s="101">
        <v>1.4708859802993413E-2</v>
      </c>
      <c r="F356" s="101">
        <v>1.058063948545704E-2</v>
      </c>
      <c r="G356" s="101">
        <v>3.5815120505570419E-3</v>
      </c>
      <c r="H356" s="101">
        <v>5.7058416823037895E-3</v>
      </c>
      <c r="I356" s="101">
        <v>2.1654573800913126E-3</v>
      </c>
      <c r="J356" s="101">
        <v>1.8433720644479068E-2</v>
      </c>
      <c r="K356" s="101">
        <v>1.6063659854288002E-2</v>
      </c>
      <c r="L356" s="101">
        <v>0.10166895446795426</v>
      </c>
      <c r="M356" s="101">
        <v>2.3053236552660551E-2</v>
      </c>
      <c r="N356" s="101">
        <v>2.6098887756823255E-2</v>
      </c>
      <c r="O356" s="101">
        <v>2.6824225050175051E-3</v>
      </c>
      <c r="P356" s="101">
        <v>3.6692263983764344E-2</v>
      </c>
      <c r="Q356" s="101">
        <v>2.0122141491086168E-2</v>
      </c>
      <c r="R356" s="101">
        <v>0</v>
      </c>
      <c r="S356" s="101">
        <v>7.6685898219049668E-3</v>
      </c>
      <c r="T356" s="101">
        <v>1.39460489831738E-2</v>
      </c>
      <c r="U356" s="101">
        <v>1.2075533445837814E-2</v>
      </c>
      <c r="V356" s="101">
        <v>1.666564443267924E-2</v>
      </c>
      <c r="W356" s="101">
        <v>0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7.1663172179904491</v>
      </c>
      <c r="D362" s="122">
        <v>8.2957681652898607</v>
      </c>
      <c r="E362" s="122">
        <v>6.6756507742417543</v>
      </c>
      <c r="F362" s="122">
        <v>6.8439711362402482</v>
      </c>
      <c r="G362" s="122">
        <v>5.8610100228346713</v>
      </c>
      <c r="H362" s="122">
        <v>5.3485910059513495</v>
      </c>
      <c r="I362" s="122">
        <v>4.725636329628796</v>
      </c>
      <c r="J362" s="122">
        <v>6.9474337681300868</v>
      </c>
      <c r="K362" s="122">
        <v>9.1131272761643114</v>
      </c>
      <c r="L362" s="122">
        <v>10.964669219452603</v>
      </c>
      <c r="M362" s="122">
        <v>5.3484141320561953</v>
      </c>
      <c r="N362" s="122">
        <v>3.099897167829555</v>
      </c>
      <c r="O362" s="122">
        <v>1.1393351511899055</v>
      </c>
      <c r="P362" s="122">
        <v>3.7402478578781424</v>
      </c>
      <c r="Q362" s="122">
        <v>3.7031670235988963</v>
      </c>
      <c r="R362" s="122">
        <v>3.1840931034476609</v>
      </c>
      <c r="S362" s="122">
        <v>5.150850868560088</v>
      </c>
      <c r="T362" s="122">
        <v>6.8665970786068664</v>
      </c>
      <c r="U362" s="122">
        <v>6.9911136707626893</v>
      </c>
      <c r="V362" s="122">
        <v>4.7252103677974331</v>
      </c>
      <c r="W362" s="122">
        <v>2.9210546553446548</v>
      </c>
      <c r="X362" s="122">
        <v>1.5045807802584665</v>
      </c>
      <c r="Y362" s="122">
        <v>1.9251171215079674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7.1663172179904491</v>
      </c>
      <c r="D363" s="98">
        <v>8.2957681652898607</v>
      </c>
      <c r="E363" s="98">
        <v>6.6756507742417543</v>
      </c>
      <c r="F363" s="98">
        <v>6.8439711362402482</v>
      </c>
      <c r="G363" s="98">
        <v>5.8610100228346713</v>
      </c>
      <c r="H363" s="98">
        <v>5.3485910059513495</v>
      </c>
      <c r="I363" s="98">
        <v>4.725636329628796</v>
      </c>
      <c r="J363" s="98">
        <v>6.9474337681300868</v>
      </c>
      <c r="K363" s="98">
        <v>9.1131272761643114</v>
      </c>
      <c r="L363" s="98">
        <v>10.964669219452603</v>
      </c>
      <c r="M363" s="98">
        <v>5.3484141320561953</v>
      </c>
      <c r="N363" s="98">
        <v>3.099897167829555</v>
      </c>
      <c r="O363" s="98">
        <v>1.1393351511899055</v>
      </c>
      <c r="P363" s="98">
        <v>3.7402478578781424</v>
      </c>
      <c r="Q363" s="98">
        <v>3.7031670235988963</v>
      </c>
      <c r="R363" s="98">
        <v>3.1840931034476609</v>
      </c>
      <c r="S363" s="98">
        <v>5.150850868560088</v>
      </c>
      <c r="T363" s="98">
        <v>6.8665970786068664</v>
      </c>
      <c r="U363" s="98">
        <v>6.9911136707626893</v>
      </c>
      <c r="V363" s="98">
        <v>4.7252103677974331</v>
      </c>
      <c r="W363" s="98">
        <v>2.9210546553446548</v>
      </c>
      <c r="X363" s="98">
        <v>1.5045807802584665</v>
      </c>
      <c r="Y363" s="98">
        <v>1.9251171215079674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7007.6435507655769</v>
      </c>
      <c r="D366" s="117">
        <f t="shared" si="204"/>
        <v>7506.377944403951</v>
      </c>
      <c r="E366" s="117">
        <f t="shared" si="204"/>
        <v>7365.8270909872244</v>
      </c>
      <c r="F366" s="117">
        <f t="shared" si="204"/>
        <v>7730.1105971119359</v>
      </c>
      <c r="G366" s="117">
        <f t="shared" si="204"/>
        <v>7898.6891205633956</v>
      </c>
      <c r="H366" s="117">
        <f t="shared" si="204"/>
        <v>7499.5368054268474</v>
      </c>
      <c r="I366" s="117">
        <f t="shared" si="204"/>
        <v>7647.162821375734</v>
      </c>
      <c r="J366" s="117">
        <f t="shared" si="204"/>
        <v>7216.5264883879445</v>
      </c>
      <c r="K366" s="117">
        <f t="shared" si="204"/>
        <v>7441.7889226847947</v>
      </c>
      <c r="L366" s="117">
        <f t="shared" si="204"/>
        <v>7486.691286195949</v>
      </c>
      <c r="M366" s="117">
        <f t="shared" si="204"/>
        <v>6263.3900698771586</v>
      </c>
      <c r="N366" s="117">
        <f t="shared" si="204"/>
        <v>6061.8766667483414</v>
      </c>
      <c r="O366" s="117">
        <f t="shared" si="204"/>
        <v>5699.1925968942087</v>
      </c>
      <c r="P366" s="117">
        <f t="shared" si="204"/>
        <v>5617.1206732889214</v>
      </c>
      <c r="Q366" s="117">
        <f t="shared" si="204"/>
        <v>5528.5083115091165</v>
      </c>
      <c r="R366" s="117">
        <f t="shared" ref="R366:V366" si="205">R367+R370+R372+R381</f>
        <v>5169.5630926394033</v>
      </c>
      <c r="S366" s="117">
        <f t="shared" si="205"/>
        <v>5167.4643766426989</v>
      </c>
      <c r="T366" s="117">
        <f t="shared" si="205"/>
        <v>5487.5296663591289</v>
      </c>
      <c r="U366" s="117">
        <f t="shared" si="205"/>
        <v>5560.2816674550659</v>
      </c>
      <c r="V366" s="117">
        <f t="shared" si="205"/>
        <v>5785.398614945917</v>
      </c>
      <c r="W366" s="117">
        <f t="shared" ref="W366:Y366" si="206">W367+W370+W372+W381</f>
        <v>5781.8899743238971</v>
      </c>
      <c r="X366" s="117">
        <f t="shared" si="206"/>
        <v>5573.3148230011448</v>
      </c>
      <c r="Y366" s="117">
        <f t="shared" si="206"/>
        <v>5560.6961403190826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2957.3871588154216</v>
      </c>
      <c r="D367" s="122">
        <f t="shared" si="207"/>
        <v>3207.9939131081414</v>
      </c>
      <c r="E367" s="122">
        <f t="shared" si="207"/>
        <v>3355.3947763674314</v>
      </c>
      <c r="F367" s="122">
        <f t="shared" si="207"/>
        <v>3656.7020431089127</v>
      </c>
      <c r="G367" s="122">
        <f t="shared" si="207"/>
        <v>3772.8030777071626</v>
      </c>
      <c r="H367" s="122">
        <f t="shared" si="207"/>
        <v>3593.499080587681</v>
      </c>
      <c r="I367" s="122">
        <f t="shared" si="207"/>
        <v>3740.3159944652111</v>
      </c>
      <c r="J367" s="122">
        <f t="shared" si="207"/>
        <v>3574.2310086658222</v>
      </c>
      <c r="K367" s="122">
        <f t="shared" si="207"/>
        <v>3927.0015478405521</v>
      </c>
      <c r="L367" s="122">
        <f t="shared" si="207"/>
        <v>3272.5178462987324</v>
      </c>
      <c r="M367" s="122">
        <f t="shared" si="207"/>
        <v>2912.6577760917703</v>
      </c>
      <c r="N367" s="122">
        <f t="shared" si="207"/>
        <v>3110.0634083984037</v>
      </c>
      <c r="O367" s="122">
        <f t="shared" si="207"/>
        <v>3124.634435931795</v>
      </c>
      <c r="P367" s="122">
        <f t="shared" si="207"/>
        <v>3178.7854748462923</v>
      </c>
      <c r="Q367" s="122">
        <f t="shared" si="207"/>
        <v>3068.8381460597484</v>
      </c>
      <c r="R367" s="122">
        <f t="shared" ref="R367:V367" si="208">SUM(R368:R369)</f>
        <v>2681.7862736889392</v>
      </c>
      <c r="S367" s="122">
        <f t="shared" si="208"/>
        <v>2663.6765020072517</v>
      </c>
      <c r="T367" s="122">
        <f t="shared" si="208"/>
        <v>2708.002931158162</v>
      </c>
      <c r="U367" s="122">
        <f t="shared" si="208"/>
        <v>2698.4788989825233</v>
      </c>
      <c r="V367" s="122">
        <f t="shared" si="208"/>
        <v>2686.9010531917502</v>
      </c>
      <c r="W367" s="122">
        <f t="shared" ref="W367:Y367" si="209">SUM(W368:W369)</f>
        <v>2647.8181464724967</v>
      </c>
      <c r="X367" s="122">
        <f t="shared" si="209"/>
        <v>2632.6831603675359</v>
      </c>
      <c r="Y367" s="122">
        <f t="shared" si="209"/>
        <v>2485.0331259421114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2928.3241512788977</v>
      </c>
      <c r="D368" s="98">
        <v>3177.610668968749</v>
      </c>
      <c r="E368" s="98">
        <v>3329.0602573536266</v>
      </c>
      <c r="F368" s="98">
        <v>3629.206533508036</v>
      </c>
      <c r="G368" s="98">
        <v>3743.8865851437258</v>
      </c>
      <c r="H368" s="98">
        <v>3565.2960881408799</v>
      </c>
      <c r="I368" s="98">
        <v>3709.6651822447784</v>
      </c>
      <c r="J368" s="98">
        <v>3543.0919744621506</v>
      </c>
      <c r="K368" s="98">
        <v>3894.1510827058341</v>
      </c>
      <c r="L368" s="98">
        <v>3253.975802840961</v>
      </c>
      <c r="M368" s="98">
        <v>2893.7186072381915</v>
      </c>
      <c r="N368" s="98">
        <v>3090.0732508445321</v>
      </c>
      <c r="O368" s="98">
        <v>3103.8001096540056</v>
      </c>
      <c r="P368" s="98">
        <v>3157.352054987276</v>
      </c>
      <c r="Q368" s="98">
        <v>3047.6202001847701</v>
      </c>
      <c r="R368" s="98">
        <v>2662.1866519366149</v>
      </c>
      <c r="S368" s="98">
        <v>2644.3089643970757</v>
      </c>
      <c r="T368" s="98">
        <v>2688.3939502940498</v>
      </c>
      <c r="U368" s="98">
        <v>2679.0298008857835</v>
      </c>
      <c r="V368" s="98">
        <v>2659.3034574918993</v>
      </c>
      <c r="W368" s="98">
        <v>2620.4427416333683</v>
      </c>
      <c r="X368" s="98">
        <v>2605.1561060470531</v>
      </c>
      <c r="Y368" s="98">
        <v>2458.2992940580466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29.063007536523706</v>
      </c>
      <c r="D369" s="98">
        <v>30.383244139392549</v>
      </c>
      <c r="E369" s="98">
        <v>26.334519013804936</v>
      </c>
      <c r="F369" s="98">
        <v>27.495509600876545</v>
      </c>
      <c r="G369" s="98">
        <v>28.916492563436815</v>
      </c>
      <c r="H369" s="98">
        <v>28.20299244680092</v>
      </c>
      <c r="I369" s="98">
        <v>30.650812220432623</v>
      </c>
      <c r="J369" s="98">
        <v>31.139034203671393</v>
      </c>
      <c r="K369" s="98">
        <v>32.850465134718043</v>
      </c>
      <c r="L369" s="98">
        <v>18.542043457771129</v>
      </c>
      <c r="M369" s="98">
        <v>18.939168853578806</v>
      </c>
      <c r="N369" s="98">
        <v>19.990157553871363</v>
      </c>
      <c r="O369" s="98">
        <v>20.834326277789401</v>
      </c>
      <c r="P369" s="98">
        <v>21.433419859016233</v>
      </c>
      <c r="Q369" s="98">
        <v>21.217945874978476</v>
      </c>
      <c r="R369" s="98">
        <v>19.5996217523242</v>
      </c>
      <c r="S369" s="98">
        <v>19.367537610175898</v>
      </c>
      <c r="T369" s="98">
        <v>19.608980864112265</v>
      </c>
      <c r="U369" s="98">
        <v>19.449098096739935</v>
      </c>
      <c r="V369" s="98">
        <v>27.597595699850956</v>
      </c>
      <c r="W369" s="98">
        <v>27.375404839128258</v>
      </c>
      <c r="X369" s="98">
        <v>27.52705432048289</v>
      </c>
      <c r="Y369" s="98">
        <v>26.733831884064685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32.285846810646703</v>
      </c>
      <c r="D370" s="122">
        <f t="shared" si="210"/>
        <v>17.36034725777359</v>
      </c>
      <c r="E370" s="122">
        <f t="shared" si="210"/>
        <v>39.508537481037528</v>
      </c>
      <c r="F370" s="122">
        <f t="shared" si="210"/>
        <v>33.777146398346012</v>
      </c>
      <c r="G370" s="122">
        <f t="shared" si="210"/>
        <v>40.880306566807491</v>
      </c>
      <c r="H370" s="122">
        <f t="shared" si="210"/>
        <v>42.57157654680163</v>
      </c>
      <c r="I370" s="122">
        <f t="shared" si="210"/>
        <v>13.076406978817174</v>
      </c>
      <c r="J370" s="122">
        <f t="shared" si="210"/>
        <v>9.5056275438393421</v>
      </c>
      <c r="K370" s="122">
        <f t="shared" si="210"/>
        <v>12.781564701386179</v>
      </c>
      <c r="L370" s="122">
        <f t="shared" si="210"/>
        <v>31.435441256362846</v>
      </c>
      <c r="M370" s="122">
        <f t="shared" si="210"/>
        <v>34.947303302737893</v>
      </c>
      <c r="N370" s="122">
        <f t="shared" si="210"/>
        <v>33.961577133371343</v>
      </c>
      <c r="O370" s="122">
        <f t="shared" si="210"/>
        <v>31.319214302973098</v>
      </c>
      <c r="P370" s="122">
        <f t="shared" si="210"/>
        <v>15.089621355427075</v>
      </c>
      <c r="Q370" s="122">
        <f t="shared" si="210"/>
        <v>16.494856771815819</v>
      </c>
      <c r="R370" s="122">
        <f t="shared" si="210"/>
        <v>13.580236560626036</v>
      </c>
      <c r="S370" s="122">
        <f t="shared" si="210"/>
        <v>13.118250348213797</v>
      </c>
      <c r="T370" s="122">
        <f t="shared" si="210"/>
        <v>10.503257676274124</v>
      </c>
      <c r="U370" s="122">
        <f t="shared" si="210"/>
        <v>9.5369454421602367</v>
      </c>
      <c r="V370" s="122">
        <f t="shared" si="210"/>
        <v>6.5058994317524483</v>
      </c>
      <c r="W370" s="122">
        <f t="shared" si="210"/>
        <v>7.9368306139504536</v>
      </c>
      <c r="X370" s="122">
        <f t="shared" si="210"/>
        <v>8.8197297730102431</v>
      </c>
      <c r="Y370" s="122">
        <f t="shared" si="210"/>
        <v>11.270976743350845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32.285846810646703</v>
      </c>
      <c r="D371" s="98">
        <f>RES_hhdet_in_fech!D67</f>
        <v>17.36034725777359</v>
      </c>
      <c r="E371" s="98">
        <f>RES_hhdet_in_fech!E67</f>
        <v>39.508537481037528</v>
      </c>
      <c r="F371" s="98">
        <f>RES_hhdet_in_fech!F67</f>
        <v>33.777146398346012</v>
      </c>
      <c r="G371" s="98">
        <f>RES_hhdet_in_fech!G67</f>
        <v>40.880306566807491</v>
      </c>
      <c r="H371" s="98">
        <f>RES_hhdet_in_fech!H67</f>
        <v>42.57157654680163</v>
      </c>
      <c r="I371" s="98">
        <f>RES_hhdet_in_fech!I67</f>
        <v>13.076406978817174</v>
      </c>
      <c r="J371" s="98">
        <f>RES_hhdet_in_fech!J67</f>
        <v>9.5056275438393421</v>
      </c>
      <c r="K371" s="98">
        <f>RES_hhdet_in_fech!K67</f>
        <v>12.781564701386179</v>
      </c>
      <c r="L371" s="98">
        <f>RES_hhdet_in_fech!L67</f>
        <v>31.435441256362846</v>
      </c>
      <c r="M371" s="98">
        <f>RES_hhdet_in_fech!M67</f>
        <v>34.947303302737893</v>
      </c>
      <c r="N371" s="98">
        <f>RES_hhdet_in_fech!N67</f>
        <v>33.961577133371343</v>
      </c>
      <c r="O371" s="98">
        <f>RES_hhdet_in_fech!O67</f>
        <v>31.319214302973098</v>
      </c>
      <c r="P371" s="98">
        <f>RES_hhdet_in_fech!P67</f>
        <v>15.089621355427075</v>
      </c>
      <c r="Q371" s="98">
        <f>RES_hhdet_in_fech!Q67</f>
        <v>16.494856771815819</v>
      </c>
      <c r="R371" s="98">
        <f>RES_hhdet_in_fech!R67</f>
        <v>13.580236560626036</v>
      </c>
      <c r="S371" s="98">
        <f>RES_hhdet_in_fech!S67</f>
        <v>13.118250348213797</v>
      </c>
      <c r="T371" s="98">
        <f>RES_hhdet_in_fech!T67</f>
        <v>10.503257676274124</v>
      </c>
      <c r="U371" s="98">
        <f>RES_hhdet_in_fech!U67</f>
        <v>9.5369454421602367</v>
      </c>
      <c r="V371" s="98">
        <f>RES_hhdet_in_fech!V67</f>
        <v>6.5058994317524483</v>
      </c>
      <c r="W371" s="98">
        <f>RES_hhdet_in_fech!W67</f>
        <v>7.9368306139504536</v>
      </c>
      <c r="X371" s="98">
        <f>RES_hhdet_in_fech!X67</f>
        <v>8.8197297730102431</v>
      </c>
      <c r="Y371" s="98">
        <f>RES_hhdet_in_fech!Y67</f>
        <v>11.270976743350845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1414.2851108876391</v>
      </c>
      <c r="D372" s="122">
        <v>1464.4671018545866</v>
      </c>
      <c r="E372" s="122">
        <v>1356.4413035204641</v>
      </c>
      <c r="F372" s="122">
        <v>1367.5771592796118</v>
      </c>
      <c r="G372" s="122">
        <v>1370.2255253219603</v>
      </c>
      <c r="H372" s="122">
        <v>1329.7548389255996</v>
      </c>
      <c r="I372" s="122">
        <v>1339.7727774870311</v>
      </c>
      <c r="J372" s="122">
        <v>1295.932840917179</v>
      </c>
      <c r="K372" s="122">
        <v>1245.586963661352</v>
      </c>
      <c r="L372" s="122">
        <v>1471.2603116000723</v>
      </c>
      <c r="M372" s="122">
        <v>1182.7766761416067</v>
      </c>
      <c r="N372" s="122">
        <v>1094.6494314941001</v>
      </c>
      <c r="O372" s="122">
        <v>1021.0184719574456</v>
      </c>
      <c r="P372" s="122">
        <v>949.79920649006203</v>
      </c>
      <c r="Q372" s="122">
        <v>945.68424813454646</v>
      </c>
      <c r="R372" s="122">
        <v>879.36942890941555</v>
      </c>
      <c r="S372" s="122">
        <v>906.91216487691861</v>
      </c>
      <c r="T372" s="122">
        <v>936.17294140872298</v>
      </c>
      <c r="U372" s="122">
        <v>941.96474507144251</v>
      </c>
      <c r="V372" s="122">
        <v>1008.0456057856048</v>
      </c>
      <c r="W372" s="122">
        <v>942.06581752425143</v>
      </c>
      <c r="X372" s="122">
        <v>919.15769668407791</v>
      </c>
      <c r="Y372" s="122">
        <v>879.93036774427787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1446.7665917643656</v>
      </c>
      <c r="D373" s="98">
        <v>1496.1321541693324</v>
      </c>
      <c r="E373" s="98">
        <v>1389.9942805094913</v>
      </c>
      <c r="F373" s="98">
        <v>1401.4442344495649</v>
      </c>
      <c r="G373" s="98">
        <v>1398.5226535388565</v>
      </c>
      <c r="H373" s="98">
        <v>1358.5879354522685</v>
      </c>
      <c r="I373" s="98">
        <v>1358.7882995039765</v>
      </c>
      <c r="J373" s="98">
        <v>1325.6848800818568</v>
      </c>
      <c r="K373" s="98">
        <v>1269.5499325171934</v>
      </c>
      <c r="L373" s="98">
        <v>1560.694439886629</v>
      </c>
      <c r="M373" s="98">
        <v>1250.3003434983423</v>
      </c>
      <c r="N373" s="98">
        <v>1167.4015195338377</v>
      </c>
      <c r="O373" s="98">
        <v>1042.9810824066944</v>
      </c>
      <c r="P373" s="98">
        <v>1009.7560785276046</v>
      </c>
      <c r="Q373" s="98">
        <v>981.79635812999402</v>
      </c>
      <c r="R373" s="98">
        <v>890.77175063961545</v>
      </c>
      <c r="S373" s="98">
        <v>917.99353553385185</v>
      </c>
      <c r="T373" s="98">
        <v>957.71816568998315</v>
      </c>
      <c r="U373" s="98">
        <v>956.92639979186322</v>
      </c>
      <c r="V373" s="98">
        <v>1025.6402425024487</v>
      </c>
      <c r="W373" s="98">
        <v>958.40917881219764</v>
      </c>
      <c r="X373" s="98">
        <v>924.24274191535619</v>
      </c>
      <c r="Y373" s="98">
        <v>881.39765745196576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956.51086566780373</v>
      </c>
      <c r="D374" s="98">
        <v>1001.837249275214</v>
      </c>
      <c r="E374" s="98">
        <v>920.70958489482234</v>
      </c>
      <c r="F374" s="98">
        <v>936.00045232345428</v>
      </c>
      <c r="G374" s="98">
        <v>955.45599545603773</v>
      </c>
      <c r="H374" s="98">
        <v>925.62642329730363</v>
      </c>
      <c r="I374" s="98">
        <v>934.07030407741911</v>
      </c>
      <c r="J374" s="98">
        <v>916.70962617266912</v>
      </c>
      <c r="K374" s="98">
        <v>888.40655789331754</v>
      </c>
      <c r="L374" s="98">
        <v>1094.9597989891893</v>
      </c>
      <c r="M374" s="98">
        <v>864.71930350816285</v>
      </c>
      <c r="N374" s="98">
        <v>827.8711142407152</v>
      </c>
      <c r="O374" s="98">
        <v>755.2431059096574</v>
      </c>
      <c r="P374" s="98">
        <v>762.77214782792453</v>
      </c>
      <c r="Q374" s="98">
        <v>765.5239355156225</v>
      </c>
      <c r="R374" s="98">
        <v>0</v>
      </c>
      <c r="S374" s="98">
        <v>734.73528304592173</v>
      </c>
      <c r="T374" s="98">
        <v>770.37182402497592</v>
      </c>
      <c r="U374" s="98">
        <v>777.63244909881269</v>
      </c>
      <c r="V374" s="98">
        <v>843.84489414598511</v>
      </c>
      <c r="W374" s="98">
        <v>0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273.21953048145366</v>
      </c>
      <c r="D375" s="101">
        <v>297.36789932605768</v>
      </c>
      <c r="E375" s="101">
        <v>235.6976036619993</v>
      </c>
      <c r="F375" s="101">
        <v>240.32008076485849</v>
      </c>
      <c r="G375" s="101">
        <v>277.09014552363726</v>
      </c>
      <c r="H375" s="101">
        <v>245.67248281208455</v>
      </c>
      <c r="I375" s="101">
        <v>249.35370348391717</v>
      </c>
      <c r="J375" s="101">
        <v>237.07562825194989</v>
      </c>
      <c r="K375" s="101">
        <v>234.62778420867824</v>
      </c>
      <c r="L375" s="101">
        <v>263.29045041634413</v>
      </c>
      <c r="M375" s="101">
        <v>137.0318570248096</v>
      </c>
      <c r="N375" s="101">
        <v>132.67762252727812</v>
      </c>
      <c r="O375" s="101">
        <v>96.94853591798568</v>
      </c>
      <c r="P375" s="101">
        <v>109.90976867043069</v>
      </c>
      <c r="Q375" s="101">
        <v>115.58502482565387</v>
      </c>
      <c r="R375" s="101">
        <v>0</v>
      </c>
      <c r="S375" s="101">
        <v>100.98626310435611</v>
      </c>
      <c r="T375" s="101">
        <v>82.897383452333983</v>
      </c>
      <c r="U375" s="101">
        <v>87.033054564812232</v>
      </c>
      <c r="V375" s="101">
        <v>112.27147042439357</v>
      </c>
      <c r="W375" s="101">
        <v>0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683.2913351863499</v>
      </c>
      <c r="D376" s="104">
        <v>704.46934994915659</v>
      </c>
      <c r="E376" s="104">
        <v>685.0119812328229</v>
      </c>
      <c r="F376" s="104">
        <v>695.68037155859577</v>
      </c>
      <c r="G376" s="104">
        <v>678.36584993240058</v>
      </c>
      <c r="H376" s="104">
        <v>679.95394048521905</v>
      </c>
      <c r="I376" s="104">
        <v>684.71660059350199</v>
      </c>
      <c r="J376" s="104">
        <v>679.63399792071925</v>
      </c>
      <c r="K376" s="104">
        <v>653.7787736846393</v>
      </c>
      <c r="L376" s="104">
        <v>831.66934857284491</v>
      </c>
      <c r="M376" s="104">
        <v>727.68744648335337</v>
      </c>
      <c r="N376" s="104">
        <v>695.19349171343708</v>
      </c>
      <c r="O376" s="104">
        <v>658.29456999167166</v>
      </c>
      <c r="P376" s="104">
        <v>652.86237915749382</v>
      </c>
      <c r="Q376" s="104">
        <v>649.93891068996857</v>
      </c>
      <c r="R376" s="104">
        <v>0</v>
      </c>
      <c r="S376" s="104">
        <v>633.74901994156551</v>
      </c>
      <c r="T376" s="104">
        <v>687.47444057264192</v>
      </c>
      <c r="U376" s="104">
        <v>690.59939453400045</v>
      </c>
      <c r="V376" s="104">
        <v>731.57342372159155</v>
      </c>
      <c r="W376" s="104">
        <v>0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1285.6744110290474</v>
      </c>
      <c r="D377" s="101">
        <v>1304.8568911208613</v>
      </c>
      <c r="E377" s="101">
        <v>1199.7384570148558</v>
      </c>
      <c r="F377" s="101">
        <v>1192.2983345663538</v>
      </c>
      <c r="G377" s="101">
        <v>1279.8175482497304</v>
      </c>
      <c r="H377" s="101">
        <v>1229.2732389632797</v>
      </c>
      <c r="I377" s="101">
        <v>1263.473714852722</v>
      </c>
      <c r="J377" s="101">
        <v>1258.006653204644</v>
      </c>
      <c r="K377" s="101">
        <v>1271.7589200893658</v>
      </c>
      <c r="L377" s="101">
        <v>1244.0085800787999</v>
      </c>
      <c r="M377" s="101">
        <v>1165.0718436935506</v>
      </c>
      <c r="N377" s="101">
        <v>1089.5341776626772</v>
      </c>
      <c r="O377" s="101">
        <v>1057.369319671036</v>
      </c>
      <c r="P377" s="101">
        <v>980.31949166622553</v>
      </c>
      <c r="Q377" s="101">
        <v>940.94827617401859</v>
      </c>
      <c r="R377" s="101">
        <v>952.67578362542019</v>
      </c>
      <c r="S377" s="101">
        <v>958.38645840438483</v>
      </c>
      <c r="T377" s="101">
        <v>970.18671783540412</v>
      </c>
      <c r="U377" s="101">
        <v>957.73907973796724</v>
      </c>
      <c r="V377" s="101">
        <v>905.43395267421567</v>
      </c>
      <c r="W377" s="101">
        <v>0</v>
      </c>
      <c r="X377" s="101">
        <v>946.32057364414061</v>
      </c>
      <c r="Y377" s="101">
        <v>950.38935013364733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930.04152952689151</v>
      </c>
      <c r="D378" s="104">
        <v>951.28792198196163</v>
      </c>
      <c r="E378" s="104">
        <v>852.19022531177802</v>
      </c>
      <c r="F378" s="104">
        <v>848.97275252854365</v>
      </c>
      <c r="G378" s="104">
        <v>936.92361804194979</v>
      </c>
      <c r="H378" s="104">
        <v>888.27311994301544</v>
      </c>
      <c r="I378" s="104">
        <v>917.20637428658915</v>
      </c>
      <c r="J378" s="104">
        <v>912.75613010263385</v>
      </c>
      <c r="K378" s="104">
        <v>930.47875939270318</v>
      </c>
      <c r="L378" s="104">
        <v>890.16332714272539</v>
      </c>
      <c r="M378" s="104">
        <v>826.34353255158794</v>
      </c>
      <c r="N378" s="104">
        <v>778.38445441092699</v>
      </c>
      <c r="O378" s="104">
        <v>758.79784468083744</v>
      </c>
      <c r="P378" s="104">
        <v>717.35117602582147</v>
      </c>
      <c r="Q378" s="104">
        <v>700.12708901072403</v>
      </c>
      <c r="R378" s="104">
        <v>718.64093167061367</v>
      </c>
      <c r="S378" s="104">
        <v>729.1647862584673</v>
      </c>
      <c r="T378" s="104">
        <v>736.41800450250344</v>
      </c>
      <c r="U378" s="104">
        <v>735.64131721393983</v>
      </c>
      <c r="V378" s="104">
        <v>687.42078558999549</v>
      </c>
      <c r="W378" s="104">
        <v>756.56714517782132</v>
      </c>
      <c r="X378" s="104">
        <v>766.17656361754405</v>
      </c>
      <c r="Y378" s="104">
        <v>776.89358435231168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243.62727592369671</v>
      </c>
      <c r="D379" s="98">
        <v>266.01492990221834</v>
      </c>
      <c r="E379" s="98">
        <v>175.86825399862022</v>
      </c>
      <c r="F379" s="98">
        <v>177.64282726070678</v>
      </c>
      <c r="G379" s="98">
        <v>261.82150352731804</v>
      </c>
      <c r="H379" s="98">
        <v>214.13845696210319</v>
      </c>
      <c r="I379" s="98">
        <v>228.53461433766998</v>
      </c>
      <c r="J379" s="98">
        <v>219.81937363598169</v>
      </c>
      <c r="K379" s="98">
        <v>239.09717449011774</v>
      </c>
      <c r="L379" s="98">
        <v>163.59255632899919</v>
      </c>
      <c r="M379" s="98">
        <v>115.79162923726699</v>
      </c>
      <c r="N379" s="98">
        <v>104.70913295092649</v>
      </c>
      <c r="O379" s="98">
        <v>85.762978205485055</v>
      </c>
      <c r="P379" s="98">
        <v>85.952663462390461</v>
      </c>
      <c r="Q379" s="98">
        <v>87.73561986456798</v>
      </c>
      <c r="R379" s="98">
        <v>98.154431436360284</v>
      </c>
      <c r="S379" s="98">
        <v>94.474522327478681</v>
      </c>
      <c r="T379" s="98">
        <v>68.782526618846461</v>
      </c>
      <c r="U379" s="98">
        <v>70.159457779078977</v>
      </c>
      <c r="V379" s="98">
        <v>25.62018110997456</v>
      </c>
      <c r="W379" s="98">
        <v>68.800254827771937</v>
      </c>
      <c r="X379" s="98">
        <v>130.09027409702125</v>
      </c>
      <c r="Y379" s="98">
        <v>127.36106011228152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686.41425360319488</v>
      </c>
      <c r="D380" s="98">
        <v>685.27299207974318</v>
      </c>
      <c r="E380" s="98">
        <v>676.32197131315797</v>
      </c>
      <c r="F380" s="98">
        <v>671.32992526783676</v>
      </c>
      <c r="G380" s="98">
        <v>675.10211451463169</v>
      </c>
      <c r="H380" s="98">
        <v>674.13466298091237</v>
      </c>
      <c r="I380" s="98">
        <v>688.6717599489192</v>
      </c>
      <c r="J380" s="98">
        <v>692.93675646665201</v>
      </c>
      <c r="K380" s="98">
        <v>691.38158490258525</v>
      </c>
      <c r="L380" s="98">
        <v>726.5707708137262</v>
      </c>
      <c r="M380" s="98">
        <v>710.55190331432107</v>
      </c>
      <c r="N380" s="98">
        <v>673.67532146000042</v>
      </c>
      <c r="O380" s="98">
        <v>673.03486647535226</v>
      </c>
      <c r="P380" s="98">
        <v>631.39851256343104</v>
      </c>
      <c r="Q380" s="98">
        <v>612.39146914615594</v>
      </c>
      <c r="R380" s="98">
        <v>620.4865002342533</v>
      </c>
      <c r="S380" s="98">
        <v>634.69026393098864</v>
      </c>
      <c r="T380" s="98">
        <v>667.63547788365702</v>
      </c>
      <c r="U380" s="98">
        <v>665.48185943486089</v>
      </c>
      <c r="V380" s="98">
        <v>661.80060448002098</v>
      </c>
      <c r="W380" s="98">
        <v>687.76689035004927</v>
      </c>
      <c r="X380" s="98">
        <v>636.08628952052277</v>
      </c>
      <c r="Y380" s="98">
        <v>649.53252424003006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2603.6854342518704</v>
      </c>
      <c r="D381" s="122">
        <v>2816.5565821834489</v>
      </c>
      <c r="E381" s="122">
        <v>2614.4824736182923</v>
      </c>
      <c r="F381" s="122">
        <v>2672.0542483250656</v>
      </c>
      <c r="G381" s="122">
        <v>2714.7802109674649</v>
      </c>
      <c r="H381" s="122">
        <v>2533.7113093667654</v>
      </c>
      <c r="I381" s="122">
        <v>2553.9976424446745</v>
      </c>
      <c r="J381" s="122">
        <v>2336.8570112611037</v>
      </c>
      <c r="K381" s="122">
        <v>2256.4188464815043</v>
      </c>
      <c r="L381" s="122">
        <v>2711.4776870407813</v>
      </c>
      <c r="M381" s="122">
        <v>2133.0083143410438</v>
      </c>
      <c r="N381" s="122">
        <v>1823.2022497224657</v>
      </c>
      <c r="O381" s="122">
        <v>1522.2204747019953</v>
      </c>
      <c r="P381" s="122">
        <v>1473.44637059714</v>
      </c>
      <c r="Q381" s="122">
        <v>1497.4910605430059</v>
      </c>
      <c r="R381" s="122">
        <v>1594.8271534804223</v>
      </c>
      <c r="S381" s="122">
        <v>1583.7574594103146</v>
      </c>
      <c r="T381" s="122">
        <v>1832.8505361159698</v>
      </c>
      <c r="U381" s="122">
        <v>1910.3010779589397</v>
      </c>
      <c r="V381" s="122">
        <v>2083.9460565368095</v>
      </c>
      <c r="W381" s="122">
        <v>2184.0691797131985</v>
      </c>
      <c r="X381" s="122">
        <v>2012.6542361765207</v>
      </c>
      <c r="Y381" s="122">
        <v>2184.4616698893424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2666.1128139111802</v>
      </c>
      <c r="D382" s="98">
        <v>2888.2219908272091</v>
      </c>
      <c r="E382" s="98">
        <v>2693.0358090524469</v>
      </c>
      <c r="F382" s="98">
        <v>2753.0876330799047</v>
      </c>
      <c r="G382" s="98">
        <v>2793.1326050111552</v>
      </c>
      <c r="H382" s="98">
        <v>2610.2323613133713</v>
      </c>
      <c r="I382" s="98">
        <v>2605.0849137971345</v>
      </c>
      <c r="J382" s="98">
        <v>2405.4295760196619</v>
      </c>
      <c r="K382" s="98">
        <v>2330.39440160095</v>
      </c>
      <c r="L382" s="98">
        <v>2795.4941270346444</v>
      </c>
      <c r="M382" s="98">
        <v>2187.1937356392464</v>
      </c>
      <c r="N382" s="98">
        <v>1863.8816031726692</v>
      </c>
      <c r="O382" s="98">
        <v>1544.3170360387519</v>
      </c>
      <c r="P382" s="98">
        <v>1522.1291839187525</v>
      </c>
      <c r="Q382" s="98">
        <v>1552.7259663657976</v>
      </c>
      <c r="R382" s="98">
        <v>1629.5564979724081</v>
      </c>
      <c r="S382" s="98">
        <v>1623.9612915869836</v>
      </c>
      <c r="T382" s="98">
        <v>1869.8667698274082</v>
      </c>
      <c r="U382" s="98">
        <v>1933.2250829956145</v>
      </c>
      <c r="V382" s="98">
        <v>2086.3887601334955</v>
      </c>
      <c r="W382" s="98">
        <v>2185.4836319276997</v>
      </c>
      <c r="X382" s="98">
        <v>2066.545057134213</v>
      </c>
      <c r="Y382" s="98">
        <v>2242.8636089941715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2042.5517543591886</v>
      </c>
      <c r="D383" s="33">
        <v>2196.9666480001292</v>
      </c>
      <c r="E383" s="33">
        <v>1964.7765173387718</v>
      </c>
      <c r="F383" s="33">
        <v>2016.2751997074993</v>
      </c>
      <c r="G383" s="33">
        <v>2138.2353284505066</v>
      </c>
      <c r="H383" s="33">
        <v>2003.7573209365557</v>
      </c>
      <c r="I383" s="33">
        <v>2108.4967965341893</v>
      </c>
      <c r="J383" s="33">
        <v>1747.1659417408748</v>
      </c>
      <c r="K383" s="33">
        <v>1704.8637160318149</v>
      </c>
      <c r="L383" s="33">
        <v>2139.5592569248261</v>
      </c>
      <c r="M383" s="33">
        <v>1708.0879250414068</v>
      </c>
      <c r="N383" s="33">
        <v>1337.7030096319952</v>
      </c>
      <c r="O383" s="33">
        <v>1060.9705400553005</v>
      </c>
      <c r="P383" s="33">
        <v>939.34015807769947</v>
      </c>
      <c r="Q383" s="33">
        <v>927.3258482516178</v>
      </c>
      <c r="R383" s="33">
        <v>1304.9165340153977</v>
      </c>
      <c r="S383" s="33">
        <v>1125.8885802699347</v>
      </c>
      <c r="T383" s="33">
        <v>1350.019705717775</v>
      </c>
      <c r="U383" s="33">
        <v>1340.1938082551942</v>
      </c>
      <c r="V383" s="33">
        <v>1415.8368337749037</v>
      </c>
      <c r="W383" s="33">
        <v>1515.4374114582915</v>
      </c>
      <c r="X383" s="33">
        <v>1381.886672694443</v>
      </c>
      <c r="Y383" s="33">
        <v>1643.7029744742567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4015.614793745297</v>
      </c>
      <c r="D385" s="117">
        <f t="shared" si="211"/>
        <v>4294.0411641389182</v>
      </c>
      <c r="E385" s="117">
        <f t="shared" si="211"/>
        <v>4275.6150321316436</v>
      </c>
      <c r="F385" s="117">
        <f t="shared" si="211"/>
        <v>4497.548111429247</v>
      </c>
      <c r="G385" s="117">
        <f t="shared" si="211"/>
        <v>4645.5025088619104</v>
      </c>
      <c r="H385" s="117">
        <f t="shared" si="211"/>
        <v>4455.2994299587754</v>
      </c>
      <c r="I385" s="117">
        <f t="shared" si="211"/>
        <v>4496.4211813100319</v>
      </c>
      <c r="J385" s="117">
        <f t="shared" si="211"/>
        <v>4276.9675180797803</v>
      </c>
      <c r="K385" s="117">
        <f t="shared" si="211"/>
        <v>4455.924382804058</v>
      </c>
      <c r="L385" s="117">
        <f t="shared" si="211"/>
        <v>4607.8099891065594</v>
      </c>
      <c r="M385" s="117">
        <f t="shared" si="211"/>
        <v>3938.6864275835028</v>
      </c>
      <c r="N385" s="117">
        <f t="shared" si="211"/>
        <v>3906.3194141725171</v>
      </c>
      <c r="O385" s="117">
        <f t="shared" si="211"/>
        <v>3778.514215438578</v>
      </c>
      <c r="P385" s="117">
        <f t="shared" si="211"/>
        <v>3860.0358810302273</v>
      </c>
      <c r="Q385" s="117">
        <f t="shared" si="211"/>
        <v>3909.6615466601975</v>
      </c>
      <c r="R385" s="117">
        <f t="shared" ref="R385:V385" si="212">R386+R389+R391+R400</f>
        <v>3686.0146055376918</v>
      </c>
      <c r="S385" s="117">
        <f t="shared" si="212"/>
        <v>3729.6814644815449</v>
      </c>
      <c r="T385" s="117">
        <f t="shared" si="212"/>
        <v>3979.404545526626</v>
      </c>
      <c r="U385" s="117">
        <f t="shared" si="212"/>
        <v>4049.1620245157333</v>
      </c>
      <c r="V385" s="117">
        <f t="shared" si="212"/>
        <v>4213.9670692633999</v>
      </c>
      <c r="W385" s="117">
        <f t="shared" ref="W385:Y385" si="213">W386+W389+W391+W400</f>
        <v>4220.7495660197092</v>
      </c>
      <c r="X385" s="117">
        <f t="shared" si="213"/>
        <v>4126.4657047890123</v>
      </c>
      <c r="Y385" s="117">
        <f t="shared" si="213"/>
        <v>4111.8113243707849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1608.5749298504563</v>
      </c>
      <c r="D386" s="122">
        <f t="shared" si="214"/>
        <v>1758.8606470191396</v>
      </c>
      <c r="E386" s="122">
        <f t="shared" si="214"/>
        <v>1853.3456291434425</v>
      </c>
      <c r="F386" s="122">
        <f t="shared" si="214"/>
        <v>2036.7730863292873</v>
      </c>
      <c r="G386" s="122">
        <f t="shared" si="214"/>
        <v>2120.7492643790242</v>
      </c>
      <c r="H386" s="122">
        <f t="shared" si="214"/>
        <v>2039.1992172712837</v>
      </c>
      <c r="I386" s="122">
        <f t="shared" si="214"/>
        <v>2143.8648952610674</v>
      </c>
      <c r="J386" s="122">
        <f t="shared" si="214"/>
        <v>2071.3163080851627</v>
      </c>
      <c r="K386" s="122">
        <f t="shared" si="214"/>
        <v>2302.2893603438806</v>
      </c>
      <c r="L386" s="122">
        <f t="shared" si="214"/>
        <v>1940.3339181977854</v>
      </c>
      <c r="M386" s="122">
        <f t="shared" si="214"/>
        <v>1769.8171408506175</v>
      </c>
      <c r="N386" s="122">
        <f t="shared" si="214"/>
        <v>1960.4782706442982</v>
      </c>
      <c r="O386" s="122">
        <f t="shared" si="214"/>
        <v>2071.0210319554121</v>
      </c>
      <c r="P386" s="122">
        <f t="shared" si="214"/>
        <v>2228.1239738173012</v>
      </c>
      <c r="Q386" s="122">
        <f t="shared" si="214"/>
        <v>2249.8528072352319</v>
      </c>
      <c r="R386" s="122">
        <f t="shared" ref="R386:V386" si="215">SUM(R387:R388)</f>
        <v>2010.1821003045231</v>
      </c>
      <c r="S386" s="122">
        <f t="shared" si="215"/>
        <v>2029.9202438310517</v>
      </c>
      <c r="T386" s="122">
        <f t="shared" si="215"/>
        <v>2091.269945993588</v>
      </c>
      <c r="U386" s="122">
        <f t="shared" si="215"/>
        <v>2107.8873063474111</v>
      </c>
      <c r="V386" s="122">
        <f t="shared" si="215"/>
        <v>2122.3726215647293</v>
      </c>
      <c r="W386" s="122">
        <f t="shared" ref="W386:Y386" si="216">SUM(W387:W388)</f>
        <v>2107.677312381511</v>
      </c>
      <c r="X386" s="122">
        <f t="shared" si="216"/>
        <v>2105.9874948961192</v>
      </c>
      <c r="Y386" s="122">
        <f t="shared" si="216"/>
        <v>1994.8872742274766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1579.5119223139327</v>
      </c>
      <c r="D387" s="98">
        <v>1728.4774028797472</v>
      </c>
      <c r="E387" s="98">
        <v>1827.0111101296375</v>
      </c>
      <c r="F387" s="98">
        <v>2009.2775767284106</v>
      </c>
      <c r="G387" s="98">
        <v>2091.8327718155874</v>
      </c>
      <c r="H387" s="98">
        <v>2010.9962248244829</v>
      </c>
      <c r="I387" s="98">
        <v>2113.2140830406347</v>
      </c>
      <c r="J387" s="98">
        <v>2040.1772738814914</v>
      </c>
      <c r="K387" s="98">
        <v>2269.4388952091626</v>
      </c>
      <c r="L387" s="98">
        <v>1921.7918747400142</v>
      </c>
      <c r="M387" s="98">
        <v>1750.8779719970387</v>
      </c>
      <c r="N387" s="98">
        <v>1940.4881130904269</v>
      </c>
      <c r="O387" s="98">
        <v>2050.1867056776227</v>
      </c>
      <c r="P387" s="98">
        <v>2206.6905539582849</v>
      </c>
      <c r="Q387" s="98">
        <v>2228.6348613602536</v>
      </c>
      <c r="R387" s="98">
        <v>1990.5824785521988</v>
      </c>
      <c r="S387" s="98">
        <v>2010.5527062208757</v>
      </c>
      <c r="T387" s="98">
        <v>2071.6609651294757</v>
      </c>
      <c r="U387" s="98">
        <v>2088.4382082506713</v>
      </c>
      <c r="V387" s="98">
        <v>2094.7750258648784</v>
      </c>
      <c r="W387" s="98">
        <v>2080.3019075423827</v>
      </c>
      <c r="X387" s="98">
        <v>2078.4604405756363</v>
      </c>
      <c r="Y387" s="98">
        <v>1968.1534423434118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29.063007536523706</v>
      </c>
      <c r="D388" s="98">
        <v>30.383244139392549</v>
      </c>
      <c r="E388" s="98">
        <v>26.334519013804936</v>
      </c>
      <c r="F388" s="98">
        <v>27.495509600876545</v>
      </c>
      <c r="G388" s="98">
        <v>28.916492563436815</v>
      </c>
      <c r="H388" s="98">
        <v>28.20299244680092</v>
      </c>
      <c r="I388" s="98">
        <v>30.650812220432623</v>
      </c>
      <c r="J388" s="98">
        <v>31.139034203671393</v>
      </c>
      <c r="K388" s="98">
        <v>32.850465134718043</v>
      </c>
      <c r="L388" s="98">
        <v>18.542043457771129</v>
      </c>
      <c r="M388" s="98">
        <v>18.939168853578806</v>
      </c>
      <c r="N388" s="98">
        <v>19.990157553871363</v>
      </c>
      <c r="O388" s="98">
        <v>20.834326277789401</v>
      </c>
      <c r="P388" s="98">
        <v>21.433419859016233</v>
      </c>
      <c r="Q388" s="98">
        <v>21.217945874978476</v>
      </c>
      <c r="R388" s="98">
        <v>19.5996217523242</v>
      </c>
      <c r="S388" s="98">
        <v>19.367537610175898</v>
      </c>
      <c r="T388" s="98">
        <v>19.608980864112265</v>
      </c>
      <c r="U388" s="98">
        <v>19.449098096739935</v>
      </c>
      <c r="V388" s="98">
        <v>27.597595699850956</v>
      </c>
      <c r="W388" s="98">
        <v>27.375404839128258</v>
      </c>
      <c r="X388" s="98">
        <v>27.52705432048289</v>
      </c>
      <c r="Y388" s="98">
        <v>26.733831884064685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73.547825501955828</v>
      </c>
      <c r="D389" s="122">
        <f t="shared" si="217"/>
        <v>41.202170729352645</v>
      </c>
      <c r="E389" s="122">
        <f t="shared" si="217"/>
        <v>97.590332081985395</v>
      </c>
      <c r="F389" s="122">
        <f t="shared" si="217"/>
        <v>86.727637499378417</v>
      </c>
      <c r="G389" s="122">
        <f t="shared" si="217"/>
        <v>109.00814645198837</v>
      </c>
      <c r="H389" s="122">
        <f t="shared" si="217"/>
        <v>117.78067004102942</v>
      </c>
      <c r="I389" s="122">
        <f t="shared" si="217"/>
        <v>37.50513404101202</v>
      </c>
      <c r="J389" s="122">
        <f t="shared" si="217"/>
        <v>28.24652331532705</v>
      </c>
      <c r="K389" s="122">
        <f t="shared" si="217"/>
        <v>39.332533354359569</v>
      </c>
      <c r="L389" s="122">
        <f t="shared" si="217"/>
        <v>100.13424901358351</v>
      </c>
      <c r="M389" s="122">
        <f t="shared" si="217"/>
        <v>115.65028437288903</v>
      </c>
      <c r="N389" s="122">
        <f t="shared" si="217"/>
        <v>117.26633071372943</v>
      </c>
      <c r="O389" s="122">
        <f t="shared" si="217"/>
        <v>113.25164441971728</v>
      </c>
      <c r="P389" s="122">
        <f t="shared" si="217"/>
        <v>57.08095535875308</v>
      </c>
      <c r="Q389" s="122">
        <f t="shared" si="217"/>
        <v>64.507680890350102</v>
      </c>
      <c r="R389" s="122">
        <f t="shared" si="217"/>
        <v>53.485841157030308</v>
      </c>
      <c r="S389" s="122">
        <f t="shared" si="217"/>
        <v>51.706725130262647</v>
      </c>
      <c r="T389" s="122">
        <f t="shared" si="217"/>
        <v>41.435461961677952</v>
      </c>
      <c r="U389" s="122">
        <f t="shared" si="217"/>
        <v>37.659627588439875</v>
      </c>
      <c r="V389" s="122">
        <f t="shared" si="217"/>
        <v>25.761307068868799</v>
      </c>
      <c r="W389" s="122">
        <f t="shared" si="217"/>
        <v>31.710502556850717</v>
      </c>
      <c r="X389" s="122">
        <f t="shared" si="217"/>
        <v>35.620984075637836</v>
      </c>
      <c r="Y389" s="122">
        <f t="shared" si="217"/>
        <v>46.072706543232037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73.547825501955828</v>
      </c>
      <c r="D390" s="98">
        <f>RES_hhdet_in_tesh!D67</f>
        <v>41.202170729352645</v>
      </c>
      <c r="E390" s="98">
        <f>RES_hhdet_in_tesh!E67</f>
        <v>97.590332081985395</v>
      </c>
      <c r="F390" s="98">
        <f>RES_hhdet_in_tesh!F67</f>
        <v>86.727637499378417</v>
      </c>
      <c r="G390" s="98">
        <f>RES_hhdet_in_tesh!G67</f>
        <v>109.00814645198837</v>
      </c>
      <c r="H390" s="98">
        <f>RES_hhdet_in_tesh!H67</f>
        <v>117.78067004102942</v>
      </c>
      <c r="I390" s="98">
        <f>RES_hhdet_in_tesh!I67</f>
        <v>37.50513404101202</v>
      </c>
      <c r="J390" s="98">
        <f>RES_hhdet_in_tesh!J67</f>
        <v>28.24652331532705</v>
      </c>
      <c r="K390" s="98">
        <f>RES_hhdet_in_tesh!K67</f>
        <v>39.332533354359569</v>
      </c>
      <c r="L390" s="98">
        <f>RES_hhdet_in_tesh!L67</f>
        <v>100.13424901358351</v>
      </c>
      <c r="M390" s="98">
        <f>RES_hhdet_in_tesh!M67</f>
        <v>115.65028437288903</v>
      </c>
      <c r="N390" s="98">
        <f>RES_hhdet_in_tesh!N67</f>
        <v>117.26633071372943</v>
      </c>
      <c r="O390" s="98">
        <f>RES_hhdet_in_tesh!O67</f>
        <v>113.25164441971728</v>
      </c>
      <c r="P390" s="98">
        <f>RES_hhdet_in_tesh!P67</f>
        <v>57.08095535875308</v>
      </c>
      <c r="Q390" s="98">
        <f>RES_hhdet_in_tesh!Q67</f>
        <v>64.507680890350102</v>
      </c>
      <c r="R390" s="98">
        <f>RES_hhdet_in_tesh!R67</f>
        <v>53.485841157030308</v>
      </c>
      <c r="S390" s="98">
        <f>RES_hhdet_in_tesh!S67</f>
        <v>51.706725130262647</v>
      </c>
      <c r="T390" s="98">
        <f>RES_hhdet_in_tesh!T67</f>
        <v>41.435461961677952</v>
      </c>
      <c r="U390" s="98">
        <f>RES_hhdet_in_tesh!U67</f>
        <v>37.659627588439875</v>
      </c>
      <c r="V390" s="98">
        <f>RES_hhdet_in_tesh!V67</f>
        <v>25.761307068868799</v>
      </c>
      <c r="W390" s="98">
        <f>RES_hhdet_in_tesh!W67</f>
        <v>31.710502556850717</v>
      </c>
      <c r="X390" s="98">
        <f>RES_hhdet_in_tesh!X67</f>
        <v>35.620984075637836</v>
      </c>
      <c r="Y390" s="98">
        <f>RES_hhdet_in_tesh!Y67</f>
        <v>46.072706543232037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842.61728202306119</v>
      </c>
      <c r="D391" s="122">
        <v>878.14206247906463</v>
      </c>
      <c r="E391" s="122">
        <v>822.88371285465723</v>
      </c>
      <c r="F391" s="122">
        <v>836.42911114352034</v>
      </c>
      <c r="G391" s="122">
        <v>846.22108542585374</v>
      </c>
      <c r="H391" s="122">
        <v>829.16673059215805</v>
      </c>
      <c r="I391" s="122">
        <v>839.11320630230273</v>
      </c>
      <c r="J391" s="122">
        <v>828.25427369347096</v>
      </c>
      <c r="K391" s="122">
        <v>805.2546908701612</v>
      </c>
      <c r="L391" s="122">
        <v>986.43468046993837</v>
      </c>
      <c r="M391" s="122">
        <v>812.21606190928139</v>
      </c>
      <c r="N391" s="122">
        <v>778.41930133584697</v>
      </c>
      <c r="O391" s="122">
        <v>724.11991864408094</v>
      </c>
      <c r="P391" s="122">
        <v>725.2680957080604</v>
      </c>
      <c r="Q391" s="122">
        <v>728.11931287564823</v>
      </c>
      <c r="R391" s="122">
        <v>679.17600132444079</v>
      </c>
      <c r="S391" s="122">
        <v>710.3483152822489</v>
      </c>
      <c r="T391" s="122">
        <v>749.15331923302449</v>
      </c>
      <c r="U391" s="122">
        <v>757.802448618987</v>
      </c>
      <c r="V391" s="122">
        <v>818.51847696762843</v>
      </c>
      <c r="W391" s="122">
        <v>769.66549978591274</v>
      </c>
      <c r="X391" s="122">
        <v>746.78870688921154</v>
      </c>
      <c r="Y391" s="122">
        <v>714.58702885188166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842.35070665319881</v>
      </c>
      <c r="D392" s="98">
        <v>879.20165793104366</v>
      </c>
      <c r="E392" s="98">
        <v>824.70458551558897</v>
      </c>
      <c r="F392" s="98">
        <v>839.49887353226529</v>
      </c>
      <c r="G392" s="98">
        <v>846.04667831445875</v>
      </c>
      <c r="H392" s="98">
        <v>830.22100592257846</v>
      </c>
      <c r="I392" s="98">
        <v>839.0079075790228</v>
      </c>
      <c r="J392" s="98">
        <v>827.58015643142369</v>
      </c>
      <c r="K392" s="98">
        <v>801.89328691567891</v>
      </c>
      <c r="L392" s="98">
        <v>998.23971292919384</v>
      </c>
      <c r="M392" s="98">
        <v>815.09464972406204</v>
      </c>
      <c r="N392" s="98">
        <v>781.8147248946749</v>
      </c>
      <c r="O392" s="98">
        <v>723.61087507438663</v>
      </c>
      <c r="P392" s="98">
        <v>728.83840469822837</v>
      </c>
      <c r="Q392" s="98">
        <v>732.730348187907</v>
      </c>
      <c r="R392" s="98">
        <v>678.14822213938953</v>
      </c>
      <c r="S392" s="98">
        <v>710.58962372042311</v>
      </c>
      <c r="T392" s="98">
        <v>751.62546309873562</v>
      </c>
      <c r="U392" s="98">
        <v>759.52788511421204</v>
      </c>
      <c r="V392" s="98">
        <v>821.49476498854654</v>
      </c>
      <c r="W392" s="98">
        <v>772.23891201657887</v>
      </c>
      <c r="X392" s="98">
        <v>747.13318890600419</v>
      </c>
      <c r="Y392" s="98">
        <v>713.85368828746255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842.36790350262436</v>
      </c>
      <c r="D393" s="98">
        <v>879.2175159947551</v>
      </c>
      <c r="E393" s="98">
        <v>824.85492681950416</v>
      </c>
      <c r="F393" s="98">
        <v>839.63789204354111</v>
      </c>
      <c r="G393" s="98">
        <v>845.99359383825208</v>
      </c>
      <c r="H393" s="98">
        <v>830.08221005493806</v>
      </c>
      <c r="I393" s="98">
        <v>838.68446231522353</v>
      </c>
      <c r="J393" s="98">
        <v>827.63228051613669</v>
      </c>
      <c r="K393" s="98">
        <v>801.97810028205254</v>
      </c>
      <c r="L393" s="98">
        <v>1000.0732186216816</v>
      </c>
      <c r="M393" s="98">
        <v>817.021128652995</v>
      </c>
      <c r="N393" s="98">
        <v>784.04836916576755</v>
      </c>
      <c r="O393" s="98">
        <v>725.55659045988114</v>
      </c>
      <c r="P393" s="98">
        <v>732.19486564801036</v>
      </c>
      <c r="Q393" s="98">
        <v>736.20186612313137</v>
      </c>
      <c r="R393" s="98">
        <v>0</v>
      </c>
      <c r="S393" s="98">
        <v>711.91927705402406</v>
      </c>
      <c r="T393" s="98">
        <v>752.53302091411911</v>
      </c>
      <c r="U393" s="98">
        <v>759.67893072719107</v>
      </c>
      <c r="V393" s="98">
        <v>821.49815696545659</v>
      </c>
      <c r="W393" s="98">
        <v>0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159.07656831627449</v>
      </c>
      <c r="D394" s="101">
        <v>174.74816604559857</v>
      </c>
      <c r="E394" s="101">
        <v>139.84294558668111</v>
      </c>
      <c r="F394" s="101">
        <v>143.95752048494526</v>
      </c>
      <c r="G394" s="101">
        <v>167.62774390585147</v>
      </c>
      <c r="H394" s="101">
        <v>150.12826956971907</v>
      </c>
      <c r="I394" s="101">
        <v>153.96786172172153</v>
      </c>
      <c r="J394" s="101">
        <v>147.99828259541749</v>
      </c>
      <c r="K394" s="101">
        <v>148.19932659741332</v>
      </c>
      <c r="L394" s="101">
        <v>168.4038700488365</v>
      </c>
      <c r="M394" s="101">
        <v>89.333682169641847</v>
      </c>
      <c r="N394" s="101">
        <v>88.854877452330413</v>
      </c>
      <c r="O394" s="101">
        <v>67.262020468209329</v>
      </c>
      <c r="P394" s="101">
        <v>79.332486490516416</v>
      </c>
      <c r="Q394" s="101">
        <v>86.26295543316283</v>
      </c>
      <c r="R394" s="101">
        <v>0</v>
      </c>
      <c r="S394" s="101">
        <v>78.170257112458529</v>
      </c>
      <c r="T394" s="101">
        <v>65.058580341477267</v>
      </c>
      <c r="U394" s="101">
        <v>69.079536193190663</v>
      </c>
      <c r="V394" s="101">
        <v>89.924733243865035</v>
      </c>
      <c r="W394" s="101">
        <v>0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683.2913351863499</v>
      </c>
      <c r="D395" s="104">
        <v>704.46934994915659</v>
      </c>
      <c r="E395" s="104">
        <v>685.0119812328229</v>
      </c>
      <c r="F395" s="104">
        <v>695.68037155859577</v>
      </c>
      <c r="G395" s="104">
        <v>678.36584993240058</v>
      </c>
      <c r="H395" s="104">
        <v>679.95394048521905</v>
      </c>
      <c r="I395" s="104">
        <v>684.71660059350199</v>
      </c>
      <c r="J395" s="104">
        <v>679.63399792071925</v>
      </c>
      <c r="K395" s="104">
        <v>653.7787736846393</v>
      </c>
      <c r="L395" s="104">
        <v>831.66934857284491</v>
      </c>
      <c r="M395" s="104">
        <v>727.68744648335337</v>
      </c>
      <c r="N395" s="104">
        <v>695.19349171343708</v>
      </c>
      <c r="O395" s="104">
        <v>658.29456999167166</v>
      </c>
      <c r="P395" s="104">
        <v>652.86237915749382</v>
      </c>
      <c r="Q395" s="104">
        <v>649.93891068996857</v>
      </c>
      <c r="R395" s="104">
        <v>0</v>
      </c>
      <c r="S395" s="104">
        <v>633.74901994156551</v>
      </c>
      <c r="T395" s="104">
        <v>687.47444057264192</v>
      </c>
      <c r="U395" s="104">
        <v>690.59939453400045</v>
      </c>
      <c r="V395" s="104">
        <v>731.57342372159155</v>
      </c>
      <c r="W395" s="104">
        <v>0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846.59971883063088</v>
      </c>
      <c r="D396" s="101">
        <v>860.55778549497461</v>
      </c>
      <c r="E396" s="101">
        <v>792.5671602919507</v>
      </c>
      <c r="F396" s="101">
        <v>788.99518039221175</v>
      </c>
      <c r="G396" s="101">
        <v>848.46659770844724</v>
      </c>
      <c r="H396" s="101">
        <v>816.55194799334799</v>
      </c>
      <c r="I396" s="101">
        <v>841.03543919812569</v>
      </c>
      <c r="J396" s="101">
        <v>839.38030080525982</v>
      </c>
      <c r="K396" s="101">
        <v>850.87930613818833</v>
      </c>
      <c r="L396" s="101">
        <v>834.92543906580795</v>
      </c>
      <c r="M396" s="101">
        <v>786.59834217493324</v>
      </c>
      <c r="N396" s="101">
        <v>742.77227652683052</v>
      </c>
      <c r="O396" s="101">
        <v>731.45968232260964</v>
      </c>
      <c r="P396" s="101">
        <v>690.92142260582784</v>
      </c>
      <c r="Q396" s="101">
        <v>674.99170770009687</v>
      </c>
      <c r="R396" s="101">
        <v>691.50240340934408</v>
      </c>
      <c r="S396" s="101">
        <v>703.54004718844089</v>
      </c>
      <c r="T396" s="101">
        <v>720.13018445197838</v>
      </c>
      <c r="U396" s="101">
        <v>718.73426621164504</v>
      </c>
      <c r="V396" s="101">
        <v>686.76641783725586</v>
      </c>
      <c r="W396" s="101">
        <v>0</v>
      </c>
      <c r="X396" s="101">
        <v>735.78430770515411</v>
      </c>
      <c r="Y396" s="101">
        <v>749.30308488576668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846.83961598665326</v>
      </c>
      <c r="D397" s="104">
        <v>860.71078954472989</v>
      </c>
      <c r="E397" s="104">
        <v>792.5034622391122</v>
      </c>
      <c r="F397" s="104">
        <v>788.88383814059148</v>
      </c>
      <c r="G397" s="104">
        <v>848.67904398285179</v>
      </c>
      <c r="H397" s="104">
        <v>816.37738708036568</v>
      </c>
      <c r="I397" s="104">
        <v>840.79657859927102</v>
      </c>
      <c r="J397" s="104">
        <v>839.60692827803985</v>
      </c>
      <c r="K397" s="104">
        <v>851.35124166383434</v>
      </c>
      <c r="L397" s="104">
        <v>836.36710912534431</v>
      </c>
      <c r="M397" s="104">
        <v>788.7286304310104</v>
      </c>
      <c r="N397" s="104">
        <v>745.05907669194471</v>
      </c>
      <c r="O397" s="104">
        <v>732.36339022402888</v>
      </c>
      <c r="P397" s="104">
        <v>691.97726981659639</v>
      </c>
      <c r="Q397" s="104">
        <v>675.32884559718514</v>
      </c>
      <c r="R397" s="104">
        <v>691.73217101768114</v>
      </c>
      <c r="S397" s="104">
        <v>704.04288187911766</v>
      </c>
      <c r="T397" s="104">
        <v>718.6899529352379</v>
      </c>
      <c r="U397" s="104">
        <v>718.13294935222063</v>
      </c>
      <c r="V397" s="104">
        <v>681.23336371471896</v>
      </c>
      <c r="W397" s="104">
        <v>740.45703135777433</v>
      </c>
      <c r="X397" s="104">
        <v>737.2342355036194</v>
      </c>
      <c r="Y397" s="104">
        <v>749.94614442951786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160.42536238345824</v>
      </c>
      <c r="D398" s="98">
        <v>175.43779746498672</v>
      </c>
      <c r="E398" s="98">
        <v>116.18149092595435</v>
      </c>
      <c r="F398" s="98">
        <v>117.55391287275485</v>
      </c>
      <c r="G398" s="98">
        <v>173.57692946822007</v>
      </c>
      <c r="H398" s="98">
        <v>142.24272409945326</v>
      </c>
      <c r="I398" s="98">
        <v>152.1248186503517</v>
      </c>
      <c r="J398" s="98">
        <v>146.67017181138786</v>
      </c>
      <c r="K398" s="98">
        <v>159.96965676124918</v>
      </c>
      <c r="L398" s="98">
        <v>109.7963383116181</v>
      </c>
      <c r="M398" s="98">
        <v>78.17672711668925</v>
      </c>
      <c r="N398" s="98">
        <v>71.383755231944264</v>
      </c>
      <c r="O398" s="98">
        <v>59.328523748676503</v>
      </c>
      <c r="P398" s="98">
        <v>60.578757253165399</v>
      </c>
      <c r="Q398" s="98">
        <v>62.937376451029287</v>
      </c>
      <c r="R398" s="98">
        <v>71.24567078342784</v>
      </c>
      <c r="S398" s="98">
        <v>69.352617948129037</v>
      </c>
      <c r="T398" s="98">
        <v>51.054475051581122</v>
      </c>
      <c r="U398" s="98">
        <v>52.651089917359897</v>
      </c>
      <c r="V398" s="98">
        <v>19.432759234697979</v>
      </c>
      <c r="W398" s="98">
        <v>52.690141007724996</v>
      </c>
      <c r="X398" s="98">
        <v>101.14794598309661</v>
      </c>
      <c r="Y398" s="98">
        <v>100.41362018948772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686.41425360319488</v>
      </c>
      <c r="D399" s="98">
        <v>685.27299207974318</v>
      </c>
      <c r="E399" s="98">
        <v>676.32197131315797</v>
      </c>
      <c r="F399" s="98">
        <v>671.32992526783676</v>
      </c>
      <c r="G399" s="98">
        <v>675.10211451463169</v>
      </c>
      <c r="H399" s="98">
        <v>674.13466298091237</v>
      </c>
      <c r="I399" s="98">
        <v>688.6717599489192</v>
      </c>
      <c r="J399" s="98">
        <v>692.93675646665201</v>
      </c>
      <c r="K399" s="98">
        <v>691.38158490258525</v>
      </c>
      <c r="L399" s="98">
        <v>726.5707708137262</v>
      </c>
      <c r="M399" s="98">
        <v>710.55190331432107</v>
      </c>
      <c r="N399" s="98">
        <v>673.67532146000042</v>
      </c>
      <c r="O399" s="98">
        <v>673.03486647535226</v>
      </c>
      <c r="P399" s="98">
        <v>631.39851256343104</v>
      </c>
      <c r="Q399" s="98">
        <v>612.39146914615594</v>
      </c>
      <c r="R399" s="98">
        <v>620.4865002342533</v>
      </c>
      <c r="S399" s="98">
        <v>634.69026393098864</v>
      </c>
      <c r="T399" s="98">
        <v>667.63547788365702</v>
      </c>
      <c r="U399" s="98">
        <v>665.48185943486089</v>
      </c>
      <c r="V399" s="98">
        <v>661.80060448002098</v>
      </c>
      <c r="W399" s="98">
        <v>687.76689035004927</v>
      </c>
      <c r="X399" s="98">
        <v>636.08628952052277</v>
      </c>
      <c r="Y399" s="98">
        <v>649.53252424003006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1490.8747563698234</v>
      </c>
      <c r="D400" s="122">
        <v>1615.8362839113611</v>
      </c>
      <c r="E400" s="122">
        <v>1501.7953580515591</v>
      </c>
      <c r="F400" s="122">
        <v>1537.6182764570613</v>
      </c>
      <c r="G400" s="122">
        <v>1569.5240126050439</v>
      </c>
      <c r="H400" s="122">
        <v>1469.1528120543048</v>
      </c>
      <c r="I400" s="122">
        <v>1475.9379457056498</v>
      </c>
      <c r="J400" s="122">
        <v>1349.150412985819</v>
      </c>
      <c r="K400" s="122">
        <v>1309.0477982356565</v>
      </c>
      <c r="L400" s="122">
        <v>1580.9071414252517</v>
      </c>
      <c r="M400" s="122">
        <v>1241.002940450715</v>
      </c>
      <c r="N400" s="122">
        <v>1050.1555114786427</v>
      </c>
      <c r="O400" s="122">
        <v>870.12162041936779</v>
      </c>
      <c r="P400" s="122">
        <v>849.56285614611204</v>
      </c>
      <c r="Q400" s="122">
        <v>867.18174565896754</v>
      </c>
      <c r="R400" s="122">
        <v>943.17066275169782</v>
      </c>
      <c r="S400" s="122">
        <v>937.70618023798124</v>
      </c>
      <c r="T400" s="122">
        <v>1097.5458183383359</v>
      </c>
      <c r="U400" s="122">
        <v>1145.8126419608952</v>
      </c>
      <c r="V400" s="122">
        <v>1247.314663662173</v>
      </c>
      <c r="W400" s="122">
        <v>1311.6962512954344</v>
      </c>
      <c r="X400" s="122">
        <v>1238.0685189280443</v>
      </c>
      <c r="Y400" s="122">
        <v>1356.264314748194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1490.0002668413515</v>
      </c>
      <c r="D401" s="98">
        <v>1615.9393315242153</v>
      </c>
      <c r="E401" s="98">
        <v>1508.4216806347958</v>
      </c>
      <c r="F401" s="98">
        <v>1543.7831343316773</v>
      </c>
      <c r="G401" s="98">
        <v>1567.9886961050697</v>
      </c>
      <c r="H401" s="98">
        <v>1466.9494678355393</v>
      </c>
      <c r="I401" s="98">
        <v>1465.6895233171922</v>
      </c>
      <c r="J401" s="98">
        <v>1354.8661778113619</v>
      </c>
      <c r="K401" s="98">
        <v>1314.063669342577</v>
      </c>
      <c r="L401" s="98">
        <v>1578.0776458317441</v>
      </c>
      <c r="M401" s="98">
        <v>1235.729289911068</v>
      </c>
      <c r="N401" s="98">
        <v>1053.5593873434675</v>
      </c>
      <c r="O401" s="98">
        <v>873.1712080150661</v>
      </c>
      <c r="P401" s="98">
        <v>861.30185069815627</v>
      </c>
      <c r="Q401" s="98">
        <v>881.4213487152972</v>
      </c>
      <c r="R401" s="98">
        <v>932.77095664714273</v>
      </c>
      <c r="S401" s="98">
        <v>940.44317873099396</v>
      </c>
      <c r="T401" s="98">
        <v>1096.5868733820678</v>
      </c>
      <c r="U401" s="98">
        <v>1146.6959053042203</v>
      </c>
      <c r="V401" s="98">
        <v>1247.4638117623872</v>
      </c>
      <c r="W401" s="98">
        <v>1311.7065685149378</v>
      </c>
      <c r="X401" s="98">
        <v>1241.1408181236977</v>
      </c>
      <c r="Y401" s="98">
        <v>1347.1245120964579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1498.7351780280301</v>
      </c>
      <c r="D402" s="33">
        <v>1614.9453762213859</v>
      </c>
      <c r="E402" s="33">
        <v>1446.9897762546252</v>
      </c>
      <c r="F402" s="33">
        <v>1487.7279177597227</v>
      </c>
      <c r="G402" s="33">
        <v>1580.8214194285081</v>
      </c>
      <c r="H402" s="33">
        <v>1484.4122867598303</v>
      </c>
      <c r="I402" s="33">
        <v>1565.3081689028604</v>
      </c>
      <c r="J402" s="33">
        <v>1299.997585102423</v>
      </c>
      <c r="K402" s="33">
        <v>1271.6499113495167</v>
      </c>
      <c r="L402" s="33">
        <v>1600.1681417482496</v>
      </c>
      <c r="M402" s="33">
        <v>1282.3587440349438</v>
      </c>
      <c r="N402" s="33">
        <v>1009.5309930049723</v>
      </c>
      <c r="O402" s="33">
        <v>806.46365763601943</v>
      </c>
      <c r="P402" s="33">
        <v>720.77264269730949</v>
      </c>
      <c r="Q402" s="33">
        <v>720.19269627767619</v>
      </c>
      <c r="R402" s="33">
        <v>1029.984430276781</v>
      </c>
      <c r="S402" s="33">
        <v>906.53535983713493</v>
      </c>
      <c r="T402" s="33">
        <v>1110.054065210521</v>
      </c>
      <c r="U402" s="33">
        <v>1123.8463733142546</v>
      </c>
      <c r="V402" s="33">
        <v>1206.5208393742541</v>
      </c>
      <c r="W402" s="33">
        <v>1306.8191542472666</v>
      </c>
      <c r="X402" s="33">
        <v>1202.108653342556</v>
      </c>
      <c r="Y402" s="33">
        <v>1440.8921170790866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1339.4041342082835</v>
      </c>
      <c r="D404" s="117">
        <f t="shared" si="218"/>
        <v>1446.0048235778124</v>
      </c>
      <c r="E404" s="117">
        <f t="shared" si="218"/>
        <v>1417.1285798308193</v>
      </c>
      <c r="F404" s="117">
        <f t="shared" si="218"/>
        <v>1489.9670930761881</v>
      </c>
      <c r="G404" s="117">
        <f t="shared" si="218"/>
        <v>1514.8466330727299</v>
      </c>
      <c r="H404" s="117">
        <f t="shared" si="218"/>
        <v>1431.8656750167388</v>
      </c>
      <c r="I404" s="117">
        <f t="shared" si="218"/>
        <v>1479.1187771974021</v>
      </c>
      <c r="J404" s="117">
        <f t="shared" si="218"/>
        <v>1398.1627780242943</v>
      </c>
      <c r="K404" s="117">
        <f t="shared" si="218"/>
        <v>1437.1669061146733</v>
      </c>
      <c r="L404" s="117">
        <f t="shared" si="218"/>
        <v>1418.8493973050247</v>
      </c>
      <c r="M404" s="117">
        <f t="shared" si="218"/>
        <v>1186.509431583182</v>
      </c>
      <c r="N404" s="117">
        <f t="shared" si="218"/>
        <v>1161.1412505882345</v>
      </c>
      <c r="O404" s="117">
        <f t="shared" si="218"/>
        <v>1117.4928900276209</v>
      </c>
      <c r="P404" s="117">
        <f t="shared" si="218"/>
        <v>1078.679479522063</v>
      </c>
      <c r="Q404" s="117">
        <f t="shared" si="218"/>
        <v>1071.3153636525358</v>
      </c>
      <c r="R404" s="117">
        <f t="shared" ref="R404:V404" si="219">R405+R408+R410+R419</f>
        <v>997.82084613607503</v>
      </c>
      <c r="S404" s="117">
        <f t="shared" si="219"/>
        <v>1009.6943362494039</v>
      </c>
      <c r="T404" s="117">
        <f t="shared" si="219"/>
        <v>1064.7299098028723</v>
      </c>
      <c r="U404" s="117">
        <f t="shared" si="219"/>
        <v>1095.0862920239456</v>
      </c>
      <c r="V404" s="117">
        <f t="shared" si="219"/>
        <v>1147.5432500712907</v>
      </c>
      <c r="W404" s="117">
        <f t="shared" ref="W404:Y404" si="220">W405+W408+W410+W419</f>
        <v>1147.5606824526049</v>
      </c>
      <c r="X404" s="117">
        <f t="shared" si="220"/>
        <v>1090.8657970582913</v>
      </c>
      <c r="Y404" s="117">
        <f t="shared" si="220"/>
        <v>1079.6728036112399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588.0993881096532</v>
      </c>
      <c r="D405" s="122">
        <f t="shared" si="221"/>
        <v>641.7502507049287</v>
      </c>
      <c r="E405" s="122">
        <f t="shared" si="221"/>
        <v>672.3370095751385</v>
      </c>
      <c r="F405" s="122">
        <f t="shared" si="221"/>
        <v>732.95455150728299</v>
      </c>
      <c r="G405" s="122">
        <f t="shared" si="221"/>
        <v>756.1153347356269</v>
      </c>
      <c r="H405" s="122">
        <f t="shared" si="221"/>
        <v>720.04719796093207</v>
      </c>
      <c r="I405" s="122">
        <f t="shared" si="221"/>
        <v>749.20398020615551</v>
      </c>
      <c r="J405" s="122">
        <f t="shared" si="221"/>
        <v>715.56285516237631</v>
      </c>
      <c r="K405" s="122">
        <f t="shared" si="221"/>
        <v>786.46275266327018</v>
      </c>
      <c r="L405" s="122">
        <f t="shared" si="221"/>
        <v>657.17295314176056</v>
      </c>
      <c r="M405" s="122">
        <f t="shared" si="221"/>
        <v>584.41540991782517</v>
      </c>
      <c r="N405" s="122">
        <f t="shared" si="221"/>
        <v>624.07119374056174</v>
      </c>
      <c r="O405" s="122">
        <f t="shared" si="221"/>
        <v>626.84347014572302</v>
      </c>
      <c r="P405" s="122">
        <f t="shared" si="221"/>
        <v>637.6588210252304</v>
      </c>
      <c r="Q405" s="122">
        <f t="shared" si="221"/>
        <v>615.49737562931614</v>
      </c>
      <c r="R405" s="122">
        <f t="shared" ref="R405:V405" si="222">SUM(R406:R407)</f>
        <v>537.65521622511892</v>
      </c>
      <c r="S405" s="122">
        <f t="shared" si="222"/>
        <v>534.04463844963345</v>
      </c>
      <c r="T405" s="122">
        <f t="shared" si="222"/>
        <v>542.94804220138633</v>
      </c>
      <c r="U405" s="122">
        <f t="shared" si="222"/>
        <v>541.05685858689299</v>
      </c>
      <c r="V405" s="122">
        <f t="shared" si="222"/>
        <v>537.07292627506411</v>
      </c>
      <c r="W405" s="122">
        <f t="shared" ref="W405:Y405" si="223">SUM(W406:W407)</f>
        <v>529.22461610027517</v>
      </c>
      <c r="X405" s="122">
        <f t="shared" si="223"/>
        <v>526.13732717726282</v>
      </c>
      <c r="Y405" s="122">
        <f t="shared" si="223"/>
        <v>496.47812542796311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588.0993881096532</v>
      </c>
      <c r="D406" s="98">
        <v>641.7502507049287</v>
      </c>
      <c r="E406" s="98">
        <v>672.3370095751385</v>
      </c>
      <c r="F406" s="98">
        <v>732.95455150728299</v>
      </c>
      <c r="G406" s="98">
        <v>756.1153347356269</v>
      </c>
      <c r="H406" s="98">
        <v>720.04719796093207</v>
      </c>
      <c r="I406" s="98">
        <v>749.20398020615551</v>
      </c>
      <c r="J406" s="98">
        <v>715.56285516237631</v>
      </c>
      <c r="K406" s="98">
        <v>786.46275266327018</v>
      </c>
      <c r="L406" s="98">
        <v>657.17295314176056</v>
      </c>
      <c r="M406" s="98">
        <v>584.41540991782517</v>
      </c>
      <c r="N406" s="98">
        <v>624.07119374056174</v>
      </c>
      <c r="O406" s="98">
        <v>626.84347014572302</v>
      </c>
      <c r="P406" s="98">
        <v>637.6588210252304</v>
      </c>
      <c r="Q406" s="98">
        <v>615.49737562931614</v>
      </c>
      <c r="R406" s="98">
        <v>537.65521622511892</v>
      </c>
      <c r="S406" s="98">
        <v>534.04463844963345</v>
      </c>
      <c r="T406" s="98">
        <v>542.94804220138633</v>
      </c>
      <c r="U406" s="98">
        <v>541.05685858689299</v>
      </c>
      <c r="V406" s="98">
        <v>537.07292627506411</v>
      </c>
      <c r="W406" s="98">
        <v>529.22461610027517</v>
      </c>
      <c r="X406" s="98">
        <v>526.13732717726282</v>
      </c>
      <c r="Y406" s="98">
        <v>496.47812542796311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269.47073695518588</v>
      </c>
      <c r="D410" s="122">
        <v>281.42302530309354</v>
      </c>
      <c r="E410" s="122">
        <v>259.57200533041873</v>
      </c>
      <c r="F410" s="122">
        <v>262.14839578146854</v>
      </c>
      <c r="G410" s="122">
        <v>262.11970514656986</v>
      </c>
      <c r="H410" s="122">
        <v>251.16986746564649</v>
      </c>
      <c r="I410" s="122">
        <v>257.91756071190218</v>
      </c>
      <c r="J410" s="122">
        <v>247.40612631154937</v>
      </c>
      <c r="K410" s="122">
        <v>235.71657256960401</v>
      </c>
      <c r="L410" s="122">
        <v>269.41330240818638</v>
      </c>
      <c r="M410" s="122">
        <v>210.32621240252399</v>
      </c>
      <c r="N410" s="122">
        <v>189.74264308525764</v>
      </c>
      <c r="O410" s="122">
        <v>193.0174577110761</v>
      </c>
      <c r="P410" s="122">
        <v>159.29063003357996</v>
      </c>
      <c r="Q410" s="122">
        <v>169.92537445115943</v>
      </c>
      <c r="R410" s="122">
        <v>166.26742948196755</v>
      </c>
      <c r="S410" s="122">
        <v>174.14824213598638</v>
      </c>
      <c r="T410" s="122">
        <v>171.03368970871045</v>
      </c>
      <c r="U410" s="122">
        <v>178.68777818296201</v>
      </c>
      <c r="V410" s="122">
        <v>190.63821648414893</v>
      </c>
      <c r="W410" s="122">
        <v>177.88753569119353</v>
      </c>
      <c r="X410" s="122">
        <v>180.22022038998145</v>
      </c>
      <c r="Y410" s="122">
        <v>174.37813082545816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290.55613497655997</v>
      </c>
      <c r="D411" s="98">
        <v>302.15884985603839</v>
      </c>
      <c r="E411" s="98">
        <v>280.72324489169688</v>
      </c>
      <c r="F411" s="98">
        <v>283.03567758943416</v>
      </c>
      <c r="G411" s="98">
        <v>282.44563510870751</v>
      </c>
      <c r="H411" s="98">
        <v>274.38041944394018</v>
      </c>
      <c r="I411" s="98">
        <v>274.42088496782316</v>
      </c>
      <c r="J411" s="98">
        <v>267.73531838133181</v>
      </c>
      <c r="K411" s="98">
        <v>256.39830437117246</v>
      </c>
      <c r="L411" s="98">
        <v>315.19784907950361</v>
      </c>
      <c r="M411" s="98">
        <v>252.51065737292524</v>
      </c>
      <c r="N411" s="98">
        <v>235.76841088505387</v>
      </c>
      <c r="O411" s="98">
        <v>210.64045940285604</v>
      </c>
      <c r="P411" s="98">
        <v>203.93033761943508</v>
      </c>
      <c r="Q411" s="98">
        <v>198.28359248793359</v>
      </c>
      <c r="R411" s="98">
        <v>179.90026275917674</v>
      </c>
      <c r="S411" s="98">
        <v>185.39797443641675</v>
      </c>
      <c r="T411" s="98">
        <v>193.42076074274902</v>
      </c>
      <c r="U411" s="98">
        <v>193.26085570196472</v>
      </c>
      <c r="V411" s="98">
        <v>207.13830337579461</v>
      </c>
      <c r="W411" s="98">
        <v>193.56031775291149</v>
      </c>
      <c r="X411" s="98">
        <v>186.66006415722535</v>
      </c>
      <c r="Y411" s="98">
        <v>178.00707089899902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54.871056069928322</v>
      </c>
      <c r="D412" s="98">
        <v>60.056420947890622</v>
      </c>
      <c r="E412" s="98">
        <v>47.60148803557739</v>
      </c>
      <c r="F412" s="98">
        <v>48.535043511270828</v>
      </c>
      <c r="G412" s="98">
        <v>55.961125789953776</v>
      </c>
      <c r="H412" s="98">
        <v>49.616014628728607</v>
      </c>
      <c r="I412" s="98">
        <v>50.359473955611925</v>
      </c>
      <c r="J412" s="98">
        <v>47.879793881763817</v>
      </c>
      <c r="K412" s="98">
        <v>47.38542729878467</v>
      </c>
      <c r="L412" s="98">
        <v>53.174139366084866</v>
      </c>
      <c r="M412" s="98">
        <v>27.674953844730553</v>
      </c>
      <c r="N412" s="98">
        <v>26.795572645609088</v>
      </c>
      <c r="O412" s="98">
        <v>19.579726313996389</v>
      </c>
      <c r="P412" s="98">
        <v>22.197376880680185</v>
      </c>
      <c r="Q412" s="98">
        <v>23.343551613789057</v>
      </c>
      <c r="R412" s="98">
        <v>0</v>
      </c>
      <c r="S412" s="98">
        <v>20.395185696555764</v>
      </c>
      <c r="T412" s="98">
        <v>16.741955562033372</v>
      </c>
      <c r="U412" s="98">
        <v>17.577195699909481</v>
      </c>
      <c r="V412" s="98">
        <v>22.674346166910532</v>
      </c>
      <c r="W412" s="98">
        <v>0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54.871056069928322</v>
      </c>
      <c r="D413" s="101">
        <v>60.056420947890622</v>
      </c>
      <c r="E413" s="101">
        <v>47.60148803557739</v>
      </c>
      <c r="F413" s="101">
        <v>48.535043511270828</v>
      </c>
      <c r="G413" s="101">
        <v>55.961125789953776</v>
      </c>
      <c r="H413" s="101">
        <v>49.616014628728607</v>
      </c>
      <c r="I413" s="101">
        <v>50.359473955611925</v>
      </c>
      <c r="J413" s="101">
        <v>47.879793881763817</v>
      </c>
      <c r="K413" s="101">
        <v>47.38542729878467</v>
      </c>
      <c r="L413" s="101">
        <v>53.174139366084866</v>
      </c>
      <c r="M413" s="101">
        <v>27.674953844730553</v>
      </c>
      <c r="N413" s="101">
        <v>26.795572645609088</v>
      </c>
      <c r="O413" s="101">
        <v>19.579726313996389</v>
      </c>
      <c r="P413" s="101">
        <v>22.197376880680185</v>
      </c>
      <c r="Q413" s="101">
        <v>23.343551613789057</v>
      </c>
      <c r="R413" s="101">
        <v>0</v>
      </c>
      <c r="S413" s="101">
        <v>20.395185696555764</v>
      </c>
      <c r="T413" s="101">
        <v>16.741955562033372</v>
      </c>
      <c r="U413" s="101">
        <v>17.577195699909481</v>
      </c>
      <c r="V413" s="101">
        <v>22.674346166910532</v>
      </c>
      <c r="W413" s="101">
        <v>0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481.8340091434444</v>
      </c>
      <c r="D419" s="122">
        <v>522.83154756979025</v>
      </c>
      <c r="E419" s="122">
        <v>485.21956492526203</v>
      </c>
      <c r="F419" s="122">
        <v>494.86414578743666</v>
      </c>
      <c r="G419" s="122">
        <v>496.61159319053309</v>
      </c>
      <c r="H419" s="122">
        <v>460.64860959016016</v>
      </c>
      <c r="I419" s="122">
        <v>471.99723627934441</v>
      </c>
      <c r="J419" s="122">
        <v>435.1937965503688</v>
      </c>
      <c r="K419" s="122">
        <v>414.98758088179926</v>
      </c>
      <c r="L419" s="122">
        <v>492.26314175507781</v>
      </c>
      <c r="M419" s="122">
        <v>391.76780926283294</v>
      </c>
      <c r="N419" s="122">
        <v>347.32741376241512</v>
      </c>
      <c r="O419" s="122">
        <v>297.63196217082168</v>
      </c>
      <c r="P419" s="122">
        <v>281.73002846325267</v>
      </c>
      <c r="Q419" s="122">
        <v>285.89261357206027</v>
      </c>
      <c r="R419" s="122">
        <v>293.89820042898845</v>
      </c>
      <c r="S419" s="122">
        <v>301.5014556637841</v>
      </c>
      <c r="T419" s="122">
        <v>350.74817789277552</v>
      </c>
      <c r="U419" s="122">
        <v>375.34165525409048</v>
      </c>
      <c r="V419" s="122">
        <v>419.8321073120776</v>
      </c>
      <c r="W419" s="122">
        <v>440.44853066113615</v>
      </c>
      <c r="X419" s="122">
        <v>384.50824949104691</v>
      </c>
      <c r="Y419" s="122">
        <v>408.81654735781854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535.43912268308793</v>
      </c>
      <c r="D420" s="98">
        <v>583.30531326746313</v>
      </c>
      <c r="E420" s="98">
        <v>543.88551199623225</v>
      </c>
      <c r="F420" s="98">
        <v>556.01357837681769</v>
      </c>
      <c r="G420" s="98">
        <v>564.10106090805311</v>
      </c>
      <c r="H420" s="98">
        <v>527.16252769084861</v>
      </c>
      <c r="I420" s="98">
        <v>526.1229491904694</v>
      </c>
      <c r="J420" s="98">
        <v>485.80055717293106</v>
      </c>
      <c r="K420" s="98">
        <v>470.64645334732802</v>
      </c>
      <c r="L420" s="98">
        <v>564.57799389591696</v>
      </c>
      <c r="M420" s="98">
        <v>441.72564684970229</v>
      </c>
      <c r="N420" s="98">
        <v>376.42952857675226</v>
      </c>
      <c r="O420" s="98">
        <v>311.89026859838634</v>
      </c>
      <c r="P420" s="98">
        <v>307.40920998423132</v>
      </c>
      <c r="Q420" s="98">
        <v>313.58853616723655</v>
      </c>
      <c r="R420" s="98">
        <v>329.1052303305076</v>
      </c>
      <c r="S420" s="98">
        <v>327.97522244890723</v>
      </c>
      <c r="T420" s="98">
        <v>377.63829283434342</v>
      </c>
      <c r="U420" s="98">
        <v>390.43413776179432</v>
      </c>
      <c r="V420" s="98">
        <v>421.36707399656086</v>
      </c>
      <c r="W420" s="98">
        <v>441.3802743041183</v>
      </c>
      <c r="X420" s="98">
        <v>417.35943973882564</v>
      </c>
      <c r="Y420" s="98">
        <v>452.96873447246293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64.258690757175231</v>
      </c>
      <c r="D423" s="118">
        <f t="shared" si="225"/>
        <v>68.759026387908506</v>
      </c>
      <c r="E423" s="118">
        <f t="shared" si="225"/>
        <v>67.199712573983064</v>
      </c>
      <c r="F423" s="118">
        <f t="shared" si="225"/>
        <v>69.450314030268203</v>
      </c>
      <c r="G423" s="118">
        <f t="shared" si="225"/>
        <v>70.784794260749848</v>
      </c>
      <c r="H423" s="118">
        <f t="shared" si="225"/>
        <v>66.688410438040819</v>
      </c>
      <c r="I423" s="118">
        <f t="shared" si="225"/>
        <v>67.467795024382511</v>
      </c>
      <c r="J423" s="118">
        <f t="shared" si="225"/>
        <v>63.101842067497138</v>
      </c>
      <c r="K423" s="118">
        <f t="shared" si="225"/>
        <v>64.426440488488112</v>
      </c>
      <c r="L423" s="118">
        <f t="shared" si="225"/>
        <v>63.910888657775615</v>
      </c>
      <c r="M423" s="118">
        <f t="shared" si="225"/>
        <v>52.192966620329983</v>
      </c>
      <c r="N423" s="118">
        <f t="shared" si="225"/>
        <v>49.709011858848157</v>
      </c>
      <c r="O423" s="118">
        <f t="shared" si="225"/>
        <v>46.181312212432388</v>
      </c>
      <c r="P423" s="118">
        <f t="shared" si="225"/>
        <v>45.208601477922286</v>
      </c>
      <c r="Q423" s="118">
        <f t="shared" si="225"/>
        <v>44.1613941709412</v>
      </c>
      <c r="R423" s="118">
        <f t="shared" ref="R423:V423" si="226">R424+R427+R429+R438</f>
        <v>40.970122620787606</v>
      </c>
      <c r="S423" s="118">
        <f t="shared" si="226"/>
        <v>40.671251341327469</v>
      </c>
      <c r="T423" s="118">
        <f t="shared" si="226"/>
        <v>42.873337257413127</v>
      </c>
      <c r="U423" s="118">
        <f t="shared" si="226"/>
        <v>43.097612934820916</v>
      </c>
      <c r="V423" s="118">
        <f t="shared" si="226"/>
        <v>44.637926557383452</v>
      </c>
      <c r="W423" s="118">
        <f t="shared" ref="W423:Y423" si="227">W424+W427+W429+W438</f>
        <v>44.183130416438829</v>
      </c>
      <c r="X423" s="118">
        <f t="shared" si="227"/>
        <v>42.148760694309971</v>
      </c>
      <c r="Y423" s="118">
        <f t="shared" si="227"/>
        <v>41.766740749547829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27.118649159431033</v>
      </c>
      <c r="D424" s="123">
        <f t="shared" si="228"/>
        <v>29.385482553285929</v>
      </c>
      <c r="E424" s="123">
        <f t="shared" si="228"/>
        <v>30.611845996226716</v>
      </c>
      <c r="F424" s="123">
        <f t="shared" si="228"/>
        <v>32.853230496329452</v>
      </c>
      <c r="G424" s="123">
        <f t="shared" si="228"/>
        <v>33.810305174129546</v>
      </c>
      <c r="H424" s="123">
        <f t="shared" si="228"/>
        <v>31.954605705987177</v>
      </c>
      <c r="I424" s="123">
        <f t="shared" si="228"/>
        <v>32.999280744436938</v>
      </c>
      <c r="J424" s="123">
        <f t="shared" si="228"/>
        <v>31.253340645876825</v>
      </c>
      <c r="K424" s="123">
        <f t="shared" si="228"/>
        <v>33.997568884132434</v>
      </c>
      <c r="L424" s="123">
        <f t="shared" si="228"/>
        <v>27.936175769797579</v>
      </c>
      <c r="M424" s="123">
        <f t="shared" si="228"/>
        <v>24.27124103528552</v>
      </c>
      <c r="N424" s="123">
        <f t="shared" si="228"/>
        <v>25.503352731980637</v>
      </c>
      <c r="O424" s="123">
        <f t="shared" si="228"/>
        <v>25.319326550592503</v>
      </c>
      <c r="P424" s="123">
        <f t="shared" si="228"/>
        <v>25.58400541393215</v>
      </c>
      <c r="Q424" s="123">
        <f t="shared" si="228"/>
        <v>24.513695807028814</v>
      </c>
      <c r="R424" s="123">
        <f t="shared" ref="R424:V424" si="229">SUM(R425:R426)</f>
        <v>21.253848827615997</v>
      </c>
      <c r="S424" s="123">
        <f t="shared" si="229"/>
        <v>20.964838576305809</v>
      </c>
      <c r="T424" s="123">
        <f t="shared" si="229"/>
        <v>21.157265658781949</v>
      </c>
      <c r="U424" s="123">
        <f t="shared" si="229"/>
        <v>20.915846724426814</v>
      </c>
      <c r="V424" s="123">
        <f t="shared" si="229"/>
        <v>20.731102532759671</v>
      </c>
      <c r="W424" s="123">
        <f t="shared" ref="W424:Y424" si="230">SUM(W425:W426)</f>
        <v>20.233677050952135</v>
      </c>
      <c r="X424" s="123">
        <f t="shared" si="230"/>
        <v>19.909934398882275</v>
      </c>
      <c r="Y424" s="123">
        <f t="shared" si="230"/>
        <v>18.665241132795803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26.852147189084825</v>
      </c>
      <c r="D425" s="99">
        <v>29.107169590495637</v>
      </c>
      <c r="E425" s="99">
        <v>30.371591631490521</v>
      </c>
      <c r="F425" s="99">
        <v>32.60620016575222</v>
      </c>
      <c r="G425" s="99">
        <v>33.551167493736905</v>
      </c>
      <c r="H425" s="99">
        <v>31.70381518589636</v>
      </c>
      <c r="I425" s="99">
        <v>32.728861143792557</v>
      </c>
      <c r="J425" s="99">
        <v>30.981058624655645</v>
      </c>
      <c r="K425" s="99">
        <v>33.713169721644832</v>
      </c>
      <c r="L425" s="99">
        <v>27.777889762051775</v>
      </c>
      <c r="M425" s="99">
        <v>24.11342052646145</v>
      </c>
      <c r="N425" s="99">
        <v>25.33942808726518</v>
      </c>
      <c r="O425" s="99">
        <v>25.150503246201176</v>
      </c>
      <c r="P425" s="99">
        <v>25.411501564883114</v>
      </c>
      <c r="Q425" s="99">
        <v>24.344208122741179</v>
      </c>
      <c r="R425" s="99">
        <v>21.098516763353715</v>
      </c>
      <c r="S425" s="99">
        <v>20.812403661888876</v>
      </c>
      <c r="T425" s="99">
        <v>21.004063307090785</v>
      </c>
      <c r="U425" s="99">
        <v>20.765097220744153</v>
      </c>
      <c r="V425" s="99">
        <v>20.518170022486682</v>
      </c>
      <c r="W425" s="99">
        <v>20.024484021063763</v>
      </c>
      <c r="X425" s="99">
        <v>19.701758248418816</v>
      </c>
      <c r="Y425" s="99">
        <v>18.464441629034454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0.26650197034620887</v>
      </c>
      <c r="D426" s="99">
        <v>0.27831296279029111</v>
      </c>
      <c r="E426" s="99">
        <v>0.24025436473619396</v>
      </c>
      <c r="F426" s="99">
        <v>0.24703033057723262</v>
      </c>
      <c r="G426" s="99">
        <v>0.25913768039263974</v>
      </c>
      <c r="H426" s="99">
        <v>0.2507905200908172</v>
      </c>
      <c r="I426" s="99">
        <v>0.27041960064438136</v>
      </c>
      <c r="J426" s="99">
        <v>0.27228202122118139</v>
      </c>
      <c r="K426" s="99">
        <v>0.28439916248760144</v>
      </c>
      <c r="L426" s="99">
        <v>0.15828600774580295</v>
      </c>
      <c r="M426" s="99">
        <v>0.15782050882406862</v>
      </c>
      <c r="N426" s="99">
        <v>0.16392464471545604</v>
      </c>
      <c r="O426" s="99">
        <v>0.16882330439132845</v>
      </c>
      <c r="P426" s="99">
        <v>0.17250384904903573</v>
      </c>
      <c r="Q426" s="99">
        <v>0.1694876842876345</v>
      </c>
      <c r="R426" s="99">
        <v>0.15533206426228074</v>
      </c>
      <c r="S426" s="99">
        <v>0.15243491441693238</v>
      </c>
      <c r="T426" s="99">
        <v>0.15320235169116367</v>
      </c>
      <c r="U426" s="99">
        <v>0.15074950368266279</v>
      </c>
      <c r="V426" s="99">
        <v>0.21293251027298907</v>
      </c>
      <c r="W426" s="99">
        <v>0.20919302988837152</v>
      </c>
      <c r="X426" s="99">
        <v>0.20817615046345758</v>
      </c>
      <c r="Y426" s="99">
        <v>0.20079950376134992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0.2960547623476405</v>
      </c>
      <c r="D427" s="123">
        <f t="shared" si="231"/>
        <v>0.15902217874473071</v>
      </c>
      <c r="E427" s="123">
        <f t="shared" si="231"/>
        <v>0.36044321026660425</v>
      </c>
      <c r="F427" s="123">
        <f t="shared" si="231"/>
        <v>0.30346699376952063</v>
      </c>
      <c r="G427" s="123">
        <f t="shared" si="231"/>
        <v>0.36635244728323318</v>
      </c>
      <c r="H427" s="123">
        <f t="shared" si="231"/>
        <v>0.37856081560839705</v>
      </c>
      <c r="I427" s="123">
        <f t="shared" si="231"/>
        <v>0.11536779931456025</v>
      </c>
      <c r="J427" s="123">
        <f t="shared" si="231"/>
        <v>8.3117911226262484E-2</v>
      </c>
      <c r="K427" s="123">
        <f t="shared" si="231"/>
        <v>0.11065494145815293</v>
      </c>
      <c r="L427" s="123">
        <f t="shared" si="231"/>
        <v>0.26835178709021884</v>
      </c>
      <c r="M427" s="123">
        <f t="shared" si="231"/>
        <v>0.29121664376654732</v>
      </c>
      <c r="N427" s="123">
        <f t="shared" si="231"/>
        <v>0.27849402640082255</v>
      </c>
      <c r="O427" s="123">
        <f t="shared" si="231"/>
        <v>0.25378374030768464</v>
      </c>
      <c r="P427" s="123">
        <f t="shared" si="231"/>
        <v>0.12144668380621054</v>
      </c>
      <c r="Q427" s="123">
        <f t="shared" si="231"/>
        <v>0.13175993064475217</v>
      </c>
      <c r="R427" s="123">
        <f t="shared" si="231"/>
        <v>0.10762688202806726</v>
      </c>
      <c r="S427" s="123">
        <f t="shared" si="231"/>
        <v>0.10324902470199475</v>
      </c>
      <c r="T427" s="123">
        <f t="shared" si="231"/>
        <v>8.2060551110457264E-2</v>
      </c>
      <c r="U427" s="123">
        <f t="shared" si="231"/>
        <v>7.3920640684889904E-2</v>
      </c>
      <c r="V427" s="123">
        <f t="shared" si="231"/>
        <v>5.019703573649148E-2</v>
      </c>
      <c r="W427" s="123">
        <f t="shared" si="231"/>
        <v>6.0650414253232678E-2</v>
      </c>
      <c r="X427" s="123">
        <f t="shared" si="231"/>
        <v>6.6700104228261212E-2</v>
      </c>
      <c r="Y427" s="123">
        <f t="shared" si="231"/>
        <v>8.4657019868506087E-2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0.2960547623476405</v>
      </c>
      <c r="D428" s="99">
        <f>RES_hhdet_in_fecs!D67</f>
        <v>0.15902217874473071</v>
      </c>
      <c r="E428" s="99">
        <f>RES_hhdet_in_fecs!E67</f>
        <v>0.36044321026660425</v>
      </c>
      <c r="F428" s="99">
        <f>RES_hhdet_in_fecs!F67</f>
        <v>0.30346699376952063</v>
      </c>
      <c r="G428" s="99">
        <f>RES_hhdet_in_fecs!G67</f>
        <v>0.36635244728323318</v>
      </c>
      <c r="H428" s="99">
        <f>RES_hhdet_in_fecs!H67</f>
        <v>0.37856081560839705</v>
      </c>
      <c r="I428" s="99">
        <f>RES_hhdet_in_fecs!I67</f>
        <v>0.11536779931456025</v>
      </c>
      <c r="J428" s="99">
        <f>RES_hhdet_in_fecs!J67</f>
        <v>8.3117911226262484E-2</v>
      </c>
      <c r="K428" s="99">
        <f>RES_hhdet_in_fecs!K67</f>
        <v>0.11065494145815293</v>
      </c>
      <c r="L428" s="99">
        <f>RES_hhdet_in_fecs!L67</f>
        <v>0.26835178709021884</v>
      </c>
      <c r="M428" s="99">
        <f>RES_hhdet_in_fecs!M67</f>
        <v>0.29121664376654732</v>
      </c>
      <c r="N428" s="99">
        <f>RES_hhdet_in_fecs!N67</f>
        <v>0.27849402640082255</v>
      </c>
      <c r="O428" s="99">
        <f>RES_hhdet_in_fecs!O67</f>
        <v>0.25378374030768464</v>
      </c>
      <c r="P428" s="99">
        <f>RES_hhdet_in_fecs!P67</f>
        <v>0.12144668380621054</v>
      </c>
      <c r="Q428" s="99">
        <f>RES_hhdet_in_fecs!Q67</f>
        <v>0.13175993064475217</v>
      </c>
      <c r="R428" s="99">
        <f>RES_hhdet_in_fecs!R67</f>
        <v>0.10762688202806726</v>
      </c>
      <c r="S428" s="99">
        <f>RES_hhdet_in_fecs!S67</f>
        <v>0.10324902470199475</v>
      </c>
      <c r="T428" s="99">
        <f>RES_hhdet_in_fecs!T67</f>
        <v>8.2060551110457264E-2</v>
      </c>
      <c r="U428" s="99">
        <f>RES_hhdet_in_fecs!U67</f>
        <v>7.3920640684889904E-2</v>
      </c>
      <c r="V428" s="99">
        <f>RES_hhdet_in_fecs!V67</f>
        <v>5.019703573649148E-2</v>
      </c>
      <c r="W428" s="99">
        <f>RES_hhdet_in_fecs!W67</f>
        <v>6.0650414253232678E-2</v>
      </c>
      <c r="X428" s="99">
        <f>RES_hhdet_in_fecs!X67</f>
        <v>6.6700104228261212E-2</v>
      </c>
      <c r="Y428" s="99">
        <f>RES_hhdet_in_fecs!Y67</f>
        <v>8.4657019868506087E-2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12.968711796574972</v>
      </c>
      <c r="D429" s="123">
        <v>13.41463657258457</v>
      </c>
      <c r="E429" s="123">
        <v>12.375048259222325</v>
      </c>
      <c r="F429" s="123">
        <v>12.286844021103185</v>
      </c>
      <c r="G429" s="123">
        <v>12.279396039051182</v>
      </c>
      <c r="H429" s="123">
        <v>11.824628477864232</v>
      </c>
      <c r="I429" s="123">
        <v>11.820268149394668</v>
      </c>
      <c r="J429" s="123">
        <v>11.331732737241863</v>
      </c>
      <c r="K429" s="123">
        <v>10.78352735092265</v>
      </c>
      <c r="L429" s="123">
        <v>12.559560741425161</v>
      </c>
      <c r="M429" s="123">
        <v>9.8561039450596528</v>
      </c>
      <c r="N429" s="123">
        <v>8.9764184530349205</v>
      </c>
      <c r="O429" s="123">
        <v>8.2734478658999944</v>
      </c>
      <c r="P429" s="123">
        <v>7.6443246117969625</v>
      </c>
      <c r="Q429" s="123">
        <v>7.5540692877641531</v>
      </c>
      <c r="R429" s="123">
        <v>6.9692298335014842</v>
      </c>
      <c r="S429" s="123">
        <v>7.1379790771157516</v>
      </c>
      <c r="T429" s="123">
        <v>7.3141943075654794</v>
      </c>
      <c r="U429" s="123">
        <v>7.3011466701321313</v>
      </c>
      <c r="V429" s="123">
        <v>7.7776949718393045</v>
      </c>
      <c r="W429" s="123">
        <v>7.1989292534765479</v>
      </c>
      <c r="X429" s="123">
        <v>6.9512236484442349</v>
      </c>
      <c r="Y429" s="123">
        <v>6.6092126992432023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13.266560484207584</v>
      </c>
      <c r="D430" s="99">
        <v>13.704691001472908</v>
      </c>
      <c r="E430" s="99">
        <v>12.681157862639841</v>
      </c>
      <c r="F430" s="99">
        <v>12.591118969862483</v>
      </c>
      <c r="G430" s="99">
        <v>12.532983231613104</v>
      </c>
      <c r="H430" s="99">
        <v>12.08102209593125</v>
      </c>
      <c r="I430" s="99">
        <v>11.988034335585288</v>
      </c>
      <c r="J430" s="99">
        <v>11.591886771121793</v>
      </c>
      <c r="K430" s="99">
        <v>10.990984026052503</v>
      </c>
      <c r="L430" s="99">
        <v>13.32302411885415</v>
      </c>
      <c r="M430" s="99">
        <v>10.418780143909501</v>
      </c>
      <c r="N430" s="99">
        <v>9.5730050558209481</v>
      </c>
      <c r="O430" s="99">
        <v>8.4514138063227691</v>
      </c>
      <c r="P430" s="99">
        <v>8.1268790184874931</v>
      </c>
      <c r="Q430" s="99">
        <v>7.8425306654079945</v>
      </c>
      <c r="R430" s="99">
        <v>7.0595961780216063</v>
      </c>
      <c r="S430" s="99">
        <v>7.2251965552335902</v>
      </c>
      <c r="T430" s="99">
        <v>7.4825242707836903</v>
      </c>
      <c r="U430" s="99">
        <v>7.4171141053394667</v>
      </c>
      <c r="V430" s="99">
        <v>7.9134484702311632</v>
      </c>
      <c r="W430" s="99">
        <v>7.3238193614576748</v>
      </c>
      <c r="X430" s="99">
        <v>6.9896798206468809</v>
      </c>
      <c r="Y430" s="99">
        <v>6.6202336051296307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8.7710134623086642</v>
      </c>
      <c r="D431" s="99">
        <v>9.1769098717789124</v>
      </c>
      <c r="E431" s="99">
        <v>8.399792542611916</v>
      </c>
      <c r="F431" s="99">
        <v>8.4093913702378131</v>
      </c>
      <c r="G431" s="99">
        <v>8.5624025748125074</v>
      </c>
      <c r="H431" s="99">
        <v>8.2309823167316161</v>
      </c>
      <c r="I431" s="99">
        <v>8.2409208860706116</v>
      </c>
      <c r="J431" s="99">
        <v>8.0157768623979635</v>
      </c>
      <c r="K431" s="99">
        <v>7.6912786463509208</v>
      </c>
      <c r="L431" s="99">
        <v>9.3472337943155388</v>
      </c>
      <c r="M431" s="99">
        <v>7.2057248934588056</v>
      </c>
      <c r="N431" s="99">
        <v>6.7887648162040719</v>
      </c>
      <c r="O431" s="99">
        <v>6.1198348849112341</v>
      </c>
      <c r="P431" s="99">
        <v>6.1390637757868509</v>
      </c>
      <c r="Q431" s="99">
        <v>6.1149594716567215</v>
      </c>
      <c r="R431" s="99">
        <v>0</v>
      </c>
      <c r="S431" s="99">
        <v>5.7828368398964729</v>
      </c>
      <c r="T431" s="99">
        <v>6.0188122949948486</v>
      </c>
      <c r="U431" s="99">
        <v>6.0274108941241504</v>
      </c>
      <c r="V431" s="99">
        <v>6.510784980900338</v>
      </c>
      <c r="W431" s="99">
        <v>0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2.5053684866876949</v>
      </c>
      <c r="D432" s="102">
        <v>2.7239139020332006</v>
      </c>
      <c r="E432" s="102">
        <v>2.1503099414108142</v>
      </c>
      <c r="F432" s="102">
        <v>2.1591288853143373</v>
      </c>
      <c r="G432" s="102">
        <v>2.4831676045471314</v>
      </c>
      <c r="H432" s="102">
        <v>2.1846025684212016</v>
      </c>
      <c r="I432" s="102">
        <v>2.1999459078075492</v>
      </c>
      <c r="J432" s="102">
        <v>2.0730068511601916</v>
      </c>
      <c r="K432" s="102">
        <v>2.0312633337647412</v>
      </c>
      <c r="L432" s="102">
        <v>2.2476052528358714</v>
      </c>
      <c r="M432" s="102">
        <v>1.1418894655810554</v>
      </c>
      <c r="N432" s="102">
        <v>1.087992031871877</v>
      </c>
      <c r="O432" s="102">
        <v>0.78558682298376459</v>
      </c>
      <c r="P432" s="102">
        <v>0.88459323189914163</v>
      </c>
      <c r="Q432" s="102">
        <v>0.92328627433868837</v>
      </c>
      <c r="R432" s="102">
        <v>0</v>
      </c>
      <c r="S432" s="102">
        <v>0.79482651245815927</v>
      </c>
      <c r="T432" s="102">
        <v>0.64766619856236363</v>
      </c>
      <c r="U432" s="102">
        <v>0.67459116686910869</v>
      </c>
      <c r="V432" s="102">
        <v>0.86624379491271708</v>
      </c>
      <c r="W432" s="102">
        <v>0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6.265644975620968</v>
      </c>
      <c r="D433" s="105">
        <v>6.4529959697457135</v>
      </c>
      <c r="E433" s="105">
        <v>6.2494826012011</v>
      </c>
      <c r="F433" s="105">
        <v>6.2502624849234758</v>
      </c>
      <c r="G433" s="105">
        <v>6.0792349702653778</v>
      </c>
      <c r="H433" s="105">
        <v>6.0463797483104145</v>
      </c>
      <c r="I433" s="105">
        <v>6.0409749782630637</v>
      </c>
      <c r="J433" s="105">
        <v>5.9427700112377728</v>
      </c>
      <c r="K433" s="105">
        <v>5.6600153125861796</v>
      </c>
      <c r="L433" s="105">
        <v>7.0996285414796665</v>
      </c>
      <c r="M433" s="105">
        <v>6.063835427877752</v>
      </c>
      <c r="N433" s="105">
        <v>5.7007727843321945</v>
      </c>
      <c r="O433" s="105">
        <v>5.334248061927469</v>
      </c>
      <c r="P433" s="105">
        <v>5.2544705438877086</v>
      </c>
      <c r="Q433" s="105">
        <v>5.1916731973180328</v>
      </c>
      <c r="R433" s="105">
        <v>0</v>
      </c>
      <c r="S433" s="105">
        <v>4.988010327438313</v>
      </c>
      <c r="T433" s="105">
        <v>5.3711460964324846</v>
      </c>
      <c r="U433" s="105">
        <v>5.3528197272550413</v>
      </c>
      <c r="V433" s="105">
        <v>5.6445411859876211</v>
      </c>
      <c r="W433" s="105">
        <v>0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11.78937738402851</v>
      </c>
      <c r="D434" s="102">
        <v>11.952594190372583</v>
      </c>
      <c r="E434" s="102">
        <v>10.945421129149347</v>
      </c>
      <c r="F434" s="102">
        <v>10.712071025780174</v>
      </c>
      <c r="G434" s="102">
        <v>11.46919703527878</v>
      </c>
      <c r="H434" s="102">
        <v>10.93111220431128</v>
      </c>
      <c r="I434" s="102">
        <v>11.147112674795004</v>
      </c>
      <c r="J434" s="102">
        <v>11.000103343085334</v>
      </c>
      <c r="K434" s="102">
        <v>11.010108084506319</v>
      </c>
      <c r="L434" s="102">
        <v>10.619603615461916</v>
      </c>
      <c r="M434" s="102">
        <v>9.7085691885347334</v>
      </c>
      <c r="N434" s="102">
        <v>8.934472001903373</v>
      </c>
      <c r="O434" s="102">
        <v>8.5680035979457454</v>
      </c>
      <c r="P434" s="102">
        <v>7.8899628114680107</v>
      </c>
      <c r="Q434" s="102">
        <v>7.516238626626139</v>
      </c>
      <c r="R434" s="102">
        <v>7.5502016270122274</v>
      </c>
      <c r="S434" s="102">
        <v>7.5431147059428643</v>
      </c>
      <c r="T434" s="102">
        <v>7.5799394054151081</v>
      </c>
      <c r="U434" s="102">
        <v>7.4234131685617646</v>
      </c>
      <c r="V434" s="102">
        <v>6.9859826387106887</v>
      </c>
      <c r="W434" s="102">
        <v>0</v>
      </c>
      <c r="X434" s="102">
        <v>7.1566456705474417</v>
      </c>
      <c r="Y434" s="102">
        <v>7.1384345766257855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8.5282949402684309</v>
      </c>
      <c r="D435" s="105">
        <v>8.7138739635165336</v>
      </c>
      <c r="E435" s="105">
        <v>7.7746785923580495</v>
      </c>
      <c r="F435" s="105">
        <v>7.6275007356657021</v>
      </c>
      <c r="G435" s="105">
        <v>8.3963230516921943</v>
      </c>
      <c r="H435" s="105">
        <v>7.8988241461756896</v>
      </c>
      <c r="I435" s="105">
        <v>8.0921373195362456</v>
      </c>
      <c r="J435" s="105">
        <v>7.9812071999672556</v>
      </c>
      <c r="K435" s="105">
        <v>8.0555139416919701</v>
      </c>
      <c r="L435" s="105">
        <v>7.5989682375644847</v>
      </c>
      <c r="M435" s="105">
        <v>6.8859387536495023</v>
      </c>
      <c r="N435" s="105">
        <v>6.3829609545340746</v>
      </c>
      <c r="O435" s="105">
        <v>6.148639403838172</v>
      </c>
      <c r="P435" s="105">
        <v>5.7734995067644954</v>
      </c>
      <c r="Q435" s="105">
        <v>5.5925733679717258</v>
      </c>
      <c r="R435" s="105">
        <v>5.6954149825124958</v>
      </c>
      <c r="S435" s="105">
        <v>5.7389934655787558</v>
      </c>
      <c r="T435" s="105">
        <v>5.7535356324396671</v>
      </c>
      <c r="U435" s="105">
        <v>5.7019386146779949</v>
      </c>
      <c r="V435" s="105">
        <v>5.3038762898573246</v>
      </c>
      <c r="W435" s="105">
        <v>5.7814148993890742</v>
      </c>
      <c r="X435" s="105">
        <v>5.7942882566456433</v>
      </c>
      <c r="Y435" s="105">
        <v>5.8352968960767617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2.2340134269362943</v>
      </c>
      <c r="D436" s="99">
        <v>2.4367181775546296</v>
      </c>
      <c r="E436" s="99">
        <v>1.6044764523533699</v>
      </c>
      <c r="F436" s="99">
        <v>1.5960121117917978</v>
      </c>
      <c r="G436" s="99">
        <v>2.3463363321861541</v>
      </c>
      <c r="H436" s="99">
        <v>1.9041913759425411</v>
      </c>
      <c r="I436" s="99">
        <v>2.0162675852815672</v>
      </c>
      <c r="J436" s="99">
        <v>1.9221168828069279</v>
      </c>
      <c r="K436" s="99">
        <v>2.0699565713691084</v>
      </c>
      <c r="L436" s="99">
        <v>1.3965242125131092</v>
      </c>
      <c r="M436" s="99">
        <v>0.96489418226714885</v>
      </c>
      <c r="N436" s="99">
        <v>0.85864292821043608</v>
      </c>
      <c r="O436" s="99">
        <v>0.69494876781913029</v>
      </c>
      <c r="P436" s="99">
        <v>0.69177785816767556</v>
      </c>
      <c r="Q436" s="99">
        <v>0.70082689097258788</v>
      </c>
      <c r="R436" s="99">
        <v>0.77789921888121893</v>
      </c>
      <c r="S436" s="99">
        <v>0.74357494563497006</v>
      </c>
      <c r="T436" s="99">
        <v>0.53738870501694491</v>
      </c>
      <c r="U436" s="99">
        <v>0.54380431350766489</v>
      </c>
      <c r="V436" s="99">
        <v>0.19767553437363244</v>
      </c>
      <c r="W436" s="99">
        <v>0.52574688298096373</v>
      </c>
      <c r="X436" s="99">
        <v>0.98382094062648906</v>
      </c>
      <c r="Y436" s="99">
        <v>0.95661698554742458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6.2942815133321375</v>
      </c>
      <c r="D437" s="99">
        <v>6.2771557859619032</v>
      </c>
      <c r="E437" s="99">
        <v>6.1702021400046814</v>
      </c>
      <c r="F437" s="99">
        <v>6.0314886238739041</v>
      </c>
      <c r="G437" s="99">
        <v>6.0499867195060393</v>
      </c>
      <c r="H437" s="99">
        <v>5.9946327702331494</v>
      </c>
      <c r="I437" s="99">
        <v>6.0758697342546784</v>
      </c>
      <c r="J437" s="99">
        <v>6.0590903171603259</v>
      </c>
      <c r="K437" s="99">
        <v>5.9855573703228613</v>
      </c>
      <c r="L437" s="99">
        <v>6.2024440250513759</v>
      </c>
      <c r="M437" s="99">
        <v>5.9210445713823541</v>
      </c>
      <c r="N437" s="99">
        <v>5.5243180263236376</v>
      </c>
      <c r="O437" s="99">
        <v>5.4536906360190409</v>
      </c>
      <c r="P437" s="99">
        <v>5.0817216485968206</v>
      </c>
      <c r="Q437" s="99">
        <v>4.8917464769991374</v>
      </c>
      <c r="R437" s="99">
        <v>4.9175157636312754</v>
      </c>
      <c r="S437" s="99">
        <v>4.9954185199437857</v>
      </c>
      <c r="T437" s="99">
        <v>5.2161469274227219</v>
      </c>
      <c r="U437" s="99">
        <v>5.1581343011703309</v>
      </c>
      <c r="V437" s="99">
        <v>5.1062007554836919</v>
      </c>
      <c r="W437" s="99">
        <v>5.2556680164081104</v>
      </c>
      <c r="X437" s="99">
        <v>4.810467316019154</v>
      </c>
      <c r="Y437" s="99">
        <v>4.8786799105293364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23.875275038821581</v>
      </c>
      <c r="D438" s="123">
        <v>25.79988508329328</v>
      </c>
      <c r="E438" s="123">
        <v>23.852375108267417</v>
      </c>
      <c r="F438" s="123">
        <v>24.00677251906605</v>
      </c>
      <c r="G438" s="123">
        <v>24.328740600285879</v>
      </c>
      <c r="H438" s="123">
        <v>22.530615438581016</v>
      </c>
      <c r="I438" s="123">
        <v>22.532878331236347</v>
      </c>
      <c r="J438" s="123">
        <v>20.433650773152188</v>
      </c>
      <c r="K438" s="123">
        <v>19.534689311974866</v>
      </c>
      <c r="L438" s="123">
        <v>23.146800359462659</v>
      </c>
      <c r="M438" s="123">
        <v>17.774404996218262</v>
      </c>
      <c r="N438" s="123">
        <v>14.95074664743178</v>
      </c>
      <c r="O438" s="123">
        <v>12.334754055632205</v>
      </c>
      <c r="P438" s="123">
        <v>11.858824768386958</v>
      </c>
      <c r="Q438" s="123">
        <v>11.961869145503483</v>
      </c>
      <c r="R438" s="123">
        <v>12.639417077642056</v>
      </c>
      <c r="S438" s="123">
        <v>12.465184663203914</v>
      </c>
      <c r="T438" s="123">
        <v>14.319816739955236</v>
      </c>
      <c r="U438" s="123">
        <v>14.806698899577082</v>
      </c>
      <c r="V438" s="123">
        <v>16.078932017047983</v>
      </c>
      <c r="W438" s="123">
        <v>16.689873697756919</v>
      </c>
      <c r="X438" s="123">
        <v>15.220902542755205</v>
      </c>
      <c r="Y438" s="123">
        <v>16.407629897640319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24.447721633065107</v>
      </c>
      <c r="D439" s="99">
        <v>26.456345997003353</v>
      </c>
      <c r="E439" s="99">
        <v>24.56903075300308</v>
      </c>
      <c r="F439" s="99">
        <v>24.734807900637659</v>
      </c>
      <c r="G439" s="99">
        <v>25.030902441012206</v>
      </c>
      <c r="H439" s="99">
        <v>23.211066438657873</v>
      </c>
      <c r="I439" s="99">
        <v>22.983600466029692</v>
      </c>
      <c r="J439" s="99">
        <v>21.03325435785743</v>
      </c>
      <c r="K439" s="99">
        <v>20.175124259676448</v>
      </c>
      <c r="L439" s="99">
        <v>23.864015099139575</v>
      </c>
      <c r="M439" s="99">
        <v>18.225933298555191</v>
      </c>
      <c r="N439" s="99">
        <v>15.284328238452691</v>
      </c>
      <c r="O439" s="99">
        <v>12.513805417832179</v>
      </c>
      <c r="P439" s="99">
        <v>12.250641507654588</v>
      </c>
      <c r="Q439" s="99">
        <v>12.403082273999129</v>
      </c>
      <c r="R439" s="99">
        <v>12.914656102077632</v>
      </c>
      <c r="S439" s="99">
        <v>12.781614549152001</v>
      </c>
      <c r="T439" s="99">
        <v>14.609019636048675</v>
      </c>
      <c r="U439" s="99">
        <v>14.98438232553897</v>
      </c>
      <c r="V439" s="99">
        <v>16.097778985253189</v>
      </c>
      <c r="W439" s="99">
        <v>16.700682434508856</v>
      </c>
      <c r="X439" s="99">
        <v>15.628457362158453</v>
      </c>
      <c r="Y439" s="99">
        <v>16.846290559598788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18.729791346843509</v>
      </c>
      <c r="D440" s="110">
        <v>20.124391396494079</v>
      </c>
      <c r="E440" s="110">
        <v>17.924995469800105</v>
      </c>
      <c r="F440" s="110">
        <v>18.114999007057524</v>
      </c>
      <c r="G440" s="110">
        <v>19.161983146216063</v>
      </c>
      <c r="H440" s="110">
        <v>17.818085850335461</v>
      </c>
      <c r="I440" s="110">
        <v>18.602406278116081</v>
      </c>
      <c r="J440" s="110">
        <v>15.277348388985201</v>
      </c>
      <c r="K440" s="110">
        <v>14.759663554429295</v>
      </c>
      <c r="L440" s="110">
        <v>18.264561502376974</v>
      </c>
      <c r="M440" s="110">
        <v>14.233534086441356</v>
      </c>
      <c r="N440" s="110">
        <v>10.969522876334413</v>
      </c>
      <c r="O440" s="110">
        <v>8.5971847635378911</v>
      </c>
      <c r="P440" s="110">
        <v>7.5601464395598441</v>
      </c>
      <c r="Q440" s="110">
        <v>7.4074234860584722</v>
      </c>
      <c r="R440" s="110">
        <v>10.341800544929189</v>
      </c>
      <c r="S440" s="110">
        <v>8.8614635908219768</v>
      </c>
      <c r="T440" s="110">
        <v>10.547523870753659</v>
      </c>
      <c r="U440" s="110">
        <v>10.387810808919372</v>
      </c>
      <c r="V440" s="110">
        <v>10.924056371848334</v>
      </c>
      <c r="W440" s="110">
        <v>11.580429424591694</v>
      </c>
      <c r="X440" s="110">
        <v>10.450658633830843</v>
      </c>
      <c r="Y440" s="110">
        <v>12.345957101728551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36.822385065950826</v>
      </c>
      <c r="D442" s="118">
        <f t="shared" si="232"/>
        <v>39.3337628217757</v>
      </c>
      <c r="E442" s="118">
        <f t="shared" si="232"/>
        <v>39.007174304676624</v>
      </c>
      <c r="F442" s="118">
        <f t="shared" si="232"/>
        <v>40.407717946713596</v>
      </c>
      <c r="G442" s="118">
        <f t="shared" si="232"/>
        <v>41.631077550768666</v>
      </c>
      <c r="H442" s="118">
        <f t="shared" si="232"/>
        <v>39.618025048488221</v>
      </c>
      <c r="I442" s="118">
        <f t="shared" si="232"/>
        <v>39.670088069256202</v>
      </c>
      <c r="J442" s="118">
        <f t="shared" si="232"/>
        <v>37.398120728574135</v>
      </c>
      <c r="K442" s="118">
        <f t="shared" si="232"/>
        <v>38.576658119773484</v>
      </c>
      <c r="L442" s="118">
        <f t="shared" si="232"/>
        <v>39.335030644706606</v>
      </c>
      <c r="M442" s="118">
        <f t="shared" si="232"/>
        <v>32.821160258161001</v>
      </c>
      <c r="N442" s="118">
        <f t="shared" si="232"/>
        <v>32.032865193166394</v>
      </c>
      <c r="O442" s="118">
        <f t="shared" si="232"/>
        <v>30.617800980681981</v>
      </c>
      <c r="P442" s="118">
        <f t="shared" si="232"/>
        <v>31.066952979274234</v>
      </c>
      <c r="Q442" s="118">
        <f t="shared" si="232"/>
        <v>31.230142908097157</v>
      </c>
      <c r="R442" s="118">
        <f t="shared" ref="R442:V442" si="233">R443+R446+R448+R457</f>
        <v>29.212617713461235</v>
      </c>
      <c r="S442" s="118">
        <f t="shared" si="233"/>
        <v>29.354979775123816</v>
      </c>
      <c r="T442" s="118">
        <f t="shared" si="233"/>
        <v>31.090556869324871</v>
      </c>
      <c r="U442" s="118">
        <f t="shared" si="233"/>
        <v>31.38495998581805</v>
      </c>
      <c r="V442" s="118">
        <f t="shared" si="233"/>
        <v>32.513360802325707</v>
      </c>
      <c r="W442" s="118">
        <f t="shared" ref="W442:Y442" si="234">W443+W446+W448+W457</f>
        <v>32.253455074157316</v>
      </c>
      <c r="X442" s="118">
        <f t="shared" si="234"/>
        <v>31.206816953285454</v>
      </c>
      <c r="Y442" s="118">
        <f t="shared" si="234"/>
        <v>30.884075170162937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14.750310604156343</v>
      </c>
      <c r="D443" s="123">
        <f t="shared" si="235"/>
        <v>16.111305151001957</v>
      </c>
      <c r="E443" s="123">
        <f t="shared" si="235"/>
        <v>16.908392233518306</v>
      </c>
      <c r="F443" s="123">
        <f t="shared" si="235"/>
        <v>18.299159976678304</v>
      </c>
      <c r="G443" s="123">
        <f t="shared" si="235"/>
        <v>19.005280251743635</v>
      </c>
      <c r="H443" s="123">
        <f t="shared" si="235"/>
        <v>18.133247145065358</v>
      </c>
      <c r="I443" s="123">
        <f t="shared" si="235"/>
        <v>18.914444571407952</v>
      </c>
      <c r="J443" s="123">
        <f t="shared" si="235"/>
        <v>18.11174319874468</v>
      </c>
      <c r="K443" s="123">
        <f t="shared" si="235"/>
        <v>19.931808064231092</v>
      </c>
      <c r="L443" s="123">
        <f t="shared" si="235"/>
        <v>16.563854480482249</v>
      </c>
      <c r="M443" s="123">
        <f t="shared" si="235"/>
        <v>14.747924993647374</v>
      </c>
      <c r="N443" s="123">
        <f t="shared" si="235"/>
        <v>16.076446777454262</v>
      </c>
      <c r="O443" s="123">
        <f t="shared" si="235"/>
        <v>16.781757634821368</v>
      </c>
      <c r="P443" s="123">
        <f t="shared" si="235"/>
        <v>17.932740746467093</v>
      </c>
      <c r="Q443" s="123">
        <f t="shared" si="235"/>
        <v>17.971689839025004</v>
      </c>
      <c r="R443" s="123">
        <f t="shared" ref="R443:V443" si="236">SUM(R444:R445)</f>
        <v>15.931212302419116</v>
      </c>
      <c r="S443" s="123">
        <f t="shared" si="236"/>
        <v>15.976771279329125</v>
      </c>
      <c r="T443" s="123">
        <f t="shared" si="236"/>
        <v>16.338813116679283</v>
      </c>
      <c r="U443" s="123">
        <f t="shared" si="236"/>
        <v>16.338185126647119</v>
      </c>
      <c r="V443" s="123">
        <f t="shared" si="236"/>
        <v>16.375416719612396</v>
      </c>
      <c r="W443" s="123">
        <f t="shared" ref="W443:Y443" si="237">SUM(W444:W445)</f>
        <v>16.106114433561316</v>
      </c>
      <c r="X443" s="123">
        <f t="shared" si="237"/>
        <v>15.926744812845044</v>
      </c>
      <c r="Y443" s="123">
        <f t="shared" si="237"/>
        <v>14.983724610143884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14.483808633810135</v>
      </c>
      <c r="D444" s="99">
        <v>15.832992188211666</v>
      </c>
      <c r="E444" s="99">
        <v>16.668137868782111</v>
      </c>
      <c r="F444" s="99">
        <v>18.052129646101072</v>
      </c>
      <c r="G444" s="99">
        <v>18.746142571350994</v>
      </c>
      <c r="H444" s="99">
        <v>17.882456624974541</v>
      </c>
      <c r="I444" s="99">
        <v>18.644024970763571</v>
      </c>
      <c r="J444" s="99">
        <v>17.8394611775235</v>
      </c>
      <c r="K444" s="99">
        <v>19.647408901743489</v>
      </c>
      <c r="L444" s="99">
        <v>16.405568472736444</v>
      </c>
      <c r="M444" s="99">
        <v>14.590104484823305</v>
      </c>
      <c r="N444" s="99">
        <v>15.912522132738806</v>
      </c>
      <c r="O444" s="99">
        <v>16.61293433043004</v>
      </c>
      <c r="P444" s="99">
        <v>17.760236897418057</v>
      </c>
      <c r="Q444" s="99">
        <v>17.802202154737369</v>
      </c>
      <c r="R444" s="99">
        <v>15.775880238156835</v>
      </c>
      <c r="S444" s="99">
        <v>15.824336364912192</v>
      </c>
      <c r="T444" s="99">
        <v>16.18561076498812</v>
      </c>
      <c r="U444" s="99">
        <v>16.187435622964458</v>
      </c>
      <c r="V444" s="99">
        <v>16.162484209339407</v>
      </c>
      <c r="W444" s="99">
        <v>15.896921403672945</v>
      </c>
      <c r="X444" s="99">
        <v>15.718568662381587</v>
      </c>
      <c r="Y444" s="99">
        <v>14.782925106382534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0.26650197034620887</v>
      </c>
      <c r="D445" s="99">
        <v>0.27831296279029111</v>
      </c>
      <c r="E445" s="99">
        <v>0.24025436473619396</v>
      </c>
      <c r="F445" s="99">
        <v>0.24703033057723262</v>
      </c>
      <c r="G445" s="99">
        <v>0.25913768039263974</v>
      </c>
      <c r="H445" s="99">
        <v>0.2507905200908172</v>
      </c>
      <c r="I445" s="99">
        <v>0.27041960064438136</v>
      </c>
      <c r="J445" s="99">
        <v>0.27228202122118139</v>
      </c>
      <c r="K445" s="99">
        <v>0.28439916248760144</v>
      </c>
      <c r="L445" s="99">
        <v>0.15828600774580295</v>
      </c>
      <c r="M445" s="99">
        <v>0.15782050882406862</v>
      </c>
      <c r="N445" s="99">
        <v>0.16392464471545604</v>
      </c>
      <c r="O445" s="99">
        <v>0.16882330439132845</v>
      </c>
      <c r="P445" s="99">
        <v>0.17250384904903573</v>
      </c>
      <c r="Q445" s="99">
        <v>0.1694876842876345</v>
      </c>
      <c r="R445" s="99">
        <v>0.15533206426228074</v>
      </c>
      <c r="S445" s="99">
        <v>0.15243491441693238</v>
      </c>
      <c r="T445" s="99">
        <v>0.15320235169116367</v>
      </c>
      <c r="U445" s="99">
        <v>0.15074950368266279</v>
      </c>
      <c r="V445" s="99">
        <v>0.21293251027298907</v>
      </c>
      <c r="W445" s="99">
        <v>0.20919302988837152</v>
      </c>
      <c r="X445" s="99">
        <v>0.20817615046345758</v>
      </c>
      <c r="Y445" s="99">
        <v>0.20079950376134992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0.67441885999988471</v>
      </c>
      <c r="D446" s="123">
        <f t="shared" si="238"/>
        <v>0.37741520149950669</v>
      </c>
      <c r="E446" s="123">
        <f t="shared" si="238"/>
        <v>0.89033345269988096</v>
      </c>
      <c r="F446" s="123">
        <f t="shared" si="238"/>
        <v>0.77919475844051445</v>
      </c>
      <c r="G446" s="123">
        <f t="shared" si="238"/>
        <v>0.97688605052977584</v>
      </c>
      <c r="H446" s="123">
        <f t="shared" si="238"/>
        <v>1.0473454386782721</v>
      </c>
      <c r="I446" s="123">
        <f t="shared" si="238"/>
        <v>0.33089248325770182</v>
      </c>
      <c r="J446" s="123">
        <f t="shared" si="238"/>
        <v>0.24698969179531197</v>
      </c>
      <c r="K446" s="123">
        <f t="shared" si="238"/>
        <v>0.3405169302358958</v>
      </c>
      <c r="L446" s="123">
        <f t="shared" si="238"/>
        <v>0.8548060277758347</v>
      </c>
      <c r="M446" s="123">
        <f t="shared" si="238"/>
        <v>0.96371635241683928</v>
      </c>
      <c r="N446" s="123">
        <f t="shared" si="238"/>
        <v>0.96161531231205855</v>
      </c>
      <c r="O446" s="123">
        <f t="shared" si="238"/>
        <v>0.91769306978123588</v>
      </c>
      <c r="P446" s="123">
        <f t="shared" si="238"/>
        <v>0.45940799795600323</v>
      </c>
      <c r="Q446" s="123">
        <f t="shared" si="238"/>
        <v>0.51528350186642291</v>
      </c>
      <c r="R446" s="123">
        <f t="shared" si="238"/>
        <v>0.42388910463237733</v>
      </c>
      <c r="S446" s="123">
        <f t="shared" si="238"/>
        <v>0.40696501427575388</v>
      </c>
      <c r="T446" s="123">
        <f t="shared" si="238"/>
        <v>0.32372973689605394</v>
      </c>
      <c r="U446" s="123">
        <f t="shared" si="238"/>
        <v>0.29189889112559086</v>
      </c>
      <c r="V446" s="123">
        <f t="shared" si="238"/>
        <v>0.19876440838348669</v>
      </c>
      <c r="W446" s="123">
        <f t="shared" si="238"/>
        <v>0.24232029254482412</v>
      </c>
      <c r="X446" s="123">
        <f t="shared" si="238"/>
        <v>0.26938731817260148</v>
      </c>
      <c r="Y446" s="123">
        <f t="shared" si="238"/>
        <v>0.34605501564247465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0.67441885999988471</v>
      </c>
      <c r="D447" s="99">
        <f>RES_hhdet_in_tess!D67</f>
        <v>0.37741520149950669</v>
      </c>
      <c r="E447" s="99">
        <f>RES_hhdet_in_tess!E67</f>
        <v>0.89033345269988096</v>
      </c>
      <c r="F447" s="99">
        <f>RES_hhdet_in_tess!F67</f>
        <v>0.77919475844051445</v>
      </c>
      <c r="G447" s="99">
        <f>RES_hhdet_in_tess!G67</f>
        <v>0.97688605052977584</v>
      </c>
      <c r="H447" s="99">
        <f>RES_hhdet_in_tess!H67</f>
        <v>1.0473454386782721</v>
      </c>
      <c r="I447" s="99">
        <f>RES_hhdet_in_tess!I67</f>
        <v>0.33089248325770182</v>
      </c>
      <c r="J447" s="99">
        <f>RES_hhdet_in_tess!J67</f>
        <v>0.24698969179531197</v>
      </c>
      <c r="K447" s="99">
        <f>RES_hhdet_in_tess!K67</f>
        <v>0.3405169302358958</v>
      </c>
      <c r="L447" s="99">
        <f>RES_hhdet_in_tess!L67</f>
        <v>0.8548060277758347</v>
      </c>
      <c r="M447" s="99">
        <f>RES_hhdet_in_tess!M67</f>
        <v>0.96371635241683928</v>
      </c>
      <c r="N447" s="99">
        <f>RES_hhdet_in_tess!N67</f>
        <v>0.96161531231205855</v>
      </c>
      <c r="O447" s="99">
        <f>RES_hhdet_in_tess!O67</f>
        <v>0.91769306978123588</v>
      </c>
      <c r="P447" s="99">
        <f>RES_hhdet_in_tess!P67</f>
        <v>0.45940799795600323</v>
      </c>
      <c r="Q447" s="99">
        <f>RES_hhdet_in_tess!Q67</f>
        <v>0.51528350186642291</v>
      </c>
      <c r="R447" s="99">
        <f>RES_hhdet_in_tess!R67</f>
        <v>0.42388910463237733</v>
      </c>
      <c r="S447" s="99">
        <f>RES_hhdet_in_tess!S67</f>
        <v>0.40696501427575388</v>
      </c>
      <c r="T447" s="99">
        <f>RES_hhdet_in_tess!T67</f>
        <v>0.32372973689605394</v>
      </c>
      <c r="U447" s="99">
        <f>RES_hhdet_in_tess!U67</f>
        <v>0.29189889112559086</v>
      </c>
      <c r="V447" s="99">
        <f>RES_hhdet_in_tess!V67</f>
        <v>0.19876440838348669</v>
      </c>
      <c r="W447" s="99">
        <f>RES_hhdet_in_tess!W67</f>
        <v>0.24232029254482412</v>
      </c>
      <c r="X447" s="99">
        <f>RES_hhdet_in_tess!X67</f>
        <v>0.26938731817260148</v>
      </c>
      <c r="Y447" s="99">
        <f>RES_hhdet_in_tess!Y67</f>
        <v>0.34605501564247465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7.7266320639633639</v>
      </c>
      <c r="D448" s="123">
        <v>8.0438520007301513</v>
      </c>
      <c r="E448" s="123">
        <v>7.507310218197583</v>
      </c>
      <c r="F448" s="123">
        <v>7.5148037926752087</v>
      </c>
      <c r="G448" s="123">
        <v>7.5834843626185116</v>
      </c>
      <c r="H448" s="123">
        <v>7.3732301988683968</v>
      </c>
      <c r="I448" s="123">
        <v>7.4031531860166915</v>
      </c>
      <c r="J448" s="123">
        <v>7.2423167093522274</v>
      </c>
      <c r="K448" s="123">
        <v>6.9714008228958946</v>
      </c>
      <c r="L448" s="123">
        <v>8.4207982701148403</v>
      </c>
      <c r="M448" s="123">
        <v>6.7682142313960032</v>
      </c>
      <c r="N448" s="123">
        <v>6.3832467086493958</v>
      </c>
      <c r="O448" s="123">
        <v>5.867639577642473</v>
      </c>
      <c r="P448" s="123">
        <v>5.8372177153742983</v>
      </c>
      <c r="Q448" s="123">
        <v>5.8161735802110215</v>
      </c>
      <c r="R448" s="123">
        <v>5.382645217151528</v>
      </c>
      <c r="S448" s="123">
        <v>5.5908957982025207</v>
      </c>
      <c r="T448" s="123">
        <v>5.8530349475628585</v>
      </c>
      <c r="U448" s="123">
        <v>5.8737090249941994</v>
      </c>
      <c r="V448" s="123">
        <v>6.3153760168492568</v>
      </c>
      <c r="W448" s="123">
        <v>5.881507829635078</v>
      </c>
      <c r="X448" s="123">
        <v>5.6476656165167265</v>
      </c>
      <c r="Y448" s="123">
        <v>5.3673084131753299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7.7241876211015983</v>
      </c>
      <c r="D449" s="99">
        <v>8.0535579803894155</v>
      </c>
      <c r="E449" s="99">
        <v>7.5239223539342683</v>
      </c>
      <c r="F449" s="99">
        <v>7.5423837294973666</v>
      </c>
      <c r="G449" s="99">
        <v>7.5819213980165028</v>
      </c>
      <c r="H449" s="99">
        <v>7.3826051706531741</v>
      </c>
      <c r="I449" s="99">
        <v>7.4022241783775806</v>
      </c>
      <c r="J449" s="99">
        <v>7.2364221780880342</v>
      </c>
      <c r="K449" s="99">
        <v>6.9422998507934643</v>
      </c>
      <c r="L449" s="99">
        <v>8.5215731099290597</v>
      </c>
      <c r="M449" s="99">
        <v>6.7922015666975524</v>
      </c>
      <c r="N449" s="99">
        <v>6.4110900910259172</v>
      </c>
      <c r="O449" s="99">
        <v>5.8635147301974859</v>
      </c>
      <c r="P449" s="99">
        <v>5.8659528424398593</v>
      </c>
      <c r="Q449" s="99">
        <v>5.8530062548652086</v>
      </c>
      <c r="R449" s="99">
        <v>5.3744998016717167</v>
      </c>
      <c r="S449" s="99">
        <v>5.5927950500259351</v>
      </c>
      <c r="T449" s="99">
        <v>5.8723494778064467</v>
      </c>
      <c r="U449" s="99">
        <v>5.8870828428441255</v>
      </c>
      <c r="V449" s="99">
        <v>6.338339918722526</v>
      </c>
      <c r="W449" s="99">
        <v>5.9011729233514405</v>
      </c>
      <c r="X449" s="99">
        <v>5.6502707968358727</v>
      </c>
      <c r="Y449" s="99">
        <v>5.36180024576925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7.7243453127737318</v>
      </c>
      <c r="D450" s="99">
        <v>8.0537032415299112</v>
      </c>
      <c r="E450" s="99">
        <v>7.5252939436126987</v>
      </c>
      <c r="F450" s="99">
        <v>7.5436327257624054</v>
      </c>
      <c r="G450" s="99">
        <v>7.5814456768342442</v>
      </c>
      <c r="H450" s="99">
        <v>7.3813709509902203</v>
      </c>
      <c r="I450" s="99">
        <v>7.3993705528867491</v>
      </c>
      <c r="J450" s="99">
        <v>7.2368779549450526</v>
      </c>
      <c r="K450" s="99">
        <v>6.943034112858415</v>
      </c>
      <c r="L450" s="99">
        <v>8.5372250145804571</v>
      </c>
      <c r="M450" s="99">
        <v>6.8082549578021778</v>
      </c>
      <c r="N450" s="99">
        <v>6.4294065721528346</v>
      </c>
      <c r="O450" s="99">
        <v>5.8792811195879802</v>
      </c>
      <c r="P450" s="99">
        <v>5.8929668437904938</v>
      </c>
      <c r="Q450" s="99">
        <v>5.8807365327757593</v>
      </c>
      <c r="R450" s="99">
        <v>0</v>
      </c>
      <c r="S450" s="99">
        <v>5.6032602726159846</v>
      </c>
      <c r="T450" s="99">
        <v>5.8794401059515788</v>
      </c>
      <c r="U450" s="99">
        <v>5.8882535938515383</v>
      </c>
      <c r="V450" s="99">
        <v>6.3383660899211369</v>
      </c>
      <c r="W450" s="99">
        <v>0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1.458700337152764</v>
      </c>
      <c r="D451" s="102">
        <v>1.6007072717841986</v>
      </c>
      <c r="E451" s="102">
        <v>1.2758113424115973</v>
      </c>
      <c r="F451" s="102">
        <v>1.2933702408389283</v>
      </c>
      <c r="G451" s="102">
        <v>1.5022107065688668</v>
      </c>
      <c r="H451" s="102">
        <v>1.3349912026798063</v>
      </c>
      <c r="I451" s="102">
        <v>1.358395574623686</v>
      </c>
      <c r="J451" s="102">
        <v>1.2941079437072807</v>
      </c>
      <c r="K451" s="102">
        <v>1.283018800272236</v>
      </c>
      <c r="L451" s="102">
        <v>1.4375964731007886</v>
      </c>
      <c r="M451" s="102">
        <v>0.74441952992442795</v>
      </c>
      <c r="N451" s="102">
        <v>0.72863378782063892</v>
      </c>
      <c r="O451" s="102">
        <v>0.54503305766050991</v>
      </c>
      <c r="P451" s="102">
        <v>0.63849629990278378</v>
      </c>
      <c r="Q451" s="102">
        <v>0.68906333545772691</v>
      </c>
      <c r="R451" s="102">
        <v>0</v>
      </c>
      <c r="S451" s="102">
        <v>0.61524994517767173</v>
      </c>
      <c r="T451" s="102">
        <v>0.50829400951909476</v>
      </c>
      <c r="U451" s="102">
        <v>0.53543386659649705</v>
      </c>
      <c r="V451" s="102">
        <v>0.6938249039335157</v>
      </c>
      <c r="W451" s="102">
        <v>0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6.265644975620968</v>
      </c>
      <c r="D452" s="105">
        <v>6.4529959697457135</v>
      </c>
      <c r="E452" s="105">
        <v>6.2494826012011</v>
      </c>
      <c r="F452" s="105">
        <v>6.2502624849234758</v>
      </c>
      <c r="G452" s="105">
        <v>6.0792349702653778</v>
      </c>
      <c r="H452" s="105">
        <v>6.0463797483104145</v>
      </c>
      <c r="I452" s="105">
        <v>6.0409749782630637</v>
      </c>
      <c r="J452" s="105">
        <v>5.9427700112377728</v>
      </c>
      <c r="K452" s="105">
        <v>5.6600153125861796</v>
      </c>
      <c r="L452" s="105">
        <v>7.0996285414796665</v>
      </c>
      <c r="M452" s="105">
        <v>6.063835427877752</v>
      </c>
      <c r="N452" s="105">
        <v>5.7007727843321945</v>
      </c>
      <c r="O452" s="105">
        <v>5.334248061927469</v>
      </c>
      <c r="P452" s="105">
        <v>5.2544705438877086</v>
      </c>
      <c r="Q452" s="105">
        <v>5.1916731973180328</v>
      </c>
      <c r="R452" s="105">
        <v>0</v>
      </c>
      <c r="S452" s="105">
        <v>4.988010327438313</v>
      </c>
      <c r="T452" s="105">
        <v>5.3711460964324846</v>
      </c>
      <c r="U452" s="105">
        <v>5.3528197272550413</v>
      </c>
      <c r="V452" s="105">
        <v>5.6445411859876211</v>
      </c>
      <c r="W452" s="105">
        <v>0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7.7631502135273003</v>
      </c>
      <c r="D453" s="102">
        <v>7.8827786076614332</v>
      </c>
      <c r="E453" s="102">
        <v>7.2307270737275324</v>
      </c>
      <c r="F453" s="102">
        <v>7.0886389474271772</v>
      </c>
      <c r="G453" s="102">
        <v>7.6036077175837757</v>
      </c>
      <c r="H453" s="102">
        <v>7.2610552977561911</v>
      </c>
      <c r="I453" s="102">
        <v>7.4201122619555475</v>
      </c>
      <c r="J453" s="102">
        <v>7.3396035144067771</v>
      </c>
      <c r="K453" s="102">
        <v>7.3663907360625327</v>
      </c>
      <c r="L453" s="102">
        <v>7.1274244835053642</v>
      </c>
      <c r="M453" s="102">
        <v>6.5547412118224315</v>
      </c>
      <c r="N453" s="102">
        <v>6.0909315599951812</v>
      </c>
      <c r="O453" s="102">
        <v>5.9271146545486859</v>
      </c>
      <c r="P453" s="102">
        <v>5.5607833735316596</v>
      </c>
      <c r="Q453" s="102">
        <v>5.3917934434150938</v>
      </c>
      <c r="R453" s="102">
        <v>5.4803351371392877</v>
      </c>
      <c r="S453" s="102">
        <v>5.5373103716451526</v>
      </c>
      <c r="T453" s="102">
        <v>5.6262810671486267</v>
      </c>
      <c r="U453" s="102">
        <v>5.5708924584677684</v>
      </c>
      <c r="V453" s="102">
        <v>5.2988274381476339</v>
      </c>
      <c r="W453" s="102">
        <v>0</v>
      </c>
      <c r="X453" s="102">
        <v>5.5644437274751644</v>
      </c>
      <c r="Y453" s="102">
        <v>5.6280629078690199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7.7653500225002734</v>
      </c>
      <c r="D454" s="105">
        <v>7.884180137077152</v>
      </c>
      <c r="E454" s="105">
        <v>7.2301459453913131</v>
      </c>
      <c r="F454" s="105">
        <v>7.0876386054213647</v>
      </c>
      <c r="G454" s="105">
        <v>7.6055115734762726</v>
      </c>
      <c r="H454" s="105">
        <v>7.2595030432485554</v>
      </c>
      <c r="I454" s="105">
        <v>7.418004892425258</v>
      </c>
      <c r="J454" s="105">
        <v>7.3415851618127039</v>
      </c>
      <c r="K454" s="105">
        <v>7.3704764641547058</v>
      </c>
      <c r="L454" s="105">
        <v>7.1397314441017183</v>
      </c>
      <c r="M454" s="105">
        <v>6.5724929505135679</v>
      </c>
      <c r="N454" s="105">
        <v>6.1096839336866529</v>
      </c>
      <c r="O454" s="105">
        <v>5.9344375193290455</v>
      </c>
      <c r="P454" s="105">
        <v>5.5692812105107006</v>
      </c>
      <c r="Q454" s="105">
        <v>5.3944864807995696</v>
      </c>
      <c r="R454" s="105">
        <v>5.4821561047760419</v>
      </c>
      <c r="S454" s="105">
        <v>5.5412680024282679</v>
      </c>
      <c r="T454" s="105">
        <v>5.6150287304324342</v>
      </c>
      <c r="U454" s="105">
        <v>5.5662316655783828</v>
      </c>
      <c r="V454" s="105">
        <v>5.2561365053358866</v>
      </c>
      <c r="W454" s="105">
        <v>5.658307184940039</v>
      </c>
      <c r="X454" s="105">
        <v>5.5754089540490028</v>
      </c>
      <c r="Y454" s="105">
        <v>5.6328929688133025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1.471068509168135</v>
      </c>
      <c r="D455" s="99">
        <v>1.6070243511152482</v>
      </c>
      <c r="E455" s="99">
        <v>1.059943805386633</v>
      </c>
      <c r="F455" s="99">
        <v>1.0561499815474622</v>
      </c>
      <c r="G455" s="99">
        <v>1.5555248539702329</v>
      </c>
      <c r="H455" s="99">
        <v>1.2648702730154056</v>
      </c>
      <c r="I455" s="99">
        <v>1.3421351581705787</v>
      </c>
      <c r="J455" s="99">
        <v>1.2824948446523781</v>
      </c>
      <c r="K455" s="99">
        <v>1.3849190938318452</v>
      </c>
      <c r="L455" s="99">
        <v>0.93728741905034219</v>
      </c>
      <c r="M455" s="99">
        <v>0.65144837913121267</v>
      </c>
      <c r="N455" s="99">
        <v>0.58536590736301508</v>
      </c>
      <c r="O455" s="99">
        <v>0.48074688331000404</v>
      </c>
      <c r="P455" s="99">
        <v>0.48755956191388056</v>
      </c>
      <c r="Q455" s="99">
        <v>0.50274000380043271</v>
      </c>
      <c r="R455" s="99">
        <v>0.56464034114476591</v>
      </c>
      <c r="S455" s="99">
        <v>0.54584948248448217</v>
      </c>
      <c r="T455" s="99">
        <v>0.39888180300971365</v>
      </c>
      <c r="U455" s="99">
        <v>0.40809736440805344</v>
      </c>
      <c r="V455" s="99">
        <v>0.14993574985219446</v>
      </c>
      <c r="W455" s="99">
        <v>0.40263916853192816</v>
      </c>
      <c r="X455" s="99">
        <v>0.76494163802984849</v>
      </c>
      <c r="Y455" s="99">
        <v>0.75421305828396501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6.2942815133321375</v>
      </c>
      <c r="D456" s="99">
        <v>6.2771557859619032</v>
      </c>
      <c r="E456" s="99">
        <v>6.1702021400046814</v>
      </c>
      <c r="F456" s="99">
        <v>6.0314886238739041</v>
      </c>
      <c r="G456" s="99">
        <v>6.0499867195060393</v>
      </c>
      <c r="H456" s="99">
        <v>5.9946327702331494</v>
      </c>
      <c r="I456" s="99">
        <v>6.0758697342546784</v>
      </c>
      <c r="J456" s="99">
        <v>6.0590903171603259</v>
      </c>
      <c r="K456" s="99">
        <v>5.9855573703228613</v>
      </c>
      <c r="L456" s="99">
        <v>6.2024440250513759</v>
      </c>
      <c r="M456" s="99">
        <v>5.9210445713823541</v>
      </c>
      <c r="N456" s="99">
        <v>5.5243180263236376</v>
      </c>
      <c r="O456" s="99">
        <v>5.4536906360190409</v>
      </c>
      <c r="P456" s="99">
        <v>5.0817216485968206</v>
      </c>
      <c r="Q456" s="99">
        <v>4.8917464769991374</v>
      </c>
      <c r="R456" s="99">
        <v>4.9175157636312754</v>
      </c>
      <c r="S456" s="99">
        <v>4.9954185199437857</v>
      </c>
      <c r="T456" s="99">
        <v>5.2161469274227219</v>
      </c>
      <c r="U456" s="99">
        <v>5.1581343011703309</v>
      </c>
      <c r="V456" s="99">
        <v>5.1062007554836919</v>
      </c>
      <c r="W456" s="99">
        <v>5.2556680164081104</v>
      </c>
      <c r="X456" s="99">
        <v>4.810467316019154</v>
      </c>
      <c r="Y456" s="99">
        <v>4.8786799105293364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13.671023537831232</v>
      </c>
      <c r="D457" s="123">
        <v>14.801190468544085</v>
      </c>
      <c r="E457" s="123">
        <v>13.701138400260851</v>
      </c>
      <c r="F457" s="123">
        <v>13.814559418919568</v>
      </c>
      <c r="G457" s="123">
        <v>14.06542688587675</v>
      </c>
      <c r="H457" s="123">
        <v>13.064202265876194</v>
      </c>
      <c r="I457" s="123">
        <v>13.021597828573857</v>
      </c>
      <c r="J457" s="123">
        <v>11.797071128681914</v>
      </c>
      <c r="K457" s="123">
        <v>11.332932302410603</v>
      </c>
      <c r="L457" s="123">
        <v>13.495571866333684</v>
      </c>
      <c r="M457" s="123">
        <v>10.341304680700791</v>
      </c>
      <c r="N457" s="123">
        <v>8.6115563947506786</v>
      </c>
      <c r="O457" s="123">
        <v>7.0507106984369052</v>
      </c>
      <c r="P457" s="123">
        <v>6.8375865194768393</v>
      </c>
      <c r="Q457" s="123">
        <v>6.9269959869947089</v>
      </c>
      <c r="R457" s="123">
        <v>7.4748710892582171</v>
      </c>
      <c r="S457" s="123">
        <v>7.3803476833164163</v>
      </c>
      <c r="T457" s="123">
        <v>8.5749790681866767</v>
      </c>
      <c r="U457" s="123">
        <v>8.8811669430511415</v>
      </c>
      <c r="V457" s="123">
        <v>9.6238036574805665</v>
      </c>
      <c r="W457" s="123">
        <v>10.023512518416096</v>
      </c>
      <c r="X457" s="123">
        <v>9.3630192057510833</v>
      </c>
      <c r="Y457" s="123">
        <v>10.186987131201251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13.663004643637572</v>
      </c>
      <c r="D458" s="99">
        <v>14.802134392975272</v>
      </c>
      <c r="E458" s="99">
        <v>13.761591485503763</v>
      </c>
      <c r="F458" s="99">
        <v>13.869946894941453</v>
      </c>
      <c r="G458" s="99">
        <v>14.051668012610948</v>
      </c>
      <c r="H458" s="99">
        <v>13.044609386021135</v>
      </c>
      <c r="I458" s="99">
        <v>12.931180182555519</v>
      </c>
      <c r="J458" s="99">
        <v>11.847050199623693</v>
      </c>
      <c r="K458" s="99">
        <v>11.376356635554865</v>
      </c>
      <c r="L458" s="99">
        <v>13.471417594316652</v>
      </c>
      <c r="M458" s="99">
        <v>10.297359235261135</v>
      </c>
      <c r="N458" s="99">
        <v>8.6394690882996539</v>
      </c>
      <c r="O458" s="99">
        <v>7.0754219105045326</v>
      </c>
      <c r="P458" s="99">
        <v>6.9320661572347602</v>
      </c>
      <c r="Q458" s="99">
        <v>7.0407410856679276</v>
      </c>
      <c r="R458" s="99">
        <v>7.3924507325107696</v>
      </c>
      <c r="S458" s="99">
        <v>7.401889612881198</v>
      </c>
      <c r="T458" s="99">
        <v>8.5674869591647571</v>
      </c>
      <c r="U458" s="99">
        <v>8.8880130965316297</v>
      </c>
      <c r="V458" s="99">
        <v>9.6249544272695893</v>
      </c>
      <c r="W458" s="99">
        <v>10.02359135890889</v>
      </c>
      <c r="X458" s="99">
        <v>9.3862537811683016</v>
      </c>
      <c r="Y458" s="99">
        <v>10.118337494856405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13.743102033390629</v>
      </c>
      <c r="D459" s="110">
        <v>14.793029682367596</v>
      </c>
      <c r="E459" s="110">
        <v>13.20113761301589</v>
      </c>
      <c r="F459" s="110">
        <v>13.366325071547175</v>
      </c>
      <c r="G459" s="110">
        <v>14.166669586465764</v>
      </c>
      <c r="H459" s="110">
        <v>13.199894661104469</v>
      </c>
      <c r="I459" s="110">
        <v>13.810074815502714</v>
      </c>
      <c r="J459" s="110">
        <v>11.367275161430948</v>
      </c>
      <c r="K459" s="110">
        <v>11.0091643537497</v>
      </c>
      <c r="L459" s="110">
        <v>13.659995321238284</v>
      </c>
      <c r="M459" s="110">
        <v>10.685923497658957</v>
      </c>
      <c r="N459" s="110">
        <v>8.2784244652205281</v>
      </c>
      <c r="O459" s="110">
        <v>6.5348817973909457</v>
      </c>
      <c r="P459" s="110">
        <v>5.80103669747447</v>
      </c>
      <c r="Q459" s="110">
        <v>5.7528562402883798</v>
      </c>
      <c r="R459" s="110">
        <v>8.162892617758267</v>
      </c>
      <c r="S459" s="110">
        <v>7.1350133803324338</v>
      </c>
      <c r="T459" s="110">
        <v>8.6727043324231037</v>
      </c>
      <c r="U459" s="110">
        <v>8.7109069094099834</v>
      </c>
      <c r="V459" s="110">
        <v>9.3090540864043909</v>
      </c>
      <c r="W459" s="110">
        <v>9.9862434911793709</v>
      </c>
      <c r="X459" s="110">
        <v>9.0910690616631999</v>
      </c>
      <c r="Y459" s="110">
        <v>10.822631912172065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12.282068206732525</v>
      </c>
      <c r="D461" s="118">
        <f t="shared" si="239"/>
        <v>13.245520616977778</v>
      </c>
      <c r="E461" s="118">
        <f t="shared" si="239"/>
        <v>12.928708761237608</v>
      </c>
      <c r="F461" s="118">
        <f t="shared" si="239"/>
        <v>13.386442691721388</v>
      </c>
      <c r="G461" s="118">
        <f t="shared" si="239"/>
        <v>13.575430760970935</v>
      </c>
      <c r="H461" s="118">
        <f t="shared" si="239"/>
        <v>12.732632468522668</v>
      </c>
      <c r="I461" s="118">
        <f t="shared" si="239"/>
        <v>13.049661006003893</v>
      </c>
      <c r="J461" s="118">
        <f t="shared" si="239"/>
        <v>12.225638878414276</v>
      </c>
      <c r="K461" s="118">
        <f t="shared" si="239"/>
        <v>12.442108894888822</v>
      </c>
      <c r="L461" s="118">
        <f t="shared" si="239"/>
        <v>12.112149731685907</v>
      </c>
      <c r="M461" s="118">
        <f t="shared" si="239"/>
        <v>9.8872090779015274</v>
      </c>
      <c r="N461" s="118">
        <f t="shared" si="239"/>
        <v>9.5216691741518975</v>
      </c>
      <c r="O461" s="118">
        <f t="shared" si="239"/>
        <v>9.0551928491875273</v>
      </c>
      <c r="P461" s="118">
        <f t="shared" si="239"/>
        <v>8.6815992656202781</v>
      </c>
      <c r="Q461" s="118">
        <f t="shared" si="239"/>
        <v>8.5576031344936929</v>
      </c>
      <c r="R461" s="118">
        <f t="shared" ref="R461:V461" si="240">R462+R465+R467+R476</f>
        <v>7.9079879067499022</v>
      </c>
      <c r="S461" s="118">
        <f t="shared" si="240"/>
        <v>7.9469405368585413</v>
      </c>
      <c r="T461" s="118">
        <f t="shared" si="240"/>
        <v>8.3185927523778691</v>
      </c>
      <c r="U461" s="118">
        <f t="shared" si="240"/>
        <v>8.48798819313728</v>
      </c>
      <c r="V461" s="118">
        <f t="shared" si="240"/>
        <v>8.8540055279461907</v>
      </c>
      <c r="W461" s="118">
        <f t="shared" ref="W461:Y461" si="241">W462+W465+W467+W476</f>
        <v>8.7692473427791064</v>
      </c>
      <c r="X461" s="118">
        <f t="shared" si="241"/>
        <v>8.2497836368516566</v>
      </c>
      <c r="Y461" s="118">
        <f t="shared" si="241"/>
        <v>8.1094907804439984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5.3927538467469009</v>
      </c>
      <c r="D462" s="123">
        <f t="shared" si="242"/>
        <v>5.8784839704965002</v>
      </c>
      <c r="E462" s="123">
        <f t="shared" si="242"/>
        <v>6.1338466458958258</v>
      </c>
      <c r="F462" s="123">
        <f t="shared" si="242"/>
        <v>6.5851481854753189</v>
      </c>
      <c r="G462" s="123">
        <f t="shared" si="242"/>
        <v>6.7759937870351052</v>
      </c>
      <c r="H462" s="123">
        <f t="shared" si="242"/>
        <v>6.4029025149436283</v>
      </c>
      <c r="I462" s="123">
        <f t="shared" si="242"/>
        <v>6.6099207966003446</v>
      </c>
      <c r="J462" s="123">
        <f t="shared" si="242"/>
        <v>6.256934599835458</v>
      </c>
      <c r="K462" s="123">
        <f t="shared" si="242"/>
        <v>6.8087117569833904</v>
      </c>
      <c r="L462" s="123">
        <f t="shared" si="242"/>
        <v>5.6100226163439775</v>
      </c>
      <c r="M462" s="123">
        <f t="shared" si="242"/>
        <v>4.8699464095241547</v>
      </c>
      <c r="N462" s="123">
        <f t="shared" si="242"/>
        <v>5.1175508965040759</v>
      </c>
      <c r="O462" s="123">
        <f t="shared" si="242"/>
        <v>5.0793956356027898</v>
      </c>
      <c r="P462" s="123">
        <f t="shared" si="242"/>
        <v>5.1321068560437952</v>
      </c>
      <c r="Q462" s="123">
        <f t="shared" si="242"/>
        <v>4.9165562724688083</v>
      </c>
      <c r="R462" s="123">
        <f t="shared" ref="R462:V462" si="243">SUM(R463:R464)</f>
        <v>4.2610564455269175</v>
      </c>
      <c r="S462" s="123">
        <f t="shared" si="243"/>
        <v>4.2032730435550771</v>
      </c>
      <c r="T462" s="123">
        <f t="shared" si="243"/>
        <v>4.2419806255000552</v>
      </c>
      <c r="U462" s="123">
        <f t="shared" si="243"/>
        <v>4.1937190347014903</v>
      </c>
      <c r="V462" s="123">
        <f t="shared" si="243"/>
        <v>4.1438496177414113</v>
      </c>
      <c r="W462" s="123">
        <f t="shared" ref="W462:Y462" si="244">SUM(W463:W464)</f>
        <v>4.0441447928940386</v>
      </c>
      <c r="X462" s="123">
        <f t="shared" si="244"/>
        <v>3.9789670958506642</v>
      </c>
      <c r="Y462" s="123">
        <f t="shared" si="244"/>
        <v>3.7290786313997986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5.3927538467469009</v>
      </c>
      <c r="D463" s="99">
        <v>5.8784839704965002</v>
      </c>
      <c r="E463" s="99">
        <v>6.1338466458958258</v>
      </c>
      <c r="F463" s="99">
        <v>6.5851481854753189</v>
      </c>
      <c r="G463" s="99">
        <v>6.7759937870351052</v>
      </c>
      <c r="H463" s="99">
        <v>6.4029025149436283</v>
      </c>
      <c r="I463" s="99">
        <v>6.6099207966003446</v>
      </c>
      <c r="J463" s="99">
        <v>6.256934599835458</v>
      </c>
      <c r="K463" s="99">
        <v>6.8087117569833904</v>
      </c>
      <c r="L463" s="99">
        <v>5.6100226163439775</v>
      </c>
      <c r="M463" s="99">
        <v>4.8699464095241547</v>
      </c>
      <c r="N463" s="99">
        <v>5.1175508965040759</v>
      </c>
      <c r="O463" s="99">
        <v>5.0793956356027898</v>
      </c>
      <c r="P463" s="99">
        <v>5.1321068560437952</v>
      </c>
      <c r="Q463" s="99">
        <v>4.9165562724688083</v>
      </c>
      <c r="R463" s="99">
        <v>4.2610564455269175</v>
      </c>
      <c r="S463" s="99">
        <v>4.2032730435550771</v>
      </c>
      <c r="T463" s="99">
        <v>4.2419806255000552</v>
      </c>
      <c r="U463" s="99">
        <v>4.1937190347014903</v>
      </c>
      <c r="V463" s="99">
        <v>4.1438496177414113</v>
      </c>
      <c r="W463" s="99">
        <v>4.0441447928940386</v>
      </c>
      <c r="X463" s="99">
        <v>3.9789670958506642</v>
      </c>
      <c r="Y463" s="99">
        <v>3.7290786313997986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2.4709927993154936</v>
      </c>
      <c r="D467" s="123">
        <v>2.5778575720939112</v>
      </c>
      <c r="E467" s="123">
        <v>2.3681202307613045</v>
      </c>
      <c r="F467" s="123">
        <v>2.355242940037122</v>
      </c>
      <c r="G467" s="123">
        <v>2.3490086921112976</v>
      </c>
      <c r="H467" s="123">
        <v>2.2334871667136236</v>
      </c>
      <c r="I467" s="123">
        <v>2.2755013232697019</v>
      </c>
      <c r="J467" s="123">
        <v>2.1633374912658372</v>
      </c>
      <c r="K467" s="123">
        <v>2.0406893950610936</v>
      </c>
      <c r="L467" s="123">
        <v>2.2998735910055226</v>
      </c>
      <c r="M467" s="123">
        <v>1.7526529340876045</v>
      </c>
      <c r="N467" s="123">
        <v>1.5559404807741912</v>
      </c>
      <c r="O467" s="123">
        <v>1.5640460162484719</v>
      </c>
      <c r="P467" s="123">
        <v>1.2820281121250658</v>
      </c>
      <c r="Q467" s="123">
        <v>1.3573537413628358</v>
      </c>
      <c r="R467" s="123">
        <v>1.3177123195224207</v>
      </c>
      <c r="S467" s="123">
        <v>1.3706581043070043</v>
      </c>
      <c r="T467" s="123">
        <v>1.3362634021305353</v>
      </c>
      <c r="U467" s="123">
        <v>1.3850047822913942</v>
      </c>
      <c r="V467" s="123">
        <v>1.4708916831532026</v>
      </c>
      <c r="W467" s="123">
        <v>1.3593527763077131</v>
      </c>
      <c r="X467" s="123">
        <v>1.3629337625328637</v>
      </c>
      <c r="Y467" s="123">
        <v>1.3097651802566797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2.6643416848762338</v>
      </c>
      <c r="D468" s="99">
        <v>2.7677993946574686</v>
      </c>
      <c r="E468" s="99">
        <v>2.5610866419387426</v>
      </c>
      <c r="F468" s="99">
        <v>2.5429023871534273</v>
      </c>
      <c r="G468" s="99">
        <v>2.5311612934565826</v>
      </c>
      <c r="H468" s="99">
        <v>2.4398832224942755</v>
      </c>
      <c r="I468" s="99">
        <v>2.4211034144148051</v>
      </c>
      <c r="J468" s="99">
        <v>2.3410974522957573</v>
      </c>
      <c r="K468" s="99">
        <v>2.2197391339015646</v>
      </c>
      <c r="L468" s="99">
        <v>2.6907179510437844</v>
      </c>
      <c r="M468" s="99">
        <v>2.1041768378639634</v>
      </c>
      <c r="N468" s="99">
        <v>1.9333641010735987</v>
      </c>
      <c r="O468" s="99">
        <v>1.7068475323249466</v>
      </c>
      <c r="P468" s="99">
        <v>1.6413044865737345</v>
      </c>
      <c r="Q468" s="99">
        <v>1.5838774931857984</v>
      </c>
      <c r="R468" s="99">
        <v>1.4257560441132435</v>
      </c>
      <c r="S468" s="99">
        <v>1.459200696294976</v>
      </c>
      <c r="T468" s="99">
        <v>1.5111706017274742</v>
      </c>
      <c r="U468" s="99">
        <v>1.4979603647143589</v>
      </c>
      <c r="V468" s="99">
        <v>1.5982000530478861</v>
      </c>
      <c r="W468" s="99">
        <v>1.4791185582399924</v>
      </c>
      <c r="X468" s="99">
        <v>1.4116357365778442</v>
      </c>
      <c r="Y468" s="99">
        <v>1.3370223788919802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0.5031566171957963</v>
      </c>
      <c r="D469" s="99">
        <v>0.55012165165462534</v>
      </c>
      <c r="E469" s="99">
        <v>0.43427659576732819</v>
      </c>
      <c r="F469" s="99">
        <v>0.43605766967808363</v>
      </c>
      <c r="G469" s="99">
        <v>0.50150052941433865</v>
      </c>
      <c r="H469" s="99">
        <v>0.44120233471834597</v>
      </c>
      <c r="I469" s="99">
        <v>0.44430107554081277</v>
      </c>
      <c r="J469" s="99">
        <v>0.4186644636603124</v>
      </c>
      <c r="K469" s="99">
        <v>0.41023394288712728</v>
      </c>
      <c r="L469" s="99">
        <v>0.45392635686273264</v>
      </c>
      <c r="M469" s="99">
        <v>0.23061599646875</v>
      </c>
      <c r="N469" s="99">
        <v>0.21973087075684425</v>
      </c>
      <c r="O469" s="99">
        <v>0.1586571147698011</v>
      </c>
      <c r="P469" s="99">
        <v>0.17865244911435066</v>
      </c>
      <c r="Q469" s="99">
        <v>0.1864668959654415</v>
      </c>
      <c r="R469" s="99">
        <v>0</v>
      </c>
      <c r="S469" s="99">
        <v>0.16052316245604986</v>
      </c>
      <c r="T469" s="99">
        <v>0.13080266546165495</v>
      </c>
      <c r="U469" s="99">
        <v>0.13624043206088521</v>
      </c>
      <c r="V469" s="99">
        <v>0.17494659682057237</v>
      </c>
      <c r="W469" s="99">
        <v>0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0.5031566171957963</v>
      </c>
      <c r="D470" s="102">
        <v>0.55012165165462534</v>
      </c>
      <c r="E470" s="102">
        <v>0.43427659576732819</v>
      </c>
      <c r="F470" s="102">
        <v>0.43605766967808363</v>
      </c>
      <c r="G470" s="102">
        <v>0.50150052941433865</v>
      </c>
      <c r="H470" s="102">
        <v>0.44120233471834597</v>
      </c>
      <c r="I470" s="102">
        <v>0.44430107554081277</v>
      </c>
      <c r="J470" s="102">
        <v>0.4186644636603124</v>
      </c>
      <c r="K470" s="102">
        <v>0.41023394288712728</v>
      </c>
      <c r="L470" s="102">
        <v>0.45392635686273264</v>
      </c>
      <c r="M470" s="102">
        <v>0.23061599646875</v>
      </c>
      <c r="N470" s="102">
        <v>0.21973087075684425</v>
      </c>
      <c r="O470" s="102">
        <v>0.1586571147698011</v>
      </c>
      <c r="P470" s="102">
        <v>0.17865244911435066</v>
      </c>
      <c r="Q470" s="102">
        <v>0.1864668959654415</v>
      </c>
      <c r="R470" s="102">
        <v>0</v>
      </c>
      <c r="S470" s="102">
        <v>0.16052316245604986</v>
      </c>
      <c r="T470" s="102">
        <v>0.13080266546165495</v>
      </c>
      <c r="U470" s="102">
        <v>0.13624043206088521</v>
      </c>
      <c r="V470" s="102">
        <v>0.17494659682057237</v>
      </c>
      <c r="W470" s="102">
        <v>0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4.4183215606701296</v>
      </c>
      <c r="D476" s="123">
        <v>4.7891790743873655</v>
      </c>
      <c r="E476" s="123">
        <v>4.4267418845804771</v>
      </c>
      <c r="F476" s="123">
        <v>4.446051566208947</v>
      </c>
      <c r="G476" s="123">
        <v>4.4504282818245322</v>
      </c>
      <c r="H476" s="123">
        <v>4.0962427868654157</v>
      </c>
      <c r="I476" s="123">
        <v>4.1642388861338464</v>
      </c>
      <c r="J476" s="123">
        <v>3.8053667873129804</v>
      </c>
      <c r="K476" s="123">
        <v>3.5927077428443379</v>
      </c>
      <c r="L476" s="123">
        <v>4.202253524336407</v>
      </c>
      <c r="M476" s="123">
        <v>3.2646097342897678</v>
      </c>
      <c r="N476" s="123">
        <v>2.8481777968736304</v>
      </c>
      <c r="O476" s="123">
        <v>2.4117511973362644</v>
      </c>
      <c r="P476" s="123">
        <v>2.2674642974514163</v>
      </c>
      <c r="Q476" s="123">
        <v>2.2836931206620488</v>
      </c>
      <c r="R476" s="123">
        <v>2.3292191417005648</v>
      </c>
      <c r="S476" s="123">
        <v>2.3730093889964601</v>
      </c>
      <c r="T476" s="123">
        <v>2.7403487247472786</v>
      </c>
      <c r="U476" s="123">
        <v>2.9092643761443959</v>
      </c>
      <c r="V476" s="123">
        <v>3.2392642270515766</v>
      </c>
      <c r="W476" s="123">
        <v>3.3657497735773552</v>
      </c>
      <c r="X476" s="123">
        <v>2.907882778468128</v>
      </c>
      <c r="Y476" s="123">
        <v>3.0706469687875195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4.9098697378845513</v>
      </c>
      <c r="D477" s="99">
        <v>5.3431236375547968</v>
      </c>
      <c r="E477" s="99">
        <v>4.9619614508765029</v>
      </c>
      <c r="F477" s="99">
        <v>4.995441803612783</v>
      </c>
      <c r="G477" s="99">
        <v>5.0552410569868274</v>
      </c>
      <c r="H477" s="99">
        <v>4.6877069779513452</v>
      </c>
      <c r="I477" s="99">
        <v>4.6417679501193572</v>
      </c>
      <c r="J477" s="99">
        <v>4.2478760501128878</v>
      </c>
      <c r="K477" s="99">
        <v>4.0745680954842571</v>
      </c>
      <c r="L477" s="99">
        <v>4.8195764894222304</v>
      </c>
      <c r="M477" s="99">
        <v>3.6809094889762068</v>
      </c>
      <c r="N477" s="99">
        <v>3.0868229310379052</v>
      </c>
      <c r="O477" s="99">
        <v>2.527288142185387</v>
      </c>
      <c r="P477" s="99">
        <v>2.4741395588859212</v>
      </c>
      <c r="Q477" s="99">
        <v>2.5049264960568647</v>
      </c>
      <c r="R477" s="99">
        <v>2.6082439463755991</v>
      </c>
      <c r="S477" s="99">
        <v>2.5813748743467384</v>
      </c>
      <c r="T477" s="99">
        <v>2.9504376056963908</v>
      </c>
      <c r="U477" s="99">
        <v>3.0262458544658504</v>
      </c>
      <c r="V477" s="99">
        <v>3.2511074438617347</v>
      </c>
      <c r="W477" s="99">
        <v>3.3728698244734088</v>
      </c>
      <c r="X477" s="99">
        <v>3.1563232488615212</v>
      </c>
      <c r="Y477" s="99">
        <v>3.4022768414165716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2796394</v>
      </c>
      <c r="C5" s="120">
        <v>2783932</v>
      </c>
      <c r="D5" s="120">
        <v>2684481</v>
      </c>
      <c r="E5" s="120">
        <v>2577578</v>
      </c>
      <c r="F5" s="120">
        <v>2502000</v>
      </c>
      <c r="G5" s="120">
        <v>2461385</v>
      </c>
      <c r="H5" s="120">
        <v>2480647</v>
      </c>
      <c r="I5" s="120">
        <v>2409386</v>
      </c>
      <c r="J5" s="120">
        <v>2291867</v>
      </c>
      <c r="K5" s="120">
        <v>2107226</v>
      </c>
      <c r="L5" s="120">
        <v>1919164</v>
      </c>
      <c r="M5" s="120">
        <v>1892238</v>
      </c>
      <c r="N5" s="120">
        <v>1852433</v>
      </c>
      <c r="O5" s="120">
        <v>1772465</v>
      </c>
      <c r="P5" s="120">
        <v>1771186</v>
      </c>
      <c r="Q5" s="120">
        <v>1767490</v>
      </c>
      <c r="R5" s="120">
        <v>1755960</v>
      </c>
      <c r="S5" s="120">
        <v>1778575</v>
      </c>
      <c r="T5" s="120">
        <v>1786335</v>
      </c>
      <c r="U5" s="120">
        <v>1801021</v>
      </c>
      <c r="V5" s="120">
        <v>1780958</v>
      </c>
      <c r="W5" s="120">
        <v>1770604</v>
      </c>
      <c r="X5" s="120">
        <v>1748820</v>
      </c>
      <c r="Y5" s="120">
        <v>1746463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2796394</v>
      </c>
      <c r="C7" s="52">
        <v>2783932</v>
      </c>
      <c r="D7" s="52">
        <v>2684481</v>
      </c>
      <c r="E7" s="52">
        <v>2577578</v>
      </c>
      <c r="F7" s="52">
        <v>2502000</v>
      </c>
      <c r="G7" s="52">
        <v>2461385</v>
      </c>
      <c r="H7" s="52">
        <v>2480647</v>
      </c>
      <c r="I7" s="52">
        <v>2409386</v>
      </c>
      <c r="J7" s="52">
        <v>2291867</v>
      </c>
      <c r="K7" s="52">
        <v>2107226</v>
      </c>
      <c r="L7" s="52">
        <v>1919164</v>
      </c>
      <c r="M7" s="52">
        <v>1892238</v>
      </c>
      <c r="N7" s="52">
        <v>1852433</v>
      </c>
      <c r="O7" s="52">
        <v>1772465</v>
      </c>
      <c r="P7" s="52">
        <v>1771186</v>
      </c>
      <c r="Q7" s="52">
        <v>1767490</v>
      </c>
      <c r="R7" s="52">
        <v>1755960</v>
      </c>
      <c r="S7" s="52">
        <v>1778575</v>
      </c>
      <c r="T7" s="52">
        <v>1786335</v>
      </c>
      <c r="U7" s="52">
        <v>1801021</v>
      </c>
      <c r="V7" s="52">
        <v>1780958</v>
      </c>
      <c r="W7" s="52">
        <v>1770604</v>
      </c>
      <c r="X7" s="52">
        <v>1748820</v>
      </c>
      <c r="Y7" s="52">
        <v>1746463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55064</v>
      </c>
      <c r="C9" s="52">
        <v>67342</v>
      </c>
      <c r="D9" s="52">
        <v>76463</v>
      </c>
      <c r="E9" s="52">
        <v>78199</v>
      </c>
      <c r="F9" s="52">
        <v>76621</v>
      </c>
      <c r="G9" s="52">
        <v>75730</v>
      </c>
      <c r="H9" s="52">
        <v>77578</v>
      </c>
      <c r="I9" s="52">
        <v>79819</v>
      </c>
      <c r="J9" s="52">
        <v>81312</v>
      </c>
      <c r="K9" s="52">
        <v>76501</v>
      </c>
      <c r="L9" s="52">
        <v>69218</v>
      </c>
      <c r="M9" s="52">
        <v>69570</v>
      </c>
      <c r="N9" s="52">
        <v>85927</v>
      </c>
      <c r="O9" s="52">
        <v>108244</v>
      </c>
      <c r="P9" s="52">
        <v>133968</v>
      </c>
      <c r="Q9" s="52">
        <v>134390</v>
      </c>
      <c r="R9" s="52">
        <v>144410</v>
      </c>
      <c r="S9" s="52">
        <v>158240</v>
      </c>
      <c r="T9" s="52">
        <v>170023</v>
      </c>
      <c r="U9" s="52">
        <v>174393</v>
      </c>
      <c r="V9" s="52">
        <v>172776</v>
      </c>
      <c r="W9" s="52">
        <v>171035</v>
      </c>
      <c r="X9" s="52">
        <v>168616</v>
      </c>
      <c r="Y9" s="52">
        <v>169163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335679</v>
      </c>
      <c r="C11" s="52">
        <v>342916</v>
      </c>
      <c r="D11" s="52">
        <v>344760</v>
      </c>
      <c r="E11" s="52">
        <v>346082</v>
      </c>
      <c r="F11" s="52">
        <v>356234</v>
      </c>
      <c r="G11" s="52">
        <v>372341</v>
      </c>
      <c r="H11" s="52">
        <v>392455</v>
      </c>
      <c r="I11" s="52">
        <v>403107</v>
      </c>
      <c r="J11" s="52">
        <v>401554</v>
      </c>
      <c r="K11" s="52">
        <v>390698</v>
      </c>
      <c r="L11" s="52">
        <v>384430</v>
      </c>
      <c r="M11" s="52">
        <v>410250</v>
      </c>
      <c r="N11" s="52">
        <v>450153</v>
      </c>
      <c r="O11" s="52">
        <v>489508</v>
      </c>
      <c r="P11" s="52">
        <v>514070</v>
      </c>
      <c r="Q11" s="52">
        <v>525967</v>
      </c>
      <c r="R11" s="52">
        <v>529375</v>
      </c>
      <c r="S11" s="52">
        <v>526173</v>
      </c>
      <c r="T11" s="52">
        <v>518558</v>
      </c>
      <c r="U11" s="52">
        <v>515841</v>
      </c>
      <c r="V11" s="52">
        <v>513576</v>
      </c>
      <c r="W11" s="52">
        <v>530087</v>
      </c>
      <c r="X11" s="52">
        <v>553097</v>
      </c>
      <c r="Y11" s="52">
        <v>569144</v>
      </c>
      <c r="DA11" s="63" t="s">
        <v>1095</v>
      </c>
    </row>
    <row r="12" spans="1:105" ht="12" customHeight="1" x14ac:dyDescent="0.25">
      <c r="A12" s="97" t="s">
        <v>131</v>
      </c>
      <c r="B12" s="52">
        <v>5354</v>
      </c>
      <c r="C12" s="52">
        <v>5328</v>
      </c>
      <c r="D12" s="52">
        <v>5161</v>
      </c>
      <c r="E12" s="52">
        <v>5762</v>
      </c>
      <c r="F12" s="52">
        <v>5881</v>
      </c>
      <c r="G12" s="52">
        <v>5628</v>
      </c>
      <c r="H12" s="52">
        <v>6079</v>
      </c>
      <c r="I12" s="52">
        <v>5732</v>
      </c>
      <c r="J12" s="52">
        <v>6729</v>
      </c>
      <c r="K12" s="52">
        <v>6536</v>
      </c>
      <c r="L12" s="52">
        <v>8768</v>
      </c>
      <c r="M12" s="52">
        <v>12823</v>
      </c>
      <c r="N12" s="52">
        <v>17940</v>
      </c>
      <c r="O12" s="52">
        <v>21352</v>
      </c>
      <c r="P12" s="52">
        <v>24752</v>
      </c>
      <c r="Q12" s="52">
        <v>26318</v>
      </c>
      <c r="R12" s="52">
        <v>25339</v>
      </c>
      <c r="S12" s="52">
        <v>26414</v>
      </c>
      <c r="T12" s="52">
        <v>26148</v>
      </c>
      <c r="U12" s="52">
        <v>26119</v>
      </c>
      <c r="V12" s="52">
        <v>26192</v>
      </c>
      <c r="W12" s="52">
        <v>23801</v>
      </c>
      <c r="X12" s="52">
        <v>20651</v>
      </c>
      <c r="Y12" s="52">
        <v>19279</v>
      </c>
      <c r="DA12" s="63" t="s">
        <v>1096</v>
      </c>
    </row>
    <row r="13" spans="1:105" ht="12" customHeight="1" x14ac:dyDescent="0.25">
      <c r="A13" s="97" t="s">
        <v>124</v>
      </c>
      <c r="B13" s="52">
        <v>2271252</v>
      </c>
      <c r="C13" s="52">
        <v>2248238</v>
      </c>
      <c r="D13" s="52">
        <v>2149482</v>
      </c>
      <c r="E13" s="52">
        <v>2046652</v>
      </c>
      <c r="F13" s="52">
        <v>1960075</v>
      </c>
      <c r="G13" s="52">
        <v>1893296</v>
      </c>
      <c r="H13" s="52">
        <v>1871513</v>
      </c>
      <c r="I13" s="52">
        <v>1778583</v>
      </c>
      <c r="J13" s="52">
        <v>1655434</v>
      </c>
      <c r="K13" s="52">
        <v>1481021</v>
      </c>
      <c r="L13" s="52">
        <v>1291300</v>
      </c>
      <c r="M13" s="52">
        <v>1187839</v>
      </c>
      <c r="N13" s="52">
        <v>1069673</v>
      </c>
      <c r="O13" s="52">
        <v>941428</v>
      </c>
      <c r="P13" s="52">
        <v>888270</v>
      </c>
      <c r="Q13" s="52">
        <v>853971</v>
      </c>
      <c r="R13" s="52">
        <v>831226</v>
      </c>
      <c r="S13" s="52">
        <v>847429</v>
      </c>
      <c r="T13" s="52">
        <v>839216</v>
      </c>
      <c r="U13" s="52">
        <v>851963</v>
      </c>
      <c r="V13" s="52">
        <v>809634</v>
      </c>
      <c r="W13" s="52">
        <v>787959</v>
      </c>
      <c r="X13" s="52">
        <v>728573</v>
      </c>
      <c r="Y13" s="52">
        <v>696162</v>
      </c>
      <c r="DA13" s="63" t="s">
        <v>1097</v>
      </c>
    </row>
    <row r="14" spans="1:105" ht="12" customHeight="1" x14ac:dyDescent="0.25">
      <c r="A14" s="97" t="s">
        <v>123</v>
      </c>
      <c r="B14" s="52">
        <v>37172</v>
      </c>
      <c r="C14" s="52">
        <v>34737</v>
      </c>
      <c r="D14" s="52">
        <v>31860</v>
      </c>
      <c r="E14" s="52">
        <v>34464</v>
      </c>
      <c r="F14" s="52">
        <v>32402</v>
      </c>
      <c r="G14" s="52">
        <v>27959</v>
      </c>
      <c r="H14" s="52">
        <v>27504</v>
      </c>
      <c r="I14" s="52">
        <v>24719</v>
      </c>
      <c r="J14" s="52">
        <v>25079</v>
      </c>
      <c r="K14" s="52">
        <v>23346</v>
      </c>
      <c r="L14" s="52">
        <v>27019</v>
      </c>
      <c r="M14" s="52">
        <v>31639</v>
      </c>
      <c r="N14" s="52">
        <v>37332</v>
      </c>
      <c r="O14" s="52">
        <v>39619</v>
      </c>
      <c r="P14" s="52">
        <v>41705</v>
      </c>
      <c r="Q14" s="52">
        <v>41671</v>
      </c>
      <c r="R14" s="52">
        <v>40028</v>
      </c>
      <c r="S14" s="52">
        <v>43762</v>
      </c>
      <c r="T14" s="52">
        <v>42486</v>
      </c>
      <c r="U14" s="52">
        <v>42952</v>
      </c>
      <c r="V14" s="52">
        <v>46141</v>
      </c>
      <c r="W14" s="52">
        <v>40363</v>
      </c>
      <c r="X14" s="52">
        <v>34702</v>
      </c>
      <c r="Y14" s="52">
        <v>28779</v>
      </c>
      <c r="DA14" s="63" t="s">
        <v>1098</v>
      </c>
    </row>
    <row r="15" spans="1:105" ht="12" customHeight="1" x14ac:dyDescent="0.25">
      <c r="A15" s="97" t="s">
        <v>122</v>
      </c>
      <c r="B15" s="52">
        <v>47443</v>
      </c>
      <c r="C15" s="52">
        <v>48209</v>
      </c>
      <c r="D15" s="52">
        <v>48416</v>
      </c>
      <c r="E15" s="52">
        <v>46491</v>
      </c>
      <c r="F15" s="52">
        <v>47812</v>
      </c>
      <c r="G15" s="52">
        <v>48820</v>
      </c>
      <c r="H15" s="52">
        <v>61417</v>
      </c>
      <c r="I15" s="52">
        <v>68707</v>
      </c>
      <c r="J15" s="52">
        <v>66358</v>
      </c>
      <c r="K15" s="52">
        <v>64009</v>
      </c>
      <c r="L15" s="52">
        <v>54729</v>
      </c>
      <c r="M15" s="52">
        <v>51741</v>
      </c>
      <c r="N15" s="52">
        <v>45259</v>
      </c>
      <c r="O15" s="52">
        <v>41055</v>
      </c>
      <c r="P15" s="52">
        <v>36330</v>
      </c>
      <c r="Q15" s="52">
        <v>34139</v>
      </c>
      <c r="R15" s="52">
        <v>33712</v>
      </c>
      <c r="S15" s="52">
        <v>32545</v>
      </c>
      <c r="T15" s="52">
        <v>42871</v>
      </c>
      <c r="U15" s="52">
        <v>42951</v>
      </c>
      <c r="V15" s="52">
        <v>62047</v>
      </c>
      <c r="W15" s="52">
        <v>55807</v>
      </c>
      <c r="X15" s="52">
        <v>54435</v>
      </c>
      <c r="Y15" s="52">
        <v>61945</v>
      </c>
      <c r="DA15" s="63" t="s">
        <v>1099</v>
      </c>
    </row>
    <row r="16" spans="1:105" ht="12" customHeight="1" x14ac:dyDescent="0.25">
      <c r="A16" s="97" t="s">
        <v>121</v>
      </c>
      <c r="B16" s="52">
        <v>99494</v>
      </c>
      <c r="C16" s="52">
        <v>104504</v>
      </c>
      <c r="D16" s="52">
        <v>104802</v>
      </c>
      <c r="E16" s="52">
        <v>98127</v>
      </c>
      <c r="F16" s="52">
        <v>99596</v>
      </c>
      <c r="G16" s="52">
        <v>113341</v>
      </c>
      <c r="H16" s="52">
        <v>121679</v>
      </c>
      <c r="I16" s="52">
        <v>128538</v>
      </c>
      <c r="J16" s="52">
        <v>136713</v>
      </c>
      <c r="K16" s="52">
        <v>141616</v>
      </c>
      <c r="L16" s="52">
        <v>152918</v>
      </c>
      <c r="M16" s="52">
        <v>197946</v>
      </c>
      <c r="N16" s="52">
        <v>232076</v>
      </c>
      <c r="O16" s="52">
        <v>239503</v>
      </c>
      <c r="P16" s="52">
        <v>266059</v>
      </c>
      <c r="Q16" s="52">
        <v>285424</v>
      </c>
      <c r="R16" s="52">
        <v>296280</v>
      </c>
      <c r="S16" s="52">
        <v>302252</v>
      </c>
      <c r="T16" s="52">
        <v>317056</v>
      </c>
      <c r="U16" s="52">
        <v>321195</v>
      </c>
      <c r="V16" s="52">
        <v>323368</v>
      </c>
      <c r="W16" s="52">
        <v>332587</v>
      </c>
      <c r="X16" s="52">
        <v>357362</v>
      </c>
      <c r="Y16" s="52">
        <v>371154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1112608</v>
      </c>
      <c r="C18" s="52">
        <v>1096886</v>
      </c>
      <c r="D18" s="52">
        <v>1069632</v>
      </c>
      <c r="E18" s="52">
        <v>1023900</v>
      </c>
      <c r="F18" s="52">
        <v>959936</v>
      </c>
      <c r="G18" s="52">
        <v>927996</v>
      </c>
      <c r="H18" s="52">
        <v>947218</v>
      </c>
      <c r="I18" s="52">
        <v>996907</v>
      </c>
      <c r="J18" s="52">
        <v>1007671</v>
      </c>
      <c r="K18" s="52">
        <v>991027</v>
      </c>
      <c r="L18" s="52">
        <v>947009</v>
      </c>
      <c r="M18" s="52">
        <v>974771</v>
      </c>
      <c r="N18" s="52">
        <v>1085803</v>
      </c>
      <c r="O18" s="52">
        <v>1178307</v>
      </c>
      <c r="P18" s="52">
        <v>1217405</v>
      </c>
      <c r="Q18" s="52">
        <v>1221590</v>
      </c>
      <c r="R18" s="52">
        <v>1186516</v>
      </c>
      <c r="S18" s="52">
        <v>1159450</v>
      </c>
      <c r="T18" s="52">
        <v>1097716</v>
      </c>
      <c r="U18" s="52">
        <v>1039361</v>
      </c>
      <c r="V18" s="52">
        <v>986214</v>
      </c>
      <c r="W18" s="52">
        <v>953441</v>
      </c>
      <c r="X18" s="52">
        <v>942003</v>
      </c>
      <c r="Y18" s="52">
        <v>916410</v>
      </c>
      <c r="DA18" s="63" t="s">
        <v>1101</v>
      </c>
    </row>
    <row r="19" spans="1:105" ht="12" customHeight="1" x14ac:dyDescent="0.25">
      <c r="A19" s="97" t="s">
        <v>50</v>
      </c>
      <c r="B19" s="52">
        <v>807261</v>
      </c>
      <c r="C19" s="52">
        <v>811158</v>
      </c>
      <c r="D19" s="52">
        <v>779878</v>
      </c>
      <c r="E19" s="52">
        <v>761702</v>
      </c>
      <c r="F19" s="52">
        <v>744439</v>
      </c>
      <c r="G19" s="52">
        <v>693568</v>
      </c>
      <c r="H19" s="52">
        <v>638149</v>
      </c>
      <c r="I19" s="52">
        <v>563095</v>
      </c>
      <c r="J19" s="52">
        <v>492863</v>
      </c>
      <c r="K19" s="52">
        <v>411481</v>
      </c>
      <c r="L19" s="52">
        <v>356302</v>
      </c>
      <c r="M19" s="52">
        <v>367750</v>
      </c>
      <c r="N19" s="52">
        <v>342546</v>
      </c>
      <c r="O19" s="52">
        <v>295899</v>
      </c>
      <c r="P19" s="52">
        <v>284094</v>
      </c>
      <c r="Q19" s="52">
        <v>268150</v>
      </c>
      <c r="R19" s="52">
        <v>248108</v>
      </c>
      <c r="S19" s="52">
        <v>244640</v>
      </c>
      <c r="T19" s="52">
        <v>239020</v>
      </c>
      <c r="U19" s="52">
        <v>240606</v>
      </c>
      <c r="V19" s="52">
        <v>239168</v>
      </c>
      <c r="W19" s="52">
        <v>229390</v>
      </c>
      <c r="X19" s="52">
        <v>209366</v>
      </c>
      <c r="Y19" s="52">
        <v>194689</v>
      </c>
      <c r="DA19" s="63" t="s">
        <v>1102</v>
      </c>
    </row>
    <row r="20" spans="1:105" ht="12" customHeight="1" x14ac:dyDescent="0.25">
      <c r="A20" s="109" t="s">
        <v>120</v>
      </c>
      <c r="B20" s="36">
        <v>876525</v>
      </c>
      <c r="C20" s="36">
        <v>875888</v>
      </c>
      <c r="D20" s="36">
        <v>834971</v>
      </c>
      <c r="E20" s="36">
        <v>791976</v>
      </c>
      <c r="F20" s="36">
        <v>797625</v>
      </c>
      <c r="G20" s="36">
        <v>839821</v>
      </c>
      <c r="H20" s="36">
        <v>895280</v>
      </c>
      <c r="I20" s="36">
        <v>849384</v>
      </c>
      <c r="J20" s="36">
        <v>791333</v>
      </c>
      <c r="K20" s="36">
        <v>704718</v>
      </c>
      <c r="L20" s="36">
        <v>615853</v>
      </c>
      <c r="M20" s="36">
        <v>549717</v>
      </c>
      <c r="N20" s="36">
        <v>424084</v>
      </c>
      <c r="O20" s="36">
        <v>298259</v>
      </c>
      <c r="P20" s="36">
        <v>269687</v>
      </c>
      <c r="Q20" s="36">
        <v>277750</v>
      </c>
      <c r="R20" s="36">
        <v>321336</v>
      </c>
      <c r="S20" s="36">
        <v>374485</v>
      </c>
      <c r="T20" s="36">
        <v>449599</v>
      </c>
      <c r="U20" s="36">
        <v>521054</v>
      </c>
      <c r="V20" s="36">
        <v>555576</v>
      </c>
      <c r="W20" s="36">
        <v>587773</v>
      </c>
      <c r="X20" s="36">
        <v>597451</v>
      </c>
      <c r="Y20" s="36">
        <v>635364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218468</v>
      </c>
      <c r="D24" s="52">
        <v>218519</v>
      </c>
      <c r="E24" s="52">
        <v>218849</v>
      </c>
      <c r="F24" s="52">
        <v>219656</v>
      </c>
      <c r="G24" s="52">
        <v>221105</v>
      </c>
      <c r="H24" s="52">
        <v>223424</v>
      </c>
      <c r="I24" s="52">
        <v>226863</v>
      </c>
      <c r="J24" s="52">
        <v>231761</v>
      </c>
      <c r="K24" s="52">
        <v>238345</v>
      </c>
      <c r="L24" s="52">
        <v>246774</v>
      </c>
      <c r="M24" s="52">
        <v>257156</v>
      </c>
      <c r="N24" s="52">
        <v>269612</v>
      </c>
      <c r="O24" s="52">
        <v>240739</v>
      </c>
      <c r="P24" s="52">
        <v>83479</v>
      </c>
      <c r="Q24" s="52">
        <v>103908</v>
      </c>
      <c r="R24" s="52">
        <v>127401</v>
      </c>
      <c r="S24" s="52">
        <v>154119</v>
      </c>
      <c r="T24" s="52">
        <v>143113</v>
      </c>
      <c r="U24" s="52">
        <v>147975</v>
      </c>
      <c r="V24" s="52">
        <v>154835</v>
      </c>
      <c r="W24" s="52">
        <v>156115</v>
      </c>
      <c r="X24" s="52">
        <v>150205</v>
      </c>
      <c r="Y24" s="52">
        <v>131030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8604</v>
      </c>
      <c r="D26" s="52">
        <v>8643</v>
      </c>
      <c r="E26" s="52">
        <v>8925</v>
      </c>
      <c r="F26" s="52">
        <v>9642</v>
      </c>
      <c r="G26" s="52">
        <v>10933</v>
      </c>
      <c r="H26" s="52">
        <v>12899</v>
      </c>
      <c r="I26" s="52">
        <v>10502</v>
      </c>
      <c r="J26" s="52">
        <v>10793</v>
      </c>
      <c r="K26" s="52">
        <v>15628</v>
      </c>
      <c r="L26" s="52">
        <v>12855</v>
      </c>
      <c r="M26" s="52">
        <v>10602</v>
      </c>
      <c r="N26" s="52">
        <v>10674</v>
      </c>
      <c r="O26" s="52">
        <v>13608</v>
      </c>
      <c r="P26" s="52">
        <v>12343</v>
      </c>
      <c r="Q26" s="52">
        <v>11893</v>
      </c>
      <c r="R26" s="52">
        <v>12502</v>
      </c>
      <c r="S26" s="52">
        <v>14328</v>
      </c>
      <c r="T26" s="52">
        <v>17285</v>
      </c>
      <c r="U26" s="52">
        <v>23518</v>
      </c>
      <c r="V26" s="52">
        <v>29537</v>
      </c>
      <c r="W26" s="52">
        <v>30383</v>
      </c>
      <c r="X26" s="52">
        <v>27596</v>
      </c>
      <c r="Y26" s="52">
        <v>22085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26225</v>
      </c>
      <c r="D28" s="52">
        <v>26233</v>
      </c>
      <c r="E28" s="52">
        <v>26289</v>
      </c>
      <c r="F28" s="52">
        <v>26433</v>
      </c>
      <c r="G28" s="52">
        <v>26713</v>
      </c>
      <c r="H28" s="52">
        <v>27182</v>
      </c>
      <c r="I28" s="52">
        <v>27890</v>
      </c>
      <c r="J28" s="52">
        <v>50480</v>
      </c>
      <c r="K28" s="52">
        <v>43231</v>
      </c>
      <c r="L28" s="52">
        <v>49623</v>
      </c>
      <c r="M28" s="52">
        <v>60294</v>
      </c>
      <c r="N28" s="52">
        <v>77309</v>
      </c>
      <c r="O28" s="52">
        <v>79834</v>
      </c>
      <c r="P28" s="52">
        <v>11526</v>
      </c>
      <c r="Q28" s="52">
        <v>16863</v>
      </c>
      <c r="R28" s="52">
        <v>26025</v>
      </c>
      <c r="S28" s="52">
        <v>49072</v>
      </c>
      <c r="T28" s="52">
        <v>47064</v>
      </c>
      <c r="U28" s="52">
        <v>51655</v>
      </c>
      <c r="V28" s="52">
        <v>61676</v>
      </c>
      <c r="W28" s="52">
        <v>65320</v>
      </c>
      <c r="X28" s="52">
        <v>61087</v>
      </c>
      <c r="Y28" s="52">
        <v>48640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418</v>
      </c>
      <c r="D29" s="52">
        <v>419</v>
      </c>
      <c r="E29" s="52">
        <v>419</v>
      </c>
      <c r="F29" s="52">
        <v>419</v>
      </c>
      <c r="G29" s="52">
        <v>426</v>
      </c>
      <c r="H29" s="52">
        <v>432</v>
      </c>
      <c r="I29" s="52">
        <v>442</v>
      </c>
      <c r="J29" s="52">
        <v>772</v>
      </c>
      <c r="K29" s="52">
        <v>656</v>
      </c>
      <c r="L29" s="52">
        <v>745</v>
      </c>
      <c r="M29" s="52">
        <v>916</v>
      </c>
      <c r="N29" s="52">
        <v>1187</v>
      </c>
      <c r="O29" s="52">
        <v>1264</v>
      </c>
      <c r="P29" s="52">
        <v>413</v>
      </c>
      <c r="Q29" s="52">
        <v>680</v>
      </c>
      <c r="R29" s="52">
        <v>1018</v>
      </c>
      <c r="S29" s="52">
        <v>1669</v>
      </c>
      <c r="T29" s="52">
        <v>1967</v>
      </c>
      <c r="U29" s="52">
        <v>2447</v>
      </c>
      <c r="V29" s="52">
        <v>2992</v>
      </c>
      <c r="W29" s="52">
        <v>3215</v>
      </c>
      <c r="X29" s="52">
        <v>3150</v>
      </c>
      <c r="Y29" s="52">
        <v>2458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354883</v>
      </c>
      <c r="D30" s="52">
        <v>355531</v>
      </c>
      <c r="E30" s="52">
        <v>359922</v>
      </c>
      <c r="F30" s="52">
        <v>371209</v>
      </c>
      <c r="G30" s="52">
        <v>392468</v>
      </c>
      <c r="H30" s="52">
        <v>427047</v>
      </c>
      <c r="I30" s="52">
        <v>265914</v>
      </c>
      <c r="J30" s="52">
        <v>247294</v>
      </c>
      <c r="K30" s="52">
        <v>302334</v>
      </c>
      <c r="L30" s="52">
        <v>284651</v>
      </c>
      <c r="M30" s="52">
        <v>289531</v>
      </c>
      <c r="N30" s="52">
        <v>291664</v>
      </c>
      <c r="O30" s="52">
        <v>261506</v>
      </c>
      <c r="P30" s="52">
        <v>169887</v>
      </c>
      <c r="Q30" s="52">
        <v>142820</v>
      </c>
      <c r="R30" s="52">
        <v>136146</v>
      </c>
      <c r="S30" s="52">
        <v>135765</v>
      </c>
      <c r="T30" s="52">
        <v>139653</v>
      </c>
      <c r="U30" s="52">
        <v>156663</v>
      </c>
      <c r="V30" s="52">
        <v>139824</v>
      </c>
      <c r="W30" s="52">
        <v>122340</v>
      </c>
      <c r="X30" s="52">
        <v>116394</v>
      </c>
      <c r="Y30" s="52">
        <v>121265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5808</v>
      </c>
      <c r="D31" s="52">
        <v>5814</v>
      </c>
      <c r="E31" s="52">
        <v>5860</v>
      </c>
      <c r="F31" s="52">
        <v>5990</v>
      </c>
      <c r="G31" s="52">
        <v>6285</v>
      </c>
      <c r="H31" s="52">
        <v>6791</v>
      </c>
      <c r="I31" s="52">
        <v>4066</v>
      </c>
      <c r="J31" s="52">
        <v>3560</v>
      </c>
      <c r="K31" s="52">
        <v>4335</v>
      </c>
      <c r="L31" s="52">
        <v>4656</v>
      </c>
      <c r="M31" s="52">
        <v>5184</v>
      </c>
      <c r="N31" s="52">
        <v>3781</v>
      </c>
      <c r="O31" s="52">
        <v>3762</v>
      </c>
      <c r="P31" s="52">
        <v>3707</v>
      </c>
      <c r="Q31" s="52">
        <v>4127</v>
      </c>
      <c r="R31" s="52">
        <v>5789</v>
      </c>
      <c r="S31" s="52">
        <v>6598</v>
      </c>
      <c r="T31" s="52">
        <v>8183</v>
      </c>
      <c r="U31" s="52">
        <v>7943</v>
      </c>
      <c r="V31" s="52">
        <v>6916</v>
      </c>
      <c r="W31" s="52">
        <v>5778</v>
      </c>
      <c r="X31" s="52">
        <v>5661</v>
      </c>
      <c r="Y31" s="52">
        <v>5923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7413</v>
      </c>
      <c r="D32" s="52">
        <v>7429</v>
      </c>
      <c r="E32" s="52">
        <v>7539</v>
      </c>
      <c r="F32" s="52">
        <v>7833</v>
      </c>
      <c r="G32" s="52">
        <v>8380</v>
      </c>
      <c r="H32" s="52">
        <v>9292</v>
      </c>
      <c r="I32" s="52">
        <v>6242</v>
      </c>
      <c r="J32" s="52">
        <v>7144</v>
      </c>
      <c r="K32" s="52">
        <v>8870</v>
      </c>
      <c r="L32" s="52">
        <v>9386</v>
      </c>
      <c r="M32" s="52">
        <v>10227</v>
      </c>
      <c r="N32" s="52">
        <v>12059</v>
      </c>
      <c r="O32" s="52">
        <v>12199</v>
      </c>
      <c r="P32" s="52">
        <v>9207</v>
      </c>
      <c r="Q32" s="52">
        <v>7507</v>
      </c>
      <c r="R32" s="52">
        <v>5108</v>
      </c>
      <c r="S32" s="52">
        <v>4967</v>
      </c>
      <c r="T32" s="52">
        <v>4498</v>
      </c>
      <c r="U32" s="52">
        <v>6401</v>
      </c>
      <c r="V32" s="52">
        <v>6009</v>
      </c>
      <c r="W32" s="52">
        <v>6240</v>
      </c>
      <c r="X32" s="52">
        <v>5770</v>
      </c>
      <c r="Y32" s="52">
        <v>6776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15546</v>
      </c>
      <c r="D33" s="52">
        <v>15587</v>
      </c>
      <c r="E33" s="52">
        <v>15857</v>
      </c>
      <c r="F33" s="52">
        <v>16545</v>
      </c>
      <c r="G33" s="52">
        <v>17780</v>
      </c>
      <c r="H33" s="52">
        <v>19790</v>
      </c>
      <c r="I33" s="52">
        <v>13580</v>
      </c>
      <c r="J33" s="52">
        <v>15317</v>
      </c>
      <c r="K33" s="52">
        <v>18851</v>
      </c>
      <c r="L33" s="52">
        <v>18779</v>
      </c>
      <c r="M33" s="52">
        <v>20731</v>
      </c>
      <c r="N33" s="52">
        <v>25817</v>
      </c>
      <c r="O33" s="52">
        <v>27243</v>
      </c>
      <c r="P33" s="52">
        <v>23154</v>
      </c>
      <c r="Q33" s="52">
        <v>28686</v>
      </c>
      <c r="R33" s="52">
        <v>35094</v>
      </c>
      <c r="S33" s="52">
        <v>40314</v>
      </c>
      <c r="T33" s="52">
        <v>47862</v>
      </c>
      <c r="U33" s="52">
        <v>54692</v>
      </c>
      <c r="V33" s="52">
        <v>49024</v>
      </c>
      <c r="W33" s="52">
        <v>44163</v>
      </c>
      <c r="X33" s="52">
        <v>47647</v>
      </c>
      <c r="Y33" s="52">
        <v>49189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173845</v>
      </c>
      <c r="D35" s="52">
        <v>174154</v>
      </c>
      <c r="E35" s="52">
        <v>176294</v>
      </c>
      <c r="F35" s="52">
        <v>181975</v>
      </c>
      <c r="G35" s="52">
        <v>192738</v>
      </c>
      <c r="H35" s="52">
        <v>210075</v>
      </c>
      <c r="I35" s="52">
        <v>131600</v>
      </c>
      <c r="J35" s="52">
        <v>136731</v>
      </c>
      <c r="K35" s="52">
        <v>147576</v>
      </c>
      <c r="L35" s="52">
        <v>149530</v>
      </c>
      <c r="M35" s="52">
        <v>156823</v>
      </c>
      <c r="N35" s="52">
        <v>177617</v>
      </c>
      <c r="O35" s="52">
        <v>193007</v>
      </c>
      <c r="P35" s="52">
        <v>120810</v>
      </c>
      <c r="Q35" s="52">
        <v>146827</v>
      </c>
      <c r="R35" s="52">
        <v>156522</v>
      </c>
      <c r="S35" s="52">
        <v>178405</v>
      </c>
      <c r="T35" s="52">
        <v>189289</v>
      </c>
      <c r="U35" s="52">
        <v>224077</v>
      </c>
      <c r="V35" s="52">
        <v>236153</v>
      </c>
      <c r="W35" s="52">
        <v>202300</v>
      </c>
      <c r="X35" s="52">
        <v>157517</v>
      </c>
      <c r="Y35" s="52">
        <v>142592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126135</v>
      </c>
      <c r="D36" s="52">
        <v>126389</v>
      </c>
      <c r="E36" s="52">
        <v>128097</v>
      </c>
      <c r="F36" s="52">
        <v>132475</v>
      </c>
      <c r="G36" s="52">
        <v>140789</v>
      </c>
      <c r="H36" s="52">
        <v>154329</v>
      </c>
      <c r="I36" s="52">
        <v>98536</v>
      </c>
      <c r="J36" s="52">
        <v>87981</v>
      </c>
      <c r="K36" s="52">
        <v>108820</v>
      </c>
      <c r="L36" s="52">
        <v>97853</v>
      </c>
      <c r="M36" s="52">
        <v>96140</v>
      </c>
      <c r="N36" s="52">
        <v>85896</v>
      </c>
      <c r="O36" s="52">
        <v>65613</v>
      </c>
      <c r="P36" s="52">
        <v>40470</v>
      </c>
      <c r="Q36" s="52">
        <v>32269</v>
      </c>
      <c r="R36" s="52">
        <v>38447</v>
      </c>
      <c r="S36" s="52">
        <v>48480</v>
      </c>
      <c r="T36" s="52">
        <v>56713</v>
      </c>
      <c r="U36" s="52">
        <v>59934</v>
      </c>
      <c r="V36" s="52">
        <v>36224</v>
      </c>
      <c r="W36" s="52">
        <v>25234</v>
      </c>
      <c r="X36" s="52">
        <v>28497</v>
      </c>
      <c r="Y36" s="52">
        <v>29288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136957</v>
      </c>
      <c r="D37" s="36">
        <v>137223</v>
      </c>
      <c r="E37" s="36">
        <v>139009</v>
      </c>
      <c r="F37" s="36">
        <v>143521</v>
      </c>
      <c r="G37" s="36">
        <v>151984</v>
      </c>
      <c r="H37" s="36">
        <v>166140</v>
      </c>
      <c r="I37" s="36">
        <v>106046</v>
      </c>
      <c r="J37" s="36">
        <v>102352</v>
      </c>
      <c r="K37" s="36">
        <v>126260</v>
      </c>
      <c r="L37" s="36">
        <v>124923</v>
      </c>
      <c r="M37" s="36">
        <v>139525</v>
      </c>
      <c r="N37" s="36">
        <v>155934</v>
      </c>
      <c r="O37" s="36">
        <v>140018</v>
      </c>
      <c r="P37" s="36">
        <v>78671</v>
      </c>
      <c r="Q37" s="36">
        <v>48953</v>
      </c>
      <c r="R37" s="36">
        <v>43564</v>
      </c>
      <c r="S37" s="36">
        <v>42867</v>
      </c>
      <c r="T37" s="36">
        <v>44558</v>
      </c>
      <c r="U37" s="36">
        <v>49123</v>
      </c>
      <c r="V37" s="36">
        <v>42168</v>
      </c>
      <c r="W37" s="36">
        <v>52213</v>
      </c>
      <c r="X37" s="36">
        <v>71797</v>
      </c>
      <c r="Y37" s="36">
        <v>83361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206006</v>
      </c>
      <c r="D41" s="52">
        <v>119068</v>
      </c>
      <c r="E41" s="52">
        <v>111946</v>
      </c>
      <c r="F41" s="52">
        <v>144078</v>
      </c>
      <c r="G41" s="52">
        <v>180490</v>
      </c>
      <c r="H41" s="52">
        <v>242686</v>
      </c>
      <c r="I41" s="52">
        <v>155602</v>
      </c>
      <c r="J41" s="52">
        <v>114242</v>
      </c>
      <c r="K41" s="52">
        <v>53704</v>
      </c>
      <c r="L41" s="52">
        <v>58712</v>
      </c>
      <c r="M41" s="52">
        <v>230230</v>
      </c>
      <c r="N41" s="52">
        <v>229807</v>
      </c>
      <c r="O41" s="52">
        <v>160771</v>
      </c>
      <c r="P41" s="52">
        <v>82200</v>
      </c>
      <c r="Q41" s="52">
        <v>100212</v>
      </c>
      <c r="R41" s="52">
        <v>115871</v>
      </c>
      <c r="S41" s="52">
        <v>176734</v>
      </c>
      <c r="T41" s="52">
        <v>150873</v>
      </c>
      <c r="U41" s="52">
        <v>162661</v>
      </c>
      <c r="V41" s="52">
        <v>134772</v>
      </c>
      <c r="W41" s="52">
        <v>145761</v>
      </c>
      <c r="X41" s="52">
        <v>128421</v>
      </c>
      <c r="Y41" s="52">
        <v>128673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20882</v>
      </c>
      <c r="D43" s="52">
        <v>17764</v>
      </c>
      <c r="E43" s="52">
        <v>10661</v>
      </c>
      <c r="F43" s="52">
        <v>8064</v>
      </c>
      <c r="G43" s="52">
        <v>10042</v>
      </c>
      <c r="H43" s="52">
        <v>14747</v>
      </c>
      <c r="I43" s="52">
        <v>12743</v>
      </c>
      <c r="J43" s="52">
        <v>12286</v>
      </c>
      <c r="K43" s="52">
        <v>10817</v>
      </c>
      <c r="L43" s="52">
        <v>5572</v>
      </c>
      <c r="M43" s="52">
        <v>10954</v>
      </c>
      <c r="N43" s="52">
        <v>27031</v>
      </c>
      <c r="O43" s="52">
        <v>35925</v>
      </c>
      <c r="P43" s="52">
        <v>38067</v>
      </c>
      <c r="Q43" s="52">
        <v>12315</v>
      </c>
      <c r="R43" s="52">
        <v>22522</v>
      </c>
      <c r="S43" s="52">
        <v>28158</v>
      </c>
      <c r="T43" s="52">
        <v>29068</v>
      </c>
      <c r="U43" s="52">
        <v>27888</v>
      </c>
      <c r="V43" s="52">
        <v>27920</v>
      </c>
      <c r="W43" s="52">
        <v>28642</v>
      </c>
      <c r="X43" s="52">
        <v>25177</v>
      </c>
      <c r="Y43" s="52">
        <v>22632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33462</v>
      </c>
      <c r="D45" s="52">
        <v>28077</v>
      </c>
      <c r="E45" s="52">
        <v>27611</v>
      </c>
      <c r="F45" s="52">
        <v>36585</v>
      </c>
      <c r="G45" s="52">
        <v>42820</v>
      </c>
      <c r="H45" s="52">
        <v>47296</v>
      </c>
      <c r="I45" s="52">
        <v>38542</v>
      </c>
      <c r="J45" s="52">
        <v>48927</v>
      </c>
      <c r="K45" s="52">
        <v>32375</v>
      </c>
      <c r="L45" s="52">
        <v>43355</v>
      </c>
      <c r="M45" s="52">
        <v>86114</v>
      </c>
      <c r="N45" s="52">
        <v>117212</v>
      </c>
      <c r="O45" s="52">
        <v>119189</v>
      </c>
      <c r="P45" s="52">
        <v>36088</v>
      </c>
      <c r="Q45" s="52">
        <v>28760</v>
      </c>
      <c r="R45" s="52">
        <v>29433</v>
      </c>
      <c r="S45" s="52">
        <v>45870</v>
      </c>
      <c r="T45" s="52">
        <v>39449</v>
      </c>
      <c r="U45" s="52">
        <v>48938</v>
      </c>
      <c r="V45" s="52">
        <v>59411</v>
      </c>
      <c r="W45" s="52">
        <v>81831</v>
      </c>
      <c r="X45" s="52">
        <v>84097</v>
      </c>
      <c r="Y45" s="52">
        <v>64687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392</v>
      </c>
      <c r="D46" s="52">
        <v>252</v>
      </c>
      <c r="E46" s="52">
        <v>1020</v>
      </c>
      <c r="F46" s="52">
        <v>538</v>
      </c>
      <c r="G46" s="52">
        <v>173</v>
      </c>
      <c r="H46" s="52">
        <v>883</v>
      </c>
      <c r="I46" s="52">
        <v>95</v>
      </c>
      <c r="J46" s="52">
        <v>1769</v>
      </c>
      <c r="K46" s="52">
        <v>463</v>
      </c>
      <c r="L46" s="52">
        <v>2977</v>
      </c>
      <c r="M46" s="52">
        <v>4971</v>
      </c>
      <c r="N46" s="52">
        <v>6304</v>
      </c>
      <c r="O46" s="52">
        <v>4676</v>
      </c>
      <c r="P46" s="52">
        <v>3813</v>
      </c>
      <c r="Q46" s="52">
        <v>2246</v>
      </c>
      <c r="R46" s="52">
        <v>39</v>
      </c>
      <c r="S46" s="52">
        <v>2744</v>
      </c>
      <c r="T46" s="52">
        <v>1701</v>
      </c>
      <c r="U46" s="52">
        <v>2418</v>
      </c>
      <c r="V46" s="52">
        <v>3065</v>
      </c>
      <c r="W46" s="52">
        <v>824</v>
      </c>
      <c r="X46" s="52">
        <v>0</v>
      </c>
      <c r="Y46" s="52">
        <v>1086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331869</v>
      </c>
      <c r="D47" s="52">
        <v>256775</v>
      </c>
      <c r="E47" s="52">
        <v>257092</v>
      </c>
      <c r="F47" s="52">
        <v>284632</v>
      </c>
      <c r="G47" s="52">
        <v>325689</v>
      </c>
      <c r="H47" s="52">
        <v>405264</v>
      </c>
      <c r="I47" s="52">
        <v>172984</v>
      </c>
      <c r="J47" s="52">
        <v>124145</v>
      </c>
      <c r="K47" s="52">
        <v>127921</v>
      </c>
      <c r="L47" s="52">
        <v>94930</v>
      </c>
      <c r="M47" s="52">
        <v>186070</v>
      </c>
      <c r="N47" s="52">
        <v>173498</v>
      </c>
      <c r="O47" s="52">
        <v>133261</v>
      </c>
      <c r="P47" s="52">
        <v>116729</v>
      </c>
      <c r="Q47" s="52">
        <v>108521</v>
      </c>
      <c r="R47" s="52">
        <v>113401</v>
      </c>
      <c r="S47" s="52">
        <v>151968</v>
      </c>
      <c r="T47" s="52">
        <v>131440</v>
      </c>
      <c r="U47" s="52">
        <v>169410</v>
      </c>
      <c r="V47" s="52">
        <v>97495</v>
      </c>
      <c r="W47" s="52">
        <v>100665</v>
      </c>
      <c r="X47" s="52">
        <v>57008</v>
      </c>
      <c r="Y47" s="52">
        <v>88854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3373</v>
      </c>
      <c r="D48" s="52">
        <v>2937</v>
      </c>
      <c r="E48" s="52">
        <v>8464</v>
      </c>
      <c r="F48" s="52">
        <v>3928</v>
      </c>
      <c r="G48" s="52">
        <v>1842</v>
      </c>
      <c r="H48" s="52">
        <v>6336</v>
      </c>
      <c r="I48" s="52">
        <v>1281</v>
      </c>
      <c r="J48" s="52">
        <v>3920</v>
      </c>
      <c r="K48" s="52">
        <v>2602</v>
      </c>
      <c r="L48" s="52">
        <v>8329</v>
      </c>
      <c r="M48" s="52">
        <v>9804</v>
      </c>
      <c r="N48" s="52">
        <v>9474</v>
      </c>
      <c r="O48" s="52">
        <v>6049</v>
      </c>
      <c r="P48" s="52">
        <v>5793</v>
      </c>
      <c r="Q48" s="52">
        <v>4093</v>
      </c>
      <c r="R48" s="52">
        <v>4146</v>
      </c>
      <c r="S48" s="52">
        <v>10332</v>
      </c>
      <c r="T48" s="52">
        <v>6907</v>
      </c>
      <c r="U48" s="52">
        <v>8409</v>
      </c>
      <c r="V48" s="52">
        <v>10105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8179</v>
      </c>
      <c r="D49" s="52">
        <v>7636</v>
      </c>
      <c r="E49" s="52">
        <v>5614</v>
      </c>
      <c r="F49" s="52">
        <v>9154</v>
      </c>
      <c r="G49" s="52">
        <v>9388</v>
      </c>
      <c r="H49" s="52">
        <v>21889</v>
      </c>
      <c r="I49" s="52">
        <v>13532</v>
      </c>
      <c r="J49" s="52">
        <v>4795</v>
      </c>
      <c r="K49" s="52">
        <v>6521</v>
      </c>
      <c r="L49" s="52">
        <v>106</v>
      </c>
      <c r="M49" s="52">
        <v>7239</v>
      </c>
      <c r="N49" s="52">
        <v>5577</v>
      </c>
      <c r="O49" s="52">
        <v>7995</v>
      </c>
      <c r="P49" s="52">
        <v>4482</v>
      </c>
      <c r="Q49" s="52">
        <v>5316</v>
      </c>
      <c r="R49" s="52">
        <v>4681</v>
      </c>
      <c r="S49" s="52">
        <v>3800</v>
      </c>
      <c r="T49" s="52">
        <v>14824</v>
      </c>
      <c r="U49" s="52">
        <v>6481</v>
      </c>
      <c r="V49" s="52">
        <v>25105</v>
      </c>
      <c r="W49" s="52">
        <v>0</v>
      </c>
      <c r="X49" s="52">
        <v>4398</v>
      </c>
      <c r="Y49" s="52">
        <v>14286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20556</v>
      </c>
      <c r="D50" s="52">
        <v>15885</v>
      </c>
      <c r="E50" s="52">
        <v>9182</v>
      </c>
      <c r="F50" s="52">
        <v>18014</v>
      </c>
      <c r="G50" s="52">
        <v>31525</v>
      </c>
      <c r="H50" s="52">
        <v>28128</v>
      </c>
      <c r="I50" s="52">
        <v>20439</v>
      </c>
      <c r="J50" s="52">
        <v>23492</v>
      </c>
      <c r="K50" s="52">
        <v>23754</v>
      </c>
      <c r="L50" s="52">
        <v>30081</v>
      </c>
      <c r="M50" s="52">
        <v>65759</v>
      </c>
      <c r="N50" s="52">
        <v>59947</v>
      </c>
      <c r="O50" s="52">
        <v>34670</v>
      </c>
      <c r="P50" s="52">
        <v>49710</v>
      </c>
      <c r="Q50" s="52">
        <v>48051</v>
      </c>
      <c r="R50" s="52">
        <v>45950</v>
      </c>
      <c r="S50" s="52">
        <v>46286</v>
      </c>
      <c r="T50" s="52">
        <v>62666</v>
      </c>
      <c r="U50" s="52">
        <v>58831</v>
      </c>
      <c r="V50" s="52">
        <v>51197</v>
      </c>
      <c r="W50" s="52">
        <v>53382</v>
      </c>
      <c r="X50" s="52">
        <v>72422</v>
      </c>
      <c r="Y50" s="52">
        <v>62981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158123</v>
      </c>
      <c r="D52" s="52">
        <v>146900</v>
      </c>
      <c r="E52" s="52">
        <v>130562</v>
      </c>
      <c r="F52" s="52">
        <v>118011</v>
      </c>
      <c r="G52" s="52">
        <v>160798</v>
      </c>
      <c r="H52" s="52">
        <v>229297</v>
      </c>
      <c r="I52" s="52">
        <v>181289</v>
      </c>
      <c r="J52" s="52">
        <v>147495</v>
      </c>
      <c r="K52" s="52">
        <v>130932</v>
      </c>
      <c r="L52" s="52">
        <v>105512</v>
      </c>
      <c r="M52" s="52">
        <v>184585</v>
      </c>
      <c r="N52" s="52">
        <v>288649</v>
      </c>
      <c r="O52" s="52">
        <v>285511</v>
      </c>
      <c r="P52" s="52">
        <v>159908</v>
      </c>
      <c r="Q52" s="52">
        <v>151012</v>
      </c>
      <c r="R52" s="52">
        <v>121448</v>
      </c>
      <c r="S52" s="52">
        <v>151339</v>
      </c>
      <c r="T52" s="52">
        <v>127555</v>
      </c>
      <c r="U52" s="52">
        <v>165722</v>
      </c>
      <c r="V52" s="52">
        <v>183006</v>
      </c>
      <c r="W52" s="52">
        <v>169527</v>
      </c>
      <c r="X52" s="52">
        <v>146079</v>
      </c>
      <c r="Y52" s="52">
        <v>116999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130032</v>
      </c>
      <c r="D53" s="52">
        <v>95109</v>
      </c>
      <c r="E53" s="52">
        <v>109921</v>
      </c>
      <c r="F53" s="52">
        <v>115212</v>
      </c>
      <c r="G53" s="52">
        <v>89918</v>
      </c>
      <c r="H53" s="52">
        <v>98910</v>
      </c>
      <c r="I53" s="52">
        <v>23482</v>
      </c>
      <c r="J53" s="52">
        <v>17749</v>
      </c>
      <c r="K53" s="52">
        <v>27438</v>
      </c>
      <c r="L53" s="52">
        <v>42674</v>
      </c>
      <c r="M53" s="52">
        <v>107588</v>
      </c>
      <c r="N53" s="52">
        <v>60692</v>
      </c>
      <c r="O53" s="52">
        <v>18966</v>
      </c>
      <c r="P53" s="52">
        <v>28665</v>
      </c>
      <c r="Q53" s="52">
        <v>16325</v>
      </c>
      <c r="R53" s="52">
        <v>18405</v>
      </c>
      <c r="S53" s="52">
        <v>45012</v>
      </c>
      <c r="T53" s="52">
        <v>51093</v>
      </c>
      <c r="U53" s="52">
        <v>61520</v>
      </c>
      <c r="V53" s="52">
        <v>34786</v>
      </c>
      <c r="W53" s="52">
        <v>15456</v>
      </c>
      <c r="X53" s="52">
        <v>8473</v>
      </c>
      <c r="Y53" s="52">
        <v>14611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136320</v>
      </c>
      <c r="D54" s="36">
        <v>96306</v>
      </c>
      <c r="E54" s="36">
        <v>96014</v>
      </c>
      <c r="F54" s="36">
        <v>149170</v>
      </c>
      <c r="G54" s="36">
        <v>194180</v>
      </c>
      <c r="H54" s="36">
        <v>221599</v>
      </c>
      <c r="I54" s="36">
        <v>60150</v>
      </c>
      <c r="J54" s="36">
        <v>44301</v>
      </c>
      <c r="K54" s="36">
        <v>39645</v>
      </c>
      <c r="L54" s="36">
        <v>36058</v>
      </c>
      <c r="M54" s="36">
        <v>73389</v>
      </c>
      <c r="N54" s="36">
        <v>30301</v>
      </c>
      <c r="O54" s="36">
        <v>14193</v>
      </c>
      <c r="P54" s="36">
        <v>50099</v>
      </c>
      <c r="Q54" s="36">
        <v>57016</v>
      </c>
      <c r="R54" s="36">
        <v>87150</v>
      </c>
      <c r="S54" s="36">
        <v>96016</v>
      </c>
      <c r="T54" s="36">
        <v>119672</v>
      </c>
      <c r="U54" s="36">
        <v>120578</v>
      </c>
      <c r="V54" s="36">
        <v>76690</v>
      </c>
      <c r="W54" s="36">
        <v>84410</v>
      </c>
      <c r="X54" s="36">
        <v>81475</v>
      </c>
      <c r="Y54" s="36">
        <v>121274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81906</v>
      </c>
      <c r="D58" s="52">
        <v>46469</v>
      </c>
      <c r="E58" s="52">
        <v>43011</v>
      </c>
      <c r="F58" s="52">
        <v>53466</v>
      </c>
      <c r="G58" s="52">
        <v>60312</v>
      </c>
      <c r="H58" s="52">
        <v>84181</v>
      </c>
      <c r="I58" s="52">
        <v>44954</v>
      </c>
      <c r="J58" s="52">
        <v>37295</v>
      </c>
      <c r="K58" s="52">
        <v>20502</v>
      </c>
      <c r="L58" s="52">
        <v>18110</v>
      </c>
      <c r="M58" s="52">
        <v>91322</v>
      </c>
      <c r="N58" s="52">
        <v>73545</v>
      </c>
      <c r="O58" s="52">
        <v>38915</v>
      </c>
      <c r="P58" s="52">
        <v>44802</v>
      </c>
      <c r="Q58" s="52">
        <v>45296</v>
      </c>
      <c r="R58" s="52">
        <v>43958</v>
      </c>
      <c r="S58" s="52">
        <v>62763</v>
      </c>
      <c r="T58" s="52">
        <v>53568</v>
      </c>
      <c r="U58" s="52">
        <v>57528</v>
      </c>
      <c r="V58" s="52">
        <v>39794</v>
      </c>
      <c r="W58" s="52">
        <v>40665</v>
      </c>
      <c r="X58" s="52">
        <v>35458</v>
      </c>
      <c r="Y58" s="52">
        <v>36913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4580</v>
      </c>
      <c r="D60" s="52">
        <v>2041</v>
      </c>
      <c r="E60" s="52">
        <v>2186</v>
      </c>
      <c r="F60" s="52">
        <v>3329</v>
      </c>
      <c r="G60" s="52">
        <v>3920</v>
      </c>
      <c r="H60" s="52">
        <v>4940</v>
      </c>
      <c r="I60" s="52">
        <v>1787</v>
      </c>
      <c r="J60" s="52">
        <v>1190</v>
      </c>
      <c r="K60" s="52">
        <v>553</v>
      </c>
      <c r="L60" s="52">
        <v>813</v>
      </c>
      <c r="M60" s="52">
        <v>5309</v>
      </c>
      <c r="N60" s="52">
        <v>4956</v>
      </c>
      <c r="O60" s="52">
        <v>2806</v>
      </c>
      <c r="P60" s="52">
        <v>1788</v>
      </c>
      <c r="Q60" s="52">
        <v>2107</v>
      </c>
      <c r="R60" s="52">
        <v>1587</v>
      </c>
      <c r="S60" s="52">
        <v>2302</v>
      </c>
      <c r="T60" s="52">
        <v>1525</v>
      </c>
      <c r="U60" s="52">
        <v>1513</v>
      </c>
      <c r="V60" s="52">
        <v>704</v>
      </c>
      <c r="W60" s="52">
        <v>823</v>
      </c>
      <c r="X60" s="52">
        <v>751</v>
      </c>
      <c r="Y60" s="52">
        <v>890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984</v>
      </c>
      <c r="D62" s="52">
        <v>778</v>
      </c>
      <c r="E62" s="52">
        <v>625</v>
      </c>
      <c r="F62" s="52">
        <v>1082</v>
      </c>
      <c r="G62" s="52">
        <v>1511</v>
      </c>
      <c r="H62" s="52">
        <v>2354</v>
      </c>
      <c r="I62" s="52">
        <v>1607</v>
      </c>
      <c r="J62" s="52">
        <v>6290</v>
      </c>
      <c r="K62" s="52">
        <v>2032</v>
      </c>
      <c r="L62" s="52">
        <v>2722</v>
      </c>
      <c r="M62" s="52">
        <v>14397</v>
      </c>
      <c r="N62" s="52">
        <v>16444</v>
      </c>
      <c r="O62" s="52">
        <v>11336</v>
      </c>
      <c r="P62" s="52">
        <v>4517</v>
      </c>
      <c r="Q62" s="52">
        <v>3878</v>
      </c>
      <c r="R62" s="52">
        <v>3799</v>
      </c>
      <c r="S62" s="52">
        <v>6834</v>
      </c>
      <c r="T62" s="52">
        <v>4892</v>
      </c>
      <c r="U62" s="52">
        <v>5645</v>
      </c>
      <c r="V62" s="52">
        <v>6218</v>
      </c>
      <c r="W62" s="52">
        <v>10037</v>
      </c>
      <c r="X62" s="52">
        <v>9927</v>
      </c>
      <c r="Y62" s="52">
        <v>6809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12</v>
      </c>
      <c r="D63" s="52">
        <v>7</v>
      </c>
      <c r="E63" s="52">
        <v>23</v>
      </c>
      <c r="F63" s="52">
        <v>16</v>
      </c>
      <c r="G63" s="52">
        <v>6</v>
      </c>
      <c r="H63" s="52">
        <v>44</v>
      </c>
      <c r="I63" s="52">
        <v>4</v>
      </c>
      <c r="J63" s="52">
        <v>228</v>
      </c>
      <c r="K63" s="52">
        <v>29</v>
      </c>
      <c r="L63" s="52">
        <v>187</v>
      </c>
      <c r="M63" s="52">
        <v>832</v>
      </c>
      <c r="N63" s="52">
        <v>885</v>
      </c>
      <c r="O63" s="52">
        <v>445</v>
      </c>
      <c r="P63" s="52">
        <v>478</v>
      </c>
      <c r="Q63" s="52">
        <v>304</v>
      </c>
      <c r="R63" s="52">
        <v>5</v>
      </c>
      <c r="S63" s="52">
        <v>409</v>
      </c>
      <c r="T63" s="52">
        <v>212</v>
      </c>
      <c r="U63" s="52">
        <v>279</v>
      </c>
      <c r="V63" s="52">
        <v>321</v>
      </c>
      <c r="W63" s="52">
        <v>101</v>
      </c>
      <c r="X63" s="52">
        <v>0</v>
      </c>
      <c r="Y63" s="52">
        <v>115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73772</v>
      </c>
      <c r="D64" s="52">
        <v>41416</v>
      </c>
      <c r="E64" s="52">
        <v>38848</v>
      </c>
      <c r="F64" s="52">
        <v>47210</v>
      </c>
      <c r="G64" s="52">
        <v>51972</v>
      </c>
      <c r="H64" s="52">
        <v>71799</v>
      </c>
      <c r="I64" s="52">
        <v>36005</v>
      </c>
      <c r="J64" s="52">
        <v>24437</v>
      </c>
      <c r="K64" s="52">
        <v>14670</v>
      </c>
      <c r="L64" s="52">
        <v>10813</v>
      </c>
      <c r="M64" s="52">
        <v>52659</v>
      </c>
      <c r="N64" s="52">
        <v>39250</v>
      </c>
      <c r="O64" s="52">
        <v>19870</v>
      </c>
      <c r="P64" s="52">
        <v>26295</v>
      </c>
      <c r="Q64" s="52">
        <v>26880</v>
      </c>
      <c r="R64" s="52">
        <v>27075</v>
      </c>
      <c r="S64" s="52">
        <v>39723</v>
      </c>
      <c r="T64" s="52">
        <v>29512</v>
      </c>
      <c r="U64" s="52">
        <v>35959</v>
      </c>
      <c r="V64" s="52">
        <v>17630</v>
      </c>
      <c r="W64" s="52">
        <v>19947</v>
      </c>
      <c r="X64" s="52">
        <v>10875</v>
      </c>
      <c r="Y64" s="52">
        <v>16040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750</v>
      </c>
      <c r="D65" s="52">
        <v>474</v>
      </c>
      <c r="E65" s="52">
        <v>1279</v>
      </c>
      <c r="F65" s="52">
        <v>652</v>
      </c>
      <c r="G65" s="52">
        <v>294</v>
      </c>
      <c r="H65" s="52">
        <v>1123</v>
      </c>
      <c r="I65" s="52">
        <v>267</v>
      </c>
      <c r="J65" s="52">
        <v>772</v>
      </c>
      <c r="K65" s="52">
        <v>299</v>
      </c>
      <c r="L65" s="52">
        <v>949</v>
      </c>
      <c r="M65" s="52">
        <v>2775</v>
      </c>
      <c r="N65" s="52">
        <v>2143</v>
      </c>
      <c r="O65" s="52">
        <v>902</v>
      </c>
      <c r="P65" s="52">
        <v>1306</v>
      </c>
      <c r="Q65" s="52">
        <v>1014</v>
      </c>
      <c r="R65" s="52">
        <v>991</v>
      </c>
      <c r="S65" s="52">
        <v>2702</v>
      </c>
      <c r="T65" s="52">
        <v>1551</v>
      </c>
      <c r="U65" s="52">
        <v>1784</v>
      </c>
      <c r="V65" s="52">
        <v>1827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1818</v>
      </c>
      <c r="D66" s="52">
        <v>1232</v>
      </c>
      <c r="E66" s="52">
        <v>848</v>
      </c>
      <c r="F66" s="52">
        <v>1518</v>
      </c>
      <c r="G66" s="52">
        <v>1498</v>
      </c>
      <c r="H66" s="52">
        <v>3878</v>
      </c>
      <c r="I66" s="52">
        <v>2817</v>
      </c>
      <c r="J66" s="52">
        <v>944</v>
      </c>
      <c r="K66" s="52">
        <v>748</v>
      </c>
      <c r="L66" s="52">
        <v>12</v>
      </c>
      <c r="M66" s="52">
        <v>2049</v>
      </c>
      <c r="N66" s="52">
        <v>1262</v>
      </c>
      <c r="O66" s="52">
        <v>1192</v>
      </c>
      <c r="P66" s="52">
        <v>1011</v>
      </c>
      <c r="Q66" s="52">
        <v>1318</v>
      </c>
      <c r="R66" s="52">
        <v>1117</v>
      </c>
      <c r="S66" s="52">
        <v>994</v>
      </c>
      <c r="T66" s="52">
        <v>3330</v>
      </c>
      <c r="U66" s="52">
        <v>1377</v>
      </c>
      <c r="V66" s="52">
        <v>4540</v>
      </c>
      <c r="W66" s="52">
        <v>0</v>
      </c>
      <c r="X66" s="52">
        <v>839</v>
      </c>
      <c r="Y66" s="52">
        <v>2579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4570</v>
      </c>
      <c r="D67" s="52">
        <v>2562</v>
      </c>
      <c r="E67" s="52">
        <v>1388</v>
      </c>
      <c r="F67" s="52">
        <v>2988</v>
      </c>
      <c r="G67" s="52">
        <v>5031</v>
      </c>
      <c r="H67" s="52">
        <v>4983</v>
      </c>
      <c r="I67" s="52">
        <v>4254</v>
      </c>
      <c r="J67" s="52">
        <v>4624</v>
      </c>
      <c r="K67" s="52">
        <v>2724</v>
      </c>
      <c r="L67" s="52">
        <v>3427</v>
      </c>
      <c r="M67" s="52">
        <v>18610</v>
      </c>
      <c r="N67" s="52">
        <v>13561</v>
      </c>
      <c r="O67" s="52">
        <v>5170</v>
      </c>
      <c r="P67" s="52">
        <v>11195</v>
      </c>
      <c r="Q67" s="52">
        <v>11902</v>
      </c>
      <c r="R67" s="52">
        <v>10971</v>
      </c>
      <c r="S67" s="52">
        <v>12101</v>
      </c>
      <c r="T67" s="52">
        <v>14071</v>
      </c>
      <c r="U67" s="52">
        <v>12484</v>
      </c>
      <c r="V67" s="52">
        <v>9258</v>
      </c>
      <c r="W67" s="52">
        <v>10580</v>
      </c>
      <c r="X67" s="52">
        <v>13817</v>
      </c>
      <c r="Y67" s="52">
        <v>11370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4652</v>
      </c>
      <c r="D69" s="52">
        <v>4913</v>
      </c>
      <c r="E69" s="52">
        <v>4739</v>
      </c>
      <c r="F69" s="52">
        <v>4773</v>
      </c>
      <c r="G69" s="52">
        <v>7498</v>
      </c>
      <c r="H69" s="52">
        <v>15850</v>
      </c>
      <c r="I69" s="52">
        <v>23985</v>
      </c>
      <c r="J69" s="52">
        <v>23559</v>
      </c>
      <c r="K69" s="52">
        <v>11317</v>
      </c>
      <c r="L69" s="52">
        <v>7970</v>
      </c>
      <c r="M69" s="52">
        <v>35397</v>
      </c>
      <c r="N69" s="52">
        <v>49618</v>
      </c>
      <c r="O69" s="52">
        <v>33049</v>
      </c>
      <c r="P69" s="52">
        <v>24919</v>
      </c>
      <c r="Q69" s="52">
        <v>25074</v>
      </c>
      <c r="R69" s="52">
        <v>16998</v>
      </c>
      <c r="S69" s="52">
        <v>23495</v>
      </c>
      <c r="T69" s="52">
        <v>14852</v>
      </c>
      <c r="U69" s="52">
        <v>18695</v>
      </c>
      <c r="V69" s="52">
        <v>19628</v>
      </c>
      <c r="W69" s="52">
        <v>21048</v>
      </c>
      <c r="X69" s="52">
        <v>17800</v>
      </c>
      <c r="Y69" s="52">
        <v>11958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37715</v>
      </c>
      <c r="D70" s="52">
        <v>20648</v>
      </c>
      <c r="E70" s="52">
        <v>20428</v>
      </c>
      <c r="F70" s="52">
        <v>21219</v>
      </c>
      <c r="G70" s="52">
        <v>16716</v>
      </c>
      <c r="H70" s="52">
        <v>21087</v>
      </c>
      <c r="I70" s="52">
        <v>5888</v>
      </c>
      <c r="J70" s="52">
        <v>3929</v>
      </c>
      <c r="K70" s="52">
        <v>3757</v>
      </c>
      <c r="L70" s="52">
        <v>5496</v>
      </c>
      <c r="M70" s="52">
        <v>33246</v>
      </c>
      <c r="N70" s="52">
        <v>15959</v>
      </c>
      <c r="O70" s="52">
        <v>3355</v>
      </c>
      <c r="P70" s="52">
        <v>7236</v>
      </c>
      <c r="Q70" s="52">
        <v>4501</v>
      </c>
      <c r="R70" s="52">
        <v>4702</v>
      </c>
      <c r="S70" s="52">
        <v>12532</v>
      </c>
      <c r="T70" s="52">
        <v>11583</v>
      </c>
      <c r="U70" s="52">
        <v>13119</v>
      </c>
      <c r="V70" s="52">
        <v>6292</v>
      </c>
      <c r="W70" s="52">
        <v>3037</v>
      </c>
      <c r="X70" s="52">
        <v>1665</v>
      </c>
      <c r="Y70" s="52">
        <v>2683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39539</v>
      </c>
      <c r="D71" s="36">
        <v>20908</v>
      </c>
      <c r="E71" s="36">
        <v>17844</v>
      </c>
      <c r="F71" s="36">
        <v>27474</v>
      </c>
      <c r="G71" s="36">
        <v>36098</v>
      </c>
      <c r="H71" s="36">
        <v>47244</v>
      </c>
      <c r="I71" s="36">
        <v>15081</v>
      </c>
      <c r="J71" s="36">
        <v>9807</v>
      </c>
      <c r="K71" s="36">
        <v>5428</v>
      </c>
      <c r="L71" s="36">
        <v>4644</v>
      </c>
      <c r="M71" s="36">
        <v>22679</v>
      </c>
      <c r="N71" s="36">
        <v>7968</v>
      </c>
      <c r="O71" s="36">
        <v>2511</v>
      </c>
      <c r="P71" s="36">
        <v>12647</v>
      </c>
      <c r="Q71" s="36">
        <v>15721</v>
      </c>
      <c r="R71" s="36">
        <v>22258</v>
      </c>
      <c r="S71" s="36">
        <v>26736</v>
      </c>
      <c r="T71" s="36">
        <v>27133</v>
      </c>
      <c r="U71" s="36">
        <v>25714</v>
      </c>
      <c r="V71" s="36">
        <v>13874</v>
      </c>
      <c r="W71" s="36">
        <v>16580</v>
      </c>
      <c r="X71" s="36">
        <v>15993</v>
      </c>
      <c r="Y71" s="36">
        <v>22272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124100</v>
      </c>
      <c r="D75" s="52">
        <v>72599</v>
      </c>
      <c r="E75" s="52">
        <v>68935</v>
      </c>
      <c r="F75" s="52">
        <v>90612</v>
      </c>
      <c r="G75" s="52">
        <v>120178</v>
      </c>
      <c r="H75" s="52">
        <v>158505</v>
      </c>
      <c r="I75" s="52">
        <v>110648</v>
      </c>
      <c r="J75" s="52">
        <v>76947</v>
      </c>
      <c r="K75" s="52">
        <v>33202</v>
      </c>
      <c r="L75" s="52">
        <v>40602</v>
      </c>
      <c r="M75" s="52">
        <v>138908</v>
      </c>
      <c r="N75" s="52">
        <v>156262</v>
      </c>
      <c r="O75" s="52">
        <v>121856</v>
      </c>
      <c r="P75" s="52">
        <v>37398</v>
      </c>
      <c r="Q75" s="52">
        <v>54916</v>
      </c>
      <c r="R75" s="52">
        <v>71913</v>
      </c>
      <c r="S75" s="52">
        <v>113971</v>
      </c>
      <c r="T75" s="52">
        <v>97305</v>
      </c>
      <c r="U75" s="52">
        <v>105133</v>
      </c>
      <c r="V75" s="52">
        <v>94978</v>
      </c>
      <c r="W75" s="52">
        <v>105096</v>
      </c>
      <c r="X75" s="52">
        <v>92963</v>
      </c>
      <c r="Y75" s="52">
        <v>91760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16302</v>
      </c>
      <c r="D77" s="52">
        <v>15723</v>
      </c>
      <c r="E77" s="52">
        <v>8475</v>
      </c>
      <c r="F77" s="52">
        <v>4735</v>
      </c>
      <c r="G77" s="52">
        <v>6122</v>
      </c>
      <c r="H77" s="52">
        <v>9807</v>
      </c>
      <c r="I77" s="52">
        <v>10956</v>
      </c>
      <c r="J77" s="52">
        <v>11096</v>
      </c>
      <c r="K77" s="52">
        <v>10264</v>
      </c>
      <c r="L77" s="52">
        <v>4759</v>
      </c>
      <c r="M77" s="52">
        <v>5645</v>
      </c>
      <c r="N77" s="52">
        <v>22075</v>
      </c>
      <c r="O77" s="52">
        <v>33119</v>
      </c>
      <c r="P77" s="52">
        <v>36279</v>
      </c>
      <c r="Q77" s="52">
        <v>10208</v>
      </c>
      <c r="R77" s="52">
        <v>20935</v>
      </c>
      <c r="S77" s="52">
        <v>25856</v>
      </c>
      <c r="T77" s="52">
        <v>27543</v>
      </c>
      <c r="U77" s="52">
        <v>26375</v>
      </c>
      <c r="V77" s="52">
        <v>27216</v>
      </c>
      <c r="W77" s="52">
        <v>27819</v>
      </c>
      <c r="X77" s="52">
        <v>24426</v>
      </c>
      <c r="Y77" s="52">
        <v>21742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32478</v>
      </c>
      <c r="D79" s="52">
        <f t="shared" si="0"/>
        <v>27299</v>
      </c>
      <c r="E79" s="52">
        <f t="shared" si="0"/>
        <v>26986</v>
      </c>
      <c r="F79" s="52">
        <f t="shared" si="0"/>
        <v>35503</v>
      </c>
      <c r="G79" s="52">
        <f t="shared" si="0"/>
        <v>41309</v>
      </c>
      <c r="H79" s="52">
        <f t="shared" si="0"/>
        <v>44942</v>
      </c>
      <c r="I79" s="52">
        <f t="shared" si="0"/>
        <v>36935</v>
      </c>
      <c r="J79" s="52">
        <f t="shared" si="0"/>
        <v>42637</v>
      </c>
      <c r="K79" s="52">
        <f t="shared" si="0"/>
        <v>30343</v>
      </c>
      <c r="L79" s="52">
        <f t="shared" si="0"/>
        <v>40633</v>
      </c>
      <c r="M79" s="52">
        <f t="shared" si="0"/>
        <v>71717</v>
      </c>
      <c r="N79" s="52">
        <f t="shared" si="0"/>
        <v>100768</v>
      </c>
      <c r="O79" s="52">
        <f t="shared" si="0"/>
        <v>107853</v>
      </c>
      <c r="P79" s="52">
        <f t="shared" si="0"/>
        <v>31571</v>
      </c>
      <c r="Q79" s="52">
        <f t="shared" si="0"/>
        <v>24882</v>
      </c>
      <c r="R79" s="52">
        <f t="shared" ref="R79:V79" si="1">R45-R62</f>
        <v>25634</v>
      </c>
      <c r="S79" s="52">
        <f t="shared" si="1"/>
        <v>39036</v>
      </c>
      <c r="T79" s="52">
        <f t="shared" si="1"/>
        <v>34557</v>
      </c>
      <c r="U79" s="52">
        <f t="shared" si="1"/>
        <v>43293</v>
      </c>
      <c r="V79" s="52">
        <f t="shared" si="1"/>
        <v>53193</v>
      </c>
      <c r="W79" s="52">
        <f t="shared" ref="W79:Y79" si="2">W45-W62</f>
        <v>71794</v>
      </c>
      <c r="X79" s="52">
        <f t="shared" si="2"/>
        <v>74170</v>
      </c>
      <c r="Y79" s="52">
        <f t="shared" si="2"/>
        <v>57878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380</v>
      </c>
      <c r="D80" s="52">
        <f t="shared" si="3"/>
        <v>245</v>
      </c>
      <c r="E80" s="52">
        <f t="shared" si="3"/>
        <v>997</v>
      </c>
      <c r="F80" s="52">
        <f t="shared" si="3"/>
        <v>522</v>
      </c>
      <c r="G80" s="52">
        <f t="shared" si="3"/>
        <v>167</v>
      </c>
      <c r="H80" s="52">
        <f t="shared" si="3"/>
        <v>839</v>
      </c>
      <c r="I80" s="52">
        <f t="shared" si="3"/>
        <v>91</v>
      </c>
      <c r="J80" s="52">
        <f t="shared" si="3"/>
        <v>1541</v>
      </c>
      <c r="K80" s="52">
        <f t="shared" si="3"/>
        <v>434</v>
      </c>
      <c r="L80" s="52">
        <f t="shared" si="3"/>
        <v>2790</v>
      </c>
      <c r="M80" s="52">
        <f t="shared" si="3"/>
        <v>4139</v>
      </c>
      <c r="N80" s="52">
        <f t="shared" si="3"/>
        <v>5419</v>
      </c>
      <c r="O80" s="52">
        <f t="shared" si="3"/>
        <v>4231</v>
      </c>
      <c r="P80" s="52">
        <f t="shared" si="3"/>
        <v>3335</v>
      </c>
      <c r="Q80" s="52">
        <f t="shared" si="3"/>
        <v>1942</v>
      </c>
      <c r="R80" s="52">
        <f t="shared" ref="R80:V80" si="4">R46-R63</f>
        <v>34</v>
      </c>
      <c r="S80" s="52">
        <f t="shared" si="4"/>
        <v>2335</v>
      </c>
      <c r="T80" s="52">
        <f t="shared" si="4"/>
        <v>1489</v>
      </c>
      <c r="U80" s="52">
        <f t="shared" si="4"/>
        <v>2139</v>
      </c>
      <c r="V80" s="52">
        <f t="shared" si="4"/>
        <v>2744</v>
      </c>
      <c r="W80" s="52">
        <f t="shared" ref="W80:Y80" si="5">W46-W63</f>
        <v>723</v>
      </c>
      <c r="X80" s="52">
        <f t="shared" si="5"/>
        <v>0</v>
      </c>
      <c r="Y80" s="52">
        <f t="shared" si="5"/>
        <v>971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258097</v>
      </c>
      <c r="D81" s="52">
        <f t="shared" si="6"/>
        <v>215359</v>
      </c>
      <c r="E81" s="52">
        <f t="shared" si="6"/>
        <v>218244</v>
      </c>
      <c r="F81" s="52">
        <f t="shared" si="6"/>
        <v>237422</v>
      </c>
      <c r="G81" s="52">
        <f t="shared" si="6"/>
        <v>273717</v>
      </c>
      <c r="H81" s="52">
        <f t="shared" si="6"/>
        <v>333465</v>
      </c>
      <c r="I81" s="52">
        <f t="shared" si="6"/>
        <v>136979</v>
      </c>
      <c r="J81" s="52">
        <f t="shared" si="6"/>
        <v>99708</v>
      </c>
      <c r="K81" s="52">
        <f t="shared" si="6"/>
        <v>113251</v>
      </c>
      <c r="L81" s="52">
        <f t="shared" si="6"/>
        <v>84117</v>
      </c>
      <c r="M81" s="52">
        <f t="shared" si="6"/>
        <v>133411</v>
      </c>
      <c r="N81" s="52">
        <f t="shared" si="6"/>
        <v>134248</v>
      </c>
      <c r="O81" s="52">
        <f t="shared" si="6"/>
        <v>113391</v>
      </c>
      <c r="P81" s="52">
        <f t="shared" si="6"/>
        <v>90434</v>
      </c>
      <c r="Q81" s="52">
        <f t="shared" si="6"/>
        <v>81641</v>
      </c>
      <c r="R81" s="52">
        <f t="shared" ref="R81:V81" si="7">R47-R64</f>
        <v>86326</v>
      </c>
      <c r="S81" s="52">
        <f t="shared" si="7"/>
        <v>112245</v>
      </c>
      <c r="T81" s="52">
        <f t="shared" si="7"/>
        <v>101928</v>
      </c>
      <c r="U81" s="52">
        <f t="shared" si="7"/>
        <v>133451</v>
      </c>
      <c r="V81" s="52">
        <f t="shared" si="7"/>
        <v>79865</v>
      </c>
      <c r="W81" s="52">
        <f t="shared" ref="W81:Y81" si="8">W47-W64</f>
        <v>80718</v>
      </c>
      <c r="X81" s="52">
        <f t="shared" si="8"/>
        <v>46133</v>
      </c>
      <c r="Y81" s="52">
        <f t="shared" si="8"/>
        <v>72814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2623</v>
      </c>
      <c r="D82" s="52">
        <f t="shared" si="9"/>
        <v>2463</v>
      </c>
      <c r="E82" s="52">
        <f t="shared" si="9"/>
        <v>7185</v>
      </c>
      <c r="F82" s="52">
        <f t="shared" si="9"/>
        <v>3276</v>
      </c>
      <c r="G82" s="52">
        <f t="shared" si="9"/>
        <v>1548</v>
      </c>
      <c r="H82" s="52">
        <f t="shared" si="9"/>
        <v>5213</v>
      </c>
      <c r="I82" s="52">
        <f t="shared" si="9"/>
        <v>1014</v>
      </c>
      <c r="J82" s="52">
        <f t="shared" si="9"/>
        <v>3148</v>
      </c>
      <c r="K82" s="52">
        <f t="shared" si="9"/>
        <v>2303</v>
      </c>
      <c r="L82" s="52">
        <f t="shared" si="9"/>
        <v>7380</v>
      </c>
      <c r="M82" s="52">
        <f t="shared" si="9"/>
        <v>7029</v>
      </c>
      <c r="N82" s="52">
        <f t="shared" si="9"/>
        <v>7331</v>
      </c>
      <c r="O82" s="52">
        <f t="shared" si="9"/>
        <v>5147</v>
      </c>
      <c r="P82" s="52">
        <f t="shared" si="9"/>
        <v>4487</v>
      </c>
      <c r="Q82" s="52">
        <f t="shared" si="9"/>
        <v>3079</v>
      </c>
      <c r="R82" s="52">
        <f t="shared" ref="R82:V82" si="10">R48-R65</f>
        <v>3155</v>
      </c>
      <c r="S82" s="52">
        <f t="shared" si="10"/>
        <v>7630</v>
      </c>
      <c r="T82" s="52">
        <f t="shared" si="10"/>
        <v>5356</v>
      </c>
      <c r="U82" s="52">
        <f t="shared" si="10"/>
        <v>6625</v>
      </c>
      <c r="V82" s="52">
        <f t="shared" si="10"/>
        <v>8278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6361</v>
      </c>
      <c r="D83" s="52">
        <f t="shared" si="12"/>
        <v>6404</v>
      </c>
      <c r="E83" s="52">
        <f t="shared" si="12"/>
        <v>4766</v>
      </c>
      <c r="F83" s="52">
        <f t="shared" si="12"/>
        <v>7636</v>
      </c>
      <c r="G83" s="52">
        <f t="shared" si="12"/>
        <v>7890</v>
      </c>
      <c r="H83" s="52">
        <f t="shared" si="12"/>
        <v>18011</v>
      </c>
      <c r="I83" s="52">
        <f t="shared" si="12"/>
        <v>10715</v>
      </c>
      <c r="J83" s="52">
        <f t="shared" si="12"/>
        <v>3851</v>
      </c>
      <c r="K83" s="52">
        <f t="shared" si="12"/>
        <v>5773</v>
      </c>
      <c r="L83" s="52">
        <f t="shared" si="12"/>
        <v>94</v>
      </c>
      <c r="M83" s="52">
        <f t="shared" si="12"/>
        <v>5190</v>
      </c>
      <c r="N83" s="52">
        <f t="shared" si="12"/>
        <v>4315</v>
      </c>
      <c r="O83" s="52">
        <f t="shared" si="12"/>
        <v>6803</v>
      </c>
      <c r="P83" s="52">
        <f t="shared" si="12"/>
        <v>3471</v>
      </c>
      <c r="Q83" s="52">
        <f t="shared" si="12"/>
        <v>3998</v>
      </c>
      <c r="R83" s="52">
        <f t="shared" ref="R83:V83" si="13">R49-R66</f>
        <v>3564</v>
      </c>
      <c r="S83" s="52">
        <f t="shared" si="13"/>
        <v>2806</v>
      </c>
      <c r="T83" s="52">
        <f t="shared" si="13"/>
        <v>11494</v>
      </c>
      <c r="U83" s="52">
        <f t="shared" si="13"/>
        <v>5104</v>
      </c>
      <c r="V83" s="52">
        <f t="shared" si="13"/>
        <v>20565</v>
      </c>
      <c r="W83" s="52">
        <f t="shared" ref="W83:Y83" si="14">W49-W66</f>
        <v>0</v>
      </c>
      <c r="X83" s="52">
        <f t="shared" si="14"/>
        <v>3559</v>
      </c>
      <c r="Y83" s="52">
        <f t="shared" si="14"/>
        <v>11707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15986</v>
      </c>
      <c r="D84" s="52">
        <f t="shared" si="15"/>
        <v>13323</v>
      </c>
      <c r="E84" s="52">
        <f t="shared" si="15"/>
        <v>7794</v>
      </c>
      <c r="F84" s="52">
        <f t="shared" si="15"/>
        <v>15026</v>
      </c>
      <c r="G84" s="52">
        <f t="shared" si="15"/>
        <v>26494</v>
      </c>
      <c r="H84" s="52">
        <f t="shared" si="15"/>
        <v>23145</v>
      </c>
      <c r="I84" s="52">
        <f t="shared" si="15"/>
        <v>16185</v>
      </c>
      <c r="J84" s="52">
        <f t="shared" si="15"/>
        <v>18868</v>
      </c>
      <c r="K84" s="52">
        <f t="shared" si="15"/>
        <v>21030</v>
      </c>
      <c r="L84" s="52">
        <f t="shared" si="15"/>
        <v>26654</v>
      </c>
      <c r="M84" s="52">
        <f t="shared" si="15"/>
        <v>47149</v>
      </c>
      <c r="N84" s="52">
        <f t="shared" si="15"/>
        <v>46386</v>
      </c>
      <c r="O84" s="52">
        <f t="shared" si="15"/>
        <v>29500</v>
      </c>
      <c r="P84" s="52">
        <f t="shared" si="15"/>
        <v>38515</v>
      </c>
      <c r="Q84" s="52">
        <f t="shared" si="15"/>
        <v>36149</v>
      </c>
      <c r="R84" s="52">
        <f t="shared" ref="R84:V84" si="16">R50-R67</f>
        <v>34979</v>
      </c>
      <c r="S84" s="52">
        <f t="shared" si="16"/>
        <v>34185</v>
      </c>
      <c r="T84" s="52">
        <f t="shared" si="16"/>
        <v>48595</v>
      </c>
      <c r="U84" s="52">
        <f t="shared" si="16"/>
        <v>46347</v>
      </c>
      <c r="V84" s="52">
        <f t="shared" si="16"/>
        <v>41939</v>
      </c>
      <c r="W84" s="52">
        <f t="shared" ref="W84:Y84" si="17">W50-W67</f>
        <v>42802</v>
      </c>
      <c r="X84" s="52">
        <f t="shared" si="17"/>
        <v>58605</v>
      </c>
      <c r="Y84" s="52">
        <f t="shared" si="17"/>
        <v>51611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153471</v>
      </c>
      <c r="D86" s="52">
        <v>141987</v>
      </c>
      <c r="E86" s="52">
        <v>125823</v>
      </c>
      <c r="F86" s="52">
        <v>113238</v>
      </c>
      <c r="G86" s="52">
        <v>153300</v>
      </c>
      <c r="H86" s="52">
        <v>213447</v>
      </c>
      <c r="I86" s="52">
        <v>157304</v>
      </c>
      <c r="J86" s="52">
        <v>123936</v>
      </c>
      <c r="K86" s="52">
        <v>119615</v>
      </c>
      <c r="L86" s="52">
        <v>97542</v>
      </c>
      <c r="M86" s="52">
        <v>149188</v>
      </c>
      <c r="N86" s="52">
        <v>239031</v>
      </c>
      <c r="O86" s="52">
        <v>252462</v>
      </c>
      <c r="P86" s="52">
        <v>134989</v>
      </c>
      <c r="Q86" s="52">
        <v>125938</v>
      </c>
      <c r="R86" s="52">
        <v>104450</v>
      </c>
      <c r="S86" s="52">
        <v>127844</v>
      </c>
      <c r="T86" s="52">
        <v>112703</v>
      </c>
      <c r="U86" s="52">
        <v>147027</v>
      </c>
      <c r="V86" s="52">
        <v>163378</v>
      </c>
      <c r="W86" s="52">
        <v>148479</v>
      </c>
      <c r="X86" s="52">
        <v>128279</v>
      </c>
      <c r="Y86" s="52">
        <v>105041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92317</v>
      </c>
      <c r="D87" s="52">
        <v>74461</v>
      </c>
      <c r="E87" s="52">
        <v>89493</v>
      </c>
      <c r="F87" s="52">
        <v>93993</v>
      </c>
      <c r="G87" s="52">
        <v>73202</v>
      </c>
      <c r="H87" s="52">
        <v>77823</v>
      </c>
      <c r="I87" s="52">
        <v>17594</v>
      </c>
      <c r="J87" s="52">
        <v>13820</v>
      </c>
      <c r="K87" s="52">
        <v>23681</v>
      </c>
      <c r="L87" s="52">
        <v>37178</v>
      </c>
      <c r="M87" s="52">
        <v>74342</v>
      </c>
      <c r="N87" s="52">
        <v>44733</v>
      </c>
      <c r="O87" s="52">
        <v>15611</v>
      </c>
      <c r="P87" s="52">
        <v>21429</v>
      </c>
      <c r="Q87" s="52">
        <v>11824</v>
      </c>
      <c r="R87" s="52">
        <v>13703</v>
      </c>
      <c r="S87" s="52">
        <v>32480</v>
      </c>
      <c r="T87" s="52">
        <v>39510</v>
      </c>
      <c r="U87" s="52">
        <v>48401</v>
      </c>
      <c r="V87" s="52">
        <v>28494</v>
      </c>
      <c r="W87" s="52">
        <v>12419</v>
      </c>
      <c r="X87" s="52">
        <v>6808</v>
      </c>
      <c r="Y87" s="52">
        <v>11928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96781</v>
      </c>
      <c r="D88" s="36">
        <v>75398</v>
      </c>
      <c r="E88" s="36">
        <v>78170</v>
      </c>
      <c r="F88" s="36">
        <v>121696</v>
      </c>
      <c r="G88" s="36">
        <v>158082</v>
      </c>
      <c r="H88" s="36">
        <v>174355</v>
      </c>
      <c r="I88" s="36">
        <v>45069</v>
      </c>
      <c r="J88" s="36">
        <v>34494</v>
      </c>
      <c r="K88" s="36">
        <v>34217</v>
      </c>
      <c r="L88" s="36">
        <v>31414</v>
      </c>
      <c r="M88" s="36">
        <v>50710</v>
      </c>
      <c r="N88" s="36">
        <v>22333</v>
      </c>
      <c r="O88" s="36">
        <v>11682</v>
      </c>
      <c r="P88" s="36">
        <v>37452</v>
      </c>
      <c r="Q88" s="36">
        <v>41295</v>
      </c>
      <c r="R88" s="36">
        <v>64892</v>
      </c>
      <c r="S88" s="36">
        <v>69280</v>
      </c>
      <c r="T88" s="36">
        <v>92539</v>
      </c>
      <c r="U88" s="36">
        <v>94864</v>
      </c>
      <c r="V88" s="36">
        <v>62816</v>
      </c>
      <c r="W88" s="36">
        <v>67830</v>
      </c>
      <c r="X88" s="36">
        <v>65482</v>
      </c>
      <c r="Y88" s="36">
        <v>99002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20110</v>
      </c>
      <c r="K94" s="52">
        <f>RES_hhdet_numvin!K83</f>
        <v>17727</v>
      </c>
      <c r="L94" s="52">
        <f>RES_hhdet_numvin!L83</f>
        <v>27220</v>
      </c>
      <c r="M94" s="52">
        <f>RES_hhdet_numvin!M83</f>
        <v>133101</v>
      </c>
      <c r="N94" s="52">
        <f>RES_hhdet_numvin!N83</f>
        <v>155129</v>
      </c>
      <c r="O94" s="52">
        <f>RES_hhdet_numvin!O83</f>
        <v>121520</v>
      </c>
      <c r="P94" s="52">
        <f>RES_hhdet_numvin!P83</f>
        <v>67571</v>
      </c>
      <c r="Q94" s="52">
        <f>RES_hhdet_numvin!Q83</f>
        <v>87686</v>
      </c>
      <c r="R94" s="52">
        <f>RES_hhdet_numvin!R83</f>
        <v>106167</v>
      </c>
      <c r="S94" s="52">
        <f>RES_hhdet_numvin!S83</f>
        <v>167415</v>
      </c>
      <c r="T94" s="52">
        <f>RES_hhdet_numvin!T83</f>
        <v>146269</v>
      </c>
      <c r="U94" s="52">
        <f>RES_hhdet_numvin!U83</f>
        <v>160120</v>
      </c>
      <c r="V94" s="52">
        <f>RES_hhdet_numvin!V83</f>
        <v>133885</v>
      </c>
      <c r="W94" s="52">
        <f>RES_hhdet_numvin!W83</f>
        <v>145478</v>
      </c>
      <c r="X94" s="52">
        <f>RES_hhdet_numvin!X83</f>
        <v>128392</v>
      </c>
      <c r="Y94" s="52">
        <f>RES_hhdet_numvin!Y83</f>
        <v>128673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7095</v>
      </c>
      <c r="S97" s="138">
        <f>RES_hhdet_numvin!S86</f>
        <v>15497</v>
      </c>
      <c r="T97" s="138">
        <f>RES_hhdet_numvin!T86</f>
        <v>21286</v>
      </c>
      <c r="U97" s="138">
        <f>RES_hhdet_numvin!U86</f>
        <v>23776</v>
      </c>
      <c r="V97" s="138">
        <f>RES_hhdet_numvin!V86</f>
        <v>25964</v>
      </c>
      <c r="W97" s="138">
        <f>RES_hhdet_numvin!W86</f>
        <v>27876</v>
      </c>
      <c r="X97" s="138">
        <f>RES_hhdet_numvin!X86</f>
        <v>25037</v>
      </c>
      <c r="Y97" s="138">
        <f>RES_hhdet_numvin!Y86</f>
        <v>22632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2556</v>
      </c>
      <c r="K99" s="138">
        <f>RES_hhdet_numvin!K88</f>
        <v>1626</v>
      </c>
      <c r="L99" s="138">
        <f>RES_hhdet_numvin!L88</f>
        <v>4198</v>
      </c>
      <c r="M99" s="138">
        <f>RES_hhdet_numvin!M88</f>
        <v>21013</v>
      </c>
      <c r="N99" s="138">
        <f>RES_hhdet_numvin!N88</f>
        <v>36108</v>
      </c>
      <c r="O99" s="138">
        <f>RES_hhdet_numvin!O88</f>
        <v>41317</v>
      </c>
      <c r="P99" s="138">
        <f>RES_hhdet_numvin!P88</f>
        <v>14834</v>
      </c>
      <c r="Q99" s="138">
        <f>RES_hhdet_numvin!Q88</f>
        <v>17974</v>
      </c>
      <c r="R99" s="138">
        <f>RES_hhdet_numvin!R88</f>
        <v>23310</v>
      </c>
      <c r="S99" s="138">
        <f>RES_hhdet_numvin!S88</f>
        <v>40050</v>
      </c>
      <c r="T99" s="138">
        <f>RES_hhdet_numvin!T88</f>
        <v>35460</v>
      </c>
      <c r="U99" s="138">
        <f>RES_hhdet_numvin!U88</f>
        <v>45035</v>
      </c>
      <c r="V99" s="138">
        <f>RES_hhdet_numvin!V88</f>
        <v>56711</v>
      </c>
      <c r="W99" s="138">
        <f>RES_hhdet_numvin!W88</f>
        <v>80507</v>
      </c>
      <c r="X99" s="138">
        <f>RES_hhdet_numvin!X88</f>
        <v>83758</v>
      </c>
      <c r="Y99" s="138">
        <f>RES_hhdet_numvin!Y88</f>
        <v>64687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93</v>
      </c>
      <c r="K100" s="138">
        <f>RES_hhdet_numvin!K89</f>
        <v>23</v>
      </c>
      <c r="L100" s="138">
        <f>RES_hhdet_numvin!L89</f>
        <v>287</v>
      </c>
      <c r="M100" s="138">
        <f>RES_hhdet_numvin!M89</f>
        <v>1217</v>
      </c>
      <c r="N100" s="138">
        <f>RES_hhdet_numvin!N89</f>
        <v>1947</v>
      </c>
      <c r="O100" s="138">
        <f>RES_hhdet_numvin!O89</f>
        <v>1631</v>
      </c>
      <c r="P100" s="138">
        <f>RES_hhdet_numvin!P89</f>
        <v>1577</v>
      </c>
      <c r="Q100" s="138">
        <f>RES_hhdet_numvin!Q89</f>
        <v>1419</v>
      </c>
      <c r="R100" s="138">
        <f>RES_hhdet_numvin!R89</f>
        <v>38</v>
      </c>
      <c r="S100" s="138">
        <f>RES_hhdet_numvin!S89</f>
        <v>2417</v>
      </c>
      <c r="T100" s="138">
        <f>RES_hhdet_numvin!T89</f>
        <v>1548</v>
      </c>
      <c r="U100" s="138">
        <f>RES_hhdet_numvin!U89</f>
        <v>2242</v>
      </c>
      <c r="V100" s="138">
        <f>RES_hhdet_numvin!V89</f>
        <v>2939</v>
      </c>
      <c r="W100" s="138">
        <f>RES_hhdet_numvin!W89</f>
        <v>815</v>
      </c>
      <c r="X100" s="138">
        <f>RES_hhdet_numvin!X89</f>
        <v>0</v>
      </c>
      <c r="Y100" s="138">
        <f>RES_hhdet_numvin!Y89</f>
        <v>1086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35481</v>
      </c>
      <c r="S103" s="138">
        <f>RES_hhdet_numvin!S92</f>
        <v>86168</v>
      </c>
      <c r="T103" s="138">
        <f>RES_hhdet_numvin!T92</f>
        <v>96989</v>
      </c>
      <c r="U103" s="138">
        <f>RES_hhdet_numvin!U92</f>
        <v>144004</v>
      </c>
      <c r="V103" s="138">
        <f>RES_hhdet_numvin!V92</f>
        <v>90005</v>
      </c>
      <c r="W103" s="138">
        <f>RES_hhdet_numvin!W92</f>
        <v>97971</v>
      </c>
      <c r="X103" s="138">
        <f>RES_hhdet_numvin!X92</f>
        <v>56690</v>
      </c>
      <c r="Y103" s="138">
        <f>RES_hhdet_numvin!Y92</f>
        <v>88854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1296</v>
      </c>
      <c r="S104" s="138">
        <f>RES_hhdet_numvin!S93</f>
        <v>5867</v>
      </c>
      <c r="T104" s="138">
        <f>RES_hhdet_numvin!T93</f>
        <v>5115</v>
      </c>
      <c r="U104" s="138">
        <f>RES_hhdet_numvin!U93</f>
        <v>7165</v>
      </c>
      <c r="V104" s="138">
        <f>RES_hhdet_numvin!V93</f>
        <v>9336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1465</v>
      </c>
      <c r="S107" s="138">
        <f>RES_hhdet_numvin!S96</f>
        <v>2165</v>
      </c>
      <c r="T107" s="138">
        <f>RES_hhdet_numvin!T96</f>
        <v>10955</v>
      </c>
      <c r="U107" s="138">
        <f>RES_hhdet_numvin!U96</f>
        <v>5522</v>
      </c>
      <c r="V107" s="138">
        <f>RES_hhdet_numvin!V96</f>
        <v>23174</v>
      </c>
      <c r="W107" s="138">
        <f>RES_hhdet_numvin!W96</f>
        <v>0</v>
      </c>
      <c r="X107" s="138">
        <f>RES_hhdet_numvin!X96</f>
        <v>4378</v>
      </c>
      <c r="Y107" s="138">
        <f>RES_hhdet_numvin!Y96</f>
        <v>14286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14383</v>
      </c>
      <c r="S108" s="138">
        <f>RES_hhdet_numvin!S97</f>
        <v>26256</v>
      </c>
      <c r="T108" s="138">
        <f>RES_hhdet_numvin!T97</f>
        <v>46263</v>
      </c>
      <c r="U108" s="138">
        <f>RES_hhdet_numvin!U97</f>
        <v>50035</v>
      </c>
      <c r="V108" s="138">
        <f>RES_hhdet_numvin!V97</f>
        <v>47263</v>
      </c>
      <c r="W108" s="138">
        <f>RES_hhdet_numvin!W97</f>
        <v>51958</v>
      </c>
      <c r="X108" s="138">
        <f>RES_hhdet_numvin!X97</f>
        <v>72015</v>
      </c>
      <c r="Y108" s="138">
        <f>RES_hhdet_numvin!Y97</f>
        <v>62981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36995</v>
      </c>
      <c r="S112" s="138">
        <f>RES_hhdet_numvin!S101</f>
        <v>80812</v>
      </c>
      <c r="T112" s="138">
        <f>RES_hhdet_numvin!T101</f>
        <v>86004</v>
      </c>
      <c r="U112" s="138">
        <f>RES_hhdet_numvin!U101</f>
        <v>129794</v>
      </c>
      <c r="V112" s="138">
        <f>RES_hhdet_numvin!V101</f>
        <v>159490</v>
      </c>
      <c r="W112" s="138">
        <f>RES_hhdet_numvin!W101</f>
        <v>160903</v>
      </c>
      <c r="X112" s="138">
        <f>RES_hhdet_numvin!X101</f>
        <v>145413</v>
      </c>
      <c r="Y112" s="138">
        <f>RES_hhdet_numvin!Y101</f>
        <v>116999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6015</v>
      </c>
      <c r="S113" s="138">
        <f>RES_hhdet_numvin!S102</f>
        <v>25995</v>
      </c>
      <c r="T113" s="138">
        <f>RES_hhdet_numvin!T102</f>
        <v>38264</v>
      </c>
      <c r="U113" s="138">
        <f>RES_hhdet_numvin!U102</f>
        <v>53608</v>
      </c>
      <c r="V113" s="138">
        <f>RES_hhdet_numvin!V102</f>
        <v>32665</v>
      </c>
      <c r="W113" s="138">
        <f>RES_hhdet_numvin!W102</f>
        <v>15091</v>
      </c>
      <c r="X113" s="138">
        <f>RES_hhdet_numvin!X102</f>
        <v>8440</v>
      </c>
      <c r="Y113" s="138">
        <f>RES_hhdet_numvin!Y102</f>
        <v>14611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28465</v>
      </c>
      <c r="S114" s="39">
        <f>RES_hhdet_numvin!S103</f>
        <v>55440</v>
      </c>
      <c r="T114" s="39">
        <f>RES_hhdet_numvin!T103</f>
        <v>89620</v>
      </c>
      <c r="U114" s="39">
        <f>RES_hhdet_numvin!U103</f>
        <v>105067</v>
      </c>
      <c r="V114" s="39">
        <f>RES_hhdet_numvin!V103</f>
        <v>72006</v>
      </c>
      <c r="W114" s="39">
        <f>RES_hhdet_numvin!W103</f>
        <v>82381</v>
      </c>
      <c r="X114" s="39">
        <f>RES_hhdet_numvin!X103</f>
        <v>81111</v>
      </c>
      <c r="Y114" s="39">
        <f>RES_hhdet_numvin!Y103</f>
        <v>121274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1800.2942695883476</v>
      </c>
      <c r="C118" s="117">
        <f t="shared" si="18"/>
        <v>1794.4847905244219</v>
      </c>
      <c r="D118" s="117">
        <f t="shared" si="18"/>
        <v>1773.625818866245</v>
      </c>
      <c r="E118" s="117">
        <f t="shared" si="18"/>
        <v>1766.0061047581721</v>
      </c>
      <c r="F118" s="117">
        <f t="shared" si="18"/>
        <v>1756.0738453518513</v>
      </c>
      <c r="G118" s="117">
        <f t="shared" si="18"/>
        <v>1738.3502076605184</v>
      </c>
      <c r="H118" s="117">
        <f t="shared" si="18"/>
        <v>1717.3358996907778</v>
      </c>
      <c r="I118" s="117">
        <f t="shared" si="18"/>
        <v>1691.5432077859205</v>
      </c>
      <c r="J118" s="117">
        <f t="shared" si="18"/>
        <v>1615.1081814329054</v>
      </c>
      <c r="K118" s="117">
        <f t="shared" si="18"/>
        <v>1563.2296411277694</v>
      </c>
      <c r="L118" s="117">
        <f t="shared" si="18"/>
        <v>1097.9348269711281</v>
      </c>
      <c r="M118" s="117">
        <f t="shared" si="18"/>
        <v>1027.7501700843784</v>
      </c>
      <c r="N118" s="117">
        <f t="shared" si="18"/>
        <v>1007.3087581427473</v>
      </c>
      <c r="O118" s="117">
        <f t="shared" si="18"/>
        <v>978.23066005737053</v>
      </c>
      <c r="P118" s="117">
        <f t="shared" si="18"/>
        <v>949.49915317515308</v>
      </c>
      <c r="Q118" s="117">
        <f t="shared" si="18"/>
        <v>934.74632319937677</v>
      </c>
      <c r="R118" s="117">
        <f t="shared" ref="R118:V118" si="19">R119+R122+R124+R137</f>
        <v>950.06073308251166</v>
      </c>
      <c r="S118" s="117">
        <f t="shared" si="19"/>
        <v>956.71688696701858</v>
      </c>
      <c r="T118" s="117">
        <f t="shared" si="19"/>
        <v>966.00764484117985</v>
      </c>
      <c r="U118" s="117">
        <f t="shared" si="19"/>
        <v>979.02459969098766</v>
      </c>
      <c r="V118" s="117">
        <f t="shared" si="19"/>
        <v>1019.7759634282534</v>
      </c>
      <c r="W118" s="117">
        <f t="shared" ref="W118:Y118" si="20">W119+W122+W124+W137</f>
        <v>1017.8054080844302</v>
      </c>
      <c r="X118" s="117">
        <f t="shared" si="20"/>
        <v>1001.3820792251993</v>
      </c>
      <c r="Y118" s="117">
        <f t="shared" si="20"/>
        <v>1037.7315282319087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838.09942515025375</v>
      </c>
      <c r="C119" s="122">
        <f t="shared" si="21"/>
        <v>832.73140360921104</v>
      </c>
      <c r="D119" s="122">
        <f t="shared" si="21"/>
        <v>834.90127180028014</v>
      </c>
      <c r="E119" s="122">
        <f t="shared" si="21"/>
        <v>857.83202248251769</v>
      </c>
      <c r="F119" s="122">
        <f t="shared" si="21"/>
        <v>892.30619287274021</v>
      </c>
      <c r="G119" s="122">
        <f t="shared" si="21"/>
        <v>902.28499913009261</v>
      </c>
      <c r="H119" s="122">
        <f t="shared" si="21"/>
        <v>898.88571800158047</v>
      </c>
      <c r="I119" s="122">
        <f t="shared" si="21"/>
        <v>900.78525148730182</v>
      </c>
      <c r="J119" s="122">
        <f t="shared" si="21"/>
        <v>859.82618136234464</v>
      </c>
      <c r="K119" s="122">
        <f t="shared" si="21"/>
        <v>863.32025772714428</v>
      </c>
      <c r="L119" s="122">
        <f t="shared" si="21"/>
        <v>502.94471938106852</v>
      </c>
      <c r="M119" s="122">
        <f t="shared" si="21"/>
        <v>503.1318111920603</v>
      </c>
      <c r="N119" s="122">
        <f t="shared" si="21"/>
        <v>535.00046679975526</v>
      </c>
      <c r="O119" s="122">
        <f t="shared" si="21"/>
        <v>547.45419804583048</v>
      </c>
      <c r="P119" s="122">
        <f t="shared" si="21"/>
        <v>544.65098121066819</v>
      </c>
      <c r="Q119" s="122">
        <f t="shared" si="21"/>
        <v>541.8523733140521</v>
      </c>
      <c r="R119" s="122">
        <f t="shared" ref="R119:V119" si="22">SUM(R120:R121)</f>
        <v>542.27255812635224</v>
      </c>
      <c r="S119" s="122">
        <f t="shared" si="22"/>
        <v>542.60795978502051</v>
      </c>
      <c r="T119" s="122">
        <f t="shared" si="22"/>
        <v>534.76773658150739</v>
      </c>
      <c r="U119" s="122">
        <f t="shared" si="22"/>
        <v>540.02959951282469</v>
      </c>
      <c r="V119" s="122">
        <f t="shared" si="22"/>
        <v>554.54496427559718</v>
      </c>
      <c r="W119" s="122">
        <f t="shared" ref="W119:Y119" si="23">SUM(W120:W121)</f>
        <v>557.37842000206194</v>
      </c>
      <c r="X119" s="122">
        <f t="shared" si="23"/>
        <v>557.36573145690102</v>
      </c>
      <c r="Y119" s="122">
        <f t="shared" si="23"/>
        <v>571.5202800897024</v>
      </c>
      <c r="DA119" s="130" t="s">
        <v>1647</v>
      </c>
    </row>
    <row r="120" spans="1:105" ht="12" customHeight="1" x14ac:dyDescent="0.25">
      <c r="A120" s="97" t="s">
        <v>199</v>
      </c>
      <c r="B120" s="98">
        <v>835.27710658078149</v>
      </c>
      <c r="C120" s="98">
        <v>829.97787747835469</v>
      </c>
      <c r="D120" s="98">
        <v>832.23455555671603</v>
      </c>
      <c r="E120" s="98">
        <v>855.5569047866926</v>
      </c>
      <c r="F120" s="98">
        <v>890.02159566991395</v>
      </c>
      <c r="G120" s="98">
        <v>899.89996371919381</v>
      </c>
      <c r="H120" s="98">
        <v>896.40387350181572</v>
      </c>
      <c r="I120" s="98">
        <v>898.15105416676806</v>
      </c>
      <c r="J120" s="98">
        <v>857.11829766946846</v>
      </c>
      <c r="K120" s="98">
        <v>860.68488648720495</v>
      </c>
      <c r="L120" s="98">
        <v>501.89233782363641</v>
      </c>
      <c r="M120" s="98">
        <v>501.89233782363618</v>
      </c>
      <c r="N120" s="98">
        <v>533.67424763542579</v>
      </c>
      <c r="O120" s="98">
        <v>546.04806534823786</v>
      </c>
      <c r="P120" s="98">
        <v>543.30334861947142</v>
      </c>
      <c r="Q120" s="98">
        <v>540.5250023884596</v>
      </c>
      <c r="R120" s="98">
        <v>540.88119327409993</v>
      </c>
      <c r="S120" s="98">
        <v>541.22014426292094</v>
      </c>
      <c r="T120" s="98">
        <v>533.40222604375629</v>
      </c>
      <c r="U120" s="98">
        <v>538.65002388459027</v>
      </c>
      <c r="V120" s="98">
        <v>552.51132129549944</v>
      </c>
      <c r="W120" s="98">
        <v>555.30346326550136</v>
      </c>
      <c r="X120" s="98">
        <v>555.24704786471716</v>
      </c>
      <c r="Y120" s="98">
        <v>569.26502818381562</v>
      </c>
      <c r="DA120" s="63" t="s">
        <v>1648</v>
      </c>
    </row>
    <row r="121" spans="1:105" ht="12" customHeight="1" x14ac:dyDescent="0.25">
      <c r="A121" s="97" t="s">
        <v>53</v>
      </c>
      <c r="B121" s="98">
        <v>2.8223185694723116</v>
      </c>
      <c r="C121" s="98">
        <v>2.7535261308563075</v>
      </c>
      <c r="D121" s="98">
        <v>2.6667162435641156</v>
      </c>
      <c r="E121" s="98">
        <v>2.2751176958250352</v>
      </c>
      <c r="F121" s="98">
        <v>2.2845972028262529</v>
      </c>
      <c r="G121" s="98">
        <v>2.385035410898797</v>
      </c>
      <c r="H121" s="98">
        <v>2.4818444997647249</v>
      </c>
      <c r="I121" s="98">
        <v>2.6341973205337093</v>
      </c>
      <c r="J121" s="98">
        <v>2.7078836928761607</v>
      </c>
      <c r="K121" s="98">
        <v>2.6353712399392792</v>
      </c>
      <c r="L121" s="98">
        <v>1.052381557432116</v>
      </c>
      <c r="M121" s="98">
        <v>1.2394733684241028</v>
      </c>
      <c r="N121" s="98">
        <v>1.326219164329419</v>
      </c>
      <c r="O121" s="98">
        <v>1.406132697592599</v>
      </c>
      <c r="P121" s="98">
        <v>1.3476325911967955</v>
      </c>
      <c r="Q121" s="98">
        <v>1.3273709255924713</v>
      </c>
      <c r="R121" s="98">
        <v>1.3913648522522726</v>
      </c>
      <c r="S121" s="98">
        <v>1.3878155220995301</v>
      </c>
      <c r="T121" s="98">
        <v>1.3655105377510757</v>
      </c>
      <c r="U121" s="98">
        <v>1.3795756282344354</v>
      </c>
      <c r="V121" s="98">
        <v>2.0336429800977047</v>
      </c>
      <c r="W121" s="98">
        <v>2.0749567365605932</v>
      </c>
      <c r="X121" s="98">
        <v>2.1186835921838076</v>
      </c>
      <c r="Y121" s="98">
        <v>2.255251905886817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3.4747496883518423</v>
      </c>
      <c r="C122" s="122">
        <f t="shared" si="24"/>
        <v>3.8215701262734938</v>
      </c>
      <c r="D122" s="122">
        <f t="shared" si="24"/>
        <v>2.9539332997714767</v>
      </c>
      <c r="E122" s="122">
        <f t="shared" si="24"/>
        <v>5.999997997365103</v>
      </c>
      <c r="F122" s="122">
        <f t="shared" si="24"/>
        <v>4.1022082041719417</v>
      </c>
      <c r="G122" s="122">
        <f t="shared" si="24"/>
        <v>4.7031406836922809</v>
      </c>
      <c r="H122" s="122">
        <f t="shared" si="24"/>
        <v>5.4412722317018334</v>
      </c>
      <c r="I122" s="122">
        <f t="shared" si="24"/>
        <v>2.5390552880364616</v>
      </c>
      <c r="J122" s="122">
        <f t="shared" si="24"/>
        <v>2.3655258912378572</v>
      </c>
      <c r="K122" s="122">
        <f t="shared" si="24"/>
        <v>3.5245767896732056</v>
      </c>
      <c r="L122" s="122">
        <f t="shared" si="24"/>
        <v>4.7453910250906564</v>
      </c>
      <c r="M122" s="122">
        <f t="shared" si="24"/>
        <v>4.0763028570273718</v>
      </c>
      <c r="N122" s="122">
        <f t="shared" si="24"/>
        <v>4.1523993045127039</v>
      </c>
      <c r="O122" s="122">
        <f t="shared" si="24"/>
        <v>4.464689448539767</v>
      </c>
      <c r="P122" s="122">
        <f t="shared" si="24"/>
        <v>4.8325753455568048</v>
      </c>
      <c r="Q122" s="122">
        <f t="shared" si="24"/>
        <v>4.6483410493680806</v>
      </c>
      <c r="R122" s="122">
        <f t="shared" si="24"/>
        <v>5.2556735260235543</v>
      </c>
      <c r="S122" s="122">
        <f t="shared" si="24"/>
        <v>5.4294852519475185</v>
      </c>
      <c r="T122" s="122">
        <f t="shared" si="24"/>
        <v>5.9863800650657115</v>
      </c>
      <c r="U122" s="122">
        <f t="shared" si="24"/>
        <v>6.0063664638941168</v>
      </c>
      <c r="V122" s="122">
        <f t="shared" si="24"/>
        <v>6.0421072684625265</v>
      </c>
      <c r="W122" s="122">
        <f t="shared" si="24"/>
        <v>6.4275418149902599</v>
      </c>
      <c r="X122" s="122">
        <f t="shared" si="24"/>
        <v>6.8009010815584618</v>
      </c>
      <c r="Y122" s="122">
        <f t="shared" si="24"/>
        <v>7.8990005493005055</v>
      </c>
      <c r="DA122" s="130" t="s">
        <v>1650</v>
      </c>
    </row>
    <row r="123" spans="1:105" ht="12" customHeight="1" x14ac:dyDescent="0.25">
      <c r="A123" s="97" t="s">
        <v>53</v>
      </c>
      <c r="B123" s="98">
        <v>3.4747496883518423</v>
      </c>
      <c r="C123" s="98">
        <v>3.8215701262734938</v>
      </c>
      <c r="D123" s="98">
        <v>2.9539332997714767</v>
      </c>
      <c r="E123" s="98">
        <v>5.999997997365103</v>
      </c>
      <c r="F123" s="98">
        <v>4.1022082041719417</v>
      </c>
      <c r="G123" s="98">
        <v>4.7031406836922809</v>
      </c>
      <c r="H123" s="98">
        <v>5.4412722317018334</v>
      </c>
      <c r="I123" s="98">
        <v>2.5390552880364616</v>
      </c>
      <c r="J123" s="98">
        <v>2.3655258912378572</v>
      </c>
      <c r="K123" s="98">
        <v>3.5245767896732056</v>
      </c>
      <c r="L123" s="98">
        <v>4.7453910250906564</v>
      </c>
      <c r="M123" s="98">
        <v>4.0763028570273718</v>
      </c>
      <c r="N123" s="98">
        <v>4.1523993045127039</v>
      </c>
      <c r="O123" s="98">
        <v>4.464689448539767</v>
      </c>
      <c r="P123" s="98">
        <v>4.8325753455568048</v>
      </c>
      <c r="Q123" s="98">
        <v>4.6483410493680806</v>
      </c>
      <c r="R123" s="98">
        <v>5.2556735260235543</v>
      </c>
      <c r="S123" s="98">
        <v>5.4294852519475185</v>
      </c>
      <c r="T123" s="98">
        <v>5.9863800650657115</v>
      </c>
      <c r="U123" s="98">
        <v>6.0063664638941168</v>
      </c>
      <c r="V123" s="98">
        <v>6.0421072684625265</v>
      </c>
      <c r="W123" s="98">
        <v>6.4275418149902599</v>
      </c>
      <c r="X123" s="98">
        <v>6.8009010815584618</v>
      </c>
      <c r="Y123" s="98">
        <v>7.8990005493005055</v>
      </c>
      <c r="DA123" s="63" t="s">
        <v>1651</v>
      </c>
    </row>
    <row r="124" spans="1:105" ht="12" customHeight="1" x14ac:dyDescent="0.25">
      <c r="A124" s="121" t="s">
        <v>55</v>
      </c>
      <c r="B124" s="122">
        <v>366.76859106809957</v>
      </c>
      <c r="C124" s="122">
        <v>357.27261847912439</v>
      </c>
      <c r="D124" s="122">
        <v>340.56173985615959</v>
      </c>
      <c r="E124" s="122">
        <v>328.41531524537567</v>
      </c>
      <c r="F124" s="122">
        <v>313.37983515999815</v>
      </c>
      <c r="G124" s="122">
        <v>301.35744737100225</v>
      </c>
      <c r="H124" s="122">
        <v>302.89811480938567</v>
      </c>
      <c r="I124" s="122">
        <v>297.21338938294667</v>
      </c>
      <c r="J124" s="122">
        <v>283.28022685893461</v>
      </c>
      <c r="K124" s="122">
        <v>258.01584256349815</v>
      </c>
      <c r="L124" s="122">
        <v>236.20513790845084</v>
      </c>
      <c r="M124" s="122">
        <v>204.13283812249796</v>
      </c>
      <c r="N124" s="122">
        <v>189.74046959833362</v>
      </c>
      <c r="O124" s="122">
        <v>176.60739814809051</v>
      </c>
      <c r="P124" s="122">
        <v>162.61248742299182</v>
      </c>
      <c r="Q124" s="122">
        <v>154.49967118444954</v>
      </c>
      <c r="R124" s="122">
        <v>154.18240584818105</v>
      </c>
      <c r="S124" s="122">
        <v>157.72255542703618</v>
      </c>
      <c r="T124" s="122">
        <v>156.81177388809596</v>
      </c>
      <c r="U124" s="122">
        <v>155.72225099260567</v>
      </c>
      <c r="V124" s="122">
        <v>164.54513303354116</v>
      </c>
      <c r="W124" s="122">
        <v>153.09067129406463</v>
      </c>
      <c r="X124" s="122">
        <v>145.82858507108074</v>
      </c>
      <c r="Y124" s="122">
        <v>144.68995307489999</v>
      </c>
      <c r="DA124" s="130" t="s">
        <v>1652</v>
      </c>
    </row>
    <row r="125" spans="1:105" ht="12" customHeight="1" x14ac:dyDescent="0.25">
      <c r="A125" s="97" t="s">
        <v>132</v>
      </c>
      <c r="B125" s="98">
        <v>52.574667034135928</v>
      </c>
      <c r="C125" s="98">
        <v>53.373170755619299</v>
      </c>
      <c r="D125" s="98">
        <v>52.931040026880261</v>
      </c>
      <c r="E125" s="98">
        <v>50.150776361366034</v>
      </c>
      <c r="F125" s="98">
        <v>50.387324896680646</v>
      </c>
      <c r="G125" s="98">
        <v>51.067483619274562</v>
      </c>
      <c r="H125" s="98">
        <v>54.167692291495932</v>
      </c>
      <c r="I125" s="98">
        <v>54.360383833316334</v>
      </c>
      <c r="J125" s="98">
        <v>54.559925073045946</v>
      </c>
      <c r="K125" s="98">
        <v>49.458262110584464</v>
      </c>
      <c r="L125" s="98">
        <v>43.99443966308467</v>
      </c>
      <c r="M125" s="98">
        <v>44.000398096551493</v>
      </c>
      <c r="N125" s="98">
        <v>46.108564235457443</v>
      </c>
      <c r="O125" s="98">
        <v>47.130912737759601</v>
      </c>
      <c r="P125" s="98">
        <v>46.854751067011755</v>
      </c>
      <c r="Q125" s="98">
        <v>46.594642476431829</v>
      </c>
      <c r="R125" s="98">
        <v>46.687830520293545</v>
      </c>
      <c r="S125" s="98">
        <v>46.68465382546632</v>
      </c>
      <c r="T125" s="98">
        <v>46.871094260323268</v>
      </c>
      <c r="U125" s="98">
        <v>46.512315349718968</v>
      </c>
      <c r="V125" s="98">
        <v>47.171948773156053</v>
      </c>
      <c r="W125" s="98">
        <v>46.991051251702608</v>
      </c>
      <c r="X125" s="98">
        <v>46.90025044448371</v>
      </c>
      <c r="Y125" s="98">
        <v>48.187260599827432</v>
      </c>
      <c r="DA125" s="63" t="s">
        <v>1653</v>
      </c>
    </row>
    <row r="126" spans="1:105" ht="12" customHeight="1" x14ac:dyDescent="0.25">
      <c r="A126" s="97" t="s">
        <v>131</v>
      </c>
      <c r="B126" s="98">
        <v>0.4674262221946005</v>
      </c>
      <c r="C126" s="98">
        <v>0.47489922176075205</v>
      </c>
      <c r="D126" s="98">
        <v>0.46412998066164368</v>
      </c>
      <c r="E126" s="98">
        <v>0.4804594930933806</v>
      </c>
      <c r="F126" s="98">
        <v>0.4887749371689516</v>
      </c>
      <c r="G126" s="98">
        <v>0.476013567143177</v>
      </c>
      <c r="H126" s="98">
        <v>0.52263965990810091</v>
      </c>
      <c r="I126" s="98">
        <v>0.49448772690644355</v>
      </c>
      <c r="J126" s="98">
        <v>0.59474417659931733</v>
      </c>
      <c r="K126" s="98">
        <v>0.55121533613088958</v>
      </c>
      <c r="L126" s="98">
        <v>0.66661513522602145</v>
      </c>
      <c r="M126" s="98">
        <v>0.93263537152605258</v>
      </c>
      <c r="N126" s="98">
        <v>1.3176689693804835</v>
      </c>
      <c r="O126" s="98">
        <v>1.5266646713704006</v>
      </c>
      <c r="P126" s="98">
        <v>1.6851329285659746</v>
      </c>
      <c r="Q126" s="98">
        <v>1.7493592399355866</v>
      </c>
      <c r="R126" s="98">
        <v>1.6880946168766733</v>
      </c>
      <c r="S126" s="98">
        <v>1.785922809231856</v>
      </c>
      <c r="T126" s="98">
        <v>1.8005187543008419</v>
      </c>
      <c r="U126" s="98">
        <v>1.8175504017670876</v>
      </c>
      <c r="V126" s="98">
        <v>1.8895957846456115</v>
      </c>
      <c r="W126" s="98">
        <v>1.6937738838393135</v>
      </c>
      <c r="X126" s="98">
        <v>1.459403809306282</v>
      </c>
      <c r="Y126" s="98">
        <v>1.3662489357115839</v>
      </c>
      <c r="DA126" s="63" t="s">
        <v>1654</v>
      </c>
    </row>
    <row r="127" spans="1:105" ht="12" customHeight="1" x14ac:dyDescent="0.25">
      <c r="A127" s="100" t="s">
        <v>199</v>
      </c>
      <c r="B127" s="101">
        <v>0.14890464002001683</v>
      </c>
      <c r="C127" s="101">
        <v>0.15785687300964341</v>
      </c>
      <c r="D127" s="101">
        <v>0.15844168900403285</v>
      </c>
      <c r="E127" s="101">
        <v>0.14004980177681459</v>
      </c>
      <c r="F127" s="101">
        <v>0.14074543623748129</v>
      </c>
      <c r="G127" s="101">
        <v>0.15346111054365139</v>
      </c>
      <c r="H127" s="101">
        <v>0.1534922315123966</v>
      </c>
      <c r="I127" s="101">
        <v>0.14528246979373877</v>
      </c>
      <c r="J127" s="101">
        <v>0.16528365049460181</v>
      </c>
      <c r="K127" s="101">
        <v>0.15405275093675291</v>
      </c>
      <c r="L127" s="101">
        <v>0.1436132651659679</v>
      </c>
      <c r="M127" s="101">
        <v>0.13765483169924331</v>
      </c>
      <c r="N127" s="101">
        <v>0.20484935009716559</v>
      </c>
      <c r="O127" s="101">
        <v>0.20872612724477893</v>
      </c>
      <c r="P127" s="101">
        <v>0.24351013486074613</v>
      </c>
      <c r="Q127" s="101">
        <v>0.25927937319081223</v>
      </c>
      <c r="R127" s="101">
        <v>0.25938453655178245</v>
      </c>
      <c r="S127" s="101">
        <v>0.26256123137893495</v>
      </c>
      <c r="T127" s="101">
        <v>0.1990308949265738</v>
      </c>
      <c r="U127" s="101">
        <v>0.20833048958564696</v>
      </c>
      <c r="V127" s="101">
        <v>0.2387706306846186</v>
      </c>
      <c r="W127" s="101">
        <v>0.23355942948589067</v>
      </c>
      <c r="X127" s="101">
        <v>0.31944001123425025</v>
      </c>
      <c r="Y127" s="101">
        <v>0.2540788479609502</v>
      </c>
      <c r="DA127" s="131" t="s">
        <v>1655</v>
      </c>
    </row>
    <row r="128" spans="1:105" ht="12" customHeight="1" x14ac:dyDescent="0.25">
      <c r="A128" s="103" t="s">
        <v>52</v>
      </c>
      <c r="B128" s="104">
        <v>0.31852158217458371</v>
      </c>
      <c r="C128" s="104">
        <v>0.31704234875110865</v>
      </c>
      <c r="D128" s="104">
        <v>0.30568829165761086</v>
      </c>
      <c r="E128" s="104">
        <v>0.34040969131656601</v>
      </c>
      <c r="F128" s="104">
        <v>0.34802950093147028</v>
      </c>
      <c r="G128" s="104">
        <v>0.32255245659952558</v>
      </c>
      <c r="H128" s="104">
        <v>0.3691474283957043</v>
      </c>
      <c r="I128" s="104">
        <v>0.34920525711270478</v>
      </c>
      <c r="J128" s="104">
        <v>0.42946052610471558</v>
      </c>
      <c r="K128" s="104">
        <v>0.39716258519413666</v>
      </c>
      <c r="L128" s="104">
        <v>0.5230018700600535</v>
      </c>
      <c r="M128" s="104">
        <v>0.79498053982680927</v>
      </c>
      <c r="N128" s="104">
        <v>1.112819619283318</v>
      </c>
      <c r="O128" s="104">
        <v>1.3179385441256217</v>
      </c>
      <c r="P128" s="104">
        <v>1.4416227937052286</v>
      </c>
      <c r="Q128" s="104">
        <v>1.4900798667447743</v>
      </c>
      <c r="R128" s="104">
        <v>1.4287100803248909</v>
      </c>
      <c r="S128" s="104">
        <v>1.523361577852921</v>
      </c>
      <c r="T128" s="104">
        <v>1.6014878593742681</v>
      </c>
      <c r="U128" s="104">
        <v>1.6092199121814406</v>
      </c>
      <c r="V128" s="104">
        <v>1.6508251539609928</v>
      </c>
      <c r="W128" s="104">
        <v>1.4602144543534228</v>
      </c>
      <c r="X128" s="104">
        <v>1.1399637980720319</v>
      </c>
      <c r="Y128" s="104">
        <v>1.1121700877506338</v>
      </c>
      <c r="DA128" s="132" t="s">
        <v>1656</v>
      </c>
    </row>
    <row r="129" spans="1:105" ht="12" customHeight="1" x14ac:dyDescent="0.25">
      <c r="A129" s="106" t="s">
        <v>124</v>
      </c>
      <c r="B129" s="101">
        <v>297.62473102027832</v>
      </c>
      <c r="C129" s="101">
        <v>286.63828106685474</v>
      </c>
      <c r="D129" s="101">
        <v>270.30373860029488</v>
      </c>
      <c r="E129" s="101">
        <v>262.73474888632234</v>
      </c>
      <c r="F129" s="101">
        <v>247.46757025918754</v>
      </c>
      <c r="G129" s="101">
        <v>232.78425425174177</v>
      </c>
      <c r="H129" s="101">
        <v>229.93123745973867</v>
      </c>
      <c r="I129" s="101">
        <v>222.3842857975593</v>
      </c>
      <c r="J129" s="101">
        <v>207.74720791524135</v>
      </c>
      <c r="K129" s="101">
        <v>187.25142489523316</v>
      </c>
      <c r="L129" s="101">
        <v>171.13548368321472</v>
      </c>
      <c r="M129" s="101">
        <v>137.03930384449978</v>
      </c>
      <c r="N129" s="101">
        <v>119.18218358953091</v>
      </c>
      <c r="O129" s="101">
        <v>104.95748467572199</v>
      </c>
      <c r="P129" s="101">
        <v>90.915151215232598</v>
      </c>
      <c r="Q129" s="101">
        <v>82.537491642150428</v>
      </c>
      <c r="R129" s="101">
        <v>80.961062818041896</v>
      </c>
      <c r="S129" s="101">
        <v>83.404542697111268</v>
      </c>
      <c r="T129" s="101">
        <v>80.298410843342467</v>
      </c>
      <c r="U129" s="101">
        <v>79.240879658534396</v>
      </c>
      <c r="V129" s="101">
        <v>86.399910667090083</v>
      </c>
      <c r="W129" s="101">
        <v>73.51545171445126</v>
      </c>
      <c r="X129" s="101">
        <v>65.002551371847161</v>
      </c>
      <c r="Y129" s="101">
        <v>60.961015571787669</v>
      </c>
      <c r="DA129" s="131" t="s">
        <v>1657</v>
      </c>
    </row>
    <row r="130" spans="1:105" ht="12" customHeight="1" x14ac:dyDescent="0.25">
      <c r="A130" s="107" t="s">
        <v>123</v>
      </c>
      <c r="B130" s="104">
        <v>3.1364917151359428</v>
      </c>
      <c r="C130" s="104">
        <v>2.8835805659286615</v>
      </c>
      <c r="D130" s="104">
        <v>2.6316852889808136</v>
      </c>
      <c r="E130" s="104">
        <v>2.8681685163637409</v>
      </c>
      <c r="F130" s="104">
        <v>2.6672082946382778</v>
      </c>
      <c r="G130" s="104">
        <v>2.2936422964675733</v>
      </c>
      <c r="H130" s="104">
        <v>2.2490904603141528</v>
      </c>
      <c r="I130" s="104">
        <v>2.0690935081420019</v>
      </c>
      <c r="J130" s="104">
        <v>2.1046658614193263</v>
      </c>
      <c r="K130" s="104">
        <v>1.9880201561082484</v>
      </c>
      <c r="L130" s="104">
        <v>2.3731624283797021</v>
      </c>
      <c r="M130" s="104">
        <v>2.3534083018806471</v>
      </c>
      <c r="N130" s="104">
        <v>2.7153737689489517</v>
      </c>
      <c r="O130" s="104">
        <v>2.9103663655683198</v>
      </c>
      <c r="P130" s="104">
        <v>2.862300057611376</v>
      </c>
      <c r="Q130" s="104">
        <v>2.7499640197388953</v>
      </c>
      <c r="R130" s="104">
        <v>2.7259268893678579</v>
      </c>
      <c r="S130" s="104">
        <v>3.0769450068814415</v>
      </c>
      <c r="T130" s="104">
        <v>2.9264627399269871</v>
      </c>
      <c r="U130" s="104">
        <v>2.9605231665884331</v>
      </c>
      <c r="V130" s="104">
        <v>3.758229506665697</v>
      </c>
      <c r="W130" s="104">
        <v>2.9213696024021543</v>
      </c>
      <c r="X130" s="104">
        <v>2.4800394630008853</v>
      </c>
      <c r="Y130" s="104">
        <v>2.0132604559055745</v>
      </c>
      <c r="DA130" s="132" t="s">
        <v>1658</v>
      </c>
    </row>
    <row r="131" spans="1:105" ht="12" customHeight="1" x14ac:dyDescent="0.25">
      <c r="A131" s="108" t="s">
        <v>50</v>
      </c>
      <c r="B131" s="98">
        <v>0.87128083686160473</v>
      </c>
      <c r="C131" s="98">
        <v>0.83798112235655575</v>
      </c>
      <c r="D131" s="98">
        <v>0.78912355592630734</v>
      </c>
      <c r="E131" s="98">
        <v>0.75775458460416656</v>
      </c>
      <c r="F131" s="98">
        <v>0.7024378069805951</v>
      </c>
      <c r="G131" s="98">
        <v>0.67893999985239439</v>
      </c>
      <c r="H131" s="98">
        <v>0.61251576225783999</v>
      </c>
      <c r="I131" s="98">
        <v>0.56993192350875732</v>
      </c>
      <c r="J131" s="98">
        <v>0.56768818559820611</v>
      </c>
      <c r="K131" s="98">
        <v>0.55585495630511694</v>
      </c>
      <c r="L131" s="98">
        <v>0.56765083893939061</v>
      </c>
      <c r="M131" s="98">
        <v>0.38234556679437476</v>
      </c>
      <c r="N131" s="98">
        <v>0.4574041614915777</v>
      </c>
      <c r="O131" s="98">
        <v>0.4534151871952003</v>
      </c>
      <c r="P131" s="98">
        <v>0.45661278786767845</v>
      </c>
      <c r="Q131" s="98">
        <v>0.43865717302160834</v>
      </c>
      <c r="R131" s="98">
        <v>0.46175513824639269</v>
      </c>
      <c r="S131" s="98">
        <v>0.50281567443593533</v>
      </c>
      <c r="T131" s="98">
        <v>0.33899344975232221</v>
      </c>
      <c r="U131" s="98">
        <v>0.34491551160139211</v>
      </c>
      <c r="V131" s="98">
        <v>0.57797771775427387</v>
      </c>
      <c r="W131" s="98">
        <v>0.46860920627140795</v>
      </c>
      <c r="X131" s="98">
        <v>0.61387368497950012</v>
      </c>
      <c r="Y131" s="98">
        <v>0.41266583007026097</v>
      </c>
      <c r="DA131" s="63" t="s">
        <v>1659</v>
      </c>
    </row>
    <row r="132" spans="1:105" ht="12" customHeight="1" x14ac:dyDescent="0.25">
      <c r="A132" s="108" t="s">
        <v>52</v>
      </c>
      <c r="B132" s="98">
        <v>2.2652108782743379</v>
      </c>
      <c r="C132" s="98">
        <v>2.0455994435721059</v>
      </c>
      <c r="D132" s="98">
        <v>1.8425617330545061</v>
      </c>
      <c r="E132" s="98">
        <v>2.1104139317595743</v>
      </c>
      <c r="F132" s="98">
        <v>1.9647704876576826</v>
      </c>
      <c r="G132" s="98">
        <v>1.6147022966151787</v>
      </c>
      <c r="H132" s="98">
        <v>1.6365746980563127</v>
      </c>
      <c r="I132" s="98">
        <v>1.4991615846332444</v>
      </c>
      <c r="J132" s="98">
        <v>1.5369776758211202</v>
      </c>
      <c r="K132" s="98">
        <v>1.4321651998031315</v>
      </c>
      <c r="L132" s="98">
        <v>1.8055115894403115</v>
      </c>
      <c r="M132" s="98">
        <v>1.9710627350862724</v>
      </c>
      <c r="N132" s="98">
        <v>2.2579696074573739</v>
      </c>
      <c r="O132" s="98">
        <v>2.4569511783731195</v>
      </c>
      <c r="P132" s="98">
        <v>2.4056872697436975</v>
      </c>
      <c r="Q132" s="98">
        <v>2.311306846717287</v>
      </c>
      <c r="R132" s="98">
        <v>2.2641717511214652</v>
      </c>
      <c r="S132" s="98">
        <v>2.5741293324455059</v>
      </c>
      <c r="T132" s="98">
        <v>2.5874692901746648</v>
      </c>
      <c r="U132" s="98">
        <v>2.6156076549870408</v>
      </c>
      <c r="V132" s="98">
        <v>3.180251788911423</v>
      </c>
      <c r="W132" s="98">
        <v>2.4527603961307465</v>
      </c>
      <c r="X132" s="98">
        <v>1.8661657780213849</v>
      </c>
      <c r="Y132" s="98">
        <v>1.6005946258353134</v>
      </c>
      <c r="DA132" s="63" t="s">
        <v>1660</v>
      </c>
    </row>
    <row r="133" spans="1:105" ht="12" customHeight="1" x14ac:dyDescent="0.25">
      <c r="A133" s="106" t="s">
        <v>122</v>
      </c>
      <c r="B133" s="101">
        <v>5.2598491296509513</v>
      </c>
      <c r="C133" s="101">
        <v>5.4755737975386083</v>
      </c>
      <c r="D133" s="101">
        <v>5.5735293752388166</v>
      </c>
      <c r="E133" s="101">
        <v>4.9181788388170542</v>
      </c>
      <c r="F133" s="101">
        <v>5.0153999735173356</v>
      </c>
      <c r="G133" s="101">
        <v>5.4857176212114949</v>
      </c>
      <c r="H133" s="101">
        <v>6.6047646722563318</v>
      </c>
      <c r="I133" s="101">
        <v>7.6048621527419344</v>
      </c>
      <c r="J133" s="101">
        <v>7.3436618625577008</v>
      </c>
      <c r="K133" s="101">
        <v>7.1905757640242243</v>
      </c>
      <c r="L133" s="101">
        <v>6.0474672333197663</v>
      </c>
      <c r="M133" s="101">
        <v>5.3848311275445786</v>
      </c>
      <c r="N133" s="101">
        <v>4.4420672454361281</v>
      </c>
      <c r="O133" s="101">
        <v>3.9451496535818897</v>
      </c>
      <c r="P133" s="101">
        <v>3.2782704523868502</v>
      </c>
      <c r="Q133" s="101">
        <v>2.9806465866940752</v>
      </c>
      <c r="R133" s="101">
        <v>2.9922322121845131</v>
      </c>
      <c r="S133" s="101">
        <v>2.9186328860538469</v>
      </c>
      <c r="T133" s="101">
        <v>3.8617871346720678</v>
      </c>
      <c r="U133" s="101">
        <v>3.8243995420805623</v>
      </c>
      <c r="V133" s="101">
        <v>5.1868549623889804</v>
      </c>
      <c r="W133" s="101">
        <v>5.0402489104341157</v>
      </c>
      <c r="X133" s="101">
        <v>4.8709064201942143</v>
      </c>
      <c r="Y133" s="101">
        <v>5.5920311128190763</v>
      </c>
      <c r="DA133" s="131" t="s">
        <v>1661</v>
      </c>
    </row>
    <row r="134" spans="1:105" ht="12" customHeight="1" x14ac:dyDescent="0.25">
      <c r="A134" s="107" t="s">
        <v>121</v>
      </c>
      <c r="B134" s="104">
        <v>7.7054259467038175</v>
      </c>
      <c r="C134" s="104">
        <v>8.4271130714223794</v>
      </c>
      <c r="D134" s="104">
        <v>8.65761658410322</v>
      </c>
      <c r="E134" s="104">
        <v>7.2629831494131194</v>
      </c>
      <c r="F134" s="104">
        <v>7.3535567988054229</v>
      </c>
      <c r="G134" s="104">
        <v>9.2503360151636898</v>
      </c>
      <c r="H134" s="104">
        <v>9.4226902656725038</v>
      </c>
      <c r="I134" s="104">
        <v>10.300276364280707</v>
      </c>
      <c r="J134" s="104">
        <v>10.930021970070914</v>
      </c>
      <c r="K134" s="104">
        <v>11.576344301417203</v>
      </c>
      <c r="L134" s="104">
        <v>11.987969765225946</v>
      </c>
      <c r="M134" s="104">
        <v>14.422261380495405</v>
      </c>
      <c r="N134" s="104">
        <v>15.974611789579688</v>
      </c>
      <c r="O134" s="104">
        <v>16.136820044088321</v>
      </c>
      <c r="P134" s="104">
        <v>17.016881702183252</v>
      </c>
      <c r="Q134" s="104">
        <v>17.887567219498742</v>
      </c>
      <c r="R134" s="104">
        <v>19.127258791416548</v>
      </c>
      <c r="S134" s="104">
        <v>19.851858202291467</v>
      </c>
      <c r="T134" s="104">
        <v>21.053500155530347</v>
      </c>
      <c r="U134" s="104">
        <v>21.366582873916219</v>
      </c>
      <c r="V134" s="104">
        <v>20.138593339594738</v>
      </c>
      <c r="W134" s="104">
        <v>22.928775931235172</v>
      </c>
      <c r="X134" s="104">
        <v>25.115433562248477</v>
      </c>
      <c r="Y134" s="104">
        <v>26.570136398848657</v>
      </c>
      <c r="DA134" s="132" t="s">
        <v>1662</v>
      </c>
    </row>
    <row r="135" spans="1:105" ht="12" customHeight="1" x14ac:dyDescent="0.25">
      <c r="A135" s="108" t="s">
        <v>53</v>
      </c>
      <c r="B135" s="98">
        <v>1.8219983483768472</v>
      </c>
      <c r="C135" s="98">
        <v>2.2473622255974206</v>
      </c>
      <c r="D135" s="98">
        <v>2.4579929072835331</v>
      </c>
      <c r="E135" s="98">
        <v>1.5216816496255527</v>
      </c>
      <c r="F135" s="98">
        <v>1.5569491368414599</v>
      </c>
      <c r="G135" s="98">
        <v>2.6027923454088016</v>
      </c>
      <c r="H135" s="98">
        <v>2.2808980009321003</v>
      </c>
      <c r="I135" s="98">
        <v>2.575276237164922</v>
      </c>
      <c r="J135" s="98">
        <v>2.6430518421233766</v>
      </c>
      <c r="K135" s="98">
        <v>2.9882349733676628</v>
      </c>
      <c r="L135" s="98">
        <v>2.2155745894577517</v>
      </c>
      <c r="M135" s="98">
        <v>2.0350448942288959</v>
      </c>
      <c r="N135" s="98">
        <v>2.1719449217316034</v>
      </c>
      <c r="O135" s="98">
        <v>1.8593795144760521</v>
      </c>
      <c r="P135" s="98">
        <v>2.0970261808349475</v>
      </c>
      <c r="Q135" s="98">
        <v>2.3209300295818345</v>
      </c>
      <c r="R135" s="98">
        <v>2.7072461295390307</v>
      </c>
      <c r="S135" s="98">
        <v>2.6662348280034345</v>
      </c>
      <c r="T135" s="98">
        <v>2.0343521431420042</v>
      </c>
      <c r="U135" s="98">
        <v>2.0992838350258585</v>
      </c>
      <c r="V135" s="98">
        <v>0.77314794138300325</v>
      </c>
      <c r="W135" s="98">
        <v>2.1422841517138367</v>
      </c>
      <c r="X135" s="98">
        <v>4.3792484690642208</v>
      </c>
      <c r="Y135" s="98">
        <v>4.4829859525675806</v>
      </c>
      <c r="DA135" s="63" t="s">
        <v>1663</v>
      </c>
    </row>
    <row r="136" spans="1:105" ht="12" customHeight="1" x14ac:dyDescent="0.25">
      <c r="A136" s="108" t="s">
        <v>52</v>
      </c>
      <c r="B136" s="98">
        <v>5.8834275983269704</v>
      </c>
      <c r="C136" s="98">
        <v>6.1797508458249579</v>
      </c>
      <c r="D136" s="98">
        <v>6.1996236768196873</v>
      </c>
      <c r="E136" s="98">
        <v>5.7413014997875669</v>
      </c>
      <c r="F136" s="98">
        <v>5.7966076619639626</v>
      </c>
      <c r="G136" s="98">
        <v>6.6475436697548886</v>
      </c>
      <c r="H136" s="98">
        <v>7.1417922647404035</v>
      </c>
      <c r="I136" s="98">
        <v>7.7250001271157851</v>
      </c>
      <c r="J136" s="98">
        <v>8.2869701279475372</v>
      </c>
      <c r="K136" s="98">
        <v>8.5881093280495406</v>
      </c>
      <c r="L136" s="98">
        <v>9.7723951757681942</v>
      </c>
      <c r="M136" s="98">
        <v>12.387216486266508</v>
      </c>
      <c r="N136" s="98">
        <v>13.802666867848085</v>
      </c>
      <c r="O136" s="98">
        <v>14.277440529612269</v>
      </c>
      <c r="P136" s="98">
        <v>14.919855521348305</v>
      </c>
      <c r="Q136" s="98">
        <v>15.566637189916905</v>
      </c>
      <c r="R136" s="98">
        <v>16.420012661877518</v>
      </c>
      <c r="S136" s="98">
        <v>17.185623374288031</v>
      </c>
      <c r="T136" s="98">
        <v>19.019148012388342</v>
      </c>
      <c r="U136" s="98">
        <v>19.267299038890361</v>
      </c>
      <c r="V136" s="98">
        <v>19.365445398211737</v>
      </c>
      <c r="W136" s="98">
        <v>20.786491779521334</v>
      </c>
      <c r="X136" s="98">
        <v>20.736185093184258</v>
      </c>
      <c r="Y136" s="98">
        <v>22.087150446281075</v>
      </c>
      <c r="DA136" s="63" t="s">
        <v>1664</v>
      </c>
    </row>
    <row r="137" spans="1:105" ht="12" customHeight="1" x14ac:dyDescent="0.25">
      <c r="A137" s="121" t="s">
        <v>54</v>
      </c>
      <c r="B137" s="122">
        <v>591.95150368164252</v>
      </c>
      <c r="C137" s="122">
        <v>600.65919830981295</v>
      </c>
      <c r="D137" s="122">
        <v>595.20887391003373</v>
      </c>
      <c r="E137" s="122">
        <v>573.75876903291373</v>
      </c>
      <c r="F137" s="122">
        <v>546.28560911494105</v>
      </c>
      <c r="G137" s="122">
        <v>530.00462047573137</v>
      </c>
      <c r="H137" s="122">
        <v>510.11079464810985</v>
      </c>
      <c r="I137" s="122">
        <v>491.00551162763566</v>
      </c>
      <c r="J137" s="122">
        <v>469.63624732038841</v>
      </c>
      <c r="K137" s="122">
        <v>438.36896404745357</v>
      </c>
      <c r="L137" s="122">
        <v>354.03957865651796</v>
      </c>
      <c r="M137" s="122">
        <v>316.40921791279277</v>
      </c>
      <c r="N137" s="122">
        <v>278.41542244014556</v>
      </c>
      <c r="O137" s="122">
        <v>249.70437441490984</v>
      </c>
      <c r="P137" s="122">
        <v>237.40310919593628</v>
      </c>
      <c r="Q137" s="122">
        <v>233.74593765150706</v>
      </c>
      <c r="R137" s="122">
        <v>248.35009558195486</v>
      </c>
      <c r="S137" s="122">
        <v>250.95688650301443</v>
      </c>
      <c r="T137" s="122">
        <v>268.44175430651086</v>
      </c>
      <c r="U137" s="122">
        <v>277.26638272166326</v>
      </c>
      <c r="V137" s="122">
        <v>294.6437588506526</v>
      </c>
      <c r="W137" s="122">
        <v>300.9087749733132</v>
      </c>
      <c r="X137" s="122">
        <v>291.38686161565909</v>
      </c>
      <c r="Y137" s="122">
        <v>313.62229451800579</v>
      </c>
      <c r="DA137" s="130" t="s">
        <v>1665</v>
      </c>
    </row>
    <row r="138" spans="1:105" ht="12" customHeight="1" x14ac:dyDescent="0.25">
      <c r="A138" s="97" t="s">
        <v>202</v>
      </c>
      <c r="B138" s="98">
        <v>262.01841030912044</v>
      </c>
      <c r="C138" s="98">
        <v>266.51018345707439</v>
      </c>
      <c r="D138" s="98">
        <v>264.69505129145733</v>
      </c>
      <c r="E138" s="98">
        <v>244.17135761422244</v>
      </c>
      <c r="F138" s="98">
        <v>217.85291353285172</v>
      </c>
      <c r="G138" s="98">
        <v>213.25286627153844</v>
      </c>
      <c r="H138" s="98">
        <v>210.06599958480578</v>
      </c>
      <c r="I138" s="98">
        <v>208.13433713975141</v>
      </c>
      <c r="J138" s="98">
        <v>248.94755121662089</v>
      </c>
      <c r="K138" s="98">
        <v>250.49385626090353</v>
      </c>
      <c r="L138" s="98">
        <v>165.87365052068373</v>
      </c>
      <c r="M138" s="98">
        <v>165.87365052068367</v>
      </c>
      <c r="N138" s="98">
        <v>174.04879621668096</v>
      </c>
      <c r="O138" s="98">
        <v>177.90541702493536</v>
      </c>
      <c r="P138" s="98">
        <v>176.99830419413394</v>
      </c>
      <c r="Q138" s="98">
        <v>176.08006114454955</v>
      </c>
      <c r="R138" s="98">
        <v>176.43066303620918</v>
      </c>
      <c r="S138" s="98">
        <v>176.43066303620918</v>
      </c>
      <c r="T138" s="98">
        <v>176.89256711569683</v>
      </c>
      <c r="U138" s="98">
        <v>175.57920129932208</v>
      </c>
      <c r="V138" s="98">
        <v>178.17254227572366</v>
      </c>
      <c r="W138" s="98">
        <v>178.7624677558037</v>
      </c>
      <c r="X138" s="98">
        <v>178.74383777586706</v>
      </c>
      <c r="Y138" s="98">
        <v>183.3681809496513</v>
      </c>
      <c r="DA138" s="63" t="s">
        <v>1666</v>
      </c>
    </row>
    <row r="139" spans="1:105" ht="12" customHeight="1" x14ac:dyDescent="0.25">
      <c r="A139" s="97" t="s">
        <v>50</v>
      </c>
      <c r="B139" s="98">
        <v>185.57989313015102</v>
      </c>
      <c r="C139" s="98">
        <v>178.07218542888856</v>
      </c>
      <c r="D139" s="98">
        <v>170.55943602984064</v>
      </c>
      <c r="E139" s="98">
        <v>194.02030347160215</v>
      </c>
      <c r="F139" s="98">
        <v>188.6210866412361</v>
      </c>
      <c r="G139" s="98">
        <v>161.08154826400363</v>
      </c>
      <c r="H139" s="98">
        <v>144.99372041870529</v>
      </c>
      <c r="I139" s="98">
        <v>128.07241078167354</v>
      </c>
      <c r="J139" s="98">
        <v>101.01285449263622</v>
      </c>
      <c r="K139" s="98">
        <v>83.751057595486756</v>
      </c>
      <c r="L139" s="98">
        <v>73.807772310600299</v>
      </c>
      <c r="M139" s="98">
        <v>68.934269429287028</v>
      </c>
      <c r="N139" s="98">
        <v>54.940245139848948</v>
      </c>
      <c r="O139" s="98">
        <v>44.127764936728923</v>
      </c>
      <c r="P139" s="98">
        <v>38.194895304161847</v>
      </c>
      <c r="Q139" s="98">
        <v>34.995576448146302</v>
      </c>
      <c r="R139" s="98">
        <v>34.877568608265229</v>
      </c>
      <c r="S139" s="98">
        <v>37.07821246559805</v>
      </c>
      <c r="T139" s="98">
        <v>37.435044127077106</v>
      </c>
      <c r="U139" s="98">
        <v>39.248274869311231</v>
      </c>
      <c r="V139" s="98">
        <v>45.741178652662299</v>
      </c>
      <c r="W139" s="98">
        <v>41.99732579348111</v>
      </c>
      <c r="X139" s="98">
        <v>38.603415576002455</v>
      </c>
      <c r="Y139" s="98">
        <v>37.231720983303916</v>
      </c>
      <c r="DA139" s="63" t="s">
        <v>1667</v>
      </c>
    </row>
    <row r="140" spans="1:105" ht="12" customHeight="1" x14ac:dyDescent="0.25">
      <c r="A140" s="109" t="s">
        <v>120</v>
      </c>
      <c r="B140" s="33">
        <v>144.35320024237103</v>
      </c>
      <c r="C140" s="33">
        <v>156.07682942384997</v>
      </c>
      <c r="D140" s="33">
        <v>159.95438658873576</v>
      </c>
      <c r="E140" s="33">
        <v>135.56710794708908</v>
      </c>
      <c r="F140" s="33">
        <v>139.81160894085323</v>
      </c>
      <c r="G140" s="33">
        <v>155.67020594018933</v>
      </c>
      <c r="H140" s="33">
        <v>155.0510746445988</v>
      </c>
      <c r="I140" s="33">
        <v>154.79876370621071</v>
      </c>
      <c r="J140" s="33">
        <v>119.67584161113132</v>
      </c>
      <c r="K140" s="33">
        <v>104.12405019106328</v>
      </c>
      <c r="L140" s="33">
        <v>114.35815582523392</v>
      </c>
      <c r="M140" s="33">
        <v>81.601297962822088</v>
      </c>
      <c r="N140" s="33">
        <v>49.426381083615674</v>
      </c>
      <c r="O140" s="33">
        <v>27.671192453245531</v>
      </c>
      <c r="P140" s="33">
        <v>22.209909697640501</v>
      </c>
      <c r="Q140" s="33">
        <v>22.670300058811215</v>
      </c>
      <c r="R140" s="33">
        <v>37.04186393748045</v>
      </c>
      <c r="S140" s="33">
        <v>37.448011001207185</v>
      </c>
      <c r="T140" s="33">
        <v>54.114143063736925</v>
      </c>
      <c r="U140" s="33">
        <v>62.438906553029923</v>
      </c>
      <c r="V140" s="33">
        <v>70.730037922266689</v>
      </c>
      <c r="W140" s="33">
        <v>80.148981424028378</v>
      </c>
      <c r="X140" s="33">
        <v>74.039608263789546</v>
      </c>
      <c r="Y140" s="33">
        <v>93.022392585050582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938.69721867351018</v>
      </c>
      <c r="C142" s="117">
        <f t="shared" si="25"/>
        <v>946.88295258414098</v>
      </c>
      <c r="D142" s="117">
        <f t="shared" si="25"/>
        <v>940.6334721963035</v>
      </c>
      <c r="E142" s="117">
        <f t="shared" si="25"/>
        <v>941.33967066837613</v>
      </c>
      <c r="F142" s="117">
        <f t="shared" si="25"/>
        <v>939.7438690693134</v>
      </c>
      <c r="G142" s="117">
        <f t="shared" si="25"/>
        <v>945.63323433831079</v>
      </c>
      <c r="H142" s="117">
        <f t="shared" si="25"/>
        <v>952.69514876478991</v>
      </c>
      <c r="I142" s="117">
        <f t="shared" si="25"/>
        <v>945.84367367234154</v>
      </c>
      <c r="J142" s="117">
        <f t="shared" si="25"/>
        <v>910.57546144977528</v>
      </c>
      <c r="K142" s="117">
        <f t="shared" si="25"/>
        <v>891.80013805148519</v>
      </c>
      <c r="L142" s="117">
        <f t="shared" si="25"/>
        <v>654.79138082305076</v>
      </c>
      <c r="M142" s="117">
        <f t="shared" si="25"/>
        <v>624.52873650445997</v>
      </c>
      <c r="N142" s="117">
        <f t="shared" si="25"/>
        <v>628.74069843778875</v>
      </c>
      <c r="O142" s="117">
        <f t="shared" si="25"/>
        <v>629.54880770292675</v>
      </c>
      <c r="P142" s="117">
        <f t="shared" si="25"/>
        <v>617.38638040624505</v>
      </c>
      <c r="Q142" s="117">
        <f t="shared" si="25"/>
        <v>613.27682433322673</v>
      </c>
      <c r="R142" s="117">
        <f t="shared" ref="R142:V142" si="26">R143+R146+R148+R161</f>
        <v>633.65215884306065</v>
      </c>
      <c r="S142" s="117">
        <f t="shared" si="26"/>
        <v>648.52950234361333</v>
      </c>
      <c r="T142" s="117">
        <f t="shared" si="26"/>
        <v>667.88771230017107</v>
      </c>
      <c r="U142" s="117">
        <f t="shared" si="26"/>
        <v>687.95271800000023</v>
      </c>
      <c r="V142" s="117">
        <f t="shared" si="26"/>
        <v>726.43130779909575</v>
      </c>
      <c r="W142" s="117">
        <f t="shared" ref="W142:Y142" si="27">W143+W146+W148+W161</f>
        <v>737.06453035705294</v>
      </c>
      <c r="X142" s="117">
        <f t="shared" si="27"/>
        <v>734.23761134826907</v>
      </c>
      <c r="Y142" s="117">
        <f t="shared" si="27"/>
        <v>773.73731612594997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373.36550392861983</v>
      </c>
      <c r="C143" s="122">
        <f t="shared" si="28"/>
        <v>376.87407668165389</v>
      </c>
      <c r="D143" s="122">
        <f t="shared" si="28"/>
        <v>381.93487024203745</v>
      </c>
      <c r="E143" s="122">
        <f t="shared" si="28"/>
        <v>396.87747448710502</v>
      </c>
      <c r="F143" s="122">
        <f t="shared" si="28"/>
        <v>419.66092502226951</v>
      </c>
      <c r="G143" s="122">
        <f t="shared" si="28"/>
        <v>433.72151436955147</v>
      </c>
      <c r="H143" s="122">
        <f t="shared" si="28"/>
        <v>444.89765631855607</v>
      </c>
      <c r="I143" s="122">
        <f t="shared" si="28"/>
        <v>456.66970829052406</v>
      </c>
      <c r="J143" s="122">
        <f t="shared" si="28"/>
        <v>446.24787391749777</v>
      </c>
      <c r="K143" s="122">
        <f t="shared" si="28"/>
        <v>457.78980898585792</v>
      </c>
      <c r="L143" s="122">
        <f t="shared" si="28"/>
        <v>273.73785050336619</v>
      </c>
      <c r="M143" s="122">
        <f t="shared" si="28"/>
        <v>287.70487140523522</v>
      </c>
      <c r="N143" s="122">
        <f t="shared" si="28"/>
        <v>323.17367294234668</v>
      </c>
      <c r="O143" s="122">
        <f t="shared" si="28"/>
        <v>347.32979307726964</v>
      </c>
      <c r="P143" s="122">
        <f t="shared" si="28"/>
        <v>348.21343011222626</v>
      </c>
      <c r="Q143" s="122">
        <f t="shared" si="28"/>
        <v>349.87962194956305</v>
      </c>
      <c r="R143" s="122">
        <f t="shared" ref="R143:V143" si="29">SUM(R144:R145)</f>
        <v>354.66686822240177</v>
      </c>
      <c r="S143" s="122">
        <f t="shared" si="29"/>
        <v>361.56218433635075</v>
      </c>
      <c r="T143" s="122">
        <f t="shared" si="29"/>
        <v>362.02613055360041</v>
      </c>
      <c r="U143" s="122">
        <f t="shared" si="29"/>
        <v>371.72559872469384</v>
      </c>
      <c r="V143" s="122">
        <f t="shared" si="29"/>
        <v>387.93904689333624</v>
      </c>
      <c r="W143" s="122">
        <f t="shared" ref="W143:Y143" si="30">SUM(W144:W145)</f>
        <v>396.27336973730667</v>
      </c>
      <c r="X143" s="122">
        <f t="shared" si="30"/>
        <v>402.05250698479534</v>
      </c>
      <c r="Y143" s="122">
        <f t="shared" si="30"/>
        <v>417.33620823602456</v>
      </c>
      <c r="DA143" s="130" t="s">
        <v>1815</v>
      </c>
    </row>
    <row r="144" spans="1:105" ht="12" customHeight="1" x14ac:dyDescent="0.25">
      <c r="A144" s="97" t="s">
        <v>199</v>
      </c>
      <c r="B144" s="98">
        <v>370.54318535914751</v>
      </c>
      <c r="C144" s="98">
        <v>374.12055055079759</v>
      </c>
      <c r="D144" s="98">
        <v>379.26815399847334</v>
      </c>
      <c r="E144" s="98">
        <v>394.60235679127999</v>
      </c>
      <c r="F144" s="98">
        <v>417.37632781944325</v>
      </c>
      <c r="G144" s="98">
        <v>431.33647895865266</v>
      </c>
      <c r="H144" s="98">
        <v>442.41581181879133</v>
      </c>
      <c r="I144" s="98">
        <v>454.03551096999036</v>
      </c>
      <c r="J144" s="98">
        <v>443.53999022462159</v>
      </c>
      <c r="K144" s="98">
        <v>455.15443774591864</v>
      </c>
      <c r="L144" s="98">
        <v>272.68546894593408</v>
      </c>
      <c r="M144" s="98">
        <v>286.46539803681111</v>
      </c>
      <c r="N144" s="98">
        <v>321.84745377801727</v>
      </c>
      <c r="O144" s="98">
        <v>345.92366037967702</v>
      </c>
      <c r="P144" s="98">
        <v>346.86579752102949</v>
      </c>
      <c r="Q144" s="98">
        <v>348.5522510239706</v>
      </c>
      <c r="R144" s="98">
        <v>353.27550337014952</v>
      </c>
      <c r="S144" s="98">
        <v>360.17436881425124</v>
      </c>
      <c r="T144" s="98">
        <v>360.66062001584936</v>
      </c>
      <c r="U144" s="98">
        <v>370.34602309645942</v>
      </c>
      <c r="V144" s="98">
        <v>385.90540391323856</v>
      </c>
      <c r="W144" s="98">
        <v>394.19841300074609</v>
      </c>
      <c r="X144" s="98">
        <v>399.93382339261154</v>
      </c>
      <c r="Y144" s="98">
        <v>415.08095633013772</v>
      </c>
      <c r="DA144" s="63" t="s">
        <v>1816</v>
      </c>
    </row>
    <row r="145" spans="1:105" ht="12" customHeight="1" x14ac:dyDescent="0.25">
      <c r="A145" s="97" t="s">
        <v>53</v>
      </c>
      <c r="B145" s="98">
        <v>2.8223185694723116</v>
      </c>
      <c r="C145" s="98">
        <v>2.7535261308563075</v>
      </c>
      <c r="D145" s="98">
        <v>2.6667162435641156</v>
      </c>
      <c r="E145" s="98">
        <v>2.2751176958250352</v>
      </c>
      <c r="F145" s="98">
        <v>2.2845972028262529</v>
      </c>
      <c r="G145" s="98">
        <v>2.385035410898797</v>
      </c>
      <c r="H145" s="98">
        <v>2.4818444997647249</v>
      </c>
      <c r="I145" s="98">
        <v>2.6341973205337093</v>
      </c>
      <c r="J145" s="98">
        <v>2.7078836928761607</v>
      </c>
      <c r="K145" s="98">
        <v>2.6353712399392792</v>
      </c>
      <c r="L145" s="98">
        <v>1.052381557432116</v>
      </c>
      <c r="M145" s="98">
        <v>1.2394733684241028</v>
      </c>
      <c r="N145" s="98">
        <v>1.326219164329419</v>
      </c>
      <c r="O145" s="98">
        <v>1.406132697592599</v>
      </c>
      <c r="P145" s="98">
        <v>1.3476325911967955</v>
      </c>
      <c r="Q145" s="98">
        <v>1.3273709255924713</v>
      </c>
      <c r="R145" s="98">
        <v>1.3913648522522726</v>
      </c>
      <c r="S145" s="98">
        <v>1.3878155220995301</v>
      </c>
      <c r="T145" s="98">
        <v>1.3655105377510757</v>
      </c>
      <c r="U145" s="98">
        <v>1.3795756282344354</v>
      </c>
      <c r="V145" s="98">
        <v>2.0336429800977047</v>
      </c>
      <c r="W145" s="98">
        <v>2.0749567365605932</v>
      </c>
      <c r="X145" s="98">
        <v>2.1186835921838076</v>
      </c>
      <c r="Y145" s="98">
        <v>2.255251905886817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6.1665399881561092</v>
      </c>
      <c r="C146" s="122">
        <f t="shared" si="31"/>
        <v>7.2848151765082534</v>
      </c>
      <c r="D146" s="122">
        <f t="shared" si="31"/>
        <v>5.9524423315556492</v>
      </c>
      <c r="E146" s="122">
        <f t="shared" si="31"/>
        <v>12.59446006302533</v>
      </c>
      <c r="F146" s="122">
        <f t="shared" si="31"/>
        <v>8.9576684566434288</v>
      </c>
      <c r="G146" s="122">
        <f t="shared" si="31"/>
        <v>10.791791416481283</v>
      </c>
      <c r="H146" s="122">
        <f t="shared" si="31"/>
        <v>13.333934936173909</v>
      </c>
      <c r="I146" s="122">
        <f t="shared" si="31"/>
        <v>6.5031836504798015</v>
      </c>
      <c r="J146" s="122">
        <f t="shared" si="31"/>
        <v>6.2577328463318223</v>
      </c>
      <c r="K146" s="122">
        <f t="shared" si="31"/>
        <v>9.7329849451983712</v>
      </c>
      <c r="L146" s="122">
        <f t="shared" si="31"/>
        <v>13.515870072260439</v>
      </c>
      <c r="M146" s="122">
        <f t="shared" si="31"/>
        <v>12.027492967537357</v>
      </c>
      <c r="N146" s="122">
        <f t="shared" si="31"/>
        <v>12.972410522443784</v>
      </c>
      <c r="O146" s="122">
        <f t="shared" si="31"/>
        <v>14.799876940375739</v>
      </c>
      <c r="P146" s="122">
        <f t="shared" si="31"/>
        <v>16.831250001861481</v>
      </c>
      <c r="Q146" s="122">
        <f t="shared" si="31"/>
        <v>16.568948981424906</v>
      </c>
      <c r="R146" s="122">
        <f t="shared" si="31"/>
        <v>19.20264294833747</v>
      </c>
      <c r="S146" s="122">
        <f t="shared" si="31"/>
        <v>20.24618712903731</v>
      </c>
      <c r="T146" s="122">
        <f t="shared" si="31"/>
        <v>22.67421671861235</v>
      </c>
      <c r="U146" s="122">
        <f t="shared" si="31"/>
        <v>23.083463386766553</v>
      </c>
      <c r="V146" s="122">
        <f t="shared" si="31"/>
        <v>23.549356829342805</v>
      </c>
      <c r="W146" s="122">
        <f t="shared" si="31"/>
        <v>25.327424173727689</v>
      </c>
      <c r="X146" s="122">
        <f t="shared" si="31"/>
        <v>26.983490428606412</v>
      </c>
      <c r="Y146" s="122">
        <f t="shared" si="31"/>
        <v>31.490027301060465</v>
      </c>
      <c r="DA146" s="130" t="s">
        <v>1818</v>
      </c>
    </row>
    <row r="147" spans="1:105" ht="12" customHeight="1" x14ac:dyDescent="0.25">
      <c r="A147" s="97" t="s">
        <v>53</v>
      </c>
      <c r="B147" s="98">
        <v>6.1665399881561092</v>
      </c>
      <c r="C147" s="98">
        <v>7.2848151765082534</v>
      </c>
      <c r="D147" s="98">
        <v>5.9524423315556492</v>
      </c>
      <c r="E147" s="98">
        <v>12.59446006302533</v>
      </c>
      <c r="F147" s="98">
        <v>8.9576684566434288</v>
      </c>
      <c r="G147" s="98">
        <v>10.791791416481283</v>
      </c>
      <c r="H147" s="98">
        <v>13.333934936173909</v>
      </c>
      <c r="I147" s="98">
        <v>6.5031836504798015</v>
      </c>
      <c r="J147" s="98">
        <v>6.2577328463318223</v>
      </c>
      <c r="K147" s="98">
        <v>9.7329849451983712</v>
      </c>
      <c r="L147" s="98">
        <v>13.515870072260439</v>
      </c>
      <c r="M147" s="98">
        <v>12.027492967537357</v>
      </c>
      <c r="N147" s="98">
        <v>12.972410522443784</v>
      </c>
      <c r="O147" s="98">
        <v>14.799876940375739</v>
      </c>
      <c r="P147" s="98">
        <v>16.831250001861481</v>
      </c>
      <c r="Q147" s="98">
        <v>16.568948981424906</v>
      </c>
      <c r="R147" s="98">
        <v>19.20264294833747</v>
      </c>
      <c r="S147" s="98">
        <v>20.24618712903731</v>
      </c>
      <c r="T147" s="98">
        <v>22.67421671861235</v>
      </c>
      <c r="U147" s="98">
        <v>23.083463386766553</v>
      </c>
      <c r="V147" s="98">
        <v>23.549356829342805</v>
      </c>
      <c r="W147" s="98">
        <v>25.327424173727689</v>
      </c>
      <c r="X147" s="98">
        <v>26.983490428606412</v>
      </c>
      <c r="Y147" s="98">
        <v>31.490027301060465</v>
      </c>
      <c r="DA147" s="63" t="s">
        <v>1819</v>
      </c>
    </row>
    <row r="148" spans="1:105" ht="12" customHeight="1" x14ac:dyDescent="0.25">
      <c r="A148" s="121" t="s">
        <v>55</v>
      </c>
      <c r="B148" s="122">
        <v>206.39301084594001</v>
      </c>
      <c r="C148" s="122">
        <v>202.45063699032605</v>
      </c>
      <c r="D148" s="122">
        <v>194.20431925942003</v>
      </c>
      <c r="E148" s="122">
        <v>188.74118108525249</v>
      </c>
      <c r="F148" s="122">
        <v>181.78785312895653</v>
      </c>
      <c r="G148" s="122">
        <v>177.12954763522279</v>
      </c>
      <c r="H148" s="122">
        <v>180.59732105176161</v>
      </c>
      <c r="I148" s="122">
        <v>179.08231309950381</v>
      </c>
      <c r="J148" s="122">
        <v>172.44692361229278</v>
      </c>
      <c r="K148" s="122">
        <v>158.77305926203965</v>
      </c>
      <c r="L148" s="122">
        <v>147.6150578768586</v>
      </c>
      <c r="M148" s="122">
        <v>131.60982958622515</v>
      </c>
      <c r="N148" s="122">
        <v>126.37847119695611</v>
      </c>
      <c r="O148" s="122">
        <v>121.18589901981942</v>
      </c>
      <c r="P148" s="122">
        <v>113.9047129918924</v>
      </c>
      <c r="Q148" s="122">
        <v>110.18524950097498</v>
      </c>
      <c r="R148" s="122">
        <v>111.65745320238136</v>
      </c>
      <c r="S148" s="122">
        <v>116.37192332152735</v>
      </c>
      <c r="T148" s="122">
        <v>118.27470636199043</v>
      </c>
      <c r="U148" s="122">
        <v>119.86559989089912</v>
      </c>
      <c r="V148" s="122">
        <v>128.4287474916149</v>
      </c>
      <c r="W148" s="122">
        <v>121.80550375078482</v>
      </c>
      <c r="X148" s="122">
        <v>117.40308654927421</v>
      </c>
      <c r="Y148" s="122">
        <v>117.92914617871126</v>
      </c>
      <c r="DA148" s="130" t="s">
        <v>1820</v>
      </c>
    </row>
    <row r="149" spans="1:105" ht="12" customHeight="1" x14ac:dyDescent="0.25">
      <c r="A149" s="97" t="s">
        <v>132</v>
      </c>
      <c r="B149" s="98">
        <v>24.282166602144269</v>
      </c>
      <c r="C149" s="98">
        <v>25.173553548967384</v>
      </c>
      <c r="D149" s="98">
        <v>25.449352842480227</v>
      </c>
      <c r="E149" s="98">
        <v>24.612976284457055</v>
      </c>
      <c r="F149" s="98">
        <v>25.410902551400063</v>
      </c>
      <c r="G149" s="98">
        <v>26.571375226099509</v>
      </c>
      <c r="H149" s="98">
        <v>29.141784586040188</v>
      </c>
      <c r="I149" s="98">
        <v>30.117005147046445</v>
      </c>
      <c r="J149" s="98">
        <v>31.35574708570724</v>
      </c>
      <c r="K149" s="98">
        <v>29.232876417643734</v>
      </c>
      <c r="L149" s="98">
        <v>26.940890580206407</v>
      </c>
      <c r="M149" s="98">
        <v>28.393479554994723</v>
      </c>
      <c r="N149" s="98">
        <v>31.5301741704777</v>
      </c>
      <c r="O149" s="98">
        <v>33.658153239545321</v>
      </c>
      <c r="P149" s="98">
        <v>33.601625135529119</v>
      </c>
      <c r="Q149" s="98">
        <v>33.54602695389633</v>
      </c>
      <c r="R149" s="98">
        <v>33.795948120402969</v>
      </c>
      <c r="S149" s="98">
        <v>34.194668047379238</v>
      </c>
      <c r="T149" s="98">
        <v>34.687313846890753</v>
      </c>
      <c r="U149" s="98">
        <v>34.869566638395895</v>
      </c>
      <c r="V149" s="98">
        <v>35.938122207797193</v>
      </c>
      <c r="W149" s="98">
        <v>36.530037838369402</v>
      </c>
      <c r="X149" s="98">
        <v>37.155760991686869</v>
      </c>
      <c r="Y149" s="98">
        <v>38.705593594955417</v>
      </c>
      <c r="DA149" s="63" t="s">
        <v>1821</v>
      </c>
    </row>
    <row r="150" spans="1:105" ht="12" customHeight="1" x14ac:dyDescent="0.25">
      <c r="A150" s="97" t="s">
        <v>131</v>
      </c>
      <c r="B150" s="98">
        <v>0.38729476669044061</v>
      </c>
      <c r="C150" s="98">
        <v>0.39110952287579426</v>
      </c>
      <c r="D150" s="98">
        <v>0.38092794172170907</v>
      </c>
      <c r="E150" s="98">
        <v>0.40983193565286896</v>
      </c>
      <c r="F150" s="98">
        <v>0.41953758268176777</v>
      </c>
      <c r="G150" s="98">
        <v>0.40159477455135145</v>
      </c>
      <c r="H150" s="98">
        <v>0.45137809811389995</v>
      </c>
      <c r="I150" s="98">
        <v>0.42818204791046427</v>
      </c>
      <c r="J150" s="98">
        <v>0.52546101773885379</v>
      </c>
      <c r="K150" s="98">
        <v>0.48904992149973464</v>
      </c>
      <c r="L150" s="98">
        <v>0.61478294868542605</v>
      </c>
      <c r="M150" s="98">
        <v>0.88838058583200386</v>
      </c>
      <c r="N150" s="98">
        <v>1.2576187410921431</v>
      </c>
      <c r="O150" s="98">
        <v>1.4685963297846738</v>
      </c>
      <c r="P150" s="98">
        <v>1.6184767759880694</v>
      </c>
      <c r="Q150" s="98">
        <v>1.679172746178113</v>
      </c>
      <c r="R150" s="98">
        <v>1.618052955864786</v>
      </c>
      <c r="S150" s="98">
        <v>1.71689738155133</v>
      </c>
      <c r="T150" s="98">
        <v>1.7492923220902372</v>
      </c>
      <c r="U150" s="98">
        <v>1.7656740527763686</v>
      </c>
      <c r="V150" s="98">
        <v>1.8328339168089571</v>
      </c>
      <c r="W150" s="98">
        <v>1.6398049969134239</v>
      </c>
      <c r="X150" s="98">
        <v>1.3871978128277356</v>
      </c>
      <c r="Y150" s="98">
        <v>1.3109168834095997</v>
      </c>
      <c r="DA150" s="63" t="s">
        <v>1822</v>
      </c>
    </row>
    <row r="151" spans="1:105" ht="12" customHeight="1" x14ac:dyDescent="0.25">
      <c r="A151" s="100" t="s">
        <v>199</v>
      </c>
      <c r="B151" s="101">
        <v>6.8773184515856872E-2</v>
      </c>
      <c r="C151" s="101">
        <v>7.4067174124685622E-2</v>
      </c>
      <c r="D151" s="101">
        <v>7.5239650064098246E-2</v>
      </c>
      <c r="E151" s="101">
        <v>6.9422244336302952E-2</v>
      </c>
      <c r="F151" s="101">
        <v>7.1508081750297464E-2</v>
      </c>
      <c r="G151" s="101">
        <v>7.9042317951825883E-2</v>
      </c>
      <c r="H151" s="101">
        <v>8.2230669718195634E-2</v>
      </c>
      <c r="I151" s="101">
        <v>7.8976790797759502E-2</v>
      </c>
      <c r="J151" s="101">
        <v>9.6000491634138166E-2</v>
      </c>
      <c r="K151" s="101">
        <v>9.1887336305597977E-2</v>
      </c>
      <c r="L151" s="101">
        <v>9.1781078625372534E-2</v>
      </c>
      <c r="M151" s="101">
        <v>9.3400046005194581E-2</v>
      </c>
      <c r="N151" s="101">
        <v>0.14479912180882504</v>
      </c>
      <c r="O151" s="101">
        <v>0.15065778565905202</v>
      </c>
      <c r="P151" s="101">
        <v>0.17685398228284085</v>
      </c>
      <c r="Q151" s="101">
        <v>0.18909287943333861</v>
      </c>
      <c r="R151" s="101">
        <v>0.18934287553989523</v>
      </c>
      <c r="S151" s="101">
        <v>0.19353580369840898</v>
      </c>
      <c r="T151" s="101">
        <v>0.14780446271596903</v>
      </c>
      <c r="U151" s="101">
        <v>0.15645414059492796</v>
      </c>
      <c r="V151" s="101">
        <v>0.18200876284796422</v>
      </c>
      <c r="W151" s="101">
        <v>0.17959054256000104</v>
      </c>
      <c r="X151" s="101">
        <v>0.24723401475570372</v>
      </c>
      <c r="Y151" s="101">
        <v>0.19874679565896586</v>
      </c>
      <c r="DA151" s="131" t="s">
        <v>1823</v>
      </c>
    </row>
    <row r="152" spans="1:105" ht="12" customHeight="1" x14ac:dyDescent="0.25">
      <c r="A152" s="103" t="s">
        <v>52</v>
      </c>
      <c r="B152" s="104">
        <v>0.31852158217458371</v>
      </c>
      <c r="C152" s="104">
        <v>0.31704234875110865</v>
      </c>
      <c r="D152" s="104">
        <v>0.30568829165761086</v>
      </c>
      <c r="E152" s="104">
        <v>0.34040969131656601</v>
      </c>
      <c r="F152" s="104">
        <v>0.34802950093147028</v>
      </c>
      <c r="G152" s="104">
        <v>0.32255245659952558</v>
      </c>
      <c r="H152" s="104">
        <v>0.3691474283957043</v>
      </c>
      <c r="I152" s="104">
        <v>0.34920525711270478</v>
      </c>
      <c r="J152" s="104">
        <v>0.42946052610471558</v>
      </c>
      <c r="K152" s="104">
        <v>0.39716258519413666</v>
      </c>
      <c r="L152" s="104">
        <v>0.5230018700600535</v>
      </c>
      <c r="M152" s="104">
        <v>0.79498053982680927</v>
      </c>
      <c r="N152" s="104">
        <v>1.112819619283318</v>
      </c>
      <c r="O152" s="104">
        <v>1.3179385441256217</v>
      </c>
      <c r="P152" s="104">
        <v>1.4416227937052286</v>
      </c>
      <c r="Q152" s="104">
        <v>1.4900798667447743</v>
      </c>
      <c r="R152" s="104">
        <v>1.4287100803248909</v>
      </c>
      <c r="S152" s="104">
        <v>1.523361577852921</v>
      </c>
      <c r="T152" s="104">
        <v>1.6014878593742681</v>
      </c>
      <c r="U152" s="104">
        <v>1.6092199121814406</v>
      </c>
      <c r="V152" s="104">
        <v>1.6508251539609928</v>
      </c>
      <c r="W152" s="104">
        <v>1.4602144543534228</v>
      </c>
      <c r="X152" s="104">
        <v>1.1399637980720319</v>
      </c>
      <c r="Y152" s="104">
        <v>1.1121700877506338</v>
      </c>
      <c r="DA152" s="132" t="s">
        <v>1824</v>
      </c>
    </row>
    <row r="153" spans="1:105" ht="12" customHeight="1" x14ac:dyDescent="0.25">
      <c r="A153" s="106" t="s">
        <v>124</v>
      </c>
      <c r="B153" s="101">
        <v>168.55682362882828</v>
      </c>
      <c r="C153" s="101">
        <v>163.22391734989066</v>
      </c>
      <c r="D153" s="101">
        <v>154.69765749213315</v>
      </c>
      <c r="E153" s="101">
        <v>151.25598499743975</v>
      </c>
      <c r="F153" s="101">
        <v>143.50305973239813</v>
      </c>
      <c r="G153" s="101">
        <v>136.18968814322997</v>
      </c>
      <c r="H153" s="101">
        <v>135.99106685528292</v>
      </c>
      <c r="I153" s="101">
        <v>132.22615728499076</v>
      </c>
      <c r="J153" s="101">
        <v>123.77663826047956</v>
      </c>
      <c r="K153" s="101">
        <v>111.93332940271354</v>
      </c>
      <c r="L153" s="101">
        <v>102.6412759450713</v>
      </c>
      <c r="M153" s="101">
        <v>82.78369405216003</v>
      </c>
      <c r="N153" s="101">
        <v>72.812254589030957</v>
      </c>
      <c r="O153" s="101">
        <v>65.120504985646519</v>
      </c>
      <c r="P153" s="101">
        <v>57.40680163901547</v>
      </c>
      <c r="Q153" s="101">
        <v>53.147385816767567</v>
      </c>
      <c r="R153" s="101">
        <v>53.289413068327477</v>
      </c>
      <c r="S153" s="101">
        <v>56.43100367884346</v>
      </c>
      <c r="T153" s="101">
        <v>55.768195171621059</v>
      </c>
      <c r="U153" s="101">
        <v>56.792836661090263</v>
      </c>
      <c r="V153" s="101">
        <v>63.264566537061881</v>
      </c>
      <c r="W153" s="101">
        <v>54.692457686290844</v>
      </c>
      <c r="X153" s="101">
        <v>48.842270671304746</v>
      </c>
      <c r="Y153" s="101">
        <v>46.244056566173093</v>
      </c>
      <c r="DA153" s="131" t="s">
        <v>1825</v>
      </c>
    </row>
    <row r="154" spans="1:105" ht="12" customHeight="1" x14ac:dyDescent="0.25">
      <c r="A154" s="107" t="s">
        <v>123</v>
      </c>
      <c r="B154" s="104">
        <v>2.7586521653831477</v>
      </c>
      <c r="C154" s="104">
        <v>2.5218884659632854</v>
      </c>
      <c r="D154" s="104">
        <v>2.2928791870219545</v>
      </c>
      <c r="E154" s="104">
        <v>2.5471928488798783</v>
      </c>
      <c r="F154" s="104">
        <v>2.3723574732353976</v>
      </c>
      <c r="G154" s="104">
        <v>2.011262782099382</v>
      </c>
      <c r="H154" s="104">
        <v>1.9985991885635994</v>
      </c>
      <c r="I154" s="104">
        <v>1.8377274794789233</v>
      </c>
      <c r="J154" s="104">
        <v>1.8753076087531717</v>
      </c>
      <c r="K154" s="104">
        <v>1.764635648091248</v>
      </c>
      <c r="L154" s="104">
        <v>2.1479595839920238</v>
      </c>
      <c r="M154" s="104">
        <v>2.204338826096556</v>
      </c>
      <c r="N154" s="104">
        <v>2.5404618576484159</v>
      </c>
      <c r="O154" s="104">
        <v>2.7402448636682406</v>
      </c>
      <c r="P154" s="104">
        <v>2.6950953283291317</v>
      </c>
      <c r="Q154" s="104">
        <v>2.5929784406546119</v>
      </c>
      <c r="R154" s="104">
        <v>2.5656777459390021</v>
      </c>
      <c r="S154" s="104">
        <v>2.9135979177949412</v>
      </c>
      <c r="T154" s="104">
        <v>2.8232660219779531</v>
      </c>
      <c r="U154" s="104">
        <v>2.8633063168161836</v>
      </c>
      <c r="V154" s="104">
        <v>3.6064981104371729</v>
      </c>
      <c r="W154" s="104">
        <v>2.8015560780214472</v>
      </c>
      <c r="X154" s="104">
        <v>2.3260382558862309</v>
      </c>
      <c r="Y154" s="104">
        <v>1.9111739867266235</v>
      </c>
      <c r="DA154" s="132" t="s">
        <v>1826</v>
      </c>
    </row>
    <row r="155" spans="1:105" ht="12" customHeight="1" x14ac:dyDescent="0.25">
      <c r="A155" s="108" t="s">
        <v>50</v>
      </c>
      <c r="B155" s="98">
        <v>0.49344128710880975</v>
      </c>
      <c r="C155" s="98">
        <v>0.47628902239117948</v>
      </c>
      <c r="D155" s="98">
        <v>0.45031745396744849</v>
      </c>
      <c r="E155" s="98">
        <v>0.43677891712030392</v>
      </c>
      <c r="F155" s="98">
        <v>0.40758698557771489</v>
      </c>
      <c r="G155" s="98">
        <v>0.39656048548420353</v>
      </c>
      <c r="H155" s="98">
        <v>0.36202449050728658</v>
      </c>
      <c r="I155" s="98">
        <v>0.33856589484567889</v>
      </c>
      <c r="J155" s="98">
        <v>0.33832993293205144</v>
      </c>
      <c r="K155" s="98">
        <v>0.33247044828811634</v>
      </c>
      <c r="L155" s="98">
        <v>0.34244799455171226</v>
      </c>
      <c r="M155" s="98">
        <v>0.23327609101028357</v>
      </c>
      <c r="N155" s="98">
        <v>0.28249225019104196</v>
      </c>
      <c r="O155" s="98">
        <v>0.28329368529512128</v>
      </c>
      <c r="P155" s="98">
        <v>0.28940805858543406</v>
      </c>
      <c r="Q155" s="98">
        <v>0.28167159393732483</v>
      </c>
      <c r="R155" s="98">
        <v>0.30150599481753698</v>
      </c>
      <c r="S155" s="98">
        <v>0.33946858534943536</v>
      </c>
      <c r="T155" s="98">
        <v>0.23579673180328842</v>
      </c>
      <c r="U155" s="98">
        <v>0.24769866182914263</v>
      </c>
      <c r="V155" s="98">
        <v>0.42624632152574982</v>
      </c>
      <c r="W155" s="98">
        <v>0.34879568189070081</v>
      </c>
      <c r="X155" s="98">
        <v>0.45987247786484597</v>
      </c>
      <c r="Y155" s="98">
        <v>0.31057936089131016</v>
      </c>
      <c r="DA155" s="63" t="s">
        <v>1827</v>
      </c>
    </row>
    <row r="156" spans="1:105" ht="12" customHeight="1" x14ac:dyDescent="0.25">
      <c r="A156" s="108" t="s">
        <v>52</v>
      </c>
      <c r="B156" s="98">
        <v>2.2652108782743379</v>
      </c>
      <c r="C156" s="98">
        <v>2.0455994435721059</v>
      </c>
      <c r="D156" s="98">
        <v>1.8425617330545061</v>
      </c>
      <c r="E156" s="98">
        <v>2.1104139317595743</v>
      </c>
      <c r="F156" s="98">
        <v>1.9647704876576826</v>
      </c>
      <c r="G156" s="98">
        <v>1.6147022966151787</v>
      </c>
      <c r="H156" s="98">
        <v>1.6365746980563127</v>
      </c>
      <c r="I156" s="98">
        <v>1.4991615846332444</v>
      </c>
      <c r="J156" s="98">
        <v>1.5369776758211202</v>
      </c>
      <c r="K156" s="98">
        <v>1.4321651998031315</v>
      </c>
      <c r="L156" s="98">
        <v>1.8055115894403115</v>
      </c>
      <c r="M156" s="98">
        <v>1.9710627350862724</v>
      </c>
      <c r="N156" s="98">
        <v>2.2579696074573739</v>
      </c>
      <c r="O156" s="98">
        <v>2.4569511783731195</v>
      </c>
      <c r="P156" s="98">
        <v>2.4056872697436975</v>
      </c>
      <c r="Q156" s="98">
        <v>2.311306846717287</v>
      </c>
      <c r="R156" s="98">
        <v>2.2641717511214652</v>
      </c>
      <c r="S156" s="98">
        <v>2.5741293324455059</v>
      </c>
      <c r="T156" s="98">
        <v>2.5874692901746648</v>
      </c>
      <c r="U156" s="98">
        <v>2.6156076549870408</v>
      </c>
      <c r="V156" s="98">
        <v>3.180251788911423</v>
      </c>
      <c r="W156" s="98">
        <v>2.4527603961307465</v>
      </c>
      <c r="X156" s="98">
        <v>1.8661657780213849</v>
      </c>
      <c r="Y156" s="98">
        <v>1.6005946258353134</v>
      </c>
      <c r="DA156" s="63" t="s">
        <v>1828</v>
      </c>
    </row>
    <row r="157" spans="1:105" ht="12" customHeight="1" x14ac:dyDescent="0.25">
      <c r="A157" s="106" t="s">
        <v>122</v>
      </c>
      <c r="B157" s="101">
        <v>3.3605575160615286</v>
      </c>
      <c r="C157" s="101">
        <v>3.516116291786342</v>
      </c>
      <c r="D157" s="101">
        <v>3.5967028831784664</v>
      </c>
      <c r="E157" s="101">
        <v>3.187628106415997</v>
      </c>
      <c r="F157" s="101">
        <v>3.2703672166866276</v>
      </c>
      <c r="G157" s="101">
        <v>3.5989190568929628</v>
      </c>
      <c r="H157" s="101">
        <v>4.3657786047860929</v>
      </c>
      <c r="I157" s="101">
        <v>5.0418195916755977</v>
      </c>
      <c r="J157" s="101">
        <v>4.8727414087890661</v>
      </c>
      <c r="K157" s="101">
        <v>4.7779693136716901</v>
      </c>
      <c r="L157" s="101">
        <v>4.0209901261666312</v>
      </c>
      <c r="M157" s="101">
        <v>3.5898470261903555</v>
      </c>
      <c r="N157" s="101">
        <v>2.9727414797984606</v>
      </c>
      <c r="O157" s="101">
        <v>2.6623920764118827</v>
      </c>
      <c r="P157" s="101">
        <v>2.2313913203854514</v>
      </c>
      <c r="Q157" s="101">
        <v>2.0532166213128065</v>
      </c>
      <c r="R157" s="101">
        <v>2.0829654612520785</v>
      </c>
      <c r="S157" s="101">
        <v>2.0522595087467979</v>
      </c>
      <c r="T157" s="101">
        <v>2.7730856268113957</v>
      </c>
      <c r="U157" s="101">
        <v>2.7825416048748197</v>
      </c>
      <c r="V157" s="101">
        <v>3.8526447329530078</v>
      </c>
      <c r="W157" s="101">
        <v>3.7626925789895145</v>
      </c>
      <c r="X157" s="101">
        <v>3.6582469322843152</v>
      </c>
      <c r="Y157" s="101">
        <v>4.2557209353992365</v>
      </c>
      <c r="DA157" s="131" t="s">
        <v>1829</v>
      </c>
    </row>
    <row r="158" spans="1:105" ht="12" customHeight="1" x14ac:dyDescent="0.25">
      <c r="A158" s="107" t="s">
        <v>121</v>
      </c>
      <c r="B158" s="104">
        <v>7.0475161668323238</v>
      </c>
      <c r="C158" s="104">
        <v>7.6240518108425883</v>
      </c>
      <c r="D158" s="104">
        <v>7.7867989128845316</v>
      </c>
      <c r="E158" s="104">
        <v>6.7275669124069664</v>
      </c>
      <c r="F158" s="104">
        <v>6.8116285725545271</v>
      </c>
      <c r="G158" s="104">
        <v>8.3567076523496269</v>
      </c>
      <c r="H158" s="104">
        <v>8.6487137189748999</v>
      </c>
      <c r="I158" s="104">
        <v>9.4314215484015911</v>
      </c>
      <c r="J158" s="104">
        <v>10.041028230824921</v>
      </c>
      <c r="K158" s="104">
        <v>10.575198558419682</v>
      </c>
      <c r="L158" s="104">
        <v>11.249158692736801</v>
      </c>
      <c r="M158" s="104">
        <v>13.750089540951482</v>
      </c>
      <c r="N158" s="104">
        <v>15.265220358908451</v>
      </c>
      <c r="O158" s="104">
        <v>15.536007524762793</v>
      </c>
      <c r="P158" s="104">
        <v>16.351322792645146</v>
      </c>
      <c r="Q158" s="104">
        <v>17.16646892216556</v>
      </c>
      <c r="R158" s="104">
        <v>18.305395850595055</v>
      </c>
      <c r="S158" s="104">
        <v>19.063496787211577</v>
      </c>
      <c r="T158" s="104">
        <v>20.473553372599024</v>
      </c>
      <c r="U158" s="104">
        <v>20.791674616945581</v>
      </c>
      <c r="V158" s="104">
        <v>19.934081986556677</v>
      </c>
      <c r="W158" s="104">
        <v>22.378954572200193</v>
      </c>
      <c r="X158" s="104">
        <v>24.033571885284299</v>
      </c>
      <c r="Y158" s="104">
        <v>25.501684212047291</v>
      </c>
      <c r="DA158" s="132" t="s">
        <v>1830</v>
      </c>
    </row>
    <row r="159" spans="1:105" ht="12" customHeight="1" x14ac:dyDescent="0.25">
      <c r="A159" s="108" t="s">
        <v>53</v>
      </c>
      <c r="B159" s="98">
        <v>1.1640885685053535</v>
      </c>
      <c r="C159" s="98">
        <v>1.4443009650176304</v>
      </c>
      <c r="D159" s="98">
        <v>1.5871752360648446</v>
      </c>
      <c r="E159" s="98">
        <v>0.98626541261939937</v>
      </c>
      <c r="F159" s="98">
        <v>1.0150209105905645</v>
      </c>
      <c r="G159" s="98">
        <v>1.7091639825947382</v>
      </c>
      <c r="H159" s="98">
        <v>1.5069214542344969</v>
      </c>
      <c r="I159" s="98">
        <v>1.7064214212858055</v>
      </c>
      <c r="J159" s="98">
        <v>1.7540581028773836</v>
      </c>
      <c r="K159" s="98">
        <v>1.9870892303701426</v>
      </c>
      <c r="L159" s="98">
        <v>1.4767635169686064</v>
      </c>
      <c r="M159" s="98">
        <v>1.3628730546849741</v>
      </c>
      <c r="N159" s="98">
        <v>1.4625534910603646</v>
      </c>
      <c r="O159" s="98">
        <v>1.2585669951505241</v>
      </c>
      <c r="P159" s="98">
        <v>1.4314672712968399</v>
      </c>
      <c r="Q159" s="98">
        <v>1.5998317322486537</v>
      </c>
      <c r="R159" s="98">
        <v>1.8853831887175367</v>
      </c>
      <c r="S159" s="98">
        <v>1.8778734129235466</v>
      </c>
      <c r="T159" s="98">
        <v>1.4544053602106812</v>
      </c>
      <c r="U159" s="98">
        <v>1.5243755780552199</v>
      </c>
      <c r="V159" s="98">
        <v>0.56863658834494057</v>
      </c>
      <c r="W159" s="98">
        <v>1.5924627926788606</v>
      </c>
      <c r="X159" s="98">
        <v>3.2973867921000406</v>
      </c>
      <c r="Y159" s="98">
        <v>3.4145337657662154</v>
      </c>
      <c r="DA159" s="63" t="s">
        <v>1831</v>
      </c>
    </row>
    <row r="160" spans="1:105" ht="12" customHeight="1" x14ac:dyDescent="0.25">
      <c r="A160" s="108" t="s">
        <v>52</v>
      </c>
      <c r="B160" s="98">
        <v>5.8834275983269704</v>
      </c>
      <c r="C160" s="98">
        <v>6.1797508458249579</v>
      </c>
      <c r="D160" s="98">
        <v>6.1996236768196873</v>
      </c>
      <c r="E160" s="98">
        <v>5.7413014997875669</v>
      </c>
      <c r="F160" s="98">
        <v>5.7966076619639626</v>
      </c>
      <c r="G160" s="98">
        <v>6.6475436697548886</v>
      </c>
      <c r="H160" s="98">
        <v>7.1417922647404035</v>
      </c>
      <c r="I160" s="98">
        <v>7.7250001271157851</v>
      </c>
      <c r="J160" s="98">
        <v>8.2869701279475372</v>
      </c>
      <c r="K160" s="98">
        <v>8.5881093280495406</v>
      </c>
      <c r="L160" s="98">
        <v>9.7723951757681942</v>
      </c>
      <c r="M160" s="98">
        <v>12.387216486266508</v>
      </c>
      <c r="N160" s="98">
        <v>13.802666867848085</v>
      </c>
      <c r="O160" s="98">
        <v>14.277440529612269</v>
      </c>
      <c r="P160" s="98">
        <v>14.919855521348305</v>
      </c>
      <c r="Q160" s="98">
        <v>15.566637189916905</v>
      </c>
      <c r="R160" s="98">
        <v>16.420012661877518</v>
      </c>
      <c r="S160" s="98">
        <v>17.185623374288031</v>
      </c>
      <c r="T160" s="98">
        <v>19.019148012388342</v>
      </c>
      <c r="U160" s="98">
        <v>19.267299038890361</v>
      </c>
      <c r="V160" s="98">
        <v>19.365445398211737</v>
      </c>
      <c r="W160" s="98">
        <v>20.786491779521334</v>
      </c>
      <c r="X160" s="98">
        <v>20.736185093184258</v>
      </c>
      <c r="Y160" s="98">
        <v>22.087150446281075</v>
      </c>
      <c r="DA160" s="63" t="s">
        <v>1832</v>
      </c>
    </row>
    <row r="161" spans="1:105" ht="12" customHeight="1" x14ac:dyDescent="0.25">
      <c r="A161" s="121" t="s">
        <v>54</v>
      </c>
      <c r="B161" s="122">
        <v>352.77216391079423</v>
      </c>
      <c r="C161" s="122">
        <v>360.27342373565284</v>
      </c>
      <c r="D161" s="122">
        <v>358.54184036329031</v>
      </c>
      <c r="E161" s="122">
        <v>343.12655503299339</v>
      </c>
      <c r="F161" s="122">
        <v>329.33742246144396</v>
      </c>
      <c r="G161" s="122">
        <v>323.99038091705535</v>
      </c>
      <c r="H161" s="122">
        <v>313.86623645829832</v>
      </c>
      <c r="I161" s="122">
        <v>303.58846863183379</v>
      </c>
      <c r="J161" s="122">
        <v>285.62293107365298</v>
      </c>
      <c r="K161" s="122">
        <v>265.50428485838921</v>
      </c>
      <c r="L161" s="122">
        <v>219.92260237056556</v>
      </c>
      <c r="M161" s="122">
        <v>193.18654254546226</v>
      </c>
      <c r="N161" s="122">
        <v>166.21614377604209</v>
      </c>
      <c r="O161" s="122">
        <v>146.23323866546195</v>
      </c>
      <c r="P161" s="122">
        <v>138.43698730026489</v>
      </c>
      <c r="Q161" s="122">
        <v>136.6430039012638</v>
      </c>
      <c r="R161" s="122">
        <v>148.12519446994003</v>
      </c>
      <c r="S161" s="122">
        <v>150.34920755669793</v>
      </c>
      <c r="T161" s="122">
        <v>164.91265866596794</v>
      </c>
      <c r="U161" s="122">
        <v>173.27805599764071</v>
      </c>
      <c r="V161" s="122">
        <v>186.51415658480192</v>
      </c>
      <c r="W161" s="122">
        <v>193.65823269523378</v>
      </c>
      <c r="X161" s="122">
        <v>187.79852738559316</v>
      </c>
      <c r="Y161" s="122">
        <v>206.98193441015368</v>
      </c>
      <c r="DA161" s="130" t="s">
        <v>1833</v>
      </c>
    </row>
    <row r="162" spans="1:105" ht="12" customHeight="1" x14ac:dyDescent="0.25">
      <c r="A162" s="97" t="s">
        <v>202</v>
      </c>
      <c r="B162" s="98">
        <v>145.93096834761567</v>
      </c>
      <c r="C162" s="98">
        <v>148.65786300376328</v>
      </c>
      <c r="D162" s="98">
        <v>147.87474421443406</v>
      </c>
      <c r="E162" s="98">
        <v>136.62565374376769</v>
      </c>
      <c r="F162" s="98">
        <v>122.10756800505008</v>
      </c>
      <c r="G162" s="98">
        <v>119.79104291010682</v>
      </c>
      <c r="H162" s="98">
        <v>118.30743333030219</v>
      </c>
      <c r="I162" s="98">
        <v>117.36514088542182</v>
      </c>
      <c r="J162" s="98">
        <v>140.43263990775884</v>
      </c>
      <c r="K162" s="98">
        <v>141.36814439639434</v>
      </c>
      <c r="L162" s="98">
        <v>93.650167999050083</v>
      </c>
      <c r="M162" s="98">
        <v>93.700517378873428</v>
      </c>
      <c r="N162" s="98">
        <v>98.379439798238508</v>
      </c>
      <c r="O162" s="98">
        <v>100.60971141027834</v>
      </c>
      <c r="P162" s="98">
        <v>100.12151476849903</v>
      </c>
      <c r="Q162" s="98">
        <v>99.641627366798815</v>
      </c>
      <c r="R162" s="98">
        <v>99.910450730444765</v>
      </c>
      <c r="S162" s="98">
        <v>100.06207628673469</v>
      </c>
      <c r="T162" s="98">
        <v>100.53361453418248</v>
      </c>
      <c r="U162" s="98">
        <v>100.15599460925179</v>
      </c>
      <c r="V162" s="98">
        <v>102.13879272019979</v>
      </c>
      <c r="W162" s="98">
        <v>102.95993134003231</v>
      </c>
      <c r="X162" s="98">
        <v>103.29959639336877</v>
      </c>
      <c r="Y162" s="98">
        <v>106.24712698098513</v>
      </c>
      <c r="DA162" s="63" t="s">
        <v>1834</v>
      </c>
    </row>
    <row r="163" spans="1:105" ht="12" customHeight="1" x14ac:dyDescent="0.25">
      <c r="A163" s="97" t="s">
        <v>50</v>
      </c>
      <c r="B163" s="98">
        <v>102.72194148101505</v>
      </c>
      <c r="C163" s="98">
        <v>98.741600490048199</v>
      </c>
      <c r="D163" s="98">
        <v>94.722766335533223</v>
      </c>
      <c r="E163" s="98">
        <v>107.96425683187114</v>
      </c>
      <c r="F163" s="98">
        <v>105.19640816206032</v>
      </c>
      <c r="G163" s="98">
        <v>90.04568149053668</v>
      </c>
      <c r="H163" s="98">
        <v>81.288413438370938</v>
      </c>
      <c r="I163" s="98">
        <v>71.902802059792279</v>
      </c>
      <c r="J163" s="98">
        <v>56.735348000644336</v>
      </c>
      <c r="K163" s="98">
        <v>47.080716366860855</v>
      </c>
      <c r="L163" s="98">
        <v>41.537408524560632</v>
      </c>
      <c r="M163" s="98">
        <v>38.872577041510851</v>
      </c>
      <c r="N163" s="98">
        <v>31.024499193837954</v>
      </c>
      <c r="O163" s="98">
        <v>24.941236278153394</v>
      </c>
      <c r="P163" s="98">
        <v>21.601542033820092</v>
      </c>
      <c r="Q163" s="98">
        <v>19.801589656466319</v>
      </c>
      <c r="R163" s="98">
        <v>19.756353637395588</v>
      </c>
      <c r="S163" s="98">
        <v>21.096770631217755</v>
      </c>
      <c r="T163" s="98">
        <v>21.465957488226969</v>
      </c>
      <c r="U163" s="98">
        <v>22.770844862087564</v>
      </c>
      <c r="V163" s="98">
        <v>26.738732578601201</v>
      </c>
      <c r="W163" s="98">
        <v>24.6524703363384</v>
      </c>
      <c r="X163" s="98">
        <v>22.744759276991051</v>
      </c>
      <c r="Y163" s="98">
        <v>22.016752478537743</v>
      </c>
      <c r="DA163" s="63" t="s">
        <v>1835</v>
      </c>
    </row>
    <row r="164" spans="1:105" ht="12" customHeight="1" x14ac:dyDescent="0.25">
      <c r="A164" s="109" t="s">
        <v>120</v>
      </c>
      <c r="B164" s="33">
        <v>104.11925408216352</v>
      </c>
      <c r="C164" s="33">
        <v>112.87396024184139</v>
      </c>
      <c r="D164" s="33">
        <v>115.94432981332301</v>
      </c>
      <c r="E164" s="33">
        <v>98.536644457354555</v>
      </c>
      <c r="F164" s="33">
        <v>102.03344629433353</v>
      </c>
      <c r="G164" s="33">
        <v>114.15365651641184</v>
      </c>
      <c r="H164" s="33">
        <v>114.27038968962518</v>
      </c>
      <c r="I164" s="33">
        <v>114.32052568661972</v>
      </c>
      <c r="J164" s="33">
        <v>88.454943165249801</v>
      </c>
      <c r="K164" s="33">
        <v>77.055424095134015</v>
      </c>
      <c r="L164" s="33">
        <v>84.735025846954841</v>
      </c>
      <c r="M164" s="33">
        <v>60.613448125077966</v>
      </c>
      <c r="N164" s="33">
        <v>36.81220478396564</v>
      </c>
      <c r="O164" s="33">
        <v>20.682290977030224</v>
      </c>
      <c r="P164" s="33">
        <v>16.713930497945775</v>
      </c>
      <c r="Q164" s="33">
        <v>17.199786877998658</v>
      </c>
      <c r="R164" s="33">
        <v>28.458390102099671</v>
      </c>
      <c r="S164" s="33">
        <v>29.190360638745474</v>
      </c>
      <c r="T164" s="33">
        <v>42.913086643558501</v>
      </c>
      <c r="U164" s="33">
        <v>50.351216526301343</v>
      </c>
      <c r="V164" s="33">
        <v>57.636631286000913</v>
      </c>
      <c r="W164" s="33">
        <v>66.045831018863055</v>
      </c>
      <c r="X164" s="33">
        <v>61.754171715233355</v>
      </c>
      <c r="Y164" s="33">
        <v>78.718054950630801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0.52141321256782713</v>
      </c>
      <c r="C166" s="119">
        <f t="shared" si="32"/>
        <v>0.52766284650839701</v>
      </c>
      <c r="D166" s="119">
        <f t="shared" si="32"/>
        <v>0.53034493645203284</v>
      </c>
      <c r="E166" s="119">
        <f t="shared" si="32"/>
        <v>0.533033078499623</v>
      </c>
      <c r="F166" s="119">
        <f t="shared" si="32"/>
        <v>0.53513915235211762</v>
      </c>
      <c r="G166" s="119">
        <f t="shared" si="32"/>
        <v>0.54398315723213753</v>
      </c>
      <c r="H166" s="119">
        <f t="shared" si="32"/>
        <v>0.55475178090455779</v>
      </c>
      <c r="I166" s="119">
        <f t="shared" si="32"/>
        <v>0.55916022086740946</v>
      </c>
      <c r="J166" s="119">
        <f t="shared" si="32"/>
        <v>0.56378604970097002</v>
      </c>
      <c r="K166" s="119">
        <f t="shared" si="32"/>
        <v>0.5704856884674403</v>
      </c>
      <c r="L166" s="119">
        <f t="shared" si="32"/>
        <v>0.59638456194109735</v>
      </c>
      <c r="M166" s="119">
        <f t="shared" si="32"/>
        <v>0.6076659043055046</v>
      </c>
      <c r="N166" s="119">
        <f t="shared" si="32"/>
        <v>0.62417872708368627</v>
      </c>
      <c r="O166" s="119">
        <f t="shared" si="32"/>
        <v>0.64355865483300789</v>
      </c>
      <c r="P166" s="119">
        <f t="shared" si="32"/>
        <v>0.65022320277136303</v>
      </c>
      <c r="Q166" s="119">
        <f t="shared" si="32"/>
        <v>0.65608904695570314</v>
      </c>
      <c r="R166" s="119">
        <f t="shared" ref="R166:V166" si="33">IF(R142=0,"",R142/R118)</f>
        <v>0.66695963403007907</v>
      </c>
      <c r="S166" s="119">
        <f t="shared" si="33"/>
        <v>0.67786981831122461</v>
      </c>
      <c r="T166" s="119">
        <f t="shared" si="33"/>
        <v>0.6913896757100485</v>
      </c>
      <c r="U166" s="119">
        <f t="shared" si="33"/>
        <v>0.70269196322251837</v>
      </c>
      <c r="V166" s="119">
        <f t="shared" si="33"/>
        <v>0.71234401854011142</v>
      </c>
      <c r="W166" s="119">
        <f t="shared" ref="W166:Y166" si="34">IF(W142=0,"",W142/W118)</f>
        <v>0.7241703811971798</v>
      </c>
      <c r="X166" s="119">
        <f t="shared" si="34"/>
        <v>0.73322423736239795</v>
      </c>
      <c r="Y166" s="119">
        <f t="shared" si="34"/>
        <v>0.74560451819773355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0.44549070518892575</v>
      </c>
      <c r="C167" s="124">
        <f t="shared" si="35"/>
        <v>0.45257579460581449</v>
      </c>
      <c r="D167" s="124">
        <f t="shared" si="35"/>
        <v>0.45746111922728216</v>
      </c>
      <c r="E167" s="124">
        <f t="shared" si="35"/>
        <v>0.46265173610395643</v>
      </c>
      <c r="F167" s="124">
        <f t="shared" si="35"/>
        <v>0.47031044766280256</v>
      </c>
      <c r="G167" s="124">
        <f t="shared" si="35"/>
        <v>0.48069236969218077</v>
      </c>
      <c r="H167" s="124">
        <f t="shared" si="35"/>
        <v>0.49494351440766116</v>
      </c>
      <c r="I167" s="124">
        <f t="shared" si="35"/>
        <v>0.50696845617366504</v>
      </c>
      <c r="J167" s="124">
        <f t="shared" si="35"/>
        <v>0.51899777372496836</v>
      </c>
      <c r="K167" s="124">
        <f t="shared" si="35"/>
        <v>0.5302664971526061</v>
      </c>
      <c r="L167" s="124">
        <f t="shared" si="35"/>
        <v>0.54427025467179013</v>
      </c>
      <c r="M167" s="124">
        <f t="shared" si="35"/>
        <v>0.57182802797458132</v>
      </c>
      <c r="N167" s="124">
        <f t="shared" si="35"/>
        <v>0.60406241302086006</v>
      </c>
      <c r="O167" s="124">
        <f t="shared" si="35"/>
        <v>0.63444539162743385</v>
      </c>
      <c r="P167" s="124">
        <f t="shared" si="35"/>
        <v>0.63933315485488695</v>
      </c>
      <c r="Q167" s="124">
        <f t="shared" si="35"/>
        <v>0.64571023249311554</v>
      </c>
      <c r="R167" s="124">
        <f t="shared" ref="R167:V167" si="36">IF(R143=0,"",R143/R119)</f>
        <v>0.65403801632123637</v>
      </c>
      <c r="S167" s="124">
        <f t="shared" si="36"/>
        <v>0.66634146775067671</v>
      </c>
      <c r="T167" s="124">
        <f t="shared" si="36"/>
        <v>0.67697825764105657</v>
      </c>
      <c r="U167" s="124">
        <f t="shared" si="36"/>
        <v>0.68834300760557854</v>
      </c>
      <c r="V167" s="124">
        <f t="shared" si="36"/>
        <v>0.69956283418802934</v>
      </c>
      <c r="W167" s="124">
        <f t="shared" ref="W167:Y167" si="37">IF(W143=0,"",W143/W119)</f>
        <v>0.71095929716087802</v>
      </c>
      <c r="X167" s="124">
        <f t="shared" si="37"/>
        <v>0.72134414495463928</v>
      </c>
      <c r="Y167" s="124">
        <f t="shared" si="37"/>
        <v>0.73022117110266316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0.44361707323210525</v>
      </c>
      <c r="C168" s="111">
        <f t="shared" si="38"/>
        <v>0.45075966565211784</v>
      </c>
      <c r="D168" s="111">
        <f t="shared" si="38"/>
        <v>0.45572267032911801</v>
      </c>
      <c r="E168" s="111">
        <f t="shared" si="38"/>
        <v>0.46122280655272396</v>
      </c>
      <c r="F168" s="111">
        <f t="shared" si="38"/>
        <v>0.46895078709330257</v>
      </c>
      <c r="G168" s="111">
        <f t="shared" si="38"/>
        <v>0.47931603105747828</v>
      </c>
      <c r="H168" s="111">
        <f t="shared" si="38"/>
        <v>0.49354518080169274</v>
      </c>
      <c r="I168" s="111">
        <f t="shared" si="38"/>
        <v>0.50552243841789823</v>
      </c>
      <c r="J168" s="111">
        <f t="shared" si="38"/>
        <v>0.51747814908469547</v>
      </c>
      <c r="K168" s="111">
        <f t="shared" si="38"/>
        <v>0.52882819820803839</v>
      </c>
      <c r="L168" s="111">
        <f t="shared" si="38"/>
        <v>0.54331466809870888</v>
      </c>
      <c r="M168" s="111">
        <f t="shared" si="38"/>
        <v>0.570770614429014</v>
      </c>
      <c r="N168" s="111">
        <f t="shared" si="38"/>
        <v>0.60307847943580017</v>
      </c>
      <c r="O168" s="111">
        <f t="shared" si="38"/>
        <v>0.63350404906034585</v>
      </c>
      <c r="P168" s="111">
        <f t="shared" si="38"/>
        <v>0.63843854156690205</v>
      </c>
      <c r="Q168" s="111">
        <f t="shared" si="38"/>
        <v>0.6448402007007924</v>
      </c>
      <c r="R168" s="111">
        <f t="shared" ref="R168:V168" si="39">IF(R144=0,"",R144/R120)</f>
        <v>0.65314806238996315</v>
      </c>
      <c r="S168" s="111">
        <f t="shared" si="39"/>
        <v>0.66548588893483807</v>
      </c>
      <c r="T168" s="111">
        <f t="shared" si="39"/>
        <v>0.67615132147248203</v>
      </c>
      <c r="U168" s="111">
        <f t="shared" si="39"/>
        <v>0.68754480028726184</v>
      </c>
      <c r="V168" s="111">
        <f t="shared" si="39"/>
        <v>0.69845700719469039</v>
      </c>
      <c r="W168" s="111">
        <f t="shared" ref="W168:Y168" si="40">IF(W144=0,"",W144/W120)</f>
        <v>0.70987926256147293</v>
      </c>
      <c r="X168" s="111">
        <f t="shared" si="40"/>
        <v>0.72028086404171787</v>
      </c>
      <c r="Y168" s="111">
        <f t="shared" si="40"/>
        <v>0.72915239085459527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1.7746717148656104</v>
      </c>
      <c r="C170" s="124">
        <f t="shared" si="44"/>
        <v>1.9062361636189191</v>
      </c>
      <c r="D170" s="124">
        <f t="shared" si="44"/>
        <v>2.015090297406561</v>
      </c>
      <c r="E170" s="124">
        <f t="shared" si="44"/>
        <v>2.0990773777851564</v>
      </c>
      <c r="F170" s="124">
        <f t="shared" si="44"/>
        <v>2.1836211159476226</v>
      </c>
      <c r="G170" s="124">
        <f t="shared" si="44"/>
        <v>2.2945925164222394</v>
      </c>
      <c r="H170" s="124">
        <f t="shared" si="44"/>
        <v>2.4505178877998421</v>
      </c>
      <c r="I170" s="124">
        <f t="shared" si="44"/>
        <v>2.5612611435133168</v>
      </c>
      <c r="J170" s="124">
        <f t="shared" si="44"/>
        <v>2.6453875941544696</v>
      </c>
      <c r="K170" s="124">
        <f t="shared" si="44"/>
        <v>2.761462021118513</v>
      </c>
      <c r="L170" s="124">
        <f t="shared" si="44"/>
        <v>2.8482099790716888</v>
      </c>
      <c r="M170" s="124">
        <f t="shared" si="44"/>
        <v>2.9505886557968757</v>
      </c>
      <c r="N170" s="124">
        <f t="shared" si="44"/>
        <v>3.1240758826699917</v>
      </c>
      <c r="O170" s="124">
        <f t="shared" si="44"/>
        <v>3.3148726492536285</v>
      </c>
      <c r="P170" s="124">
        <f t="shared" si="44"/>
        <v>3.4828737884731726</v>
      </c>
      <c r="Q170" s="124">
        <f t="shared" si="44"/>
        <v>3.5644865136729531</v>
      </c>
      <c r="R170" s="124">
        <f t="shared" ref="R170:V170" si="45">IF(R146=0,"",R146/R122)</f>
        <v>3.653697828309781</v>
      </c>
      <c r="S170" s="124">
        <f t="shared" si="45"/>
        <v>3.7289330736786042</v>
      </c>
      <c r="T170" s="124">
        <f t="shared" si="45"/>
        <v>3.7876340078924571</v>
      </c>
      <c r="U170" s="124">
        <f t="shared" si="45"/>
        <v>3.8431660015297862</v>
      </c>
      <c r="V170" s="124">
        <f t="shared" si="45"/>
        <v>3.8975403419699912</v>
      </c>
      <c r="W170" s="124">
        <f t="shared" ref="W170:Y170" si="46">IF(W146=0,"",W146/W122)</f>
        <v>3.9404526493564429</v>
      </c>
      <c r="X170" s="124">
        <f t="shared" si="46"/>
        <v>3.9676345979763914</v>
      </c>
      <c r="Y170" s="124">
        <f t="shared" si="46"/>
        <v>3.9865837588590951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1.7746717148656104</v>
      </c>
      <c r="C171" s="111">
        <f t="shared" si="47"/>
        <v>1.9062361636189191</v>
      </c>
      <c r="D171" s="111">
        <f t="shared" si="47"/>
        <v>2.015090297406561</v>
      </c>
      <c r="E171" s="111">
        <f t="shared" si="47"/>
        <v>2.0990773777851564</v>
      </c>
      <c r="F171" s="111">
        <f t="shared" si="47"/>
        <v>2.1836211159476226</v>
      </c>
      <c r="G171" s="111">
        <f t="shared" si="47"/>
        <v>2.2945925164222394</v>
      </c>
      <c r="H171" s="111">
        <f t="shared" si="47"/>
        <v>2.4505178877998421</v>
      </c>
      <c r="I171" s="111">
        <f t="shared" si="47"/>
        <v>2.5612611435133168</v>
      </c>
      <c r="J171" s="111">
        <f t="shared" si="47"/>
        <v>2.6453875941544696</v>
      </c>
      <c r="K171" s="111">
        <f t="shared" si="47"/>
        <v>2.761462021118513</v>
      </c>
      <c r="L171" s="111">
        <f t="shared" si="47"/>
        <v>2.8482099790716888</v>
      </c>
      <c r="M171" s="111">
        <f t="shared" si="47"/>
        <v>2.9505886557968757</v>
      </c>
      <c r="N171" s="111">
        <f t="shared" si="47"/>
        <v>3.1240758826699917</v>
      </c>
      <c r="O171" s="111">
        <f t="shared" si="47"/>
        <v>3.3148726492536285</v>
      </c>
      <c r="P171" s="111">
        <f t="shared" si="47"/>
        <v>3.4828737884731726</v>
      </c>
      <c r="Q171" s="111">
        <f t="shared" si="47"/>
        <v>3.5644865136729531</v>
      </c>
      <c r="R171" s="111">
        <f t="shared" ref="R171:V171" si="48">IF(R147=0,"",R147/R123)</f>
        <v>3.653697828309781</v>
      </c>
      <c r="S171" s="111">
        <f t="shared" si="48"/>
        <v>3.7289330736786042</v>
      </c>
      <c r="T171" s="111">
        <f t="shared" si="48"/>
        <v>3.7876340078924571</v>
      </c>
      <c r="U171" s="111">
        <f t="shared" si="48"/>
        <v>3.8431660015297862</v>
      </c>
      <c r="V171" s="111">
        <f t="shared" si="48"/>
        <v>3.8975403419699912</v>
      </c>
      <c r="W171" s="111">
        <f t="shared" ref="W171:Y171" si="49">IF(W147=0,"",W147/W123)</f>
        <v>3.9404526493564429</v>
      </c>
      <c r="X171" s="111">
        <f t="shared" si="49"/>
        <v>3.9676345979763914</v>
      </c>
      <c r="Y171" s="111">
        <f t="shared" si="49"/>
        <v>3.9865837588590951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0.56273360334614397</v>
      </c>
      <c r="C172" s="124">
        <f t="shared" si="50"/>
        <v>0.5666558994980897</v>
      </c>
      <c r="D172" s="124">
        <f t="shared" si="50"/>
        <v>0.57024702581518583</v>
      </c>
      <c r="E172" s="124">
        <f t="shared" si="50"/>
        <v>0.57470273864735699</v>
      </c>
      <c r="F172" s="124">
        <f t="shared" si="50"/>
        <v>0.58008790845187452</v>
      </c>
      <c r="G172" s="124">
        <f t="shared" si="50"/>
        <v>0.58777225909123776</v>
      </c>
      <c r="H172" s="124">
        <f t="shared" si="50"/>
        <v>0.59623124813903783</v>
      </c>
      <c r="I172" s="124">
        <f t="shared" si="50"/>
        <v>0.60253783812129658</v>
      </c>
      <c r="J172" s="124">
        <f t="shared" si="50"/>
        <v>0.60875030186334322</v>
      </c>
      <c r="K172" s="124">
        <f t="shared" si="50"/>
        <v>0.61536166804550119</v>
      </c>
      <c r="L172" s="124">
        <f t="shared" si="50"/>
        <v>0.6249443140143367</v>
      </c>
      <c r="M172" s="124">
        <f t="shared" si="50"/>
        <v>0.64472639873476645</v>
      </c>
      <c r="N172" s="124">
        <f t="shared" si="50"/>
        <v>0.66605965224229646</v>
      </c>
      <c r="O172" s="124">
        <f t="shared" si="50"/>
        <v>0.686188122867885</v>
      </c>
      <c r="P172" s="124">
        <f t="shared" si="50"/>
        <v>0.70046719533660717</v>
      </c>
      <c r="Q172" s="124">
        <f t="shared" si="50"/>
        <v>0.71317465374686939</v>
      </c>
      <c r="R172" s="124">
        <f t="shared" ref="R172:V172" si="51">IF(R148=0,"",R148/R124)</f>
        <v>0.72419062725177097</v>
      </c>
      <c r="S172" s="124">
        <f t="shared" si="51"/>
        <v>0.73782676806401359</v>
      </c>
      <c r="T172" s="124">
        <f t="shared" si="51"/>
        <v>0.75424633896682813</v>
      </c>
      <c r="U172" s="124">
        <f t="shared" si="51"/>
        <v>0.76973970724704477</v>
      </c>
      <c r="V172" s="124">
        <f t="shared" si="51"/>
        <v>0.78050772529039658</v>
      </c>
      <c r="W172" s="124">
        <f t="shared" ref="W172:Y172" si="52">IF(W148=0,"",W148/W124)</f>
        <v>0.79564288745467959</v>
      </c>
      <c r="X172" s="124">
        <f t="shared" si="52"/>
        <v>0.8050759492183841</v>
      </c>
      <c r="Y172" s="124">
        <f t="shared" si="52"/>
        <v>0.81504723494978426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0.46186058746464775</v>
      </c>
      <c r="C173" s="111">
        <f t="shared" si="53"/>
        <v>0.47165182792362081</v>
      </c>
      <c r="D173" s="111">
        <f t="shared" si="53"/>
        <v>0.48080205545850113</v>
      </c>
      <c r="E173" s="111">
        <f t="shared" si="53"/>
        <v>0.49077956654361615</v>
      </c>
      <c r="F173" s="111">
        <f t="shared" si="53"/>
        <v>0.50431140378071648</v>
      </c>
      <c r="G173" s="111">
        <f t="shared" si="53"/>
        <v>0.52031886717188058</v>
      </c>
      <c r="H173" s="111">
        <f t="shared" si="53"/>
        <v>0.537991990303329</v>
      </c>
      <c r="I173" s="111">
        <f t="shared" si="53"/>
        <v>0.55402488031345298</v>
      </c>
      <c r="J173" s="111">
        <f t="shared" si="53"/>
        <v>0.57470289857853585</v>
      </c>
      <c r="K173" s="111">
        <f t="shared" si="53"/>
        <v>0.59106153694364572</v>
      </c>
      <c r="L173" s="111">
        <f t="shared" si="53"/>
        <v>0.61237035376568871</v>
      </c>
      <c r="M173" s="111">
        <f t="shared" si="53"/>
        <v>0.64530051507011355</v>
      </c>
      <c r="N173" s="111">
        <f t="shared" si="53"/>
        <v>0.68382467971603045</v>
      </c>
      <c r="O173" s="111">
        <f t="shared" si="53"/>
        <v>0.71414176565648413</v>
      </c>
      <c r="P173" s="111">
        <f t="shared" si="53"/>
        <v>0.717144459640219</v>
      </c>
      <c r="Q173" s="111">
        <f t="shared" si="53"/>
        <v>0.71995459501302839</v>
      </c>
      <c r="R173" s="111">
        <f t="shared" ref="R173:V173" si="54">IF(R149=0,"",R149/R125)</f>
        <v>0.72387060490448507</v>
      </c>
      <c r="S173" s="111">
        <f t="shared" si="54"/>
        <v>0.73246056777497537</v>
      </c>
      <c r="T173" s="111">
        <f t="shared" si="54"/>
        <v>0.74005769215108386</v>
      </c>
      <c r="U173" s="111">
        <f t="shared" si="54"/>
        <v>0.74968460237287626</v>
      </c>
      <c r="V173" s="111">
        <f t="shared" si="54"/>
        <v>0.76185366817510736</v>
      </c>
      <c r="W173" s="111">
        <f t="shared" ref="W173:Y173" si="55">IF(W149=0,"",W149/W125)</f>
        <v>0.77738286046634941</v>
      </c>
      <c r="X173" s="111">
        <f t="shared" si="55"/>
        <v>0.79222947936426291</v>
      </c>
      <c r="Y173" s="111">
        <f t="shared" si="55"/>
        <v>0.80323291079746562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0.8285687629420172</v>
      </c>
      <c r="C174" s="111">
        <f t="shared" si="56"/>
        <v>0.82356320026321306</v>
      </c>
      <c r="D174" s="111">
        <f t="shared" si="56"/>
        <v>0.82073547840773964</v>
      </c>
      <c r="E174" s="111">
        <f t="shared" si="56"/>
        <v>0.85299997511593617</v>
      </c>
      <c r="F174" s="111">
        <f t="shared" si="56"/>
        <v>0.85834512119582962</v>
      </c>
      <c r="G174" s="111">
        <f t="shared" si="56"/>
        <v>0.84366245475217394</v>
      </c>
      <c r="H174" s="111">
        <f t="shared" si="56"/>
        <v>0.86365068084054064</v>
      </c>
      <c r="I174" s="111">
        <f t="shared" si="56"/>
        <v>0.86591036462968829</v>
      </c>
      <c r="J174" s="111">
        <f t="shared" si="56"/>
        <v>0.88350762968942864</v>
      </c>
      <c r="K174" s="111">
        <f t="shared" si="56"/>
        <v>0.88722118098616665</v>
      </c>
      <c r="L174" s="111">
        <f t="shared" si="56"/>
        <v>0.92224571000323707</v>
      </c>
      <c r="M174" s="111">
        <f t="shared" si="56"/>
        <v>0.95254867331309179</v>
      </c>
      <c r="N174" s="111">
        <f t="shared" si="56"/>
        <v>0.95442692384524042</v>
      </c>
      <c r="O174" s="111">
        <f t="shared" si="56"/>
        <v>0.96196391868189224</v>
      </c>
      <c r="P174" s="111">
        <f t="shared" si="56"/>
        <v>0.96044457297821084</v>
      </c>
      <c r="Q174" s="111">
        <f t="shared" si="56"/>
        <v>0.95987874179573429</v>
      </c>
      <c r="R174" s="111">
        <f t="shared" ref="R174:V174" si="57">IF(R150=0,"",R150/R126)</f>
        <v>0.95850845070433377</v>
      </c>
      <c r="S174" s="111">
        <f t="shared" si="57"/>
        <v>0.96135027374995308</v>
      </c>
      <c r="T174" s="111">
        <f t="shared" si="57"/>
        <v>0.97154907046192007</v>
      </c>
      <c r="U174" s="111">
        <f t="shared" si="57"/>
        <v>0.97145809605044076</v>
      </c>
      <c r="V174" s="111">
        <f t="shared" si="57"/>
        <v>0.96996084120324177</v>
      </c>
      <c r="W174" s="111">
        <f t="shared" ref="W174:Y174" si="58">IF(W150=0,"",W150/W126)</f>
        <v>0.96813689983012541</v>
      </c>
      <c r="X174" s="111">
        <f t="shared" si="58"/>
        <v>0.95052363436486498</v>
      </c>
      <c r="Y174" s="111">
        <f t="shared" si="58"/>
        <v>0.959500753592049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0.46186058746464775</v>
      </c>
      <c r="C175" s="112">
        <f t="shared" si="59"/>
        <v>0.46920462006212987</v>
      </c>
      <c r="D175" s="112">
        <f t="shared" si="59"/>
        <v>0.47487280990915942</v>
      </c>
      <c r="E175" s="112">
        <f t="shared" si="59"/>
        <v>0.49569684109182288</v>
      </c>
      <c r="F175" s="112">
        <f t="shared" si="59"/>
        <v>0.50806678825195517</v>
      </c>
      <c r="G175" s="112">
        <f t="shared" si="59"/>
        <v>0.51506415971975272</v>
      </c>
      <c r="H175" s="112">
        <f t="shared" si="59"/>
        <v>0.53573180158993505</v>
      </c>
      <c r="I175" s="112">
        <f t="shared" si="59"/>
        <v>0.54360853659691266</v>
      </c>
      <c r="J175" s="112">
        <f t="shared" si="59"/>
        <v>0.58082267270151777</v>
      </c>
      <c r="K175" s="112">
        <f t="shared" si="59"/>
        <v>0.59646670213193898</v>
      </c>
      <c r="L175" s="112">
        <f t="shared" si="59"/>
        <v>0.63908496557964156</v>
      </c>
      <c r="M175" s="112">
        <f t="shared" si="59"/>
        <v>0.67850902763268572</v>
      </c>
      <c r="N175" s="112">
        <f t="shared" si="59"/>
        <v>0.70685663264317355</v>
      </c>
      <c r="O175" s="112">
        <f t="shared" si="59"/>
        <v>0.72179648828712017</v>
      </c>
      <c r="P175" s="112">
        <f t="shared" si="59"/>
        <v>0.72626949339901892</v>
      </c>
      <c r="Q175" s="112">
        <f t="shared" si="59"/>
        <v>0.72930166833664367</v>
      </c>
      <c r="R175" s="112">
        <f t="shared" ref="R175:V175" si="60">IF(R151=0,"",R151/R127)</f>
        <v>0.7299697894754632</v>
      </c>
      <c r="S175" s="112">
        <f t="shared" si="60"/>
        <v>0.73710731276657238</v>
      </c>
      <c r="T175" s="112">
        <f t="shared" si="60"/>
        <v>0.74262070102481748</v>
      </c>
      <c r="U175" s="112">
        <f t="shared" si="60"/>
        <v>0.75099012586253222</v>
      </c>
      <c r="V175" s="112">
        <f t="shared" si="60"/>
        <v>0.76227449886150955</v>
      </c>
      <c r="W175" s="112">
        <f t="shared" ref="W175:Y175" si="61">IF(W151=0,"",W151/W127)</f>
        <v>0.76892867462176306</v>
      </c>
      <c r="X175" s="112">
        <f t="shared" si="61"/>
        <v>0.77396070016540053</v>
      </c>
      <c r="Y175" s="112">
        <f t="shared" si="61"/>
        <v>0.78222487725350354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0.56634011243287397</v>
      </c>
      <c r="C177" s="112">
        <f t="shared" si="65"/>
        <v>0.56944214409317062</v>
      </c>
      <c r="D177" s="112">
        <f t="shared" si="65"/>
        <v>0.57231046190185542</v>
      </c>
      <c r="E177" s="112">
        <f t="shared" si="65"/>
        <v>0.5756984397327809</v>
      </c>
      <c r="F177" s="112">
        <f t="shared" si="65"/>
        <v>0.57988632442666654</v>
      </c>
      <c r="G177" s="112">
        <f t="shared" si="65"/>
        <v>0.58504682192099322</v>
      </c>
      <c r="H177" s="112">
        <f t="shared" si="65"/>
        <v>0.59144233014052816</v>
      </c>
      <c r="I177" s="112">
        <f t="shared" si="65"/>
        <v>0.59458408587987543</v>
      </c>
      <c r="J177" s="112">
        <f t="shared" si="65"/>
        <v>0.59580410010121099</v>
      </c>
      <c r="K177" s="112">
        <f t="shared" si="65"/>
        <v>0.59777024108275834</v>
      </c>
      <c r="L177" s="112">
        <f t="shared" si="65"/>
        <v>0.59976618370430068</v>
      </c>
      <c r="M177" s="112">
        <f t="shared" si="65"/>
        <v>0.60408723431706657</v>
      </c>
      <c r="N177" s="112">
        <f t="shared" si="65"/>
        <v>0.61093237593128702</v>
      </c>
      <c r="O177" s="112">
        <f t="shared" si="65"/>
        <v>0.62044650923984779</v>
      </c>
      <c r="P177" s="112">
        <f t="shared" si="65"/>
        <v>0.63143272459736177</v>
      </c>
      <c r="Q177" s="112">
        <f t="shared" si="65"/>
        <v>0.64391811235545404</v>
      </c>
      <c r="R177" s="112">
        <f t="shared" ref="R177:V177" si="66">IF(R153=0,"",R153/R129)</f>
        <v>0.65821039415075611</v>
      </c>
      <c r="S177" s="112">
        <f t="shared" si="66"/>
        <v>0.67659388630396455</v>
      </c>
      <c r="T177" s="112">
        <f t="shared" si="66"/>
        <v>0.69451181643459381</v>
      </c>
      <c r="U177" s="112">
        <f t="shared" si="66"/>
        <v>0.71671133518232677</v>
      </c>
      <c r="V177" s="112">
        <f t="shared" si="66"/>
        <v>0.73222953644973499</v>
      </c>
      <c r="W177" s="112">
        <f t="shared" ref="W177:Y177" si="67">IF(W153=0,"",W153/W129)</f>
        <v>0.7439586700592864</v>
      </c>
      <c r="X177" s="112">
        <f t="shared" si="67"/>
        <v>0.75139005532109793</v>
      </c>
      <c r="Y177" s="112">
        <f t="shared" si="67"/>
        <v>0.75858409070820199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0.87953433834069006</v>
      </c>
      <c r="C178" s="113">
        <f t="shared" si="68"/>
        <v>0.8745684083742975</v>
      </c>
      <c r="D178" s="113">
        <f t="shared" si="68"/>
        <v>0.87125888366003279</v>
      </c>
      <c r="E178" s="113">
        <f t="shared" si="68"/>
        <v>0.88809037347261766</v>
      </c>
      <c r="F178" s="113">
        <f t="shared" si="68"/>
        <v>0.88945339514892763</v>
      </c>
      <c r="G178" s="113">
        <f t="shared" si="68"/>
        <v>0.87688598400758366</v>
      </c>
      <c r="H178" s="113">
        <f t="shared" si="68"/>
        <v>0.88862552388596905</v>
      </c>
      <c r="I178" s="113">
        <f t="shared" si="68"/>
        <v>0.88818000358483562</v>
      </c>
      <c r="J178" s="113">
        <f t="shared" si="68"/>
        <v>0.89102391174270201</v>
      </c>
      <c r="K178" s="113">
        <f t="shared" si="68"/>
        <v>0.88763468653441702</v>
      </c>
      <c r="L178" s="113">
        <f t="shared" si="68"/>
        <v>0.90510432758644443</v>
      </c>
      <c r="M178" s="113">
        <f t="shared" si="68"/>
        <v>0.93665804796177221</v>
      </c>
      <c r="N178" s="113">
        <f t="shared" si="68"/>
        <v>0.93558459122618709</v>
      </c>
      <c r="O178" s="113">
        <f t="shared" si="68"/>
        <v>0.94154636202756592</v>
      </c>
      <c r="P178" s="113">
        <f t="shared" si="68"/>
        <v>0.9415837871932341</v>
      </c>
      <c r="Q178" s="113">
        <f t="shared" si="68"/>
        <v>0.942913587975166</v>
      </c>
      <c r="R178" s="113">
        <f t="shared" ref="R178:V178" si="69">IF(R154=0,"",R154/R130)</f>
        <v>0.94121297087831379</v>
      </c>
      <c r="S178" s="113">
        <f t="shared" si="69"/>
        <v>0.94691257441352306</v>
      </c>
      <c r="T178" s="113">
        <f t="shared" si="69"/>
        <v>0.96473670532651012</v>
      </c>
      <c r="U178" s="113">
        <f t="shared" si="69"/>
        <v>0.96716227359089457</v>
      </c>
      <c r="V178" s="113">
        <f t="shared" si="69"/>
        <v>0.95962689453653394</v>
      </c>
      <c r="W178" s="113">
        <f t="shared" ref="W178:Y178" si="70">IF(W154=0,"",W154/W130)</f>
        <v>0.95898720782122604</v>
      </c>
      <c r="X178" s="113">
        <f t="shared" si="70"/>
        <v>0.93790372717363513</v>
      </c>
      <c r="Y178" s="113">
        <f t="shared" si="70"/>
        <v>0.94929296461394419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0.56634011243287397</v>
      </c>
      <c r="C179" s="111">
        <f t="shared" si="71"/>
        <v>0.56837679236946037</v>
      </c>
      <c r="D179" s="111">
        <f t="shared" si="71"/>
        <v>0.57065519155469435</v>
      </c>
      <c r="E179" s="111">
        <f t="shared" si="71"/>
        <v>0.57641210755388184</v>
      </c>
      <c r="F179" s="111">
        <f t="shared" si="71"/>
        <v>0.58024636704808585</v>
      </c>
      <c r="G179" s="111">
        <f t="shared" si="71"/>
        <v>0.58408767427227459</v>
      </c>
      <c r="H179" s="111">
        <f t="shared" si="71"/>
        <v>0.59104518253179494</v>
      </c>
      <c r="I179" s="111">
        <f t="shared" si="71"/>
        <v>0.59404620250312512</v>
      </c>
      <c r="J179" s="111">
        <f t="shared" si="71"/>
        <v>0.59597846408505661</v>
      </c>
      <c r="K179" s="111">
        <f t="shared" si="71"/>
        <v>0.59812446487500315</v>
      </c>
      <c r="L179" s="111">
        <f t="shared" si="71"/>
        <v>0.60327224247840183</v>
      </c>
      <c r="M179" s="111">
        <f t="shared" si="71"/>
        <v>0.61011846682595205</v>
      </c>
      <c r="N179" s="111">
        <f t="shared" si="71"/>
        <v>0.61759877581752953</v>
      </c>
      <c r="O179" s="111">
        <f t="shared" si="71"/>
        <v>0.62479972726004029</v>
      </c>
      <c r="P179" s="111">
        <f t="shared" si="71"/>
        <v>0.63381505353131162</v>
      </c>
      <c r="Q179" s="111">
        <f t="shared" si="71"/>
        <v>0.64212239366127866</v>
      </c>
      <c r="R179" s="111">
        <f t="shared" ref="R179:V179" si="72">IF(R155=0,"",R155/R131)</f>
        <v>0.65295644778868334</v>
      </c>
      <c r="S179" s="111">
        <f t="shared" si="72"/>
        <v>0.67513524857842844</v>
      </c>
      <c r="T179" s="111">
        <f t="shared" si="72"/>
        <v>0.69557902070251765</v>
      </c>
      <c r="U179" s="111">
        <f t="shared" si="72"/>
        <v>0.71814300458426494</v>
      </c>
      <c r="V179" s="111">
        <f t="shared" si="72"/>
        <v>0.73747881351192091</v>
      </c>
      <c r="W179" s="111">
        <f t="shared" ref="W179:Y179" si="73">IF(W155=0,"",W155/W131)</f>
        <v>0.74432101892741342</v>
      </c>
      <c r="X179" s="111">
        <f t="shared" si="73"/>
        <v>0.74913209202020625</v>
      </c>
      <c r="Y179" s="111">
        <f t="shared" si="73"/>
        <v>0.75261710144120864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0.63890758712399387</v>
      </c>
      <c r="C181" s="112">
        <f t="shared" si="77"/>
        <v>0.64214572240208212</v>
      </c>
      <c r="D181" s="112">
        <f t="shared" si="77"/>
        <v>0.64531872733232942</v>
      </c>
      <c r="E181" s="112">
        <f t="shared" si="77"/>
        <v>0.64813180058793918</v>
      </c>
      <c r="F181" s="112">
        <f t="shared" si="77"/>
        <v>0.65206508632512827</v>
      </c>
      <c r="G181" s="112">
        <f t="shared" si="77"/>
        <v>0.6560525541776171</v>
      </c>
      <c r="H181" s="112">
        <f t="shared" si="77"/>
        <v>0.66100441445321745</v>
      </c>
      <c r="I181" s="112">
        <f t="shared" si="77"/>
        <v>0.66297317300587344</v>
      </c>
      <c r="J181" s="112">
        <f t="shared" si="77"/>
        <v>0.66353019787487255</v>
      </c>
      <c r="K181" s="112">
        <f t="shared" si="77"/>
        <v>0.66447659693355166</v>
      </c>
      <c r="L181" s="112">
        <f t="shared" si="77"/>
        <v>0.66490482230513925</v>
      </c>
      <c r="M181" s="112">
        <f t="shared" si="77"/>
        <v>0.66665916556370908</v>
      </c>
      <c r="N181" s="112">
        <f t="shared" si="77"/>
        <v>0.66922478106397798</v>
      </c>
      <c r="O181" s="112">
        <f t="shared" si="77"/>
        <v>0.67485198539797786</v>
      </c>
      <c r="P181" s="112">
        <f t="shared" si="77"/>
        <v>0.68066114519649079</v>
      </c>
      <c r="Q181" s="112">
        <f t="shared" si="77"/>
        <v>0.68884940283715113</v>
      </c>
      <c r="R181" s="112">
        <f t="shared" ref="R181:V181" si="78">IF(R157=0,"",R157/R133)</f>
        <v>0.69612426895551194</v>
      </c>
      <c r="S181" s="112">
        <f t="shared" si="78"/>
        <v>0.70315781013540424</v>
      </c>
      <c r="T181" s="112">
        <f t="shared" si="78"/>
        <v>0.71808350126653953</v>
      </c>
      <c r="U181" s="112">
        <f t="shared" si="78"/>
        <v>0.72757607416746328</v>
      </c>
      <c r="V181" s="112">
        <f t="shared" si="78"/>
        <v>0.74277086228347955</v>
      </c>
      <c r="W181" s="112">
        <f t="shared" ref="W181:Y181" si="79">IF(W157=0,"",W157/W133)</f>
        <v>0.74652911906793795</v>
      </c>
      <c r="X181" s="112">
        <f t="shared" si="79"/>
        <v>0.75104028217779895</v>
      </c>
      <c r="Y181" s="112">
        <f t="shared" si="79"/>
        <v>0.76103312902596243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0.9146173379094078</v>
      </c>
      <c r="C182" s="113">
        <f t="shared" si="80"/>
        <v>0.90470505690696212</v>
      </c>
      <c r="D182" s="113">
        <f t="shared" si="80"/>
        <v>0.89941600407464917</v>
      </c>
      <c r="E182" s="113">
        <f t="shared" si="80"/>
        <v>0.92628149811287708</v>
      </c>
      <c r="F182" s="113">
        <f t="shared" si="80"/>
        <v>0.92630393140650913</v>
      </c>
      <c r="G182" s="113">
        <f t="shared" si="80"/>
        <v>0.90339503761277695</v>
      </c>
      <c r="H182" s="113">
        <f t="shared" si="80"/>
        <v>0.91786034297261654</v>
      </c>
      <c r="I182" s="113">
        <f t="shared" si="80"/>
        <v>0.91564742681156297</v>
      </c>
      <c r="J182" s="113">
        <f t="shared" si="80"/>
        <v>0.91866496319218049</v>
      </c>
      <c r="K182" s="113">
        <f t="shared" si="80"/>
        <v>0.91351797105110655</v>
      </c>
      <c r="L182" s="113">
        <f t="shared" si="80"/>
        <v>0.93837062597269405</v>
      </c>
      <c r="M182" s="113">
        <f t="shared" si="80"/>
        <v>0.95339345045757073</v>
      </c>
      <c r="N182" s="113">
        <f t="shared" si="80"/>
        <v>0.95559257151188004</v>
      </c>
      <c r="O182" s="113">
        <f t="shared" si="80"/>
        <v>0.96276760119503013</v>
      </c>
      <c r="P182" s="113">
        <f t="shared" si="80"/>
        <v>0.9608883154278075</v>
      </c>
      <c r="Q182" s="113">
        <f t="shared" si="80"/>
        <v>0.95968717889444843</v>
      </c>
      <c r="R182" s="113">
        <f t="shared" ref="R182:V182" si="81">IF(R158=0,"",R158/R134)</f>
        <v>0.95703184916438166</v>
      </c>
      <c r="S182" s="113">
        <f t="shared" si="81"/>
        <v>0.96028777724249048</v>
      </c>
      <c r="T182" s="113">
        <f t="shared" si="81"/>
        <v>0.97245366430061364</v>
      </c>
      <c r="U182" s="113">
        <f t="shared" si="81"/>
        <v>0.97309311178286395</v>
      </c>
      <c r="V182" s="113">
        <f t="shared" si="81"/>
        <v>0.98984480447122547</v>
      </c>
      <c r="W182" s="113">
        <f t="shared" ref="W182:Y182" si="82">IF(W158=0,"",W158/W134)</f>
        <v>0.97602046613024929</v>
      </c>
      <c r="X182" s="113">
        <f t="shared" si="82"/>
        <v>0.95692442759218999</v>
      </c>
      <c r="Y182" s="113">
        <f t="shared" si="82"/>
        <v>0.95978747828905897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0.63890758712399387</v>
      </c>
      <c r="C183" s="111">
        <f t="shared" si="83"/>
        <v>0.64266496453801036</v>
      </c>
      <c r="D183" s="111">
        <f t="shared" si="83"/>
        <v>0.64572002277212492</v>
      </c>
      <c r="E183" s="111">
        <f t="shared" si="83"/>
        <v>0.64814175347523861</v>
      </c>
      <c r="F183" s="111">
        <f t="shared" si="83"/>
        <v>0.65192939613281764</v>
      </c>
      <c r="G183" s="111">
        <f t="shared" si="83"/>
        <v>0.65666551755833302</v>
      </c>
      <c r="H183" s="111">
        <f t="shared" si="83"/>
        <v>0.66067025076030839</v>
      </c>
      <c r="I183" s="111">
        <f t="shared" si="83"/>
        <v>0.66261684733455073</v>
      </c>
      <c r="J183" s="111">
        <f t="shared" si="83"/>
        <v>0.66364876954823837</v>
      </c>
      <c r="K183" s="111">
        <f t="shared" si="83"/>
        <v>0.66497087681520073</v>
      </c>
      <c r="L183" s="111">
        <f t="shared" si="83"/>
        <v>0.66653748602976859</v>
      </c>
      <c r="M183" s="111">
        <f t="shared" si="83"/>
        <v>0.66970171446826177</v>
      </c>
      <c r="N183" s="111">
        <f t="shared" si="83"/>
        <v>0.67338424488882997</v>
      </c>
      <c r="O183" s="111">
        <f t="shared" si="83"/>
        <v>0.67687472371941837</v>
      </c>
      <c r="P183" s="111">
        <f t="shared" si="83"/>
        <v>0.68261773953002813</v>
      </c>
      <c r="Q183" s="111">
        <f t="shared" si="83"/>
        <v>0.6893063176647759</v>
      </c>
      <c r="R183" s="111">
        <f t="shared" ref="R183:V183" si="84">IF(R159=0,"",R159/R135)</f>
        <v>0.69642104873507216</v>
      </c>
      <c r="S183" s="111">
        <f t="shared" si="84"/>
        <v>0.70431658652128581</v>
      </c>
      <c r="T183" s="111">
        <f t="shared" si="84"/>
        <v>0.71492310960696792</v>
      </c>
      <c r="U183" s="111">
        <f t="shared" si="84"/>
        <v>0.72614076887627876</v>
      </c>
      <c r="V183" s="111">
        <f t="shared" si="84"/>
        <v>0.73548225107832044</v>
      </c>
      <c r="W183" s="111">
        <f t="shared" ref="W183:Y183" si="85">IF(W159=0,"",W159/W135)</f>
        <v>0.74334807145209159</v>
      </c>
      <c r="X183" s="111">
        <f t="shared" si="85"/>
        <v>0.75295722893856309</v>
      </c>
      <c r="Y183" s="111">
        <f t="shared" si="85"/>
        <v>0.76166506027318215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0.59594774524049299</v>
      </c>
      <c r="C185" s="124">
        <f t="shared" si="89"/>
        <v>0.59979673124031319</v>
      </c>
      <c r="D185" s="124">
        <f t="shared" si="89"/>
        <v>0.60237986374088259</v>
      </c>
      <c r="E185" s="124">
        <f t="shared" si="89"/>
        <v>0.59803278581927855</v>
      </c>
      <c r="F185" s="124">
        <f t="shared" si="89"/>
        <v>0.60286673667830382</v>
      </c>
      <c r="G185" s="124">
        <f t="shared" si="89"/>
        <v>0.61129727628835018</v>
      </c>
      <c r="H185" s="124">
        <f t="shared" si="89"/>
        <v>0.61529032467311917</v>
      </c>
      <c r="I185" s="124">
        <f t="shared" si="89"/>
        <v>0.61829951282108309</v>
      </c>
      <c r="J185" s="124">
        <f t="shared" si="89"/>
        <v>0.60817905922580862</v>
      </c>
      <c r="K185" s="124">
        <f t="shared" si="89"/>
        <v>0.60566396490981578</v>
      </c>
      <c r="L185" s="124">
        <f t="shared" si="89"/>
        <v>0.6211808386088099</v>
      </c>
      <c r="M185" s="124">
        <f t="shared" si="89"/>
        <v>0.61055914811782575</v>
      </c>
      <c r="N185" s="124">
        <f t="shared" si="89"/>
        <v>0.5970076740694048</v>
      </c>
      <c r="O185" s="124">
        <f t="shared" si="89"/>
        <v>0.58562545813666922</v>
      </c>
      <c r="P185" s="124">
        <f t="shared" si="89"/>
        <v>0.58313047276060936</v>
      </c>
      <c r="Q185" s="124">
        <f t="shared" si="89"/>
        <v>0.58457916006645427</v>
      </c>
      <c r="R185" s="124">
        <f t="shared" ref="R185:V185" si="90">IF(R161=0,"",R161/R137)</f>
        <v>0.59643703427148109</v>
      </c>
      <c r="S185" s="124">
        <f t="shared" si="90"/>
        <v>0.59910373312227072</v>
      </c>
      <c r="T185" s="124">
        <f t="shared" si="90"/>
        <v>0.61433311331168017</v>
      </c>
      <c r="U185" s="124">
        <f t="shared" si="90"/>
        <v>0.6249515512725814</v>
      </c>
      <c r="V185" s="124">
        <f t="shared" si="90"/>
        <v>0.6330158063159288</v>
      </c>
      <c r="W185" s="124">
        <f t="shared" ref="W185:Y185" si="91">IF(W161=0,"",W161/W137)</f>
        <v>0.64357788406937888</v>
      </c>
      <c r="X185" s="124">
        <f t="shared" si="91"/>
        <v>0.64449895353655473</v>
      </c>
      <c r="Y185" s="124">
        <f t="shared" si="91"/>
        <v>0.65997200463141936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0.55694929289682837</v>
      </c>
      <c r="C186" s="111">
        <f t="shared" si="92"/>
        <v>0.55779430667686636</v>
      </c>
      <c r="D186" s="111">
        <f t="shared" si="92"/>
        <v>0.55866078150289356</v>
      </c>
      <c r="E186" s="111">
        <f t="shared" si="92"/>
        <v>0.559548241361007</v>
      </c>
      <c r="F186" s="111">
        <f t="shared" si="92"/>
        <v>0.56050463601734912</v>
      </c>
      <c r="G186" s="111">
        <f t="shared" si="92"/>
        <v>0.56173239311857548</v>
      </c>
      <c r="H186" s="111">
        <f t="shared" si="92"/>
        <v>0.56319172814323182</v>
      </c>
      <c r="I186" s="111">
        <f t="shared" si="92"/>
        <v>0.56389129491217593</v>
      </c>
      <c r="J186" s="111">
        <f t="shared" si="92"/>
        <v>0.56410532749350817</v>
      </c>
      <c r="K186" s="111">
        <f t="shared" si="92"/>
        <v>0.56435773118982779</v>
      </c>
      <c r="L186" s="111">
        <f t="shared" si="92"/>
        <v>0.56458736939277954</v>
      </c>
      <c r="M186" s="111">
        <f t="shared" si="92"/>
        <v>0.56489090994708291</v>
      </c>
      <c r="N186" s="111">
        <f t="shared" si="92"/>
        <v>0.5652405643516295</v>
      </c>
      <c r="O186" s="111">
        <f t="shared" si="92"/>
        <v>0.56552359727290824</v>
      </c>
      <c r="P186" s="111">
        <f t="shared" si="92"/>
        <v>0.56566369505260627</v>
      </c>
      <c r="Q186" s="111">
        <f t="shared" si="92"/>
        <v>0.5658881915369165</v>
      </c>
      <c r="R186" s="111">
        <f t="shared" ref="R186:V186" si="93">IF(R162=0,"",R162/R138)</f>
        <v>0.5662873392361506</v>
      </c>
      <c r="S186" s="111">
        <f t="shared" si="93"/>
        <v>0.56714674515619079</v>
      </c>
      <c r="T186" s="111">
        <f t="shared" si="93"/>
        <v>0.56833148036360581</v>
      </c>
      <c r="U186" s="111">
        <f t="shared" si="93"/>
        <v>0.57043199802753919</v>
      </c>
      <c r="V186" s="111">
        <f t="shared" si="93"/>
        <v>0.57325776135662398</v>
      </c>
      <c r="W186" s="111">
        <f t="shared" ref="W186:Y186" si="94">IF(W162=0,"",W162/W138)</f>
        <v>0.57595944289983447</v>
      </c>
      <c r="X186" s="111">
        <f t="shared" si="94"/>
        <v>0.57791976315793125</v>
      </c>
      <c r="Y186" s="111">
        <f t="shared" si="94"/>
        <v>0.57941964865844497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0.55351870155983995</v>
      </c>
      <c r="C187" s="111">
        <f t="shared" si="95"/>
        <v>0.55450322155719101</v>
      </c>
      <c r="D187" s="111">
        <f t="shared" si="95"/>
        <v>0.55536514742556242</v>
      </c>
      <c r="E187" s="111">
        <f t="shared" si="95"/>
        <v>0.55645855047161785</v>
      </c>
      <c r="F187" s="111">
        <f t="shared" si="95"/>
        <v>0.55771287312190898</v>
      </c>
      <c r="G187" s="111">
        <f t="shared" si="95"/>
        <v>0.55900680407514369</v>
      </c>
      <c r="H187" s="111">
        <f t="shared" si="95"/>
        <v>0.56063402748498692</v>
      </c>
      <c r="I187" s="111">
        <f t="shared" si="95"/>
        <v>0.56142303889606471</v>
      </c>
      <c r="J187" s="111">
        <f t="shared" si="95"/>
        <v>0.56166463452213711</v>
      </c>
      <c r="K187" s="111">
        <f t="shared" si="95"/>
        <v>0.56215070852308824</v>
      </c>
      <c r="L187" s="111">
        <f t="shared" si="95"/>
        <v>0.56277824440712754</v>
      </c>
      <c r="M187" s="111">
        <f t="shared" si="95"/>
        <v>0.56390786996569908</v>
      </c>
      <c r="N187" s="111">
        <f t="shared" si="95"/>
        <v>0.56469531788338234</v>
      </c>
      <c r="O187" s="111">
        <f t="shared" si="95"/>
        <v>0.56520506565230588</v>
      </c>
      <c r="P187" s="111">
        <f t="shared" si="95"/>
        <v>0.56556096990967042</v>
      </c>
      <c r="Q187" s="111">
        <f t="shared" si="95"/>
        <v>0.56583121829145355</v>
      </c>
      <c r="R187" s="111">
        <f t="shared" ref="R187:V187" si="96">IF(R163=0,"",R163/R139)</f>
        <v>0.56644870688359161</v>
      </c>
      <c r="S187" s="111">
        <f t="shared" si="96"/>
        <v>0.56898025088970472</v>
      </c>
      <c r="T187" s="111">
        <f t="shared" si="96"/>
        <v>0.57341878415739456</v>
      </c>
      <c r="U187" s="111">
        <f t="shared" si="96"/>
        <v>0.58017441372671397</v>
      </c>
      <c r="V187" s="111">
        <f t="shared" si="96"/>
        <v>0.58456588496861817</v>
      </c>
      <c r="W187" s="111">
        <f t="shared" ref="W187:Y187" si="97">IF(W163=0,"",W163/W139)</f>
        <v>0.58700095471709757</v>
      </c>
      <c r="X187" s="111">
        <f t="shared" si="97"/>
        <v>0.58919033296966017</v>
      </c>
      <c r="Y187" s="111">
        <f t="shared" si="97"/>
        <v>0.59134393729505197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0.72128123177973091</v>
      </c>
      <c r="C188" s="45">
        <f t="shared" si="98"/>
        <v>0.72319485639546965</v>
      </c>
      <c r="D188" s="45">
        <f t="shared" si="98"/>
        <v>0.72485870682266107</v>
      </c>
      <c r="E188" s="45">
        <f t="shared" si="98"/>
        <v>0.72684772840188294</v>
      </c>
      <c r="F188" s="45">
        <f t="shared" si="98"/>
        <v>0.72979237609302094</v>
      </c>
      <c r="G188" s="45">
        <f t="shared" si="98"/>
        <v>0.733304461357694</v>
      </c>
      <c r="H188" s="45">
        <f t="shared" si="98"/>
        <v>0.73698547366763301</v>
      </c>
      <c r="I188" s="45">
        <f t="shared" si="98"/>
        <v>0.73851058593456353</v>
      </c>
      <c r="J188" s="45">
        <f t="shared" si="98"/>
        <v>0.73912112899670146</v>
      </c>
      <c r="K188" s="45">
        <f t="shared" si="98"/>
        <v>0.74003483300678885</v>
      </c>
      <c r="L188" s="45">
        <f t="shared" si="98"/>
        <v>0.74096180753780105</v>
      </c>
      <c r="M188" s="45">
        <f t="shared" si="98"/>
        <v>0.74280004899791818</v>
      </c>
      <c r="N188" s="45">
        <f t="shared" si="98"/>
        <v>0.74478859218298099</v>
      </c>
      <c r="O188" s="45">
        <f t="shared" si="98"/>
        <v>0.74743041927000209</v>
      </c>
      <c r="P188" s="45">
        <f t="shared" si="98"/>
        <v>0.75254382955556998</v>
      </c>
      <c r="Q188" s="45">
        <f t="shared" si="98"/>
        <v>0.75869251105539093</v>
      </c>
      <c r="R188" s="45">
        <f t="shared" ref="R188:V188" si="99">IF(R164=0,"",R164/R140)</f>
        <v>0.76827640612610548</v>
      </c>
      <c r="S188" s="45">
        <f t="shared" si="99"/>
        <v>0.77949028154805033</v>
      </c>
      <c r="T188" s="45">
        <f t="shared" si="99"/>
        <v>0.79301055535545384</v>
      </c>
      <c r="U188" s="45">
        <f t="shared" si="99"/>
        <v>0.80640772406124062</v>
      </c>
      <c r="V188" s="45">
        <f t="shared" si="99"/>
        <v>0.81488195085296555</v>
      </c>
      <c r="W188" s="45">
        <f t="shared" ref="W188:Y188" si="100">IF(W164=0,"",W164/W140)</f>
        <v>0.82403830772904563</v>
      </c>
      <c r="X188" s="45">
        <f t="shared" si="100"/>
        <v>0.83406940100512916</v>
      </c>
      <c r="Y188" s="45">
        <f t="shared" si="100"/>
        <v>0.84622694346050831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1278.8659983694984</v>
      </c>
      <c r="C190" s="117">
        <f t="shared" si="101"/>
        <v>1229.9188497475877</v>
      </c>
      <c r="D190" s="117">
        <f t="shared" si="101"/>
        <v>1166.7883103306499</v>
      </c>
      <c r="E190" s="117">
        <f t="shared" si="101"/>
        <v>1208.689725287504</v>
      </c>
      <c r="F190" s="117">
        <f t="shared" si="101"/>
        <v>1153.9456388075259</v>
      </c>
      <c r="G190" s="117">
        <f t="shared" si="101"/>
        <v>1042.3362345454766</v>
      </c>
      <c r="H190" s="117">
        <f t="shared" si="101"/>
        <v>992.12148591713981</v>
      </c>
      <c r="I190" s="117">
        <f t="shared" si="101"/>
        <v>927.36699986384087</v>
      </c>
      <c r="J190" s="117">
        <f t="shared" si="101"/>
        <v>817.20395192258638</v>
      </c>
      <c r="K190" s="117">
        <f t="shared" si="101"/>
        <v>717.42204219784207</v>
      </c>
      <c r="L190" s="117">
        <f t="shared" si="101"/>
        <v>648.60809584297454</v>
      </c>
      <c r="M190" s="117">
        <f t="shared" si="101"/>
        <v>545.16567639210143</v>
      </c>
      <c r="N190" s="117">
        <f t="shared" si="101"/>
        <v>461.2173627832729</v>
      </c>
      <c r="O190" s="117">
        <f t="shared" si="101"/>
        <v>395.06183200517296</v>
      </c>
      <c r="P190" s="117">
        <f t="shared" si="101"/>
        <v>342.29837387740412</v>
      </c>
      <c r="Q190" s="117">
        <f t="shared" si="101"/>
        <v>311.66605619878305</v>
      </c>
      <c r="R190" s="117">
        <f t="shared" ref="R190:V190" si="102">R191+R194+R196+R209</f>
        <v>307.2505952936063</v>
      </c>
      <c r="S190" s="117">
        <f t="shared" si="102"/>
        <v>319.62824681598568</v>
      </c>
      <c r="T190" s="117">
        <f t="shared" si="102"/>
        <v>311.9321537657583</v>
      </c>
      <c r="U190" s="117">
        <f t="shared" si="102"/>
        <v>313.94425968236999</v>
      </c>
      <c r="V190" s="117">
        <f t="shared" si="102"/>
        <v>350.62662780963137</v>
      </c>
      <c r="W190" s="117">
        <f t="shared" ref="W190:Y190" si="103">W191+W194+W196+W209</f>
        <v>306.40783890376298</v>
      </c>
      <c r="X190" s="117">
        <f t="shared" si="103"/>
        <v>275.33535374852477</v>
      </c>
      <c r="Y190" s="117">
        <f t="shared" si="103"/>
        <v>260.50273328360947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788.58789764183177</v>
      </c>
      <c r="C196" s="122">
        <v>759.47514277082144</v>
      </c>
      <c r="D196" s="122">
        <v>716.19231661894582</v>
      </c>
      <c r="E196" s="122">
        <v>696.11315093873952</v>
      </c>
      <c r="F196" s="122">
        <v>655.63309774577419</v>
      </c>
      <c r="G196" s="122">
        <v>616.77959576801459</v>
      </c>
      <c r="H196" s="122">
        <v>609.06680975959853</v>
      </c>
      <c r="I196" s="122">
        <v>589.0162375341323</v>
      </c>
      <c r="J196" s="122">
        <v>550.34104121384189</v>
      </c>
      <c r="K196" s="122">
        <v>496.16256866720738</v>
      </c>
      <c r="L196" s="122">
        <v>453.61749736255098</v>
      </c>
      <c r="M196" s="122">
        <v>363.0502428675353</v>
      </c>
      <c r="N196" s="122">
        <v>316.07233340346403</v>
      </c>
      <c r="O196" s="122">
        <v>278.48197834956494</v>
      </c>
      <c r="P196" s="122">
        <v>241.39239526428179</v>
      </c>
      <c r="Q196" s="122">
        <v>219.21226465125764</v>
      </c>
      <c r="R196" s="122">
        <v>215.10856521243375</v>
      </c>
      <c r="S196" s="122">
        <v>221.67239998692614</v>
      </c>
      <c r="T196" s="122">
        <v>213.03360378972178</v>
      </c>
      <c r="U196" s="122">
        <v>210.25538835476283</v>
      </c>
      <c r="V196" s="122">
        <v>229.78434356957951</v>
      </c>
      <c r="W196" s="122">
        <v>195.45633021187837</v>
      </c>
      <c r="X196" s="122">
        <v>173.35011735801871</v>
      </c>
      <c r="Y196" s="122">
        <v>162.14133678407154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786.28608624032756</v>
      </c>
      <c r="C201" s="101">
        <v>757.26130491271647</v>
      </c>
      <c r="D201" s="101">
        <v>714.10755413895197</v>
      </c>
      <c r="E201" s="101">
        <v>694.11126122810765</v>
      </c>
      <c r="F201" s="101">
        <v>653.7773478146961</v>
      </c>
      <c r="G201" s="101">
        <v>614.98592400745258</v>
      </c>
      <c r="H201" s="101">
        <v>607.44862225274983</v>
      </c>
      <c r="I201" s="101">
        <v>587.51055102742669</v>
      </c>
      <c r="J201" s="101">
        <v>548.84128237280504</v>
      </c>
      <c r="K201" s="101">
        <v>494.69407168910959</v>
      </c>
      <c r="L201" s="101">
        <v>452.11783718656147</v>
      </c>
      <c r="M201" s="101">
        <v>362.04013527911178</v>
      </c>
      <c r="N201" s="101">
        <v>314.86393070542096</v>
      </c>
      <c r="O201" s="101">
        <v>277.28411400623742</v>
      </c>
      <c r="P201" s="101">
        <v>240.18608327310758</v>
      </c>
      <c r="Q201" s="101">
        <v>218.0533890746413</v>
      </c>
      <c r="R201" s="101">
        <v>213.88866779595062</v>
      </c>
      <c r="S201" s="101">
        <v>220.34402593885153</v>
      </c>
      <c r="T201" s="101">
        <v>212.13802689342987</v>
      </c>
      <c r="U201" s="101">
        <v>209.34416613619604</v>
      </c>
      <c r="V201" s="101">
        <v>228.25740111399384</v>
      </c>
      <c r="W201" s="101">
        <v>194.21832523321876</v>
      </c>
      <c r="X201" s="101">
        <v>171.72834239478297</v>
      </c>
      <c r="Y201" s="101">
        <v>161.05112697745116</v>
      </c>
      <c r="DA201" s="131" t="s">
        <v>2161</v>
      </c>
    </row>
    <row r="202" spans="1:105" ht="12" customHeight="1" x14ac:dyDescent="0.25">
      <c r="A202" s="107" t="s">
        <v>123</v>
      </c>
      <c r="B202" s="104">
        <v>2.3018114015042377</v>
      </c>
      <c r="C202" s="104">
        <v>2.2138378581050122</v>
      </c>
      <c r="D202" s="104">
        <v>2.0847624799938784</v>
      </c>
      <c r="E202" s="104">
        <v>2.0018897106318776</v>
      </c>
      <c r="F202" s="104">
        <v>1.8557499310780707</v>
      </c>
      <c r="G202" s="104">
        <v>1.7936717605620454</v>
      </c>
      <c r="H202" s="104">
        <v>1.6181875068487297</v>
      </c>
      <c r="I202" s="104">
        <v>1.5056865067056198</v>
      </c>
      <c r="J202" s="104">
        <v>1.4997588410368814</v>
      </c>
      <c r="K202" s="104">
        <v>1.4684969780977646</v>
      </c>
      <c r="L202" s="104">
        <v>1.4996601759894792</v>
      </c>
      <c r="M202" s="104">
        <v>1.0101075884235085</v>
      </c>
      <c r="N202" s="104">
        <v>1.2084026980430838</v>
      </c>
      <c r="O202" s="104">
        <v>1.1978643433275338</v>
      </c>
      <c r="P202" s="104">
        <v>1.2063119911742144</v>
      </c>
      <c r="Q202" s="104">
        <v>1.158875576616335</v>
      </c>
      <c r="R202" s="104">
        <v>1.2198974164831082</v>
      </c>
      <c r="S202" s="104">
        <v>1.3283740480746042</v>
      </c>
      <c r="T202" s="104">
        <v>0.89557689629192738</v>
      </c>
      <c r="U202" s="104">
        <v>0.91122221856677921</v>
      </c>
      <c r="V202" s="104">
        <v>1.5269424555856579</v>
      </c>
      <c r="W202" s="104">
        <v>1.2380049786596097</v>
      </c>
      <c r="X202" s="104">
        <v>1.6217749632357403</v>
      </c>
      <c r="Y202" s="104">
        <v>1.0902098066203847</v>
      </c>
      <c r="DA202" s="132" t="s">
        <v>2162</v>
      </c>
    </row>
    <row r="203" spans="1:105" ht="12" customHeight="1" x14ac:dyDescent="0.25">
      <c r="A203" s="108" t="s">
        <v>50</v>
      </c>
      <c r="B203" s="98">
        <v>2.3018114015042377</v>
      </c>
      <c r="C203" s="98">
        <v>2.2138378581050122</v>
      </c>
      <c r="D203" s="98">
        <v>2.0847624799938784</v>
      </c>
      <c r="E203" s="98">
        <v>2.0018897106318776</v>
      </c>
      <c r="F203" s="98">
        <v>1.8557499310780707</v>
      </c>
      <c r="G203" s="98">
        <v>1.7936717605620454</v>
      </c>
      <c r="H203" s="98">
        <v>1.6181875068487297</v>
      </c>
      <c r="I203" s="98">
        <v>1.5056865067056198</v>
      </c>
      <c r="J203" s="98">
        <v>1.4997588410368814</v>
      </c>
      <c r="K203" s="98">
        <v>1.4684969780977646</v>
      </c>
      <c r="L203" s="98">
        <v>1.4996601759894792</v>
      </c>
      <c r="M203" s="98">
        <v>1.0101075884235085</v>
      </c>
      <c r="N203" s="98">
        <v>1.2084026980430838</v>
      </c>
      <c r="O203" s="98">
        <v>1.1978643433275338</v>
      </c>
      <c r="P203" s="98">
        <v>1.2063119911742144</v>
      </c>
      <c r="Q203" s="98">
        <v>1.158875576616335</v>
      </c>
      <c r="R203" s="98">
        <v>1.2198974164831082</v>
      </c>
      <c r="S203" s="98">
        <v>1.3283740480746042</v>
      </c>
      <c r="T203" s="98">
        <v>0.89557689629192738</v>
      </c>
      <c r="U203" s="98">
        <v>0.91122221856677921</v>
      </c>
      <c r="V203" s="98">
        <v>1.5269424555856579</v>
      </c>
      <c r="W203" s="98">
        <v>1.2380049786596097</v>
      </c>
      <c r="X203" s="98">
        <v>1.6217749632357403</v>
      </c>
      <c r="Y203" s="98">
        <v>1.0902098066203847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490.27810072766664</v>
      </c>
      <c r="C209" s="122">
        <v>470.44370697676624</v>
      </c>
      <c r="D209" s="122">
        <v>450.59599371170401</v>
      </c>
      <c r="E209" s="122">
        <v>512.57657434876444</v>
      </c>
      <c r="F209" s="122">
        <v>498.3125410617518</v>
      </c>
      <c r="G209" s="122">
        <v>425.55663877746196</v>
      </c>
      <c r="H209" s="122">
        <v>383.05467615754134</v>
      </c>
      <c r="I209" s="122">
        <v>338.35076232970857</v>
      </c>
      <c r="J209" s="122">
        <v>266.86291070874449</v>
      </c>
      <c r="K209" s="122">
        <v>221.25947353063469</v>
      </c>
      <c r="L209" s="122">
        <v>194.9905984804235</v>
      </c>
      <c r="M209" s="122">
        <v>182.1154335245661</v>
      </c>
      <c r="N209" s="122">
        <v>145.14502937980888</v>
      </c>
      <c r="O209" s="122">
        <v>116.57985365560801</v>
      </c>
      <c r="P209" s="122">
        <v>100.90597861312233</v>
      </c>
      <c r="Q209" s="122">
        <v>92.453791547525441</v>
      </c>
      <c r="R209" s="122">
        <v>92.142030081172564</v>
      </c>
      <c r="S209" s="122">
        <v>97.95584682905951</v>
      </c>
      <c r="T209" s="122">
        <v>98.898549976036506</v>
      </c>
      <c r="U209" s="122">
        <v>103.68887132760717</v>
      </c>
      <c r="V209" s="122">
        <v>120.84228424005188</v>
      </c>
      <c r="W209" s="122">
        <v>110.9515086918846</v>
      </c>
      <c r="X209" s="122">
        <v>101.98523639050609</v>
      </c>
      <c r="Y209" s="122">
        <v>98.361396499537918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490.27810072766664</v>
      </c>
      <c r="C211" s="98">
        <v>470.44370697676624</v>
      </c>
      <c r="D211" s="98">
        <v>450.59599371170401</v>
      </c>
      <c r="E211" s="98">
        <v>512.57657434876444</v>
      </c>
      <c r="F211" s="98">
        <v>498.3125410617518</v>
      </c>
      <c r="G211" s="98">
        <v>425.55663877746196</v>
      </c>
      <c r="H211" s="98">
        <v>383.05467615754134</v>
      </c>
      <c r="I211" s="98">
        <v>338.35076232970857</v>
      </c>
      <c r="J211" s="98">
        <v>266.86291070874449</v>
      </c>
      <c r="K211" s="98">
        <v>221.25947353063469</v>
      </c>
      <c r="L211" s="98">
        <v>194.9905984804235</v>
      </c>
      <c r="M211" s="98">
        <v>182.1154335245661</v>
      </c>
      <c r="N211" s="98">
        <v>145.14502937980888</v>
      </c>
      <c r="O211" s="98">
        <v>116.57985365560801</v>
      </c>
      <c r="P211" s="98">
        <v>100.90597861312233</v>
      </c>
      <c r="Q211" s="98">
        <v>92.453791547525441</v>
      </c>
      <c r="R211" s="98">
        <v>92.142030081172564</v>
      </c>
      <c r="S211" s="98">
        <v>97.95584682905951</v>
      </c>
      <c r="T211" s="98">
        <v>98.898549976036506</v>
      </c>
      <c r="U211" s="98">
        <v>103.68887132760717</v>
      </c>
      <c r="V211" s="98">
        <v>120.84228424005188</v>
      </c>
      <c r="W211" s="98">
        <v>110.9515086918846</v>
      </c>
      <c r="X211" s="98">
        <v>101.98523639050609</v>
      </c>
      <c r="Y211" s="98">
        <v>98.361396499537918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7487.2934054759389</v>
      </c>
      <c r="C214" s="117">
        <f t="shared" si="108"/>
        <v>7496.5401862541994</v>
      </c>
      <c r="D214" s="117">
        <f t="shared" si="108"/>
        <v>7683.894307098627</v>
      </c>
      <c r="E214" s="117">
        <f t="shared" si="108"/>
        <v>7968.1976639843851</v>
      </c>
      <c r="F214" s="117">
        <f t="shared" si="108"/>
        <v>8162.7253482981732</v>
      </c>
      <c r="G214" s="117">
        <f t="shared" si="108"/>
        <v>8213.6735679675585</v>
      </c>
      <c r="H214" s="117">
        <f t="shared" si="108"/>
        <v>8051.3739010039499</v>
      </c>
      <c r="I214" s="117">
        <f t="shared" si="108"/>
        <v>8165.004489338884</v>
      </c>
      <c r="J214" s="117">
        <f t="shared" si="108"/>
        <v>8195.8107298829691</v>
      </c>
      <c r="K214" s="117">
        <f t="shared" si="108"/>
        <v>8627.6273766154918</v>
      </c>
      <c r="L214" s="117">
        <f t="shared" si="108"/>
        <v>6653.408482898918</v>
      </c>
      <c r="M214" s="117">
        <f t="shared" si="108"/>
        <v>6316.7183399135429</v>
      </c>
      <c r="N214" s="117">
        <f t="shared" si="108"/>
        <v>6324.1158288586676</v>
      </c>
      <c r="O214" s="117">
        <f t="shared" si="108"/>
        <v>6418.6444169375536</v>
      </c>
      <c r="P214" s="117">
        <f t="shared" si="108"/>
        <v>6234.621971620727</v>
      </c>
      <c r="Q214" s="117">
        <f t="shared" si="108"/>
        <v>6150.5862770418798</v>
      </c>
      <c r="R214" s="117">
        <f t="shared" ref="R214:V214" si="109">R215+R218+R220+R233</f>
        <v>6292.4020625467601</v>
      </c>
      <c r="S214" s="117">
        <f t="shared" si="109"/>
        <v>6255.9168971937797</v>
      </c>
      <c r="T214" s="117">
        <f t="shared" si="109"/>
        <v>6289.2284535111958</v>
      </c>
      <c r="U214" s="117">
        <f t="shared" si="109"/>
        <v>6322.0007398060243</v>
      </c>
      <c r="V214" s="117">
        <f t="shared" si="109"/>
        <v>6659.3341643489557</v>
      </c>
      <c r="W214" s="117">
        <f t="shared" ref="W214:Y214" si="110">W215+W218+W220+W233</f>
        <v>6685.3327429633737</v>
      </c>
      <c r="X214" s="117">
        <f t="shared" si="110"/>
        <v>6659.3895205847748</v>
      </c>
      <c r="Y214" s="117">
        <f t="shared" si="110"/>
        <v>6910.4342166636789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3485.5947747339792</v>
      </c>
      <c r="C215" s="122">
        <f t="shared" si="111"/>
        <v>3478.7725504700275</v>
      </c>
      <c r="D215" s="122">
        <f t="shared" si="111"/>
        <v>3617.0499217678425</v>
      </c>
      <c r="E215" s="122">
        <f t="shared" si="111"/>
        <v>3870.5274569660669</v>
      </c>
      <c r="F215" s="122">
        <f t="shared" si="111"/>
        <v>4147.6902570383563</v>
      </c>
      <c r="G215" s="122">
        <f t="shared" si="111"/>
        <v>4263.2804457177463</v>
      </c>
      <c r="H215" s="122">
        <f t="shared" si="111"/>
        <v>4214.2396319824547</v>
      </c>
      <c r="I215" s="122">
        <f t="shared" si="111"/>
        <v>4348.0506962343597</v>
      </c>
      <c r="J215" s="122">
        <f t="shared" si="111"/>
        <v>4363.1582850331488</v>
      </c>
      <c r="K215" s="122">
        <f t="shared" si="111"/>
        <v>4764.7545148772315</v>
      </c>
      <c r="L215" s="122">
        <f t="shared" si="111"/>
        <v>3047.8099247390155</v>
      </c>
      <c r="M215" s="122">
        <f t="shared" si="111"/>
        <v>3092.3292757907102</v>
      </c>
      <c r="N215" s="122">
        <f t="shared" si="111"/>
        <v>3358.8558554512647</v>
      </c>
      <c r="O215" s="122">
        <f t="shared" si="111"/>
        <v>3592.1117332488984</v>
      </c>
      <c r="P215" s="122">
        <f t="shared" si="111"/>
        <v>3576.2991077617321</v>
      </c>
      <c r="Q215" s="122">
        <f t="shared" si="111"/>
        <v>3565.362803547644</v>
      </c>
      <c r="R215" s="122">
        <f t="shared" ref="R215:V215" si="112">SUM(R216:R217)</f>
        <v>3591.5566704306907</v>
      </c>
      <c r="S215" s="122">
        <f t="shared" si="112"/>
        <v>3548.0823537381266</v>
      </c>
      <c r="T215" s="122">
        <f t="shared" si="112"/>
        <v>3481.6251019226129</v>
      </c>
      <c r="U215" s="122">
        <f t="shared" si="112"/>
        <v>3487.2132209086681</v>
      </c>
      <c r="V215" s="122">
        <f t="shared" si="112"/>
        <v>3621.2858105161349</v>
      </c>
      <c r="W215" s="122">
        <f t="shared" ref="W215:Y215" si="113">SUM(W216:W217)</f>
        <v>3661.0732973742183</v>
      </c>
      <c r="X215" s="122">
        <f t="shared" si="113"/>
        <v>3706.5927064213342</v>
      </c>
      <c r="Y215" s="122">
        <f t="shared" si="113"/>
        <v>3805.852661890483</v>
      </c>
      <c r="DA215" s="130" t="s">
        <v>2319</v>
      </c>
    </row>
    <row r="216" spans="1:105" ht="12" customHeight="1" x14ac:dyDescent="0.25">
      <c r="A216" s="97" t="s">
        <v>199</v>
      </c>
      <c r="B216" s="98">
        <v>3473.8569563282172</v>
      </c>
      <c r="C216" s="98">
        <v>3467.2695723434572</v>
      </c>
      <c r="D216" s="98">
        <v>3605.4968841741138</v>
      </c>
      <c r="E216" s="98">
        <v>3860.2621541110434</v>
      </c>
      <c r="F216" s="98">
        <v>4137.0708064113105</v>
      </c>
      <c r="G216" s="98">
        <v>4252.0111961575385</v>
      </c>
      <c r="H216" s="98">
        <v>4202.6040177526738</v>
      </c>
      <c r="I216" s="98">
        <v>4335.3355419013442</v>
      </c>
      <c r="J216" s="98">
        <v>4349.4172226817345</v>
      </c>
      <c r="K216" s="98">
        <v>4750.2096262319255</v>
      </c>
      <c r="L216" s="98">
        <v>3041.4325658926973</v>
      </c>
      <c r="M216" s="98">
        <v>3084.7112725190432</v>
      </c>
      <c r="N216" s="98">
        <v>3350.5295468176187</v>
      </c>
      <c r="O216" s="98">
        <v>3582.8854166372857</v>
      </c>
      <c r="P216" s="98">
        <v>3567.4502533581749</v>
      </c>
      <c r="Q216" s="98">
        <v>3556.6287660907756</v>
      </c>
      <c r="R216" s="98">
        <v>3582.3414415919392</v>
      </c>
      <c r="S216" s="98">
        <v>3539.0075075708201</v>
      </c>
      <c r="T216" s="98">
        <v>3472.7348951282293</v>
      </c>
      <c r="U216" s="98">
        <v>3478.3046826093555</v>
      </c>
      <c r="V216" s="98">
        <v>3608.0057287519739</v>
      </c>
      <c r="W216" s="98">
        <v>3647.4441929295203</v>
      </c>
      <c r="X216" s="98">
        <v>3692.5030401451609</v>
      </c>
      <c r="Y216" s="98">
        <v>3790.8345483286935</v>
      </c>
      <c r="DA216" s="63" t="s">
        <v>2320</v>
      </c>
    </row>
    <row r="217" spans="1:105" ht="12" customHeight="1" x14ac:dyDescent="0.25">
      <c r="A217" s="97" t="s">
        <v>53</v>
      </c>
      <c r="B217" s="98">
        <v>11.737818405762201</v>
      </c>
      <c r="C217" s="98">
        <v>11.502978126570209</v>
      </c>
      <c r="D217" s="98">
        <v>11.553037593728794</v>
      </c>
      <c r="E217" s="98">
        <v>10.265302855023265</v>
      </c>
      <c r="F217" s="98">
        <v>10.619450627046092</v>
      </c>
      <c r="G217" s="98">
        <v>11.269249560208179</v>
      </c>
      <c r="H217" s="98">
        <v>11.635614229781082</v>
      </c>
      <c r="I217" s="98">
        <v>12.715154333015564</v>
      </c>
      <c r="J217" s="98">
        <v>13.741062351414698</v>
      </c>
      <c r="K217" s="98">
        <v>14.544888645306113</v>
      </c>
      <c r="L217" s="98">
        <v>6.3773588463182449</v>
      </c>
      <c r="M217" s="98">
        <v>7.6180032716668391</v>
      </c>
      <c r="N217" s="98">
        <v>8.3263086336462067</v>
      </c>
      <c r="O217" s="98">
        <v>9.2263166116125994</v>
      </c>
      <c r="P217" s="98">
        <v>8.8488544035571248</v>
      </c>
      <c r="Q217" s="98">
        <v>8.7340374568684638</v>
      </c>
      <c r="R217" s="98">
        <v>9.215228838751413</v>
      </c>
      <c r="S217" s="98">
        <v>9.0748461673067116</v>
      </c>
      <c r="T217" s="98">
        <v>8.8902067943834773</v>
      </c>
      <c r="U217" s="98">
        <v>8.9085382993127133</v>
      </c>
      <c r="V217" s="98">
        <v>13.28008176416081</v>
      </c>
      <c r="W217" s="98">
        <v>13.629104444697797</v>
      </c>
      <c r="X217" s="98">
        <v>14.089666276173467</v>
      </c>
      <c r="Y217" s="98">
        <v>15.01811356178956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14.451232149522538</v>
      </c>
      <c r="C218" s="122">
        <f t="shared" si="114"/>
        <v>15.964779516367761</v>
      </c>
      <c r="D218" s="122">
        <f t="shared" si="114"/>
        <v>12.797350503260136</v>
      </c>
      <c r="E218" s="122">
        <f t="shared" si="114"/>
        <v>27.071916624581743</v>
      </c>
      <c r="F218" s="122">
        <f t="shared" si="114"/>
        <v>19.068217991414738</v>
      </c>
      <c r="G218" s="122">
        <f t="shared" si="114"/>
        <v>22.222255417718571</v>
      </c>
      <c r="H218" s="122">
        <f t="shared" si="114"/>
        <v>25.51027859050172</v>
      </c>
      <c r="I218" s="122">
        <f t="shared" si="114"/>
        <v>12.25590793665442</v>
      </c>
      <c r="J218" s="122">
        <f t="shared" si="114"/>
        <v>12.00377950164485</v>
      </c>
      <c r="K218" s="122">
        <f t="shared" si="114"/>
        <v>19.452506785650606</v>
      </c>
      <c r="L218" s="122">
        <f t="shared" si="114"/>
        <v>28.756738674654347</v>
      </c>
      <c r="M218" s="122">
        <f t="shared" si="114"/>
        <v>25.053614940207488</v>
      </c>
      <c r="N218" s="122">
        <f t="shared" si="114"/>
        <v>26.069716913638842</v>
      </c>
      <c r="O218" s="122">
        <f t="shared" si="114"/>
        <v>29.294986522451779</v>
      </c>
      <c r="P218" s="122">
        <f t="shared" si="114"/>
        <v>31.731761242933061</v>
      </c>
      <c r="Q218" s="122">
        <f t="shared" si="114"/>
        <v>30.58586266635216</v>
      </c>
      <c r="R218" s="122">
        <f t="shared" si="114"/>
        <v>34.80915459785755</v>
      </c>
      <c r="S218" s="122">
        <f t="shared" si="114"/>
        <v>35.503092914355392</v>
      </c>
      <c r="T218" s="122">
        <f t="shared" si="114"/>
        <v>38.974548534689305</v>
      </c>
      <c r="U218" s="122">
        <f t="shared" si="114"/>
        <v>38.785800929077766</v>
      </c>
      <c r="V218" s="122">
        <f t="shared" si="114"/>
        <v>39.456128405172493</v>
      </c>
      <c r="W218" s="122">
        <f t="shared" si="114"/>
        <v>42.21853746424199</v>
      </c>
      <c r="X218" s="122">
        <f t="shared" si="114"/>
        <v>45.227341623794842</v>
      </c>
      <c r="Y218" s="122">
        <f t="shared" si="114"/>
        <v>52.600814553967005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14.451232149522538</v>
      </c>
      <c r="C219" s="98">
        <f>RES_hhdet_fech!C86</f>
        <v>15.964779516367761</v>
      </c>
      <c r="D219" s="98">
        <f>RES_hhdet_fech!D86</f>
        <v>12.797350503260136</v>
      </c>
      <c r="E219" s="98">
        <f>RES_hhdet_fech!E86</f>
        <v>27.071916624581743</v>
      </c>
      <c r="F219" s="98">
        <f>RES_hhdet_fech!F86</f>
        <v>19.068217991414738</v>
      </c>
      <c r="G219" s="98">
        <f>RES_hhdet_fech!G86</f>
        <v>22.222255417718571</v>
      </c>
      <c r="H219" s="98">
        <f>RES_hhdet_fech!H86</f>
        <v>25.51027859050172</v>
      </c>
      <c r="I219" s="98">
        <f>RES_hhdet_fech!I86</f>
        <v>12.25590793665442</v>
      </c>
      <c r="J219" s="98">
        <f>RES_hhdet_fech!J86</f>
        <v>12.00377950164485</v>
      </c>
      <c r="K219" s="98">
        <f>RES_hhdet_fech!K86</f>
        <v>19.452506785650606</v>
      </c>
      <c r="L219" s="98">
        <f>RES_hhdet_fech!L86</f>
        <v>28.756738674654347</v>
      </c>
      <c r="M219" s="98">
        <f>RES_hhdet_fech!M86</f>
        <v>25.053614940207488</v>
      </c>
      <c r="N219" s="98">
        <f>RES_hhdet_fech!N86</f>
        <v>26.069716913638842</v>
      </c>
      <c r="O219" s="98">
        <f>RES_hhdet_fech!O86</f>
        <v>29.294986522451779</v>
      </c>
      <c r="P219" s="98">
        <f>RES_hhdet_fech!P86</f>
        <v>31.731761242933061</v>
      </c>
      <c r="Q219" s="98">
        <f>RES_hhdet_fech!Q86</f>
        <v>30.58586266635216</v>
      </c>
      <c r="R219" s="98">
        <f>RES_hhdet_fech!R86</f>
        <v>34.80915459785755</v>
      </c>
      <c r="S219" s="98">
        <f>RES_hhdet_fech!S86</f>
        <v>35.503092914355392</v>
      </c>
      <c r="T219" s="98">
        <f>RES_hhdet_fech!T86</f>
        <v>38.974548534689305</v>
      </c>
      <c r="U219" s="98">
        <f>RES_hhdet_fech!U86</f>
        <v>38.785800929077766</v>
      </c>
      <c r="V219" s="98">
        <f>RES_hhdet_fech!V86</f>
        <v>39.456128405172493</v>
      </c>
      <c r="W219" s="98">
        <f>RES_hhdet_fech!W86</f>
        <v>42.21853746424199</v>
      </c>
      <c r="X219" s="98">
        <f>RES_hhdet_fech!X86</f>
        <v>45.227341623794842</v>
      </c>
      <c r="Y219" s="98">
        <f>RES_hhdet_fech!Y86</f>
        <v>52.600814553967005</v>
      </c>
      <c r="DA219" s="63" t="s">
        <v>2323</v>
      </c>
    </row>
    <row r="220" spans="1:105" ht="12" customHeight="1" x14ac:dyDescent="0.25">
      <c r="A220" s="121" t="s">
        <v>55</v>
      </c>
      <c r="B220" s="122">
        <v>1525.3639916699858</v>
      </c>
      <c r="C220" s="122">
        <v>1492.5222860731571</v>
      </c>
      <c r="D220" s="122">
        <v>1475.4185388263638</v>
      </c>
      <c r="E220" s="122">
        <v>1481.8058333457684</v>
      </c>
      <c r="F220" s="122">
        <v>1456.6776510434765</v>
      </c>
      <c r="G220" s="122">
        <v>1423.9085364234998</v>
      </c>
      <c r="H220" s="122">
        <v>1420.0751155779742</v>
      </c>
      <c r="I220" s="122">
        <v>1434.6359273788717</v>
      </c>
      <c r="J220" s="122">
        <v>1437.4957352976458</v>
      </c>
      <c r="K220" s="122">
        <v>1424.0163366499291</v>
      </c>
      <c r="L220" s="122">
        <v>1431.3866630862622</v>
      </c>
      <c r="M220" s="122">
        <v>1254.6333533966929</v>
      </c>
      <c r="N220" s="122">
        <v>1191.2342640347156</v>
      </c>
      <c r="O220" s="122">
        <v>1158.8065436904496</v>
      </c>
      <c r="P220" s="122">
        <v>1067.7496483878006</v>
      </c>
      <c r="Q220" s="122">
        <v>1016.6004763111238</v>
      </c>
      <c r="R220" s="122">
        <v>1021.1743889464142</v>
      </c>
      <c r="S220" s="122">
        <v>1031.3387513129505</v>
      </c>
      <c r="T220" s="122">
        <v>1020.928846111483</v>
      </c>
      <c r="U220" s="122">
        <v>1005.5683854013939</v>
      </c>
      <c r="V220" s="122">
        <v>1074.5115253588708</v>
      </c>
      <c r="W220" s="122">
        <v>1005.5577120293254</v>
      </c>
      <c r="X220" s="122">
        <v>969.78902595845705</v>
      </c>
      <c r="Y220" s="122">
        <v>963.51549060076673</v>
      </c>
      <c r="DA220" s="130" t="s">
        <v>2324</v>
      </c>
    </row>
    <row r="221" spans="1:105" ht="12" customHeight="1" x14ac:dyDescent="0.25">
      <c r="A221" s="97" t="s">
        <v>132</v>
      </c>
      <c r="B221" s="98">
        <v>1821.5121518087244</v>
      </c>
      <c r="C221" s="98">
        <v>1810.1516869666402</v>
      </c>
      <c r="D221" s="98">
        <v>1785.5551557971266</v>
      </c>
      <c r="E221" s="98">
        <v>1685.3044338702591</v>
      </c>
      <c r="F221" s="98">
        <v>1644.9990414963083</v>
      </c>
      <c r="G221" s="98">
        <v>1595.0830945078924</v>
      </c>
      <c r="H221" s="98">
        <v>1605.2038102460099</v>
      </c>
      <c r="I221" s="98">
        <v>1568.3460321489554</v>
      </c>
      <c r="J221" s="98">
        <v>1580.190780317278</v>
      </c>
      <c r="K221" s="98">
        <v>1472.2358147369509</v>
      </c>
      <c r="L221" s="98">
        <v>1330.945382206578</v>
      </c>
      <c r="M221" s="98">
        <v>1247.3482751076021</v>
      </c>
      <c r="N221" s="98">
        <v>1191.2452034272126</v>
      </c>
      <c r="O221" s="98">
        <v>1119.7621185764974</v>
      </c>
      <c r="P221" s="98">
        <v>1060.0127510054015</v>
      </c>
      <c r="Q221" s="98">
        <v>1030.2845843957932</v>
      </c>
      <c r="R221" s="98">
        <v>1025.6991149015614</v>
      </c>
      <c r="S221" s="98">
        <v>1031.8707421136648</v>
      </c>
      <c r="T221" s="98">
        <v>1051.2051231444884</v>
      </c>
      <c r="U221" s="98">
        <v>1048.6530297460488</v>
      </c>
      <c r="V221" s="98">
        <v>1068.2153454051686</v>
      </c>
      <c r="W221" s="98">
        <v>1030.9740213536672</v>
      </c>
      <c r="X221" s="98">
        <v>986.17405747878854</v>
      </c>
      <c r="Y221" s="98">
        <v>984.66792371700853</v>
      </c>
      <c r="DA221" s="63" t="s">
        <v>2325</v>
      </c>
    </row>
    <row r="222" spans="1:105" ht="12" customHeight="1" x14ac:dyDescent="0.25">
      <c r="A222" s="97" t="s">
        <v>131</v>
      </c>
      <c r="B222" s="98">
        <v>1015.3468367805759</v>
      </c>
      <c r="C222" s="98">
        <v>1036.6137291812213</v>
      </c>
      <c r="D222" s="98">
        <v>1045.8887182900439</v>
      </c>
      <c r="E222" s="98">
        <v>969.75770646928436</v>
      </c>
      <c r="F222" s="98">
        <v>966.57924150227973</v>
      </c>
      <c r="G222" s="98">
        <v>983.65987666580452</v>
      </c>
      <c r="H222" s="98">
        <v>999.88472523954829</v>
      </c>
      <c r="I222" s="98">
        <v>1003.2959288070373</v>
      </c>
      <c r="J222" s="98">
        <v>1027.9201625575956</v>
      </c>
      <c r="K222" s="98">
        <v>980.81921040426039</v>
      </c>
      <c r="L222" s="98">
        <v>884.207803681413</v>
      </c>
      <c r="M222" s="98">
        <v>845.86675277610482</v>
      </c>
      <c r="N222" s="98">
        <v>854.20792162179612</v>
      </c>
      <c r="O222" s="98">
        <v>831.54318696317716</v>
      </c>
      <c r="P222" s="98">
        <v>791.77827889553521</v>
      </c>
      <c r="Q222" s="98">
        <v>773.04688655866221</v>
      </c>
      <c r="R222" s="98">
        <v>774.79539027884721</v>
      </c>
      <c r="S222" s="98">
        <v>786.33611991241344</v>
      </c>
      <c r="T222" s="98">
        <v>800.82733335317391</v>
      </c>
      <c r="U222" s="98">
        <v>809.30017123746029</v>
      </c>
      <c r="V222" s="98">
        <v>839.03478067457479</v>
      </c>
      <c r="W222" s="98">
        <v>827.63708537671596</v>
      </c>
      <c r="X222" s="98">
        <v>821.89077053082451</v>
      </c>
      <c r="Y222" s="98">
        <v>824.18564875386278</v>
      </c>
      <c r="DA222" s="63" t="s">
        <v>2326</v>
      </c>
    </row>
    <row r="223" spans="1:105" ht="12" customHeight="1" x14ac:dyDescent="0.25">
      <c r="A223" s="100" t="s">
        <v>199</v>
      </c>
      <c r="B223" s="101">
        <v>323.45180489966305</v>
      </c>
      <c r="C223" s="101">
        <v>344.57121492157523</v>
      </c>
      <c r="D223" s="101">
        <v>357.03872178199998</v>
      </c>
      <c r="E223" s="101">
        <v>282.67601434646883</v>
      </c>
      <c r="F223" s="101">
        <v>278.33181830333405</v>
      </c>
      <c r="G223" s="101">
        <v>317.12024087112042</v>
      </c>
      <c r="H223" s="101">
        <v>293.65268177153683</v>
      </c>
      <c r="I223" s="101">
        <v>294.77235235540502</v>
      </c>
      <c r="J223" s="101">
        <v>285.66634793464397</v>
      </c>
      <c r="K223" s="101">
        <v>274.11773154749636</v>
      </c>
      <c r="L223" s="101">
        <v>190.49067904655641</v>
      </c>
      <c r="M223" s="101">
        <v>124.84798351884892</v>
      </c>
      <c r="N223" s="101">
        <v>132.79810154013578</v>
      </c>
      <c r="O223" s="101">
        <v>113.68887504012642</v>
      </c>
      <c r="P223" s="101">
        <v>114.41592067026816</v>
      </c>
      <c r="Q223" s="101">
        <v>114.57630177859816</v>
      </c>
      <c r="R223" s="101">
        <v>119.05135009657957</v>
      </c>
      <c r="S223" s="101">
        <v>115.6048732087913</v>
      </c>
      <c r="T223" s="101">
        <v>88.524143643722397</v>
      </c>
      <c r="U223" s="101">
        <v>92.763260227461771</v>
      </c>
      <c r="V223" s="101">
        <v>106.02101538111309</v>
      </c>
      <c r="W223" s="101">
        <v>114.12529578256833</v>
      </c>
      <c r="X223" s="101">
        <v>179.8986649873774</v>
      </c>
      <c r="Y223" s="101">
        <v>153.27231712152349</v>
      </c>
      <c r="DA223" s="131" t="s">
        <v>2327</v>
      </c>
    </row>
    <row r="224" spans="1:105" ht="12" customHeight="1" x14ac:dyDescent="0.25">
      <c r="A224" s="103" t="s">
        <v>52</v>
      </c>
      <c r="B224" s="104">
        <v>691.89503188091305</v>
      </c>
      <c r="C224" s="104">
        <v>692.04251425964594</v>
      </c>
      <c r="D224" s="104">
        <v>688.84999650804377</v>
      </c>
      <c r="E224" s="104">
        <v>687.08169212281541</v>
      </c>
      <c r="F224" s="104">
        <v>688.24742319894563</v>
      </c>
      <c r="G224" s="104">
        <v>666.53963579468416</v>
      </c>
      <c r="H224" s="104">
        <v>706.23204346801128</v>
      </c>
      <c r="I224" s="104">
        <v>708.52357645163238</v>
      </c>
      <c r="J224" s="104">
        <v>742.25381462295184</v>
      </c>
      <c r="K224" s="104">
        <v>706.70147885676408</v>
      </c>
      <c r="L224" s="104">
        <v>693.71712463485653</v>
      </c>
      <c r="M224" s="104">
        <v>721.01876925725583</v>
      </c>
      <c r="N224" s="104">
        <v>721.40982008166043</v>
      </c>
      <c r="O224" s="104">
        <v>717.85431192305077</v>
      </c>
      <c r="P224" s="104">
        <v>677.36235822526703</v>
      </c>
      <c r="Q224" s="104">
        <v>658.47058478006409</v>
      </c>
      <c r="R224" s="104">
        <v>655.74404018226767</v>
      </c>
      <c r="S224" s="104">
        <v>670.73124670362188</v>
      </c>
      <c r="T224" s="104">
        <v>712.30318970945154</v>
      </c>
      <c r="U224" s="104">
        <v>716.53691100999868</v>
      </c>
      <c r="V224" s="104">
        <v>733.01376529346169</v>
      </c>
      <c r="W224" s="104">
        <v>713.51178959414756</v>
      </c>
      <c r="X224" s="104">
        <v>641.99210554344734</v>
      </c>
      <c r="Y224" s="104">
        <v>670.91333163233935</v>
      </c>
      <c r="DA224" s="132" t="s">
        <v>2328</v>
      </c>
    </row>
    <row r="225" spans="1:105" ht="12" customHeight="1" x14ac:dyDescent="0.25">
      <c r="A225" s="106" t="s">
        <v>124</v>
      </c>
      <c r="B225" s="101">
        <v>1523.9945289055715</v>
      </c>
      <c r="C225" s="101">
        <v>1482.7625939991765</v>
      </c>
      <c r="D225" s="101">
        <v>1462.5070039765067</v>
      </c>
      <c r="E225" s="101">
        <v>1492.9773745355483</v>
      </c>
      <c r="F225" s="101">
        <v>1468.3355698707198</v>
      </c>
      <c r="G225" s="101">
        <v>1429.9300674314829</v>
      </c>
      <c r="H225" s="101">
        <v>1428.8440912014828</v>
      </c>
      <c r="I225" s="101">
        <v>1454.151559879755</v>
      </c>
      <c r="J225" s="101">
        <v>1459.4964390330613</v>
      </c>
      <c r="K225" s="101">
        <v>1470.4275439251448</v>
      </c>
      <c r="L225" s="101">
        <v>1541.3193489009425</v>
      </c>
      <c r="M225" s="101">
        <v>1341.7366357827386</v>
      </c>
      <c r="N225" s="101">
        <v>1295.8060969532223</v>
      </c>
      <c r="O225" s="101">
        <v>1296.6000021017505</v>
      </c>
      <c r="P225" s="101">
        <v>1190.3398838564344</v>
      </c>
      <c r="Q225" s="101">
        <v>1124.0557674654167</v>
      </c>
      <c r="R225" s="101">
        <v>1132.7571088654918</v>
      </c>
      <c r="S225" s="101">
        <v>1144.6325669376481</v>
      </c>
      <c r="T225" s="101">
        <v>1112.7892200673878</v>
      </c>
      <c r="U225" s="101">
        <v>1081.7035838748338</v>
      </c>
      <c r="V225" s="101">
        <v>1241.0928407876368</v>
      </c>
      <c r="W225" s="101">
        <v>1085.0624251249978</v>
      </c>
      <c r="X225" s="101">
        <v>1037.6169202737167</v>
      </c>
      <c r="Y225" s="101">
        <v>1018.4075130499663</v>
      </c>
      <c r="DA225" s="131" t="s">
        <v>2329</v>
      </c>
    </row>
    <row r="226" spans="1:105" ht="12" customHeight="1" x14ac:dyDescent="0.25">
      <c r="A226" s="107" t="s">
        <v>123</v>
      </c>
      <c r="B226" s="104">
        <v>981.31385577937715</v>
      </c>
      <c r="C226" s="104">
        <v>965.42712329073709</v>
      </c>
      <c r="D226" s="104">
        <v>960.65599217975091</v>
      </c>
      <c r="E226" s="104">
        <v>967.87371881703541</v>
      </c>
      <c r="F226" s="104">
        <v>957.33696891065904</v>
      </c>
      <c r="G226" s="104">
        <v>954.07775342172033</v>
      </c>
      <c r="H226" s="104">
        <v>951.02247140247221</v>
      </c>
      <c r="I226" s="104">
        <v>973.48426310495893</v>
      </c>
      <c r="J226" s="104">
        <v>976.00637857597053</v>
      </c>
      <c r="K226" s="104">
        <v>990.34842866182339</v>
      </c>
      <c r="L226" s="104">
        <v>1021.49890973226</v>
      </c>
      <c r="M226" s="104">
        <v>865.0759679785051</v>
      </c>
      <c r="N226" s="104">
        <v>845.91762918880067</v>
      </c>
      <c r="O226" s="104">
        <v>854.32648051590297</v>
      </c>
      <c r="P226" s="104">
        <v>798.19085649251406</v>
      </c>
      <c r="Q226" s="104">
        <v>767.49013821514609</v>
      </c>
      <c r="R226" s="104">
        <v>792.00883689787611</v>
      </c>
      <c r="S226" s="104">
        <v>817.71560783399218</v>
      </c>
      <c r="T226" s="104">
        <v>801.08180730948698</v>
      </c>
      <c r="U226" s="104">
        <v>801.61306638627946</v>
      </c>
      <c r="V226" s="104">
        <v>947.27485668975646</v>
      </c>
      <c r="W226" s="104">
        <v>841.74933666816275</v>
      </c>
      <c r="X226" s="104">
        <v>831.15840455017849</v>
      </c>
      <c r="Y226" s="104">
        <v>813.58695931692671</v>
      </c>
      <c r="DA226" s="132" t="s">
        <v>2330</v>
      </c>
    </row>
    <row r="227" spans="1:105" ht="12" customHeight="1" x14ac:dyDescent="0.25">
      <c r="A227" s="108" t="s">
        <v>50</v>
      </c>
      <c r="B227" s="98">
        <v>272.59755011031052</v>
      </c>
      <c r="C227" s="98">
        <v>280.55734384105546</v>
      </c>
      <c r="D227" s="98">
        <v>288.0573432336144</v>
      </c>
      <c r="E227" s="98">
        <v>255.70699335383173</v>
      </c>
      <c r="F227" s="98">
        <v>252.12492115253136</v>
      </c>
      <c r="G227" s="98">
        <v>282.41611639484051</v>
      </c>
      <c r="H227" s="98">
        <v>259.00081133866632</v>
      </c>
      <c r="I227" s="98">
        <v>268.14629517403</v>
      </c>
      <c r="J227" s="98">
        <v>263.25665291706753</v>
      </c>
      <c r="K227" s="98">
        <v>276.90367265606568</v>
      </c>
      <c r="L227" s="98">
        <v>244.33840100910888</v>
      </c>
      <c r="M227" s="98">
        <v>140.54423154393558</v>
      </c>
      <c r="N227" s="98">
        <v>142.49465333084348</v>
      </c>
      <c r="O227" s="98">
        <v>133.09822628234383</v>
      </c>
      <c r="P227" s="98">
        <v>127.33261534351038</v>
      </c>
      <c r="Q227" s="98">
        <v>122.42525790696899</v>
      </c>
      <c r="R227" s="98">
        <v>134.16139346970988</v>
      </c>
      <c r="S227" s="98">
        <v>133.62612069123733</v>
      </c>
      <c r="T227" s="98">
        <v>92.795128292131707</v>
      </c>
      <c r="U227" s="98">
        <v>93.391865336286784</v>
      </c>
      <c r="V227" s="98">
        <v>145.68129987391268</v>
      </c>
      <c r="W227" s="98">
        <v>135.02279486005685</v>
      </c>
      <c r="X227" s="98">
        <v>205.73312651465582</v>
      </c>
      <c r="Y227" s="98">
        <v>166.76408505219553</v>
      </c>
      <c r="DA227" s="63" t="s">
        <v>2331</v>
      </c>
    </row>
    <row r="228" spans="1:105" ht="12" customHeight="1" x14ac:dyDescent="0.25">
      <c r="A228" s="108" t="s">
        <v>52</v>
      </c>
      <c r="B228" s="98">
        <v>708.71630566906674</v>
      </c>
      <c r="C228" s="98">
        <v>684.86977944968169</v>
      </c>
      <c r="D228" s="98">
        <v>672.59864894613645</v>
      </c>
      <c r="E228" s="98">
        <v>712.16672546320365</v>
      </c>
      <c r="F228" s="98">
        <v>705.2120477581276</v>
      </c>
      <c r="G228" s="98">
        <v>671.66163702687982</v>
      </c>
      <c r="H228" s="98">
        <v>692.02166006380583</v>
      </c>
      <c r="I228" s="98">
        <v>705.33796793092893</v>
      </c>
      <c r="J228" s="98">
        <v>712.749725658903</v>
      </c>
      <c r="K228" s="98">
        <v>713.44475600575777</v>
      </c>
      <c r="L228" s="98">
        <v>777.16050872315111</v>
      </c>
      <c r="M228" s="98">
        <v>724.53173643456955</v>
      </c>
      <c r="N228" s="98">
        <v>703.42297585795723</v>
      </c>
      <c r="O228" s="98">
        <v>721.22825423355914</v>
      </c>
      <c r="P228" s="98">
        <v>670.85824114900379</v>
      </c>
      <c r="Q228" s="98">
        <v>645.06488030817707</v>
      </c>
      <c r="R228" s="98">
        <v>657.84744342816634</v>
      </c>
      <c r="S228" s="98">
        <v>684.08948714275471</v>
      </c>
      <c r="T228" s="98">
        <v>708.28667901735525</v>
      </c>
      <c r="U228" s="98">
        <v>708.2212010499926</v>
      </c>
      <c r="V228" s="98">
        <v>801.59355681584384</v>
      </c>
      <c r="W228" s="98">
        <v>706.72654180810594</v>
      </c>
      <c r="X228" s="98">
        <v>625.42527803552264</v>
      </c>
      <c r="Y228" s="98">
        <v>646.82287426473113</v>
      </c>
      <c r="DA228" s="63" t="s">
        <v>2332</v>
      </c>
    </row>
    <row r="229" spans="1:105" ht="12" customHeight="1" x14ac:dyDescent="0.25">
      <c r="A229" s="106" t="s">
        <v>122</v>
      </c>
      <c r="B229" s="101">
        <v>1289.3797900183497</v>
      </c>
      <c r="C229" s="101">
        <v>1320.9343331198327</v>
      </c>
      <c r="D229" s="101">
        <v>1338.8166439612407</v>
      </c>
      <c r="E229" s="101">
        <v>1230.3116709780893</v>
      </c>
      <c r="F229" s="101">
        <v>1219.9678259015857</v>
      </c>
      <c r="G229" s="101">
        <v>1306.8188433979863</v>
      </c>
      <c r="H229" s="101">
        <v>1250.6865059892398</v>
      </c>
      <c r="I229" s="101">
        <v>1287.2712654662364</v>
      </c>
      <c r="J229" s="101">
        <v>1287.0609039082863</v>
      </c>
      <c r="K229" s="101">
        <v>1306.4787160493327</v>
      </c>
      <c r="L229" s="101">
        <v>1285.0964556909296</v>
      </c>
      <c r="M229" s="101">
        <v>1210.3667500307965</v>
      </c>
      <c r="N229" s="101">
        <v>1141.4578772050238</v>
      </c>
      <c r="O229" s="101">
        <v>1117.5761897736543</v>
      </c>
      <c r="P229" s="101">
        <v>1049.443582748667</v>
      </c>
      <c r="Q229" s="101">
        <v>1015.405249223823</v>
      </c>
      <c r="R229" s="101">
        <v>1032.2633076562022</v>
      </c>
      <c r="S229" s="101">
        <v>1042.9774301676521</v>
      </c>
      <c r="T229" s="101">
        <v>1047.6215711375089</v>
      </c>
      <c r="U229" s="101">
        <v>1035.5467084444354</v>
      </c>
      <c r="V229" s="101">
        <v>972.2165972985614</v>
      </c>
      <c r="W229" s="101">
        <v>1050.3717244852576</v>
      </c>
      <c r="X229" s="101">
        <v>1040.6657787610675</v>
      </c>
      <c r="Y229" s="101">
        <v>1049.8881563013294</v>
      </c>
      <c r="DA229" s="131" t="s">
        <v>2333</v>
      </c>
    </row>
    <row r="230" spans="1:105" ht="12" customHeight="1" x14ac:dyDescent="0.25">
      <c r="A230" s="107" t="s">
        <v>121</v>
      </c>
      <c r="B230" s="104">
        <v>900.69857237788608</v>
      </c>
      <c r="C230" s="104">
        <v>937.83324103041286</v>
      </c>
      <c r="D230" s="104">
        <v>960.74579562527856</v>
      </c>
      <c r="E230" s="104">
        <v>860.80787171394797</v>
      </c>
      <c r="F230" s="104">
        <v>858.68775422815247</v>
      </c>
      <c r="G230" s="104">
        <v>949.18350690706552</v>
      </c>
      <c r="H230" s="104">
        <v>900.61463185735602</v>
      </c>
      <c r="I230" s="104">
        <v>931.95953038466939</v>
      </c>
      <c r="J230" s="104">
        <v>929.80298517276867</v>
      </c>
      <c r="K230" s="104">
        <v>950.68978240793467</v>
      </c>
      <c r="L230" s="104">
        <v>911.73104781371546</v>
      </c>
      <c r="M230" s="104">
        <v>847.3568541681143</v>
      </c>
      <c r="N230" s="104">
        <v>800.5340281322143</v>
      </c>
      <c r="O230" s="104">
        <v>783.58608081212833</v>
      </c>
      <c r="P230" s="104">
        <v>743.84378726670104</v>
      </c>
      <c r="Q230" s="104">
        <v>728.85393927199675</v>
      </c>
      <c r="R230" s="104">
        <v>750.81011119270443</v>
      </c>
      <c r="S230" s="104">
        <v>763.85635460691663</v>
      </c>
      <c r="T230" s="104">
        <v>772.26801198784426</v>
      </c>
      <c r="U230" s="104">
        <v>773.65263725663726</v>
      </c>
      <c r="V230" s="104">
        <v>724.28886141945657</v>
      </c>
      <c r="W230" s="104">
        <v>801.78017805947024</v>
      </c>
      <c r="X230" s="104">
        <v>817.35744799097222</v>
      </c>
      <c r="Y230" s="104">
        <v>832.5673071517748</v>
      </c>
      <c r="DA230" s="132" t="s">
        <v>2334</v>
      </c>
    </row>
    <row r="231" spans="1:105" ht="12" customHeight="1" x14ac:dyDescent="0.25">
      <c r="A231" s="108" t="s">
        <v>53</v>
      </c>
      <c r="B231" s="98">
        <v>212.97606681430773</v>
      </c>
      <c r="C231" s="98">
        <v>250.10356238706655</v>
      </c>
      <c r="D231" s="98">
        <v>272.76633567782568</v>
      </c>
      <c r="E231" s="98">
        <v>180.34952240611838</v>
      </c>
      <c r="F231" s="98">
        <v>181.80768767286014</v>
      </c>
      <c r="G231" s="98">
        <v>267.07435947366235</v>
      </c>
      <c r="H231" s="98">
        <v>218.00675343190136</v>
      </c>
      <c r="I231" s="98">
        <v>233.00862498426957</v>
      </c>
      <c r="J231" s="98">
        <v>224.84103870074438</v>
      </c>
      <c r="K231" s="98">
        <v>245.40428158023045</v>
      </c>
      <c r="L231" s="98">
        <v>168.50293932299437</v>
      </c>
      <c r="M231" s="98">
        <v>119.56580137957856</v>
      </c>
      <c r="N231" s="98">
        <v>108.84244574940341</v>
      </c>
      <c r="O231" s="98">
        <v>90.289406618524538</v>
      </c>
      <c r="P231" s="98">
        <v>91.6654369260594</v>
      </c>
      <c r="Q231" s="98">
        <v>94.569539506266949</v>
      </c>
      <c r="R231" s="98">
        <v>106.26863941723683</v>
      </c>
      <c r="S231" s="98">
        <v>102.59092098540272</v>
      </c>
      <c r="T231" s="98">
        <v>74.622512820263651</v>
      </c>
      <c r="U231" s="98">
        <v>76.011989605537863</v>
      </c>
      <c r="V231" s="98">
        <v>27.806432789528735</v>
      </c>
      <c r="W231" s="98">
        <v>74.912022070712084</v>
      </c>
      <c r="X231" s="98">
        <v>142.51839785768183</v>
      </c>
      <c r="Y231" s="98">
        <v>140.47302906168588</v>
      </c>
      <c r="DA231" s="63" t="s">
        <v>2335</v>
      </c>
    </row>
    <row r="232" spans="1:105" ht="12" customHeight="1" x14ac:dyDescent="0.25">
      <c r="A232" s="108" t="s">
        <v>52</v>
      </c>
      <c r="B232" s="98">
        <v>687.72250556357835</v>
      </c>
      <c r="C232" s="98">
        <v>687.72967864334635</v>
      </c>
      <c r="D232" s="98">
        <v>687.97945994745294</v>
      </c>
      <c r="E232" s="98">
        <v>680.45834930782962</v>
      </c>
      <c r="F232" s="98">
        <v>676.88006655529216</v>
      </c>
      <c r="G232" s="98">
        <v>682.10914743340334</v>
      </c>
      <c r="H232" s="98">
        <v>682.6078784254546</v>
      </c>
      <c r="I232" s="98">
        <v>698.95090540039973</v>
      </c>
      <c r="J232" s="98">
        <v>704.96194647202435</v>
      </c>
      <c r="K232" s="98">
        <v>705.28550082770414</v>
      </c>
      <c r="L232" s="98">
        <v>743.22810849072118</v>
      </c>
      <c r="M232" s="98">
        <v>727.79105278853558</v>
      </c>
      <c r="N232" s="98">
        <v>691.69158238281091</v>
      </c>
      <c r="O232" s="98">
        <v>693.29667419360374</v>
      </c>
      <c r="P232" s="98">
        <v>652.1783503406416</v>
      </c>
      <c r="Q232" s="98">
        <v>634.28439976572952</v>
      </c>
      <c r="R232" s="98">
        <v>644.54147177546758</v>
      </c>
      <c r="S232" s="98">
        <v>661.26543362151381</v>
      </c>
      <c r="T232" s="98">
        <v>697.64549916758062</v>
      </c>
      <c r="U232" s="98">
        <v>697.64064765109947</v>
      </c>
      <c r="V232" s="98">
        <v>696.48242862992788</v>
      </c>
      <c r="W232" s="98">
        <v>726.86815598875819</v>
      </c>
      <c r="X232" s="98">
        <v>674.83905013329036</v>
      </c>
      <c r="Y232" s="98">
        <v>692.09427809008901</v>
      </c>
      <c r="DA232" s="63" t="s">
        <v>2336</v>
      </c>
    </row>
    <row r="233" spans="1:105" ht="12" customHeight="1" x14ac:dyDescent="0.25">
      <c r="A233" s="121" t="s">
        <v>54</v>
      </c>
      <c r="B233" s="122">
        <v>2461.8834069224517</v>
      </c>
      <c r="C233" s="122">
        <v>2509.2805701946472</v>
      </c>
      <c r="D233" s="122">
        <v>2578.6284960011608</v>
      </c>
      <c r="E233" s="122">
        <v>2588.7924570479681</v>
      </c>
      <c r="F233" s="122">
        <v>2539.2892222249257</v>
      </c>
      <c r="G233" s="122">
        <v>2504.2623304085937</v>
      </c>
      <c r="H233" s="122">
        <v>2391.5488748530192</v>
      </c>
      <c r="I233" s="122">
        <v>2370.0619577889979</v>
      </c>
      <c r="J233" s="122">
        <v>2383.1529300505294</v>
      </c>
      <c r="K233" s="122">
        <v>2419.4040183026805</v>
      </c>
      <c r="L233" s="122">
        <v>2145.4551563989862</v>
      </c>
      <c r="M233" s="122">
        <v>1944.7020957859318</v>
      </c>
      <c r="N233" s="122">
        <v>1747.9559924590485</v>
      </c>
      <c r="O233" s="122">
        <v>1638.4311534757537</v>
      </c>
      <c r="P233" s="122">
        <v>1558.8414542282621</v>
      </c>
      <c r="Q233" s="122">
        <v>1538.0371345167596</v>
      </c>
      <c r="R233" s="122">
        <v>1644.8618485717984</v>
      </c>
      <c r="S233" s="122">
        <v>1640.9926992283474</v>
      </c>
      <c r="T233" s="122">
        <v>1747.6999569424108</v>
      </c>
      <c r="U233" s="122">
        <v>1790.4333325668849</v>
      </c>
      <c r="V233" s="122">
        <v>1924.0807000687773</v>
      </c>
      <c r="W233" s="122">
        <v>1976.483196095588</v>
      </c>
      <c r="X233" s="122">
        <v>1937.7804465811892</v>
      </c>
      <c r="Y233" s="122">
        <v>2088.4652496184617</v>
      </c>
      <c r="DA233" s="130" t="s">
        <v>2337</v>
      </c>
    </row>
    <row r="234" spans="1:105" ht="12" customHeight="1" x14ac:dyDescent="0.25">
      <c r="A234" s="97" t="s">
        <v>202</v>
      </c>
      <c r="B234" s="98">
        <v>2738.8569126728112</v>
      </c>
      <c r="C234" s="98">
        <v>2825.7388950226145</v>
      </c>
      <c r="D234" s="98">
        <v>2878.0023844833067</v>
      </c>
      <c r="E234" s="98">
        <v>2773.4279607905141</v>
      </c>
      <c r="F234" s="98">
        <v>2639.3732336187682</v>
      </c>
      <c r="G234" s="98">
        <v>2672.5662984948121</v>
      </c>
      <c r="H234" s="98">
        <v>2579.2030717018588</v>
      </c>
      <c r="I234" s="98">
        <v>2428.1124928757736</v>
      </c>
      <c r="J234" s="98">
        <v>2873.2195534547495</v>
      </c>
      <c r="K234" s="98">
        <v>2939.6207654426244</v>
      </c>
      <c r="L234" s="98">
        <v>2037.0562006861094</v>
      </c>
      <c r="M234" s="98">
        <v>1979.0397493929868</v>
      </c>
      <c r="N234" s="98">
        <v>1864.2308963964913</v>
      </c>
      <c r="O234" s="98">
        <v>1755.9430606794308</v>
      </c>
      <c r="P234" s="98">
        <v>1690.8837057329135</v>
      </c>
      <c r="Q234" s="98">
        <v>1676.348947773894</v>
      </c>
      <c r="R234" s="98">
        <v>1729.3391838888922</v>
      </c>
      <c r="S234" s="98">
        <v>1769.7085783010159</v>
      </c>
      <c r="T234" s="98">
        <v>1874.1282404151475</v>
      </c>
      <c r="U234" s="98">
        <v>1964.6553133233938</v>
      </c>
      <c r="V234" s="98">
        <v>2101.1126050397438</v>
      </c>
      <c r="W234" s="98">
        <v>2180.5308351539288</v>
      </c>
      <c r="X234" s="98">
        <v>2206.7772961798782</v>
      </c>
      <c r="Y234" s="98">
        <v>2327.0937074502071</v>
      </c>
      <c r="DA234" s="63" t="s">
        <v>2338</v>
      </c>
    </row>
    <row r="235" spans="1:105" ht="12" customHeight="1" x14ac:dyDescent="0.25">
      <c r="A235" s="97" t="s">
        <v>50</v>
      </c>
      <c r="B235" s="98">
        <v>2673.6014214778816</v>
      </c>
      <c r="C235" s="98">
        <v>2553.1148266280725</v>
      </c>
      <c r="D235" s="98">
        <v>2543.4827511829371</v>
      </c>
      <c r="E235" s="98">
        <v>2962.387035054041</v>
      </c>
      <c r="F235" s="98">
        <v>2946.7333624884991</v>
      </c>
      <c r="G235" s="98">
        <v>2701.0738764048547</v>
      </c>
      <c r="H235" s="98">
        <v>2642.4502247430346</v>
      </c>
      <c r="I235" s="98">
        <v>2645.1702419500502</v>
      </c>
      <c r="J235" s="98">
        <v>2383.5822485140075</v>
      </c>
      <c r="K235" s="98">
        <v>2367.1197451049038</v>
      </c>
      <c r="L235" s="98">
        <v>2409.1483965071243</v>
      </c>
      <c r="M235" s="98">
        <v>2180.0286973830266</v>
      </c>
      <c r="N235" s="98">
        <v>1865.311669020929</v>
      </c>
      <c r="O235" s="98">
        <v>1734.3955410939454</v>
      </c>
      <c r="P235" s="98">
        <v>1563.5903341408207</v>
      </c>
      <c r="Q235" s="98">
        <v>1517.801805302784</v>
      </c>
      <c r="R235" s="98">
        <v>1634.8772426287126</v>
      </c>
      <c r="S235" s="98">
        <v>1762.6700906430074</v>
      </c>
      <c r="T235" s="98">
        <v>1821.4775466400583</v>
      </c>
      <c r="U235" s="98">
        <v>1897.1157690585007</v>
      </c>
      <c r="V235" s="98">
        <v>2224.2520225551179</v>
      </c>
      <c r="W235" s="98">
        <v>2129.2510526970891</v>
      </c>
      <c r="X235" s="98">
        <v>2144.3678684643564</v>
      </c>
      <c r="Y235" s="98">
        <v>2224.0851565102525</v>
      </c>
      <c r="DA235" s="63" t="s">
        <v>2339</v>
      </c>
    </row>
    <row r="236" spans="1:105" ht="12" customHeight="1" x14ac:dyDescent="0.25">
      <c r="A236" s="109" t="s">
        <v>120</v>
      </c>
      <c r="B236" s="33">
        <v>1915.3221172456863</v>
      </c>
      <c r="C236" s="33">
        <v>2072.3808594242364</v>
      </c>
      <c r="D236" s="33">
        <v>2227.9450615973451</v>
      </c>
      <c r="E236" s="33">
        <v>1990.7742979896439</v>
      </c>
      <c r="F236" s="33">
        <v>2038.563249624978</v>
      </c>
      <c r="G236" s="33">
        <v>2155.7504457311757</v>
      </c>
      <c r="H236" s="33">
        <v>2014.1676326028553</v>
      </c>
      <c r="I236" s="33">
        <v>2119.5473683319092</v>
      </c>
      <c r="J236" s="33">
        <v>1758.8424063415241</v>
      </c>
      <c r="K236" s="33">
        <v>1718.3649399079716</v>
      </c>
      <c r="L236" s="33">
        <v>2159.5824851831048</v>
      </c>
      <c r="M236" s="33">
        <v>1726.3848403953687</v>
      </c>
      <c r="N236" s="33">
        <v>1355.4597957066294</v>
      </c>
      <c r="O236" s="33">
        <v>1078.9815838960283</v>
      </c>
      <c r="P236" s="33">
        <v>957.78161269753093</v>
      </c>
      <c r="Q236" s="33">
        <v>949.2550483671447</v>
      </c>
      <c r="R236" s="33">
        <v>1340.6430577118581</v>
      </c>
      <c r="S236" s="33">
        <v>1162.984813661534</v>
      </c>
      <c r="T236" s="33">
        <v>1399.7973390315824</v>
      </c>
      <c r="U236" s="33">
        <v>1393.6453481054518</v>
      </c>
      <c r="V236" s="33">
        <v>1480.6081274856394</v>
      </c>
      <c r="W236" s="33">
        <v>1585.8718484201383</v>
      </c>
      <c r="X236" s="33">
        <v>1441.2573484819213</v>
      </c>
      <c r="Y236" s="33">
        <v>1702.7254074265122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3903.9737079871156</v>
      </c>
      <c r="C238" s="117">
        <f t="shared" si="115"/>
        <v>3955.6457336434796</v>
      </c>
      <c r="D238" s="117">
        <f t="shared" si="115"/>
        <v>4075.1144380023584</v>
      </c>
      <c r="E238" s="117">
        <f t="shared" si="115"/>
        <v>4247.3129309271008</v>
      </c>
      <c r="F238" s="117">
        <f t="shared" si="115"/>
        <v>4368.1939237714296</v>
      </c>
      <c r="G238" s="117">
        <f t="shared" si="115"/>
        <v>4468.1000799771491</v>
      </c>
      <c r="H238" s="117">
        <f t="shared" si="115"/>
        <v>4466.5140103104177</v>
      </c>
      <c r="I238" s="117">
        <f t="shared" si="115"/>
        <v>4565.5457136421192</v>
      </c>
      <c r="J238" s="117">
        <f t="shared" si="115"/>
        <v>4620.6837554975427</v>
      </c>
      <c r="K238" s="117">
        <f t="shared" si="115"/>
        <v>4921.9379437890257</v>
      </c>
      <c r="L238" s="117">
        <f t="shared" si="115"/>
        <v>3967.9901034888526</v>
      </c>
      <c r="M238" s="117">
        <f t="shared" si="115"/>
        <v>3838.4543622667279</v>
      </c>
      <c r="N238" s="117">
        <f t="shared" si="115"/>
        <v>3947.3785679867951</v>
      </c>
      <c r="O238" s="117">
        <f t="shared" si="115"/>
        <v>4130.7741668157269</v>
      </c>
      <c r="P238" s="117">
        <f t="shared" si="115"/>
        <v>4053.89586645594</v>
      </c>
      <c r="Q238" s="117">
        <f t="shared" si="115"/>
        <v>4035.3322887232334</v>
      </c>
      <c r="R238" s="117">
        <f t="shared" ref="R238:V238" si="116">R239+R242+R244+R257</f>
        <v>4196.7781768063032</v>
      </c>
      <c r="S238" s="117">
        <f t="shared" si="116"/>
        <v>4240.6972504708674</v>
      </c>
      <c r="T238" s="117">
        <f t="shared" si="116"/>
        <v>4348.3076209395158</v>
      </c>
      <c r="U238" s="117">
        <f t="shared" si="116"/>
        <v>4442.4191113485085</v>
      </c>
      <c r="V238" s="117">
        <f t="shared" si="116"/>
        <v>4743.7368594337913</v>
      </c>
      <c r="W238" s="117">
        <f t="shared" ref="W238:Y238" si="117">W239+W242+W244+W257</f>
        <v>4841.3199609017756</v>
      </c>
      <c r="X238" s="117">
        <f t="shared" si="117"/>
        <v>4882.8258025299174</v>
      </c>
      <c r="Y238" s="117">
        <f t="shared" si="117"/>
        <v>5152.4509746526537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1552.800074199075</v>
      </c>
      <c r="C239" s="122">
        <f t="shared" si="118"/>
        <v>1574.4082512818686</v>
      </c>
      <c r="D239" s="122">
        <f t="shared" si="118"/>
        <v>1654.6597055128702</v>
      </c>
      <c r="E239" s="122">
        <f t="shared" si="118"/>
        <v>1790.7062476033823</v>
      </c>
      <c r="F239" s="122">
        <f t="shared" si="118"/>
        <v>1950.7020615543543</v>
      </c>
      <c r="G239" s="122">
        <f t="shared" si="118"/>
        <v>2049.3263801144003</v>
      </c>
      <c r="H239" s="122">
        <f t="shared" si="118"/>
        <v>2085.8105740094447</v>
      </c>
      <c r="I239" s="122">
        <f t="shared" si="118"/>
        <v>2204.3245488347634</v>
      </c>
      <c r="J239" s="122">
        <f t="shared" si="118"/>
        <v>2264.4694363418553</v>
      </c>
      <c r="K239" s="122">
        <f t="shared" si="118"/>
        <v>2526.5896863960143</v>
      </c>
      <c r="L239" s="122">
        <f t="shared" si="118"/>
        <v>1658.8322839289131</v>
      </c>
      <c r="M239" s="122">
        <f t="shared" si="118"/>
        <v>1768.2805516234666</v>
      </c>
      <c r="N239" s="122">
        <f t="shared" si="118"/>
        <v>2028.9585730331366</v>
      </c>
      <c r="O239" s="122">
        <f t="shared" si="118"/>
        <v>2278.9987353705969</v>
      </c>
      <c r="P239" s="122">
        <f t="shared" si="118"/>
        <v>2286.4465912700257</v>
      </c>
      <c r="Q239" s="122">
        <f t="shared" si="118"/>
        <v>2302.1912448010562</v>
      </c>
      <c r="R239" s="122">
        <f t="shared" ref="R239:V239" si="119">SUM(R240:R241)</f>
        <v>2349.0146002337942</v>
      </c>
      <c r="S239" s="122">
        <f t="shared" si="119"/>
        <v>2364.2344032901392</v>
      </c>
      <c r="T239" s="122">
        <f t="shared" si="119"/>
        <v>2356.9844952589369</v>
      </c>
      <c r="U239" s="122">
        <f t="shared" si="119"/>
        <v>2400.39883664221</v>
      </c>
      <c r="V239" s="122">
        <f t="shared" si="119"/>
        <v>2533.3169650095629</v>
      </c>
      <c r="W239" s="122">
        <f t="shared" ref="W239:Y239" si="120">SUM(W240:W241)</f>
        <v>2602.8740983556331</v>
      </c>
      <c r="X239" s="122">
        <f t="shared" si="120"/>
        <v>2673.7289465086001</v>
      </c>
      <c r="Y239" s="122">
        <f t="shared" si="120"/>
        <v>2779.1141878098565</v>
      </c>
      <c r="DA239" s="130" t="s">
        <v>2487</v>
      </c>
    </row>
    <row r="240" spans="1:105" ht="12" customHeight="1" x14ac:dyDescent="0.25">
      <c r="A240" s="97" t="s">
        <v>199</v>
      </c>
      <c r="B240" s="98">
        <v>1541.0622557933127</v>
      </c>
      <c r="C240" s="98">
        <v>1562.9052731552983</v>
      </c>
      <c r="D240" s="98">
        <v>1643.1066679191415</v>
      </c>
      <c r="E240" s="98">
        <v>1780.440944748359</v>
      </c>
      <c r="F240" s="98">
        <v>1940.0826109273082</v>
      </c>
      <c r="G240" s="98">
        <v>2038.0571305541921</v>
      </c>
      <c r="H240" s="98">
        <v>2074.1749597796638</v>
      </c>
      <c r="I240" s="98">
        <v>2191.6093945017478</v>
      </c>
      <c r="J240" s="98">
        <v>2250.7283739904406</v>
      </c>
      <c r="K240" s="98">
        <v>2512.0447977507083</v>
      </c>
      <c r="L240" s="98">
        <v>1652.4549250825949</v>
      </c>
      <c r="M240" s="98">
        <v>1760.6625483517998</v>
      </c>
      <c r="N240" s="98">
        <v>2020.6322643994904</v>
      </c>
      <c r="O240" s="98">
        <v>2269.7724187589843</v>
      </c>
      <c r="P240" s="98">
        <v>2277.5977368664685</v>
      </c>
      <c r="Q240" s="98">
        <v>2293.4572073441877</v>
      </c>
      <c r="R240" s="98">
        <v>2339.7993713950427</v>
      </c>
      <c r="S240" s="98">
        <v>2355.1595571228327</v>
      </c>
      <c r="T240" s="98">
        <v>2348.0942884645533</v>
      </c>
      <c r="U240" s="98">
        <v>2391.4902983428974</v>
      </c>
      <c r="V240" s="98">
        <v>2520.0368832454019</v>
      </c>
      <c r="W240" s="98">
        <v>2589.2449939109351</v>
      </c>
      <c r="X240" s="98">
        <v>2659.6392802324267</v>
      </c>
      <c r="Y240" s="98">
        <v>2764.096074248067</v>
      </c>
      <c r="DA240" s="63" t="s">
        <v>2488</v>
      </c>
    </row>
    <row r="241" spans="1:105" ht="12" customHeight="1" x14ac:dyDescent="0.25">
      <c r="A241" s="97" t="s">
        <v>53</v>
      </c>
      <c r="B241" s="98">
        <v>11.737818405762201</v>
      </c>
      <c r="C241" s="98">
        <v>11.502978126570209</v>
      </c>
      <c r="D241" s="98">
        <v>11.553037593728794</v>
      </c>
      <c r="E241" s="98">
        <v>10.265302855023265</v>
      </c>
      <c r="F241" s="98">
        <v>10.619450627046092</v>
      </c>
      <c r="G241" s="98">
        <v>11.269249560208179</v>
      </c>
      <c r="H241" s="98">
        <v>11.635614229781082</v>
      </c>
      <c r="I241" s="98">
        <v>12.715154333015564</v>
      </c>
      <c r="J241" s="98">
        <v>13.741062351414698</v>
      </c>
      <c r="K241" s="98">
        <v>14.544888645306113</v>
      </c>
      <c r="L241" s="98">
        <v>6.3773588463182449</v>
      </c>
      <c r="M241" s="98">
        <v>7.6180032716668391</v>
      </c>
      <c r="N241" s="98">
        <v>8.3263086336462067</v>
      </c>
      <c r="O241" s="98">
        <v>9.2263166116125994</v>
      </c>
      <c r="P241" s="98">
        <v>8.8488544035571248</v>
      </c>
      <c r="Q241" s="98">
        <v>8.7340374568684638</v>
      </c>
      <c r="R241" s="98">
        <v>9.215228838751413</v>
      </c>
      <c r="S241" s="98">
        <v>9.0748461673067116</v>
      </c>
      <c r="T241" s="98">
        <v>8.8902067943834773</v>
      </c>
      <c r="U241" s="98">
        <v>8.9085382993127133</v>
      </c>
      <c r="V241" s="98">
        <v>13.28008176416081</v>
      </c>
      <c r="W241" s="98">
        <v>13.629104444697797</v>
      </c>
      <c r="X241" s="98">
        <v>14.089666276173467</v>
      </c>
      <c r="Y241" s="98">
        <v>15.01811356178956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25.646192940714201</v>
      </c>
      <c r="C242" s="122">
        <f t="shared" si="121"/>
        <v>30.432640058302784</v>
      </c>
      <c r="D242" s="122">
        <f t="shared" si="121"/>
        <v>25.787816831630472</v>
      </c>
      <c r="E242" s="122">
        <f t="shared" si="121"/>
        <v>56.826047759945418</v>
      </c>
      <c r="F242" s="122">
        <f t="shared" si="121"/>
        <v>41.637763449545595</v>
      </c>
      <c r="G242" s="122">
        <f t="shared" si="121"/>
        <v>50.991020979520606</v>
      </c>
      <c r="H242" s="122">
        <f t="shared" si="121"/>
        <v>62.513394008781809</v>
      </c>
      <c r="I242" s="122">
        <f t="shared" si="121"/>
        <v>31.390580776629434</v>
      </c>
      <c r="J242" s="122">
        <f t="shared" si="121"/>
        <v>31.754649376617014</v>
      </c>
      <c r="K242" s="122">
        <f t="shared" si="121"/>
        <v>53.717358704124315</v>
      </c>
      <c r="L242" s="122">
        <f t="shared" si="121"/>
        <v>81.905230058707289</v>
      </c>
      <c r="M242" s="122">
        <f t="shared" si="121"/>
        <v>73.922912029279331</v>
      </c>
      <c r="N242" s="122">
        <f t="shared" si="121"/>
        <v>81.443773877933083</v>
      </c>
      <c r="O242" s="122">
        <f t="shared" si="121"/>
        <v>97.109149583529074</v>
      </c>
      <c r="P242" s="122">
        <f t="shared" si="121"/>
        <v>110.51771949510048</v>
      </c>
      <c r="Q242" s="122">
        <f t="shared" si="121"/>
        <v>109.02289498326535</v>
      </c>
      <c r="R242" s="122">
        <f t="shared" si="121"/>
        <v>127.18213255949155</v>
      </c>
      <c r="S242" s="122">
        <f t="shared" si="121"/>
        <v>132.38865738622431</v>
      </c>
      <c r="T242" s="122">
        <f t="shared" si="121"/>
        <v>147.62132547224437</v>
      </c>
      <c r="U242" s="122">
        <f t="shared" si="121"/>
        <v>149.06027147273409</v>
      </c>
      <c r="V242" s="122">
        <f t="shared" si="121"/>
        <v>153.78185219710787</v>
      </c>
      <c r="W242" s="122">
        <f t="shared" si="121"/>
        <v>166.3601478029266</v>
      </c>
      <c r="X242" s="122">
        <f t="shared" si="121"/>
        <v>179.44556540106618</v>
      </c>
      <c r="Y242" s="122">
        <f t="shared" si="121"/>
        <v>209.69755300360399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25.646192940714201</v>
      </c>
      <c r="C243" s="98">
        <f>RES_hhdet_tesh!C86</f>
        <v>30.432640058302784</v>
      </c>
      <c r="D243" s="98">
        <f>RES_hhdet_tesh!D86</f>
        <v>25.787816831630472</v>
      </c>
      <c r="E243" s="98">
        <f>RES_hhdet_tesh!E86</f>
        <v>56.826047759945418</v>
      </c>
      <c r="F243" s="98">
        <f>RES_hhdet_tesh!F86</f>
        <v>41.637763449545595</v>
      </c>
      <c r="G243" s="98">
        <f>RES_hhdet_tesh!G86</f>
        <v>50.991020979520606</v>
      </c>
      <c r="H243" s="98">
        <f>RES_hhdet_tesh!H86</f>
        <v>62.513394008781809</v>
      </c>
      <c r="I243" s="98">
        <f>RES_hhdet_tesh!I86</f>
        <v>31.390580776629434</v>
      </c>
      <c r="J243" s="98">
        <f>RES_hhdet_tesh!J86</f>
        <v>31.754649376617014</v>
      </c>
      <c r="K243" s="98">
        <f>RES_hhdet_tesh!K86</f>
        <v>53.717358704124315</v>
      </c>
      <c r="L243" s="98">
        <f>RES_hhdet_tesh!L86</f>
        <v>81.905230058707289</v>
      </c>
      <c r="M243" s="98">
        <f>RES_hhdet_tesh!M86</f>
        <v>73.922912029279331</v>
      </c>
      <c r="N243" s="98">
        <f>RES_hhdet_tesh!N86</f>
        <v>81.443773877933083</v>
      </c>
      <c r="O243" s="98">
        <f>RES_hhdet_tesh!O86</f>
        <v>97.109149583529074</v>
      </c>
      <c r="P243" s="98">
        <f>RES_hhdet_tesh!P86</f>
        <v>110.51771949510048</v>
      </c>
      <c r="Q243" s="98">
        <f>RES_hhdet_tesh!Q86</f>
        <v>109.02289498326535</v>
      </c>
      <c r="R243" s="98">
        <f>RES_hhdet_tesh!R86</f>
        <v>127.18213255949155</v>
      </c>
      <c r="S243" s="98">
        <f>RES_hhdet_tesh!S86</f>
        <v>132.38865738622431</v>
      </c>
      <c r="T243" s="98">
        <f>RES_hhdet_tesh!T86</f>
        <v>147.62132547224437</v>
      </c>
      <c r="U243" s="98">
        <f>RES_hhdet_tesh!U86</f>
        <v>149.06027147273409</v>
      </c>
      <c r="V243" s="98">
        <f>RES_hhdet_tesh!V86</f>
        <v>153.78185219710787</v>
      </c>
      <c r="W243" s="98">
        <f>RES_hhdet_tesh!W86</f>
        <v>166.3601478029266</v>
      </c>
      <c r="X243" s="98">
        <f>RES_hhdet_tesh!X86</f>
        <v>179.44556540106618</v>
      </c>
      <c r="Y243" s="98">
        <f>RES_hhdet_tesh!Y86</f>
        <v>209.69755300360399</v>
      </c>
      <c r="DA243" s="63" t="s">
        <v>2491</v>
      </c>
    </row>
    <row r="244" spans="1:105" ht="12" customHeight="1" x14ac:dyDescent="0.25">
      <c r="A244" s="121" t="s">
        <v>55</v>
      </c>
      <c r="B244" s="122">
        <v>858.37357544690849</v>
      </c>
      <c r="C244" s="122">
        <v>845.74655853573006</v>
      </c>
      <c r="D244" s="122">
        <v>841.3530335983213</v>
      </c>
      <c r="E244" s="122">
        <v>851.5978705674421</v>
      </c>
      <c r="F244" s="122">
        <v>845.00109188239981</v>
      </c>
      <c r="G244" s="122">
        <v>836.93393719293852</v>
      </c>
      <c r="H244" s="122">
        <v>846.69315861224413</v>
      </c>
      <c r="I244" s="122">
        <v>864.42243017400665</v>
      </c>
      <c r="J244" s="122">
        <v>875.07596278971027</v>
      </c>
      <c r="K244" s="122">
        <v>876.28506824494434</v>
      </c>
      <c r="L244" s="122">
        <v>894.53695625171451</v>
      </c>
      <c r="M244" s="122">
        <v>808.89524366797332</v>
      </c>
      <c r="N244" s="122">
        <v>793.43307964207054</v>
      </c>
      <c r="O244" s="122">
        <v>795.15928698197138</v>
      </c>
      <c r="P244" s="122">
        <v>747.92360152785102</v>
      </c>
      <c r="Q244" s="122">
        <v>725.01369269208828</v>
      </c>
      <c r="R244" s="122">
        <v>739.52492126454774</v>
      </c>
      <c r="S244" s="122">
        <v>760.94933766040958</v>
      </c>
      <c r="T244" s="122">
        <v>770.0318445252143</v>
      </c>
      <c r="U244" s="122">
        <v>774.0259145957524</v>
      </c>
      <c r="V244" s="122">
        <v>838.66454645616648</v>
      </c>
      <c r="W244" s="122">
        <v>800.06484150133372</v>
      </c>
      <c r="X244" s="122">
        <v>780.75382061507696</v>
      </c>
      <c r="Y244" s="122">
        <v>785.31063644543974</v>
      </c>
      <c r="DA244" s="130" t="s">
        <v>2492</v>
      </c>
    </row>
    <row r="245" spans="1:105" ht="12" customHeight="1" x14ac:dyDescent="0.25">
      <c r="A245" s="97" t="s">
        <v>132</v>
      </c>
      <c r="B245" s="98">
        <v>841.28467250837207</v>
      </c>
      <c r="C245" s="98">
        <v>853.76135197684175</v>
      </c>
      <c r="D245" s="98">
        <v>858.49858904178279</v>
      </c>
      <c r="E245" s="98">
        <v>827.11297954888005</v>
      </c>
      <c r="F245" s="98">
        <v>829.59177583493636</v>
      </c>
      <c r="G245" s="98">
        <v>829.95182877936429</v>
      </c>
      <c r="H245" s="98">
        <v>863.58679271673793</v>
      </c>
      <c r="I245" s="98">
        <v>868.90272275140387</v>
      </c>
      <c r="J245" s="98">
        <v>908.14022175541822</v>
      </c>
      <c r="K245" s="98">
        <v>870.18196340190286</v>
      </c>
      <c r="L245" s="98">
        <v>815.03149454465188</v>
      </c>
      <c r="M245" s="98">
        <v>804.91448439875353</v>
      </c>
      <c r="N245" s="98">
        <v>814.60286969687115</v>
      </c>
      <c r="O245" s="98">
        <v>799.66889647546532</v>
      </c>
      <c r="P245" s="98">
        <v>760.18227153151054</v>
      </c>
      <c r="Q245" s="98">
        <v>741.75812070683958</v>
      </c>
      <c r="R245" s="98">
        <v>742.47343875378795</v>
      </c>
      <c r="S245" s="98">
        <v>755.80462963896002</v>
      </c>
      <c r="T245" s="98">
        <v>777.952437411706</v>
      </c>
      <c r="U245" s="98">
        <v>786.1590296322787</v>
      </c>
      <c r="V245" s="98">
        <v>813.82377929786708</v>
      </c>
      <c r="W245" s="98">
        <v>801.46153378640895</v>
      </c>
      <c r="X245" s="98">
        <v>781.27616011896328</v>
      </c>
      <c r="Y245" s="98">
        <v>790.9176825361094</v>
      </c>
      <c r="DA245" s="63" t="s">
        <v>2493</v>
      </c>
    </row>
    <row r="246" spans="1:105" ht="12" customHeight="1" x14ac:dyDescent="0.25">
      <c r="A246" s="97" t="s">
        <v>131</v>
      </c>
      <c r="B246" s="98">
        <v>841.28467250837218</v>
      </c>
      <c r="C246" s="98">
        <v>853.71692024127003</v>
      </c>
      <c r="D246" s="98">
        <v>858.39797756703672</v>
      </c>
      <c r="E246" s="98">
        <v>827.2032994867867</v>
      </c>
      <c r="F246" s="98">
        <v>829.65857619264739</v>
      </c>
      <c r="G246" s="98">
        <v>829.87690618909335</v>
      </c>
      <c r="H246" s="98">
        <v>863.55112371519272</v>
      </c>
      <c r="I246" s="98">
        <v>868.76434354478363</v>
      </c>
      <c r="J246" s="98">
        <v>908.1753063312334</v>
      </c>
      <c r="K246" s="98">
        <v>870.20357818878745</v>
      </c>
      <c r="L246" s="98">
        <v>815.45685369656769</v>
      </c>
      <c r="M246" s="98">
        <v>805.72925315653163</v>
      </c>
      <c r="N246" s="98">
        <v>815.27903895772704</v>
      </c>
      <c r="O246" s="98">
        <v>799.91454268432733</v>
      </c>
      <c r="P246" s="98">
        <v>760.45915096724491</v>
      </c>
      <c r="Q246" s="98">
        <v>742.03127281903835</v>
      </c>
      <c r="R246" s="98">
        <v>742.64792914903762</v>
      </c>
      <c r="S246" s="98">
        <v>755.94444413727444</v>
      </c>
      <c r="T246" s="98">
        <v>778.04305131977424</v>
      </c>
      <c r="U246" s="98">
        <v>786.20120348363901</v>
      </c>
      <c r="V246" s="98">
        <v>813.83088166188793</v>
      </c>
      <c r="W246" s="98">
        <v>801.26600202105442</v>
      </c>
      <c r="X246" s="98">
        <v>781.2266022558988</v>
      </c>
      <c r="Y246" s="98">
        <v>790.80675107908303</v>
      </c>
      <c r="DA246" s="63" t="s">
        <v>2494</v>
      </c>
    </row>
    <row r="247" spans="1:105" ht="12" customHeight="1" x14ac:dyDescent="0.25">
      <c r="A247" s="100" t="s">
        <v>199</v>
      </c>
      <c r="B247" s="101">
        <v>149.38964062745902</v>
      </c>
      <c r="C247" s="101">
        <v>161.6744059816242</v>
      </c>
      <c r="D247" s="101">
        <v>169.54798105899295</v>
      </c>
      <c r="E247" s="101">
        <v>140.12160736397141</v>
      </c>
      <c r="F247" s="101">
        <v>141.41115299370168</v>
      </c>
      <c r="G247" s="101">
        <v>163.33727039440922</v>
      </c>
      <c r="H247" s="101">
        <v>157.31908024718132</v>
      </c>
      <c r="I247" s="101">
        <v>160.24076709315125</v>
      </c>
      <c r="J247" s="101">
        <v>165.92149170828162</v>
      </c>
      <c r="K247" s="101">
        <v>163.50209933202331</v>
      </c>
      <c r="L247" s="101">
        <v>121.73972906171107</v>
      </c>
      <c r="M247" s="101">
        <v>84.710483899275758</v>
      </c>
      <c r="N247" s="101">
        <v>93.869218876066626</v>
      </c>
      <c r="O247" s="101">
        <v>82.060230761276458</v>
      </c>
      <c r="P247" s="101">
        <v>83.096792741977978</v>
      </c>
      <c r="Q247" s="101">
        <v>83.560688038974391</v>
      </c>
      <c r="R247" s="101">
        <v>86.903888966769856</v>
      </c>
      <c r="S247" s="101">
        <v>85.213197433652468</v>
      </c>
      <c r="T247" s="101">
        <v>65.739861610322777</v>
      </c>
      <c r="U247" s="101">
        <v>69.664292473640344</v>
      </c>
      <c r="V247" s="101">
        <v>80.817116368426383</v>
      </c>
      <c r="W247" s="101">
        <v>87.754212426906946</v>
      </c>
      <c r="X247" s="101">
        <v>139.23449671245143</v>
      </c>
      <c r="Y247" s="101">
        <v>119.89341944674376</v>
      </c>
      <c r="DA247" s="131" t="s">
        <v>2495</v>
      </c>
    </row>
    <row r="248" spans="1:105" ht="12" customHeight="1" x14ac:dyDescent="0.25">
      <c r="A248" s="103" t="s">
        <v>52</v>
      </c>
      <c r="B248" s="104">
        <v>691.89503188091305</v>
      </c>
      <c r="C248" s="104">
        <v>692.04251425964594</v>
      </c>
      <c r="D248" s="104">
        <v>688.84999650804377</v>
      </c>
      <c r="E248" s="104">
        <v>687.08169212281541</v>
      </c>
      <c r="F248" s="104">
        <v>688.24742319894563</v>
      </c>
      <c r="G248" s="104">
        <v>666.53963579468416</v>
      </c>
      <c r="H248" s="104">
        <v>706.23204346801128</v>
      </c>
      <c r="I248" s="104">
        <v>708.52357645163238</v>
      </c>
      <c r="J248" s="104">
        <v>742.25381462295184</v>
      </c>
      <c r="K248" s="104">
        <v>706.70147885676408</v>
      </c>
      <c r="L248" s="104">
        <v>693.71712463485653</v>
      </c>
      <c r="M248" s="104">
        <v>721.01876925725583</v>
      </c>
      <c r="N248" s="104">
        <v>721.40982008166043</v>
      </c>
      <c r="O248" s="104">
        <v>717.85431192305077</v>
      </c>
      <c r="P248" s="104">
        <v>677.36235822526703</v>
      </c>
      <c r="Q248" s="104">
        <v>658.47058478006409</v>
      </c>
      <c r="R248" s="104">
        <v>655.74404018226767</v>
      </c>
      <c r="S248" s="104">
        <v>670.73124670362188</v>
      </c>
      <c r="T248" s="104">
        <v>712.30318970945154</v>
      </c>
      <c r="U248" s="104">
        <v>716.53691100999868</v>
      </c>
      <c r="V248" s="104">
        <v>733.01376529346169</v>
      </c>
      <c r="W248" s="104">
        <v>713.51178959414756</v>
      </c>
      <c r="X248" s="104">
        <v>641.99210554344734</v>
      </c>
      <c r="Y248" s="104">
        <v>670.91333163233935</v>
      </c>
      <c r="DA248" s="132" t="s">
        <v>2496</v>
      </c>
    </row>
    <row r="249" spans="1:105" ht="12" customHeight="1" x14ac:dyDescent="0.25">
      <c r="A249" s="106" t="s">
        <v>124</v>
      </c>
      <c r="B249" s="101">
        <v>863.09923284746606</v>
      </c>
      <c r="C249" s="101">
        <v>844.34751070804271</v>
      </c>
      <c r="D249" s="101">
        <v>837.00805898049316</v>
      </c>
      <c r="E249" s="101">
        <v>859.50474507645868</v>
      </c>
      <c r="F249" s="101">
        <v>851.46771663726656</v>
      </c>
      <c r="G249" s="101">
        <v>836.57604152006058</v>
      </c>
      <c r="H249" s="101">
        <v>845.07887870773027</v>
      </c>
      <c r="I249" s="101">
        <v>864.61537596189919</v>
      </c>
      <c r="J249" s="101">
        <v>869.57396245901509</v>
      </c>
      <c r="K249" s="101">
        <v>878.97782742686195</v>
      </c>
      <c r="L249" s="101">
        <v>924.43122375991572</v>
      </c>
      <c r="M249" s="101">
        <v>810.52597349187988</v>
      </c>
      <c r="N249" s="101">
        <v>791.64989755787985</v>
      </c>
      <c r="O249" s="101">
        <v>804.47094518441031</v>
      </c>
      <c r="P249" s="101">
        <v>751.61955606037566</v>
      </c>
      <c r="Q249" s="101">
        <v>723.79986796859237</v>
      </c>
      <c r="R249" s="101">
        <v>745.59250310342611</v>
      </c>
      <c r="S249" s="101">
        <v>774.45139685442609</v>
      </c>
      <c r="T249" s="101">
        <v>772.84526253783645</v>
      </c>
      <c r="U249" s="101">
        <v>775.26921987044011</v>
      </c>
      <c r="V249" s="101">
        <v>908.76483550101614</v>
      </c>
      <c r="W249" s="101">
        <v>807.24159872729751</v>
      </c>
      <c r="X249" s="101">
        <v>779.65503512657494</v>
      </c>
      <c r="Y249" s="101">
        <v>772.54773725740995</v>
      </c>
      <c r="DA249" s="131" t="s">
        <v>2497</v>
      </c>
    </row>
    <row r="250" spans="1:105" ht="12" customHeight="1" x14ac:dyDescent="0.25">
      <c r="A250" s="107" t="s">
        <v>123</v>
      </c>
      <c r="B250" s="104">
        <v>863.09923284746606</v>
      </c>
      <c r="C250" s="104">
        <v>844.33206261775661</v>
      </c>
      <c r="D250" s="104">
        <v>836.98006732785097</v>
      </c>
      <c r="E250" s="104">
        <v>859.55933241855223</v>
      </c>
      <c r="F250" s="104">
        <v>851.50661729916897</v>
      </c>
      <c r="G250" s="104">
        <v>836.61740962894987</v>
      </c>
      <c r="H250" s="104">
        <v>845.1028418773509</v>
      </c>
      <c r="I250" s="104">
        <v>864.62925629434346</v>
      </c>
      <c r="J250" s="104">
        <v>869.64502132458983</v>
      </c>
      <c r="K250" s="104">
        <v>879.06761703509005</v>
      </c>
      <c r="L250" s="104">
        <v>924.56308382350335</v>
      </c>
      <c r="M250" s="104">
        <v>810.28036750538718</v>
      </c>
      <c r="N250" s="104">
        <v>791.42749931562946</v>
      </c>
      <c r="O250" s="104">
        <v>804.38798971356255</v>
      </c>
      <c r="P250" s="104">
        <v>751.56356955923275</v>
      </c>
      <c r="Q250" s="104">
        <v>723.67687995999938</v>
      </c>
      <c r="R250" s="104">
        <v>745.44899033852789</v>
      </c>
      <c r="S250" s="104">
        <v>774.30519135220425</v>
      </c>
      <c r="T250" s="104">
        <v>772.83302348076063</v>
      </c>
      <c r="U250" s="104">
        <v>775.28991582632273</v>
      </c>
      <c r="V250" s="104">
        <v>909.03042899773129</v>
      </c>
      <c r="W250" s="104">
        <v>807.22684605677057</v>
      </c>
      <c r="X250" s="104">
        <v>779.54656549930451</v>
      </c>
      <c r="Y250" s="104">
        <v>772.33237658120959</v>
      </c>
      <c r="DA250" s="132" t="s">
        <v>2498</v>
      </c>
    </row>
    <row r="251" spans="1:105" ht="12" customHeight="1" x14ac:dyDescent="0.25">
      <c r="A251" s="108" t="s">
        <v>50</v>
      </c>
      <c r="B251" s="98">
        <v>154.38292717839926</v>
      </c>
      <c r="C251" s="98">
        <v>159.46228316807486</v>
      </c>
      <c r="D251" s="98">
        <v>164.38141838171452</v>
      </c>
      <c r="E251" s="98">
        <v>147.39260695534861</v>
      </c>
      <c r="F251" s="98">
        <v>146.2945695410414</v>
      </c>
      <c r="G251" s="98">
        <v>164.95577260207043</v>
      </c>
      <c r="H251" s="98">
        <v>153.08118181354504</v>
      </c>
      <c r="I251" s="98">
        <v>159.29128836341459</v>
      </c>
      <c r="J251" s="98">
        <v>156.89529566568677</v>
      </c>
      <c r="K251" s="98">
        <v>165.62286102933234</v>
      </c>
      <c r="L251" s="98">
        <v>147.40257510035212</v>
      </c>
      <c r="M251" s="98">
        <v>85.748631070817595</v>
      </c>
      <c r="N251" s="98">
        <v>88.004523457672192</v>
      </c>
      <c r="O251" s="98">
        <v>83.159735480003548</v>
      </c>
      <c r="P251" s="98">
        <v>80.70532841022893</v>
      </c>
      <c r="Q251" s="98">
        <v>78.611999651822316</v>
      </c>
      <c r="R251" s="98">
        <v>87.601546910361634</v>
      </c>
      <c r="S251" s="98">
        <v>90.215704209449598</v>
      </c>
      <c r="T251" s="98">
        <v>64.546344463405461</v>
      </c>
      <c r="U251" s="98">
        <v>67.068714776330054</v>
      </c>
      <c r="V251" s="98">
        <v>107.43687218188749</v>
      </c>
      <c r="W251" s="98">
        <v>100.50030424866463</v>
      </c>
      <c r="X251" s="98">
        <v>154.12128746378187</v>
      </c>
      <c r="Y251" s="98">
        <v>125.50950231647859</v>
      </c>
      <c r="DA251" s="63" t="s">
        <v>2499</v>
      </c>
    </row>
    <row r="252" spans="1:105" ht="12" customHeight="1" x14ac:dyDescent="0.25">
      <c r="A252" s="108" t="s">
        <v>52</v>
      </c>
      <c r="B252" s="98">
        <v>708.71630566906674</v>
      </c>
      <c r="C252" s="98">
        <v>684.86977944968169</v>
      </c>
      <c r="D252" s="98">
        <v>672.59864894613645</v>
      </c>
      <c r="E252" s="98">
        <v>712.16672546320365</v>
      </c>
      <c r="F252" s="98">
        <v>705.2120477581276</v>
      </c>
      <c r="G252" s="98">
        <v>671.66163702687982</v>
      </c>
      <c r="H252" s="98">
        <v>692.02166006380583</v>
      </c>
      <c r="I252" s="98">
        <v>705.33796793092893</v>
      </c>
      <c r="J252" s="98">
        <v>712.749725658903</v>
      </c>
      <c r="K252" s="98">
        <v>713.44475600575777</v>
      </c>
      <c r="L252" s="98">
        <v>777.16050872315111</v>
      </c>
      <c r="M252" s="98">
        <v>724.53173643456955</v>
      </c>
      <c r="N252" s="98">
        <v>703.42297585795723</v>
      </c>
      <c r="O252" s="98">
        <v>721.22825423355914</v>
      </c>
      <c r="P252" s="98">
        <v>670.85824114900379</v>
      </c>
      <c r="Q252" s="98">
        <v>645.06488030817707</v>
      </c>
      <c r="R252" s="98">
        <v>657.84744342816634</v>
      </c>
      <c r="S252" s="98">
        <v>684.08948714275471</v>
      </c>
      <c r="T252" s="98">
        <v>708.28667901735525</v>
      </c>
      <c r="U252" s="98">
        <v>708.2212010499926</v>
      </c>
      <c r="V252" s="98">
        <v>801.59355681584384</v>
      </c>
      <c r="W252" s="98">
        <v>706.72654180810594</v>
      </c>
      <c r="X252" s="98">
        <v>625.42527803552264</v>
      </c>
      <c r="Y252" s="98">
        <v>646.82287426473113</v>
      </c>
      <c r="DA252" s="63" t="s">
        <v>2500</v>
      </c>
    </row>
    <row r="253" spans="1:105" ht="12" customHeight="1" x14ac:dyDescent="0.25">
      <c r="A253" s="106" t="s">
        <v>122</v>
      </c>
      <c r="B253" s="101">
        <v>823.79453052706572</v>
      </c>
      <c r="C253" s="101">
        <v>848.23233158694768</v>
      </c>
      <c r="D253" s="101">
        <v>863.96345281240838</v>
      </c>
      <c r="E253" s="101">
        <v>797.40411859538517</v>
      </c>
      <c r="F253" s="101">
        <v>795.49842571039653</v>
      </c>
      <c r="G253" s="101">
        <v>857.34184005868815</v>
      </c>
      <c r="H253" s="101">
        <v>826.70930155595784</v>
      </c>
      <c r="I253" s="101">
        <v>853.42631538543685</v>
      </c>
      <c r="J253" s="101">
        <v>854.00377624727741</v>
      </c>
      <c r="K253" s="101">
        <v>868.12453120657642</v>
      </c>
      <c r="L253" s="101">
        <v>854.46683051614173</v>
      </c>
      <c r="M253" s="101">
        <v>806.90208760158941</v>
      </c>
      <c r="N253" s="101">
        <v>763.89189796628511</v>
      </c>
      <c r="O253" s="101">
        <v>754.19851050225782</v>
      </c>
      <c r="P253" s="101">
        <v>714.31547085281591</v>
      </c>
      <c r="Q253" s="101">
        <v>699.46129956553909</v>
      </c>
      <c r="R253" s="101">
        <v>718.58354041177245</v>
      </c>
      <c r="S253" s="101">
        <v>733.3777258173377</v>
      </c>
      <c r="T253" s="101">
        <v>752.27976580477548</v>
      </c>
      <c r="U253" s="101">
        <v>753.43900874704082</v>
      </c>
      <c r="V253" s="101">
        <v>722.1341603017629</v>
      </c>
      <c r="W253" s="101">
        <v>784.13307817384998</v>
      </c>
      <c r="X253" s="101">
        <v>781.58192013349117</v>
      </c>
      <c r="Y253" s="101">
        <v>798.99966871729941</v>
      </c>
      <c r="DA253" s="131" t="s">
        <v>2501</v>
      </c>
    </row>
    <row r="254" spans="1:105" ht="12" customHeight="1" x14ac:dyDescent="0.25">
      <c r="A254" s="107" t="s">
        <v>121</v>
      </c>
      <c r="B254" s="104">
        <v>823.79453052706629</v>
      </c>
      <c r="C254" s="104">
        <v>848.46247569566049</v>
      </c>
      <c r="D254" s="104">
        <v>864.1101444328076</v>
      </c>
      <c r="E254" s="104">
        <v>797.35040499855302</v>
      </c>
      <c r="F254" s="104">
        <v>795.40584259216394</v>
      </c>
      <c r="G254" s="104">
        <v>857.48766992373601</v>
      </c>
      <c r="H254" s="104">
        <v>826.63845488274967</v>
      </c>
      <c r="I254" s="104">
        <v>853.34634588923518</v>
      </c>
      <c r="J254" s="104">
        <v>854.1774251497211</v>
      </c>
      <c r="K254" s="104">
        <v>868.47220112431432</v>
      </c>
      <c r="L254" s="104">
        <v>855.54163405569659</v>
      </c>
      <c r="M254" s="104">
        <v>807.86447496421101</v>
      </c>
      <c r="N254" s="104">
        <v>764.98437052562645</v>
      </c>
      <c r="O254" s="104">
        <v>754.41129135330777</v>
      </c>
      <c r="P254" s="104">
        <v>714.75080368814076</v>
      </c>
      <c r="Q254" s="104">
        <v>699.47178080604817</v>
      </c>
      <c r="R254" s="104">
        <v>718.54918908606885</v>
      </c>
      <c r="S254" s="104">
        <v>733.5219208980277</v>
      </c>
      <c r="T254" s="104">
        <v>750.99485807972928</v>
      </c>
      <c r="U254" s="104">
        <v>752.83605222708047</v>
      </c>
      <c r="V254" s="104">
        <v>716.93356641242838</v>
      </c>
      <c r="W254" s="104">
        <v>782.55386312359849</v>
      </c>
      <c r="X254" s="104">
        <v>782.14930805697429</v>
      </c>
      <c r="Y254" s="104">
        <v>799.08767623711458</v>
      </c>
      <c r="DA254" s="132" t="s">
        <v>2502</v>
      </c>
    </row>
    <row r="255" spans="1:105" ht="12" customHeight="1" x14ac:dyDescent="0.25">
      <c r="A255" s="108" t="s">
        <v>53</v>
      </c>
      <c r="B255" s="98">
        <v>136.07202496348785</v>
      </c>
      <c r="C255" s="98">
        <v>160.73279705231417</v>
      </c>
      <c r="D255" s="98">
        <v>176.13068448535469</v>
      </c>
      <c r="E255" s="98">
        <v>116.8920556907234</v>
      </c>
      <c r="F255" s="98">
        <v>118.52577603687162</v>
      </c>
      <c r="G255" s="98">
        <v>175.37852249033278</v>
      </c>
      <c r="H255" s="98">
        <v>144.03057645729501</v>
      </c>
      <c r="I255" s="98">
        <v>154.39544048883533</v>
      </c>
      <c r="J255" s="98">
        <v>149.21547867769686</v>
      </c>
      <c r="K255" s="98">
        <v>163.1867002966103</v>
      </c>
      <c r="L255" s="98">
        <v>112.31352556497531</v>
      </c>
      <c r="M255" s="98">
        <v>80.073422175675432</v>
      </c>
      <c r="N255" s="98">
        <v>73.292788142815468</v>
      </c>
      <c r="O255" s="98">
        <v>61.114617159704032</v>
      </c>
      <c r="P255" s="98">
        <v>62.572453347499049</v>
      </c>
      <c r="Q255" s="98">
        <v>65.187381040318428</v>
      </c>
      <c r="R255" s="98">
        <v>74.007717310601294</v>
      </c>
      <c r="S255" s="98">
        <v>72.256487276513795</v>
      </c>
      <c r="T255" s="98">
        <v>53.349358912148709</v>
      </c>
      <c r="U255" s="98">
        <v>55.195404575980973</v>
      </c>
      <c r="V255" s="98">
        <v>20.451137782500613</v>
      </c>
      <c r="W255" s="98">
        <v>55.685707134840357</v>
      </c>
      <c r="X255" s="98">
        <v>107.31025792368376</v>
      </c>
      <c r="Y255" s="98">
        <v>106.99339814702546</v>
      </c>
      <c r="DA255" s="63" t="s">
        <v>2503</v>
      </c>
    </row>
    <row r="256" spans="1:105" ht="12" customHeight="1" x14ac:dyDescent="0.25">
      <c r="A256" s="108" t="s">
        <v>52</v>
      </c>
      <c r="B256" s="98">
        <v>687.72250556357835</v>
      </c>
      <c r="C256" s="98">
        <v>687.72967864334635</v>
      </c>
      <c r="D256" s="98">
        <v>687.97945994745294</v>
      </c>
      <c r="E256" s="98">
        <v>680.45834930782962</v>
      </c>
      <c r="F256" s="98">
        <v>676.88006655529216</v>
      </c>
      <c r="G256" s="98">
        <v>682.10914743340334</v>
      </c>
      <c r="H256" s="98">
        <v>682.6078784254546</v>
      </c>
      <c r="I256" s="98">
        <v>698.95090540039973</v>
      </c>
      <c r="J256" s="98">
        <v>704.96194647202435</v>
      </c>
      <c r="K256" s="98">
        <v>705.28550082770414</v>
      </c>
      <c r="L256" s="98">
        <v>743.22810849072118</v>
      </c>
      <c r="M256" s="98">
        <v>727.79105278853558</v>
      </c>
      <c r="N256" s="98">
        <v>691.69158238281091</v>
      </c>
      <c r="O256" s="98">
        <v>693.29667419360374</v>
      </c>
      <c r="P256" s="98">
        <v>652.1783503406416</v>
      </c>
      <c r="Q256" s="98">
        <v>634.28439976572952</v>
      </c>
      <c r="R256" s="98">
        <v>644.54147177546758</v>
      </c>
      <c r="S256" s="98">
        <v>661.26543362151381</v>
      </c>
      <c r="T256" s="98">
        <v>697.64549916758062</v>
      </c>
      <c r="U256" s="98">
        <v>697.64064765109947</v>
      </c>
      <c r="V256" s="98">
        <v>696.48242862992788</v>
      </c>
      <c r="W256" s="98">
        <v>726.86815598875819</v>
      </c>
      <c r="X256" s="98">
        <v>674.83905013329036</v>
      </c>
      <c r="Y256" s="98">
        <v>692.09427809008901</v>
      </c>
      <c r="DA256" s="63" t="s">
        <v>2504</v>
      </c>
    </row>
    <row r="257" spans="1:105" ht="12" customHeight="1" x14ac:dyDescent="0.25">
      <c r="A257" s="121" t="s">
        <v>54</v>
      </c>
      <c r="B257" s="122">
        <v>1467.1538654004182</v>
      </c>
      <c r="C257" s="122">
        <v>1505.0582837675786</v>
      </c>
      <c r="D257" s="122">
        <v>1553.3138820595364</v>
      </c>
      <c r="E257" s="122">
        <v>1548.1827649963311</v>
      </c>
      <c r="F257" s="122">
        <v>1530.8530068851294</v>
      </c>
      <c r="G257" s="122">
        <v>1530.8487416902897</v>
      </c>
      <c r="H257" s="122">
        <v>1471.4968836799469</v>
      </c>
      <c r="I257" s="122">
        <v>1465.40815385672</v>
      </c>
      <c r="J257" s="122">
        <v>1449.3837069893602</v>
      </c>
      <c r="K257" s="122">
        <v>1465.3458304439423</v>
      </c>
      <c r="L257" s="122">
        <v>1332.7156332495176</v>
      </c>
      <c r="M257" s="122">
        <v>1187.3556549460088</v>
      </c>
      <c r="N257" s="122">
        <v>1043.5431414336549</v>
      </c>
      <c r="O257" s="122">
        <v>959.50699487962947</v>
      </c>
      <c r="P257" s="122">
        <v>909.00795416296239</v>
      </c>
      <c r="Q257" s="122">
        <v>899.10445624682359</v>
      </c>
      <c r="R257" s="122">
        <v>981.05652274846955</v>
      </c>
      <c r="S257" s="122">
        <v>983.12485213409445</v>
      </c>
      <c r="T257" s="122">
        <v>1073.6699556831204</v>
      </c>
      <c r="U257" s="122">
        <v>1118.9340886378122</v>
      </c>
      <c r="V257" s="122">
        <v>1217.9734957709538</v>
      </c>
      <c r="W257" s="122">
        <v>1272.0208732418816</v>
      </c>
      <c r="X257" s="122">
        <v>1248.8974700051742</v>
      </c>
      <c r="Y257" s="122">
        <v>1378.3285973937536</v>
      </c>
      <c r="DA257" s="130" t="s">
        <v>2505</v>
      </c>
    </row>
    <row r="258" spans="1:105" ht="12" customHeight="1" x14ac:dyDescent="0.25">
      <c r="A258" s="97" t="s">
        <v>202</v>
      </c>
      <c r="B258" s="98">
        <v>1525.4044208587125</v>
      </c>
      <c r="C258" s="98">
        <v>1576.1810677989938</v>
      </c>
      <c r="D258" s="98">
        <v>1607.8270612826357</v>
      </c>
      <c r="E258" s="98">
        <v>1551.8667380017757</v>
      </c>
      <c r="F258" s="98">
        <v>1479.3809336234212</v>
      </c>
      <c r="G258" s="98">
        <v>1501.267062621544</v>
      </c>
      <c r="H258" s="98">
        <v>1452.5858351841016</v>
      </c>
      <c r="I258" s="98">
        <v>1369.1914978001514</v>
      </c>
      <c r="J258" s="98">
        <v>1620.7984571623431</v>
      </c>
      <c r="K258" s="98">
        <v>1658.9977057437045</v>
      </c>
      <c r="L258" s="98">
        <v>1150.0962016506205</v>
      </c>
      <c r="M258" s="98">
        <v>1117.9415648560512</v>
      </c>
      <c r="N258" s="98">
        <v>1053.7389239608972</v>
      </c>
      <c r="O258" s="98">
        <v>993.02723628183242</v>
      </c>
      <c r="P258" s="98">
        <v>956.47152488912377</v>
      </c>
      <c r="Q258" s="98">
        <v>948.62607444058176</v>
      </c>
      <c r="R258" s="98">
        <v>979.30288508125693</v>
      </c>
      <c r="S258" s="98">
        <v>1003.6844600584109</v>
      </c>
      <c r="T258" s="98">
        <v>1065.1260772663807</v>
      </c>
      <c r="U258" s="98">
        <v>1120.7022558144843</v>
      </c>
      <c r="V258" s="98">
        <v>1204.4791083232683</v>
      </c>
      <c r="W258" s="98">
        <v>1255.8973250411675</v>
      </c>
      <c r="X258" s="98">
        <v>1275.340212350575</v>
      </c>
      <c r="Y258" s="98">
        <v>1348.3638183660776</v>
      </c>
      <c r="DA258" s="63" t="s">
        <v>2506</v>
      </c>
    </row>
    <row r="259" spans="1:105" ht="12" customHeight="1" x14ac:dyDescent="0.25">
      <c r="A259" s="97" t="s">
        <v>50</v>
      </c>
      <c r="B259" s="98">
        <v>1479.8883873049795</v>
      </c>
      <c r="C259" s="98">
        <v>1415.7103963706952</v>
      </c>
      <c r="D259" s="98">
        <v>1412.5616730850866</v>
      </c>
      <c r="E259" s="98">
        <v>1648.4455954620853</v>
      </c>
      <c r="F259" s="98">
        <v>1643.431129917645</v>
      </c>
      <c r="G259" s="98">
        <v>1509.9186752199375</v>
      </c>
      <c r="H259" s="98">
        <v>1481.4475119262963</v>
      </c>
      <c r="I259" s="98">
        <v>1485.0595156330355</v>
      </c>
      <c r="J259" s="98">
        <v>1338.773852465074</v>
      </c>
      <c r="K259" s="98">
        <v>1330.6780418697138</v>
      </c>
      <c r="L259" s="98">
        <v>1355.816305102526</v>
      </c>
      <c r="M259" s="98">
        <v>1229.3353392053602</v>
      </c>
      <c r="N259" s="98">
        <v>1053.3327658893561</v>
      </c>
      <c r="O259" s="98">
        <v>980.28914567107006</v>
      </c>
      <c r="P259" s="98">
        <v>884.30566591806814</v>
      </c>
      <c r="Q259" s="98">
        <v>858.81964461944176</v>
      </c>
      <c r="R259" s="98">
        <v>926.07410000044615</v>
      </c>
      <c r="S259" s="98">
        <v>1002.9244704098368</v>
      </c>
      <c r="T259" s="98">
        <v>1044.4694401643362</v>
      </c>
      <c r="U259" s="98">
        <v>1100.6580290852196</v>
      </c>
      <c r="V259" s="98">
        <v>1300.2218519581716</v>
      </c>
      <c r="W259" s="98">
        <v>1249.8724007655767</v>
      </c>
      <c r="X259" s="98">
        <v>1263.440818429955</v>
      </c>
      <c r="Y259" s="98">
        <v>1315.1992733302545</v>
      </c>
      <c r="DA259" s="63" t="s">
        <v>2507</v>
      </c>
    </row>
    <row r="260" spans="1:105" ht="12" customHeight="1" x14ac:dyDescent="0.25">
      <c r="A260" s="109" t="s">
        <v>120</v>
      </c>
      <c r="B260" s="33">
        <v>1381.4858959819305</v>
      </c>
      <c r="C260" s="33">
        <v>1498.7351780280303</v>
      </c>
      <c r="D260" s="33">
        <v>1614.9453762213857</v>
      </c>
      <c r="E260" s="33">
        <v>1446.9897762546257</v>
      </c>
      <c r="F260" s="33">
        <v>1487.7279177597229</v>
      </c>
      <c r="G260" s="33">
        <v>1580.821419428509</v>
      </c>
      <c r="H260" s="33">
        <v>1484.4122867598303</v>
      </c>
      <c r="I260" s="33">
        <v>1565.3081689028606</v>
      </c>
      <c r="J260" s="33">
        <v>1299.9975851024224</v>
      </c>
      <c r="K260" s="33">
        <v>1271.6499113495165</v>
      </c>
      <c r="L260" s="33">
        <v>1600.1681417482496</v>
      </c>
      <c r="M260" s="33">
        <v>1282.3587440349429</v>
      </c>
      <c r="N260" s="33">
        <v>1009.5309930049716</v>
      </c>
      <c r="O260" s="33">
        <v>806.46365763601932</v>
      </c>
      <c r="P260" s="33">
        <v>720.77264269730972</v>
      </c>
      <c r="Q260" s="33">
        <v>720.19269627767562</v>
      </c>
      <c r="R260" s="33">
        <v>1029.9844302767792</v>
      </c>
      <c r="S260" s="33">
        <v>906.53535983713596</v>
      </c>
      <c r="T260" s="33">
        <v>1110.0540652105217</v>
      </c>
      <c r="U260" s="33">
        <v>1123.8463733142526</v>
      </c>
      <c r="V260" s="33">
        <v>1206.5208393742544</v>
      </c>
      <c r="W260" s="33">
        <v>1306.8191542472644</v>
      </c>
      <c r="X260" s="33">
        <v>1202.1086533425569</v>
      </c>
      <c r="Y260" s="33">
        <v>1440.8921170790859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457.32682818283058</v>
      </c>
      <c r="C262" s="117">
        <f t="shared" si="122"/>
        <v>441.7919869262567</v>
      </c>
      <c r="D262" s="117">
        <f t="shared" si="122"/>
        <v>434.64204452579463</v>
      </c>
      <c r="E262" s="117">
        <f t="shared" si="122"/>
        <v>468.92459715574233</v>
      </c>
      <c r="F262" s="117">
        <f t="shared" si="122"/>
        <v>461.20928809253633</v>
      </c>
      <c r="G262" s="117">
        <f t="shared" si="122"/>
        <v>423.47549633457442</v>
      </c>
      <c r="H262" s="117">
        <f t="shared" si="122"/>
        <v>399.9446458593826</v>
      </c>
      <c r="I262" s="117">
        <f t="shared" si="122"/>
        <v>384.89764606577808</v>
      </c>
      <c r="J262" s="117">
        <f t="shared" si="122"/>
        <v>356.56691768003395</v>
      </c>
      <c r="K262" s="117">
        <f t="shared" si="122"/>
        <v>340.45804398666399</v>
      </c>
      <c r="L262" s="117">
        <f t="shared" si="122"/>
        <v>337.9638716873464</v>
      </c>
      <c r="M262" s="117">
        <f t="shared" si="122"/>
        <v>288.10629339020852</v>
      </c>
      <c r="N262" s="117">
        <f t="shared" si="122"/>
        <v>248.97924123748223</v>
      </c>
      <c r="O262" s="117">
        <f t="shared" si="122"/>
        <v>222.88836846153407</v>
      </c>
      <c r="P262" s="117">
        <f t="shared" si="122"/>
        <v>193.25941706709744</v>
      </c>
      <c r="Q262" s="117">
        <f t="shared" si="122"/>
        <v>176.33257115954436</v>
      </c>
      <c r="R262" s="117">
        <f t="shared" ref="R262:V262" si="123">R263+R266+R268+R281</f>
        <v>174.97585098385289</v>
      </c>
      <c r="S262" s="117">
        <f t="shared" si="123"/>
        <v>179.71029999633731</v>
      </c>
      <c r="T262" s="117">
        <f t="shared" si="123"/>
        <v>174.62130774225344</v>
      </c>
      <c r="U262" s="117">
        <f t="shared" si="123"/>
        <v>174.31460248512926</v>
      </c>
      <c r="V262" s="117">
        <f t="shared" si="123"/>
        <v>196.87529285341452</v>
      </c>
      <c r="W262" s="117">
        <f t="shared" ref="W262:Y262" si="124">W263+W266+W268+W281</f>
        <v>173.05272037325284</v>
      </c>
      <c r="X262" s="117">
        <f t="shared" si="124"/>
        <v>157.44064783598355</v>
      </c>
      <c r="Y262" s="117">
        <f t="shared" si="124"/>
        <v>149.16017876336886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282.00171279220018</v>
      </c>
      <c r="C268" s="122">
        <v>272.80664282418587</v>
      </c>
      <c r="D268" s="122">
        <v>266.78986240504059</v>
      </c>
      <c r="E268" s="122">
        <v>270.06482478463874</v>
      </c>
      <c r="F268" s="122">
        <v>262.04360421493772</v>
      </c>
      <c r="G268" s="122">
        <v>250.58233302308031</v>
      </c>
      <c r="H268" s="122">
        <v>245.52740061749958</v>
      </c>
      <c r="I268" s="122">
        <v>244.46736120079234</v>
      </c>
      <c r="J268" s="122">
        <v>240.12782644623005</v>
      </c>
      <c r="K268" s="122">
        <v>235.45769113859043</v>
      </c>
      <c r="L268" s="122">
        <v>236.36202917653259</v>
      </c>
      <c r="M268" s="122">
        <v>191.86288557123115</v>
      </c>
      <c r="N268" s="122">
        <v>170.62551433896073</v>
      </c>
      <c r="O268" s="122">
        <v>157.11564310131087</v>
      </c>
      <c r="P268" s="122">
        <v>136.2885632927777</v>
      </c>
      <c r="Q268" s="122">
        <v>124.0246138033356</v>
      </c>
      <c r="R268" s="122">
        <v>122.50197340055226</v>
      </c>
      <c r="S268" s="122">
        <v>124.63483405924751</v>
      </c>
      <c r="T268" s="122">
        <v>119.25736426242658</v>
      </c>
      <c r="U268" s="122">
        <v>116.74233024199208</v>
      </c>
      <c r="V268" s="122">
        <v>129.02288744011904</v>
      </c>
      <c r="W268" s="122">
        <v>110.38963552091735</v>
      </c>
      <c r="X268" s="122">
        <v>99.124047848274088</v>
      </c>
      <c r="Y268" s="122">
        <v>92.839835017444713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346.19059718618962</v>
      </c>
      <c r="C273" s="101">
        <v>336.824350852853</v>
      </c>
      <c r="D273" s="101">
        <v>332.22309102330331</v>
      </c>
      <c r="E273" s="101">
        <v>339.14474039949522</v>
      </c>
      <c r="F273" s="101">
        <v>333.54710805183277</v>
      </c>
      <c r="G273" s="101">
        <v>324.82291411773576</v>
      </c>
      <c r="H273" s="101">
        <v>324.57622375732888</v>
      </c>
      <c r="I273" s="101">
        <v>330.32506834228525</v>
      </c>
      <c r="J273" s="101">
        <v>331.5392110907502</v>
      </c>
      <c r="K273" s="101">
        <v>334.02232087803588</v>
      </c>
      <c r="L273" s="101">
        <v>350.12610329633816</v>
      </c>
      <c r="M273" s="101">
        <v>304.78889418440696</v>
      </c>
      <c r="N273" s="101">
        <v>294.35531298389412</v>
      </c>
      <c r="O273" s="101">
        <v>294.53565647743363</v>
      </c>
      <c r="P273" s="101">
        <v>270.39760801682775</v>
      </c>
      <c r="Q273" s="101">
        <v>255.34050813744412</v>
      </c>
      <c r="R273" s="101">
        <v>257.31710484988514</v>
      </c>
      <c r="S273" s="101">
        <v>260.01473390555611</v>
      </c>
      <c r="T273" s="101">
        <v>252.78119923050784</v>
      </c>
      <c r="U273" s="101">
        <v>245.7197861130073</v>
      </c>
      <c r="V273" s="101">
        <v>281.92664971331965</v>
      </c>
      <c r="W273" s="101">
        <v>246.48278049139455</v>
      </c>
      <c r="X273" s="101">
        <v>235.70505960937746</v>
      </c>
      <c r="Y273" s="101">
        <v>231.34145066443037</v>
      </c>
      <c r="DA273" s="131" t="s">
        <v>2665</v>
      </c>
    </row>
    <row r="274" spans="1:105" ht="12" customHeight="1" x14ac:dyDescent="0.25">
      <c r="A274" s="107" t="s">
        <v>123</v>
      </c>
      <c r="B274" s="104">
        <v>61.923259483058153</v>
      </c>
      <c r="C274" s="104">
        <v>63.731406226934169</v>
      </c>
      <c r="D274" s="104">
        <v>65.435106088947848</v>
      </c>
      <c r="E274" s="104">
        <v>58.086400610256433</v>
      </c>
      <c r="F274" s="104">
        <v>57.272697089009036</v>
      </c>
      <c r="G274" s="104">
        <v>64.153645000251984</v>
      </c>
      <c r="H274" s="104">
        <v>58.834624303691449</v>
      </c>
      <c r="I274" s="104">
        <v>60.912112411732672</v>
      </c>
      <c r="J274" s="104">
        <v>59.801381276641067</v>
      </c>
      <c r="K274" s="104">
        <v>62.901438280551893</v>
      </c>
      <c r="L274" s="104">
        <v>55.503911173229184</v>
      </c>
      <c r="M274" s="104">
        <v>31.926027637520416</v>
      </c>
      <c r="N274" s="104">
        <v>32.369085450634408</v>
      </c>
      <c r="O274" s="104">
        <v>30.234593082297224</v>
      </c>
      <c r="P274" s="104">
        <v>28.924876901431826</v>
      </c>
      <c r="Q274" s="104">
        <v>27.81012158614708</v>
      </c>
      <c r="R274" s="104">
        <v>30.4761021405793</v>
      </c>
      <c r="S274" s="104">
        <v>30.354509576221478</v>
      </c>
      <c r="T274" s="104">
        <v>21.079341342840639</v>
      </c>
      <c r="U274" s="104">
        <v>21.214896129790908</v>
      </c>
      <c r="V274" s="104">
        <v>33.092964079358005</v>
      </c>
      <c r="W274" s="104">
        <v>30.671778080410515</v>
      </c>
      <c r="X274" s="104">
        <v>46.73433701906923</v>
      </c>
      <c r="Y274" s="104">
        <v>37.882129560456747</v>
      </c>
      <c r="DA274" s="132" t="s">
        <v>2666</v>
      </c>
    </row>
    <row r="275" spans="1:105" ht="12" customHeight="1" x14ac:dyDescent="0.25">
      <c r="A275" s="108" t="s">
        <v>50</v>
      </c>
      <c r="B275" s="98">
        <v>61.923259483058153</v>
      </c>
      <c r="C275" s="98">
        <v>63.731406226934169</v>
      </c>
      <c r="D275" s="98">
        <v>65.435106088947848</v>
      </c>
      <c r="E275" s="98">
        <v>58.086400610256433</v>
      </c>
      <c r="F275" s="98">
        <v>57.272697089009036</v>
      </c>
      <c r="G275" s="98">
        <v>64.153645000251984</v>
      </c>
      <c r="H275" s="98">
        <v>58.834624303691449</v>
      </c>
      <c r="I275" s="98">
        <v>60.912112411732672</v>
      </c>
      <c r="J275" s="98">
        <v>59.801381276641067</v>
      </c>
      <c r="K275" s="98">
        <v>62.901438280551893</v>
      </c>
      <c r="L275" s="98">
        <v>55.503911173229184</v>
      </c>
      <c r="M275" s="98">
        <v>31.926027637520416</v>
      </c>
      <c r="N275" s="98">
        <v>32.369085450634408</v>
      </c>
      <c r="O275" s="98">
        <v>30.234593082297224</v>
      </c>
      <c r="P275" s="98">
        <v>28.924876901431826</v>
      </c>
      <c r="Q275" s="98">
        <v>27.81012158614708</v>
      </c>
      <c r="R275" s="98">
        <v>30.4761021405793</v>
      </c>
      <c r="S275" s="98">
        <v>30.354509576221478</v>
      </c>
      <c r="T275" s="98">
        <v>21.079341342840639</v>
      </c>
      <c r="U275" s="98">
        <v>21.214896129790908</v>
      </c>
      <c r="V275" s="98">
        <v>33.092964079358005</v>
      </c>
      <c r="W275" s="98">
        <v>30.671778080410515</v>
      </c>
      <c r="X275" s="98">
        <v>46.73433701906923</v>
      </c>
      <c r="Y275" s="98">
        <v>37.882129560456747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175.32511539063043</v>
      </c>
      <c r="C281" s="122">
        <v>168.98534410207083</v>
      </c>
      <c r="D281" s="122">
        <v>167.85218212075407</v>
      </c>
      <c r="E281" s="122">
        <v>198.85977237110359</v>
      </c>
      <c r="F281" s="122">
        <v>199.16568387759864</v>
      </c>
      <c r="G281" s="122">
        <v>172.89316331149411</v>
      </c>
      <c r="H281" s="122">
        <v>154.41724524188299</v>
      </c>
      <c r="I281" s="122">
        <v>140.43028486498577</v>
      </c>
      <c r="J281" s="122">
        <v>116.43909123380392</v>
      </c>
      <c r="K281" s="122">
        <v>105.00035284807358</v>
      </c>
      <c r="L281" s="122">
        <v>101.60184251081382</v>
      </c>
      <c r="M281" s="122">
        <v>96.243407818977374</v>
      </c>
      <c r="N281" s="122">
        <v>78.353726898521501</v>
      </c>
      <c r="O281" s="122">
        <v>65.772725360223191</v>
      </c>
      <c r="P281" s="122">
        <v>56.970853774319764</v>
      </c>
      <c r="Q281" s="122">
        <v>52.307957356208767</v>
      </c>
      <c r="R281" s="122">
        <v>52.473877583300627</v>
      </c>
      <c r="S281" s="122">
        <v>55.07546593708981</v>
      </c>
      <c r="T281" s="122">
        <v>55.363943479826851</v>
      </c>
      <c r="U281" s="122">
        <v>57.572272243137185</v>
      </c>
      <c r="V281" s="122">
        <v>67.852405413295472</v>
      </c>
      <c r="W281" s="122">
        <v>62.663084852335473</v>
      </c>
      <c r="X281" s="122">
        <v>58.316599987709481</v>
      </c>
      <c r="Y281" s="122">
        <v>56.320343745924141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607.33529890291572</v>
      </c>
      <c r="C283" s="98">
        <v>579.96556401683301</v>
      </c>
      <c r="D283" s="98">
        <v>577.7775417587161</v>
      </c>
      <c r="E283" s="98">
        <v>672.93583888287606</v>
      </c>
      <c r="F283" s="98">
        <v>669.37995062288758</v>
      </c>
      <c r="G283" s="98">
        <v>613.57594176412692</v>
      </c>
      <c r="H283" s="98">
        <v>600.25899305262772</v>
      </c>
      <c r="I283" s="98">
        <v>600.8768721613734</v>
      </c>
      <c r="J283" s="98">
        <v>541.45454357244205</v>
      </c>
      <c r="K283" s="98">
        <v>537.71492129803005</v>
      </c>
      <c r="L283" s="98">
        <v>547.26214975055859</v>
      </c>
      <c r="M283" s="98">
        <v>495.2153188975285</v>
      </c>
      <c r="N283" s="98">
        <v>423.72419873479436</v>
      </c>
      <c r="O283" s="98">
        <v>393.98529111490069</v>
      </c>
      <c r="P283" s="98">
        <v>355.18518030342892</v>
      </c>
      <c r="Q283" s="98">
        <v>344.78385809258043</v>
      </c>
      <c r="R283" s="98">
        <v>371.37871443553843</v>
      </c>
      <c r="S283" s="98">
        <v>400.40813779046562</v>
      </c>
      <c r="T283" s="98">
        <v>413.76683949475569</v>
      </c>
      <c r="U283" s="98">
        <v>430.94881809932906</v>
      </c>
      <c r="V283" s="98">
        <v>505.26108944362073</v>
      </c>
      <c r="W283" s="98">
        <v>483.68066913067088</v>
      </c>
      <c r="X283" s="98">
        <v>487.11460500036344</v>
      </c>
      <c r="Y283" s="98">
        <v>505.22318415286901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73.443069751365002</v>
      </c>
      <c r="C286" s="118">
        <f t="shared" si="129"/>
        <v>73.349385204528403</v>
      </c>
      <c r="D286" s="118">
        <f t="shared" si="129"/>
        <v>75.002572544536008</v>
      </c>
      <c r="E286" s="118">
        <f t="shared" si="129"/>
        <v>77.589662956801988</v>
      </c>
      <c r="F286" s="118">
        <f t="shared" si="129"/>
        <v>79.264129777760644</v>
      </c>
      <c r="G286" s="118">
        <f t="shared" si="129"/>
        <v>79.548421364531265</v>
      </c>
      <c r="H286" s="118">
        <f t="shared" si="129"/>
        <v>77.717686665081843</v>
      </c>
      <c r="I286" s="118">
        <f t="shared" si="129"/>
        <v>78.590847763420868</v>
      </c>
      <c r="J286" s="118">
        <f t="shared" si="129"/>
        <v>78.61936337091322</v>
      </c>
      <c r="K286" s="118">
        <f t="shared" si="129"/>
        <v>82.418005875832151</v>
      </c>
      <c r="L286" s="118">
        <f t="shared" si="129"/>
        <v>63.328930933205044</v>
      </c>
      <c r="M286" s="118">
        <f t="shared" si="129"/>
        <v>59.731928597572065</v>
      </c>
      <c r="N286" s="118">
        <f t="shared" si="129"/>
        <v>59.43717884265665</v>
      </c>
      <c r="O286" s="118">
        <f t="shared" si="129"/>
        <v>60.047545996300478</v>
      </c>
      <c r="P286" s="118">
        <f t="shared" si="129"/>
        <v>57.912516877102107</v>
      </c>
      <c r="Q286" s="118">
        <f t="shared" si="129"/>
        <v>56.810262505222092</v>
      </c>
      <c r="R286" s="118">
        <f t="shared" ref="R286:V286" si="130">R287+R290+R292+R305</f>
        <v>57.813743425106971</v>
      </c>
      <c r="S286" s="118">
        <f t="shared" si="130"/>
        <v>57.115850284267445</v>
      </c>
      <c r="T286" s="118">
        <f t="shared" si="130"/>
        <v>57.048547250043988</v>
      </c>
      <c r="U286" s="118">
        <f t="shared" si="130"/>
        <v>56.958030496121424</v>
      </c>
      <c r="V286" s="118">
        <f t="shared" si="130"/>
        <v>59.647034201093931</v>
      </c>
      <c r="W286" s="118">
        <f t="shared" ref="W286:Y286" si="131">W287+W290+W292+W305</f>
        <v>59.523604829945533</v>
      </c>
      <c r="X286" s="118">
        <f t="shared" si="131"/>
        <v>58.918507190655077</v>
      </c>
      <c r="Y286" s="118">
        <f t="shared" si="131"/>
        <v>60.742740498152685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34.190296319703059</v>
      </c>
      <c r="C287" s="123">
        <f t="shared" si="132"/>
        <v>34.037812311236955</v>
      </c>
      <c r="D287" s="123">
        <f t="shared" si="132"/>
        <v>35.306062045124222</v>
      </c>
      <c r="E287" s="123">
        <f t="shared" si="132"/>
        <v>37.688939646720286</v>
      </c>
      <c r="F287" s="123">
        <f t="shared" si="132"/>
        <v>40.276138762942054</v>
      </c>
      <c r="G287" s="123">
        <f t="shared" si="132"/>
        <v>41.289348363407164</v>
      </c>
      <c r="H287" s="123">
        <f t="shared" si="132"/>
        <v>40.678890246190484</v>
      </c>
      <c r="I287" s="123">
        <f t="shared" si="132"/>
        <v>41.851414874489478</v>
      </c>
      <c r="J287" s="123">
        <f t="shared" si="132"/>
        <v>41.854154269949809</v>
      </c>
      <c r="K287" s="123">
        <f t="shared" si="132"/>
        <v>45.51675083562791</v>
      </c>
      <c r="L287" s="123">
        <f t="shared" si="132"/>
        <v>29.009874370021649</v>
      </c>
      <c r="M287" s="123">
        <f t="shared" si="132"/>
        <v>29.241574748485711</v>
      </c>
      <c r="N287" s="123">
        <f t="shared" si="132"/>
        <v>31.568194130181059</v>
      </c>
      <c r="O287" s="123">
        <f t="shared" si="132"/>
        <v>33.604836241890908</v>
      </c>
      <c r="P287" s="123">
        <f t="shared" si="132"/>
        <v>33.219733831268101</v>
      </c>
      <c r="Q287" s="123">
        <f t="shared" si="132"/>
        <v>32.93168938251398</v>
      </c>
      <c r="R287" s="123">
        <f t="shared" ref="R287:V287" si="133">SUM(R288:R289)</f>
        <v>32.998739396663971</v>
      </c>
      <c r="S287" s="123">
        <f t="shared" si="133"/>
        <v>32.393611335096494</v>
      </c>
      <c r="T287" s="123">
        <f t="shared" si="133"/>
        <v>31.581243327722252</v>
      </c>
      <c r="U287" s="123">
        <f t="shared" si="133"/>
        <v>31.418028114480745</v>
      </c>
      <c r="V287" s="123">
        <f t="shared" si="133"/>
        <v>32.435518816303315</v>
      </c>
      <c r="W287" s="123">
        <f t="shared" ref="W287:Y287" si="134">SUM(W288:W289)</f>
        <v>32.59677395051726</v>
      </c>
      <c r="X287" s="123">
        <f t="shared" si="134"/>
        <v>32.793833181113882</v>
      </c>
      <c r="Y287" s="123">
        <f t="shared" si="134"/>
        <v>33.453457969104107</v>
      </c>
      <c r="DA287" s="130" t="s">
        <v>2823</v>
      </c>
    </row>
    <row r="288" spans="1:105" ht="12" customHeight="1" x14ac:dyDescent="0.25">
      <c r="A288" s="97" t="s">
        <v>199</v>
      </c>
      <c r="B288" s="99">
        <v>34.075159731724185</v>
      </c>
      <c r="C288" s="99">
        <v>33.925262207770274</v>
      </c>
      <c r="D288" s="99">
        <v>35.193292724568515</v>
      </c>
      <c r="E288" s="99">
        <v>37.588982112751118</v>
      </c>
      <c r="F288" s="99">
        <v>40.173018606774335</v>
      </c>
      <c r="G288" s="99">
        <v>41.180207063225289</v>
      </c>
      <c r="H288" s="99">
        <v>40.566574878405476</v>
      </c>
      <c r="I288" s="99">
        <v>41.729027341233468</v>
      </c>
      <c r="J288" s="99">
        <v>41.722341370687836</v>
      </c>
      <c r="K288" s="99">
        <v>45.377806411453854</v>
      </c>
      <c r="L288" s="99">
        <v>28.949172953754662</v>
      </c>
      <c r="M288" s="99">
        <v>29.169537655331816</v>
      </c>
      <c r="N288" s="99">
        <v>31.489939349789648</v>
      </c>
      <c r="O288" s="99">
        <v>33.518522429327888</v>
      </c>
      <c r="P288" s="99">
        <v>33.137538081097254</v>
      </c>
      <c r="Q288" s="99">
        <v>32.851016916783806</v>
      </c>
      <c r="R288" s="99">
        <v>32.914071114123935</v>
      </c>
      <c r="S288" s="99">
        <v>32.310758962924297</v>
      </c>
      <c r="T288" s="99">
        <v>31.500601737721034</v>
      </c>
      <c r="U288" s="99">
        <v>31.337766688231103</v>
      </c>
      <c r="V288" s="99">
        <v>32.316570364156121</v>
      </c>
      <c r="W288" s="99">
        <v>32.475425700797587</v>
      </c>
      <c r="X288" s="99">
        <v>32.6691757930394</v>
      </c>
      <c r="Y288" s="99">
        <v>33.321448699316718</v>
      </c>
      <c r="DA288" s="63" t="s">
        <v>2824</v>
      </c>
    </row>
    <row r="289" spans="1:105" ht="12" customHeight="1" x14ac:dyDescent="0.25">
      <c r="A289" s="97" t="s">
        <v>53</v>
      </c>
      <c r="B289" s="99">
        <v>0.11513658797887742</v>
      </c>
      <c r="C289" s="99">
        <v>0.11255010346668375</v>
      </c>
      <c r="D289" s="99">
        <v>0.1127693205557094</v>
      </c>
      <c r="E289" s="99">
        <v>9.9957533969166498E-2</v>
      </c>
      <c r="F289" s="99">
        <v>0.10312015616771864</v>
      </c>
      <c r="G289" s="99">
        <v>0.10914130018187736</v>
      </c>
      <c r="H289" s="99">
        <v>0.11231536778501053</v>
      </c>
      <c r="I289" s="99">
        <v>0.12238753325600926</v>
      </c>
      <c r="J289" s="99">
        <v>0.13181289926197132</v>
      </c>
      <c r="K289" s="99">
        <v>0.13894442417405631</v>
      </c>
      <c r="L289" s="99">
        <v>6.0701416266987385E-2</v>
      </c>
      <c r="M289" s="99">
        <v>7.2037093153895823E-2</v>
      </c>
      <c r="N289" s="99">
        <v>7.8254780391411718E-2</v>
      </c>
      <c r="O289" s="99">
        <v>8.631381256302248E-2</v>
      </c>
      <c r="P289" s="99">
        <v>8.219575017084868E-2</v>
      </c>
      <c r="Q289" s="99">
        <v>8.0672465730174059E-2</v>
      </c>
      <c r="R289" s="99">
        <v>8.4668282540036985E-2</v>
      </c>
      <c r="S289" s="99">
        <v>8.2852372172199151E-2</v>
      </c>
      <c r="T289" s="99">
        <v>8.0641590001218594E-2</v>
      </c>
      <c r="U289" s="99">
        <v>8.0261426249641332E-2</v>
      </c>
      <c r="V289" s="99">
        <v>0.11894845214719216</v>
      </c>
      <c r="W289" s="99">
        <v>0.12134824971967599</v>
      </c>
      <c r="X289" s="99">
        <v>0.12465738807447928</v>
      </c>
      <c r="Y289" s="99">
        <v>0.13200926978739061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0.14175253903824894</v>
      </c>
      <c r="C290" s="123">
        <f t="shared" si="135"/>
        <v>0.15620629428474272</v>
      </c>
      <c r="D290" s="123">
        <f t="shared" si="135"/>
        <v>0.12491507185515256</v>
      </c>
      <c r="E290" s="123">
        <f t="shared" si="135"/>
        <v>0.26361053968202092</v>
      </c>
      <c r="F290" s="123">
        <f t="shared" si="135"/>
        <v>0.18516189642681555</v>
      </c>
      <c r="G290" s="123">
        <f t="shared" si="135"/>
        <v>0.21521981888018182</v>
      </c>
      <c r="H290" s="123">
        <f t="shared" si="135"/>
        <v>0.24624366755447064</v>
      </c>
      <c r="I290" s="123">
        <f t="shared" si="135"/>
        <v>0.11796713597766795</v>
      </c>
      <c r="J290" s="123">
        <f t="shared" si="135"/>
        <v>0.11514779117862961</v>
      </c>
      <c r="K290" s="123">
        <f t="shared" si="135"/>
        <v>0.18582592276816035</v>
      </c>
      <c r="L290" s="123">
        <f t="shared" si="135"/>
        <v>0.2737143709231476</v>
      </c>
      <c r="M290" s="123">
        <f t="shared" si="135"/>
        <v>0.23691110766544343</v>
      </c>
      <c r="N290" s="123">
        <f t="shared" si="135"/>
        <v>0.24501613640638009</v>
      </c>
      <c r="O290" s="123">
        <f t="shared" si="135"/>
        <v>0.27405974476885248</v>
      </c>
      <c r="P290" s="123">
        <f t="shared" si="135"/>
        <v>0.29475181765412206</v>
      </c>
      <c r="Q290" s="123">
        <f t="shared" si="135"/>
        <v>0.28250817219002278</v>
      </c>
      <c r="R290" s="123">
        <f t="shared" si="135"/>
        <v>0.31982182841490414</v>
      </c>
      <c r="S290" s="123">
        <f t="shared" si="135"/>
        <v>0.32413943037420551</v>
      </c>
      <c r="T290" s="123">
        <f t="shared" si="135"/>
        <v>0.35353165973626488</v>
      </c>
      <c r="U290" s="123">
        <f t="shared" si="135"/>
        <v>0.34944045770590798</v>
      </c>
      <c r="V290" s="123">
        <f t="shared" si="135"/>
        <v>0.35340485735425764</v>
      </c>
      <c r="W290" s="123">
        <f t="shared" si="135"/>
        <v>0.3758974515015488</v>
      </c>
      <c r="X290" s="123">
        <f t="shared" si="135"/>
        <v>0.40014590593309746</v>
      </c>
      <c r="Y290" s="123">
        <f t="shared" si="135"/>
        <v>0.46236134058528916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0.14175253903824894</v>
      </c>
      <c r="C291" s="99">
        <f>RES_hhdet_fecs!C86</f>
        <v>0.15620629428474272</v>
      </c>
      <c r="D291" s="99">
        <f>RES_hhdet_fecs!D86</f>
        <v>0.12491507185515256</v>
      </c>
      <c r="E291" s="99">
        <f>RES_hhdet_fecs!E86</f>
        <v>0.26361053968202092</v>
      </c>
      <c r="F291" s="99">
        <f>RES_hhdet_fecs!F86</f>
        <v>0.18516189642681555</v>
      </c>
      <c r="G291" s="99">
        <f>RES_hhdet_fecs!G86</f>
        <v>0.21521981888018182</v>
      </c>
      <c r="H291" s="99">
        <f>RES_hhdet_fecs!H86</f>
        <v>0.24624366755447064</v>
      </c>
      <c r="I291" s="99">
        <f>RES_hhdet_fecs!I86</f>
        <v>0.11796713597766795</v>
      </c>
      <c r="J291" s="99">
        <f>RES_hhdet_fecs!J86</f>
        <v>0.11514779117862961</v>
      </c>
      <c r="K291" s="99">
        <f>RES_hhdet_fecs!K86</f>
        <v>0.18582592276816035</v>
      </c>
      <c r="L291" s="99">
        <f>RES_hhdet_fecs!L86</f>
        <v>0.2737143709231476</v>
      </c>
      <c r="M291" s="99">
        <f>RES_hhdet_fecs!M86</f>
        <v>0.23691110766544343</v>
      </c>
      <c r="N291" s="99">
        <f>RES_hhdet_fecs!N86</f>
        <v>0.24501613640638009</v>
      </c>
      <c r="O291" s="99">
        <f>RES_hhdet_fecs!O86</f>
        <v>0.27405974476885248</v>
      </c>
      <c r="P291" s="99">
        <f>RES_hhdet_fecs!P86</f>
        <v>0.29475181765412206</v>
      </c>
      <c r="Q291" s="99">
        <f>RES_hhdet_fecs!Q86</f>
        <v>0.28250817219002278</v>
      </c>
      <c r="R291" s="99">
        <f>RES_hhdet_fecs!R86</f>
        <v>0.31982182841490414</v>
      </c>
      <c r="S291" s="99">
        <f>RES_hhdet_fecs!S86</f>
        <v>0.32413943037420551</v>
      </c>
      <c r="T291" s="99">
        <f>RES_hhdet_fecs!T86</f>
        <v>0.35353165973626488</v>
      </c>
      <c r="U291" s="99">
        <f>RES_hhdet_fecs!U86</f>
        <v>0.34944045770590798</v>
      </c>
      <c r="V291" s="99">
        <f>RES_hhdet_fecs!V86</f>
        <v>0.35340485735425764</v>
      </c>
      <c r="W291" s="99">
        <f>RES_hhdet_fecs!W86</f>
        <v>0.3758974515015488</v>
      </c>
      <c r="X291" s="99">
        <f>RES_hhdet_fecs!X86</f>
        <v>0.40014590593309746</v>
      </c>
      <c r="Y291" s="99">
        <f>RES_hhdet_fecs!Y86</f>
        <v>0.46236134058528916</v>
      </c>
      <c r="DA291" s="63" t="s">
        <v>2827</v>
      </c>
    </row>
    <row r="292" spans="1:105" ht="12" customHeight="1" x14ac:dyDescent="0.25">
      <c r="A292" s="121" t="s">
        <v>55</v>
      </c>
      <c r="B292" s="123">
        <v>14.962337919668867</v>
      </c>
      <c r="C292" s="123">
        <v>14.603482322186427</v>
      </c>
      <c r="D292" s="123">
        <v>14.401575759526814</v>
      </c>
      <c r="E292" s="123">
        <v>14.428961231269296</v>
      </c>
      <c r="F292" s="123">
        <v>14.145065704158002</v>
      </c>
      <c r="G292" s="123">
        <v>13.790379578963195</v>
      </c>
      <c r="H292" s="123">
        <v>13.707592546361203</v>
      </c>
      <c r="I292" s="123">
        <v>13.808841613226877</v>
      </c>
      <c r="J292" s="123">
        <v>13.789361819378847</v>
      </c>
      <c r="K292" s="123">
        <v>13.603344428087187</v>
      </c>
      <c r="L292" s="123">
        <v>13.624323135771895</v>
      </c>
      <c r="M292" s="123">
        <v>11.864019550735485</v>
      </c>
      <c r="N292" s="123">
        <v>11.195810752205974</v>
      </c>
      <c r="O292" s="123">
        <v>10.840838767987982</v>
      </c>
      <c r="P292" s="123">
        <v>9.9181746406195792</v>
      </c>
      <c r="Q292" s="123">
        <v>9.389891844577976</v>
      </c>
      <c r="R292" s="123">
        <v>9.3824128731760688</v>
      </c>
      <c r="S292" s="123">
        <v>9.4160121818077904</v>
      </c>
      <c r="T292" s="123">
        <v>9.2606760824227621</v>
      </c>
      <c r="U292" s="123">
        <v>9.0596627743174754</v>
      </c>
      <c r="V292" s="123">
        <v>9.6242993850145702</v>
      </c>
      <c r="W292" s="123">
        <v>8.9530951092206035</v>
      </c>
      <c r="X292" s="123">
        <v>8.5801440992047997</v>
      </c>
      <c r="Y292" s="123">
        <v>8.4693044715457795</v>
      </c>
      <c r="DA292" s="130" t="s">
        <v>2828</v>
      </c>
    </row>
    <row r="293" spans="1:105" ht="12" customHeight="1" x14ac:dyDescent="0.25">
      <c r="A293" s="97" t="s">
        <v>132</v>
      </c>
      <c r="B293" s="99">
        <v>17.867263478736795</v>
      </c>
      <c r="C293" s="99">
        <v>17.711305491218347</v>
      </c>
      <c r="D293" s="99">
        <v>17.428822515325802</v>
      </c>
      <c r="E293" s="99">
        <v>16.410511952361833</v>
      </c>
      <c r="F293" s="99">
        <v>15.97376022661841</v>
      </c>
      <c r="G293" s="99">
        <v>15.448184184990907</v>
      </c>
      <c r="H293" s="99">
        <v>15.494588661785919</v>
      </c>
      <c r="I293" s="99">
        <v>15.095845252004736</v>
      </c>
      <c r="J293" s="99">
        <v>15.158182301618984</v>
      </c>
      <c r="K293" s="99">
        <v>14.063975497884819</v>
      </c>
      <c r="L293" s="99">
        <v>12.668296017337598</v>
      </c>
      <c r="M293" s="99">
        <v>11.795130651029114</v>
      </c>
      <c r="N293" s="99">
        <v>11.195913566045231</v>
      </c>
      <c r="O293" s="99">
        <v>10.475571312644544</v>
      </c>
      <c r="P293" s="99">
        <v>9.8463077010883424</v>
      </c>
      <c r="Q293" s="99">
        <v>9.516285937339779</v>
      </c>
      <c r="R293" s="99">
        <v>9.4239854463904908</v>
      </c>
      <c r="S293" s="99">
        <v>9.4208692007588937</v>
      </c>
      <c r="T293" s="99">
        <v>9.5353071653354124</v>
      </c>
      <c r="U293" s="99">
        <v>9.4478336378616454</v>
      </c>
      <c r="V293" s="99">
        <v>9.5679050891636077</v>
      </c>
      <c r="W293" s="99">
        <v>9.179392050692984</v>
      </c>
      <c r="X293" s="99">
        <v>8.7251095790683344</v>
      </c>
      <c r="Y293" s="99">
        <v>8.6552344312849421</v>
      </c>
      <c r="DA293" s="63" t="s">
        <v>2829</v>
      </c>
    </row>
    <row r="294" spans="1:105" ht="12" customHeight="1" x14ac:dyDescent="0.25">
      <c r="A294" s="97" t="s">
        <v>131</v>
      </c>
      <c r="B294" s="99">
        <v>9.9595654286722173</v>
      </c>
      <c r="C294" s="99">
        <v>10.142676200073641</v>
      </c>
      <c r="D294" s="99">
        <v>10.208930697366753</v>
      </c>
      <c r="E294" s="99">
        <v>9.4429351238117754</v>
      </c>
      <c r="F294" s="99">
        <v>9.3859659819253185</v>
      </c>
      <c r="G294" s="99">
        <v>9.5266252914597622</v>
      </c>
      <c r="H294" s="99">
        <v>9.6516108595675725</v>
      </c>
      <c r="I294" s="99">
        <v>9.657052571800639</v>
      </c>
      <c r="J294" s="99">
        <v>9.8604557181566079</v>
      </c>
      <c r="K294" s="99">
        <v>9.3695705571766084</v>
      </c>
      <c r="L294" s="99">
        <v>8.4161276244899152</v>
      </c>
      <c r="M294" s="99">
        <v>7.9986552765267005</v>
      </c>
      <c r="N294" s="99">
        <v>8.028269940054475</v>
      </c>
      <c r="O294" s="99">
        <v>7.7792325799074487</v>
      </c>
      <c r="P294" s="99">
        <v>7.3547158349266448</v>
      </c>
      <c r="Q294" s="99">
        <v>7.1402943680621123</v>
      </c>
      <c r="R294" s="99">
        <v>7.1187157869577113</v>
      </c>
      <c r="S294" s="99">
        <v>7.1791644352205983</v>
      </c>
      <c r="T294" s="99">
        <v>7.2641717984372702</v>
      </c>
      <c r="U294" s="99">
        <v>7.2913853906435797</v>
      </c>
      <c r="V294" s="99">
        <v>7.5151561738299408</v>
      </c>
      <c r="W294" s="99">
        <v>7.368958989277556</v>
      </c>
      <c r="X294" s="99">
        <v>7.271624091633127</v>
      </c>
      <c r="Y294" s="99">
        <v>7.2445946831873327</v>
      </c>
      <c r="DA294" s="63" t="s">
        <v>2830</v>
      </c>
    </row>
    <row r="295" spans="1:105" ht="12" customHeight="1" x14ac:dyDescent="0.25">
      <c r="A295" s="100" t="s">
        <v>199</v>
      </c>
      <c r="B295" s="102">
        <v>3.1727477717217654</v>
      </c>
      <c r="C295" s="102">
        <v>3.3714335074222666</v>
      </c>
      <c r="D295" s="102">
        <v>3.4850586904772665</v>
      </c>
      <c r="E295" s="102">
        <v>2.7525342121279008</v>
      </c>
      <c r="F295" s="102">
        <v>2.7027406198194779</v>
      </c>
      <c r="G295" s="102">
        <v>3.071270648302586</v>
      </c>
      <c r="H295" s="102">
        <v>2.8345481641879213</v>
      </c>
      <c r="I295" s="102">
        <v>2.8372806284525223</v>
      </c>
      <c r="J295" s="102">
        <v>2.7402910036986907</v>
      </c>
      <c r="K295" s="102">
        <v>2.6185920906350013</v>
      </c>
      <c r="L295" s="102">
        <v>1.8131415030003613</v>
      </c>
      <c r="M295" s="102">
        <v>1.1805830869452394</v>
      </c>
      <c r="N295" s="102">
        <v>1.2481024580839828</v>
      </c>
      <c r="O295" s="102">
        <v>1.0635793961767401</v>
      </c>
      <c r="P295" s="102">
        <v>1.062793216170504</v>
      </c>
      <c r="Q295" s="102">
        <v>1.0582909478428224</v>
      </c>
      <c r="R295" s="102">
        <v>1.0938277847602316</v>
      </c>
      <c r="S295" s="102">
        <v>1.0554600930339881</v>
      </c>
      <c r="T295" s="102">
        <v>0.80298781142369402</v>
      </c>
      <c r="U295" s="102">
        <v>0.83575007697919534</v>
      </c>
      <c r="V295" s="102">
        <v>0.94962033356531561</v>
      </c>
      <c r="W295" s="102">
        <v>1.0161272846758982</v>
      </c>
      <c r="X295" s="102">
        <v>1.591641509163034</v>
      </c>
      <c r="Y295" s="102">
        <v>1.3472641939073653</v>
      </c>
      <c r="DA295" s="131" t="s">
        <v>2831</v>
      </c>
    </row>
    <row r="296" spans="1:105" ht="12" customHeight="1" x14ac:dyDescent="0.25">
      <c r="A296" s="103" t="s">
        <v>52</v>
      </c>
      <c r="B296" s="105">
        <v>6.7868176569504541</v>
      </c>
      <c r="C296" s="105">
        <v>6.7712426926513727</v>
      </c>
      <c r="D296" s="105">
        <v>6.7238720068894846</v>
      </c>
      <c r="E296" s="105">
        <v>6.6904009116838736</v>
      </c>
      <c r="F296" s="105">
        <v>6.6832253621058406</v>
      </c>
      <c r="G296" s="105">
        <v>6.4553546431571762</v>
      </c>
      <c r="H296" s="105">
        <v>6.8170626953796498</v>
      </c>
      <c r="I296" s="105">
        <v>6.8197719433481172</v>
      </c>
      <c r="J296" s="105">
        <v>7.1201647144579185</v>
      </c>
      <c r="K296" s="105">
        <v>6.7509784665416079</v>
      </c>
      <c r="L296" s="105">
        <v>6.6029861214895531</v>
      </c>
      <c r="M296" s="105">
        <v>6.8180721895814607</v>
      </c>
      <c r="N296" s="105">
        <v>6.7801674819704925</v>
      </c>
      <c r="O296" s="105">
        <v>6.7156531837307085</v>
      </c>
      <c r="P296" s="105">
        <v>6.291922618756141</v>
      </c>
      <c r="Q296" s="105">
        <v>6.0820034202192907</v>
      </c>
      <c r="R296" s="105">
        <v>6.0248880021974802</v>
      </c>
      <c r="S296" s="105">
        <v>6.123704342186608</v>
      </c>
      <c r="T296" s="105">
        <v>6.4611839870135759</v>
      </c>
      <c r="U296" s="105">
        <v>6.455635313664386</v>
      </c>
      <c r="V296" s="105">
        <v>6.5655358402646256</v>
      </c>
      <c r="W296" s="105">
        <v>6.3528317046016571</v>
      </c>
      <c r="X296" s="105">
        <v>5.6799825824700951</v>
      </c>
      <c r="Y296" s="105">
        <v>5.8973304892799678</v>
      </c>
      <c r="DA296" s="132" t="s">
        <v>2832</v>
      </c>
    </row>
    <row r="297" spans="1:105" ht="12" customHeight="1" x14ac:dyDescent="0.25">
      <c r="A297" s="106" t="s">
        <v>124</v>
      </c>
      <c r="B297" s="102">
        <v>14.948904821233695</v>
      </c>
      <c r="C297" s="102">
        <v>14.507989281980411</v>
      </c>
      <c r="D297" s="102">
        <v>14.275546133072547</v>
      </c>
      <c r="E297" s="102">
        <v>14.537743185755804</v>
      </c>
      <c r="F297" s="102">
        <v>14.25826990391144</v>
      </c>
      <c r="G297" s="102">
        <v>13.848697368429615</v>
      </c>
      <c r="H297" s="102">
        <v>13.792237044090541</v>
      </c>
      <c r="I297" s="102">
        <v>13.99668598059819</v>
      </c>
      <c r="J297" s="102">
        <v>14.000406385730752</v>
      </c>
      <c r="K297" s="102">
        <v>14.046701446991467</v>
      </c>
      <c r="L297" s="102">
        <v>14.670691998461397</v>
      </c>
      <c r="M297" s="102">
        <v>12.687682529536064</v>
      </c>
      <c r="N297" s="102">
        <v>12.178628730763368</v>
      </c>
      <c r="O297" s="102">
        <v>12.129920775725942</v>
      </c>
      <c r="P297" s="102">
        <v>11.056897904493688</v>
      </c>
      <c r="Q297" s="102">
        <v>10.382409146682457</v>
      </c>
      <c r="R297" s="102">
        <v>10.40761988886797</v>
      </c>
      <c r="S297" s="102">
        <v>10.450372566974714</v>
      </c>
      <c r="T297" s="102">
        <v>10.0939262851729</v>
      </c>
      <c r="U297" s="102">
        <v>9.745602421425378</v>
      </c>
      <c r="V297" s="102">
        <v>11.116352670437019</v>
      </c>
      <c r="W297" s="102">
        <v>9.6609741791750601</v>
      </c>
      <c r="X297" s="102">
        <v>9.1802468964037978</v>
      </c>
      <c r="Y297" s="102">
        <v>8.9518055373992471</v>
      </c>
      <c r="DA297" s="131" t="s">
        <v>2833</v>
      </c>
    </row>
    <row r="298" spans="1:105" ht="12" customHeight="1" x14ac:dyDescent="0.25">
      <c r="A298" s="107" t="s">
        <v>123</v>
      </c>
      <c r="B298" s="105">
        <v>9.6257349692314431</v>
      </c>
      <c r="C298" s="105">
        <v>9.4461557190071481</v>
      </c>
      <c r="D298" s="105">
        <v>9.3769731680511725</v>
      </c>
      <c r="E298" s="105">
        <v>9.4245899505220248</v>
      </c>
      <c r="F298" s="105">
        <v>9.2962189105876316</v>
      </c>
      <c r="G298" s="105">
        <v>9.2401260551308209</v>
      </c>
      <c r="H298" s="105">
        <v>9.1799570300284863</v>
      </c>
      <c r="I298" s="105">
        <v>9.3701055059631102</v>
      </c>
      <c r="J298" s="105">
        <v>9.3624661011039496</v>
      </c>
      <c r="K298" s="105">
        <v>9.4606012811590361</v>
      </c>
      <c r="L298" s="105">
        <v>9.7229012872200276</v>
      </c>
      <c r="M298" s="105">
        <v>8.1803007780579389</v>
      </c>
      <c r="N298" s="105">
        <v>7.9503536577894796</v>
      </c>
      <c r="O298" s="105">
        <v>7.9923742931240929</v>
      </c>
      <c r="P298" s="105">
        <v>7.4142813563008669</v>
      </c>
      <c r="Q298" s="105">
        <v>7.0889691255809302</v>
      </c>
      <c r="R298" s="105">
        <v>7.2768706181973934</v>
      </c>
      <c r="S298" s="105">
        <v>7.4656557942937711</v>
      </c>
      <c r="T298" s="105">
        <v>7.2664800894506971</v>
      </c>
      <c r="U298" s="105">
        <v>7.2221284622500734</v>
      </c>
      <c r="V298" s="105">
        <v>8.4846524262586147</v>
      </c>
      <c r="W298" s="105">
        <v>7.4946089907703195</v>
      </c>
      <c r="X298" s="105">
        <v>7.3536188690705817</v>
      </c>
      <c r="Y298" s="105">
        <v>7.1514321666357841</v>
      </c>
      <c r="DA298" s="132" t="s">
        <v>2834</v>
      </c>
    </row>
    <row r="299" spans="1:105" ht="12" customHeight="1" x14ac:dyDescent="0.25">
      <c r="A299" s="108" t="s">
        <v>50</v>
      </c>
      <c r="B299" s="99">
        <v>2.673916968735397</v>
      </c>
      <c r="C299" s="99">
        <v>2.7450941599820164</v>
      </c>
      <c r="D299" s="99">
        <v>2.8117307343629188</v>
      </c>
      <c r="E299" s="99">
        <v>2.4899256101159755</v>
      </c>
      <c r="F299" s="99">
        <v>2.4482585922860225</v>
      </c>
      <c r="G299" s="99">
        <v>2.7351654580875127</v>
      </c>
      <c r="H299" s="99">
        <v>2.5000632375439058</v>
      </c>
      <c r="I299" s="99">
        <v>2.5809960900650832</v>
      </c>
      <c r="J299" s="99">
        <v>2.5253231361277244</v>
      </c>
      <c r="K299" s="99">
        <v>2.6452056311407182</v>
      </c>
      <c r="L299" s="99">
        <v>2.3256785994137035</v>
      </c>
      <c r="M299" s="99">
        <v>1.3290093924779776</v>
      </c>
      <c r="N299" s="99">
        <v>1.3392354636357469</v>
      </c>
      <c r="O299" s="99">
        <v>1.2451572864240823</v>
      </c>
      <c r="P299" s="99">
        <v>1.1827745561243133</v>
      </c>
      <c r="Q299" s="99">
        <v>1.1307883062993849</v>
      </c>
      <c r="R299" s="99">
        <v>1.2326568300172076</v>
      </c>
      <c r="S299" s="99">
        <v>1.2199921496546302</v>
      </c>
      <c r="T299" s="99">
        <v>0.84172920415891295</v>
      </c>
      <c r="U299" s="99">
        <v>0.8414134912102369</v>
      </c>
      <c r="V299" s="99">
        <v>1.3048537979305035</v>
      </c>
      <c r="W299" s="99">
        <v>1.202190495715294</v>
      </c>
      <c r="X299" s="99">
        <v>1.8202101944091247</v>
      </c>
      <c r="Y299" s="99">
        <v>1.4658568803550447</v>
      </c>
      <c r="DA299" s="63" t="s">
        <v>2835</v>
      </c>
    </row>
    <row r="300" spans="1:105" ht="12" customHeight="1" x14ac:dyDescent="0.25">
      <c r="A300" s="108" t="s">
        <v>52</v>
      </c>
      <c r="B300" s="99">
        <v>6.951818000496047</v>
      </c>
      <c r="C300" s="99">
        <v>6.7010615590251312</v>
      </c>
      <c r="D300" s="99">
        <v>6.5652424336882538</v>
      </c>
      <c r="E300" s="99">
        <v>6.9346643404060497</v>
      </c>
      <c r="F300" s="99">
        <v>6.8479603183016087</v>
      </c>
      <c r="G300" s="99">
        <v>6.5049605970433086</v>
      </c>
      <c r="H300" s="99">
        <v>6.6798937924845792</v>
      </c>
      <c r="I300" s="99">
        <v>6.789109415898027</v>
      </c>
      <c r="J300" s="99">
        <v>6.8371429649762261</v>
      </c>
      <c r="K300" s="99">
        <v>6.8153956500183179</v>
      </c>
      <c r="L300" s="99">
        <v>7.3972226878063232</v>
      </c>
      <c r="M300" s="99">
        <v>6.8512913855799615</v>
      </c>
      <c r="N300" s="99">
        <v>6.6111181941537334</v>
      </c>
      <c r="O300" s="99">
        <v>6.7472170067000103</v>
      </c>
      <c r="P300" s="99">
        <v>6.2315068001765548</v>
      </c>
      <c r="Q300" s="99">
        <v>5.9581808192815444</v>
      </c>
      <c r="R300" s="99">
        <v>6.044213788180187</v>
      </c>
      <c r="S300" s="99">
        <v>6.2456636446391398</v>
      </c>
      <c r="T300" s="99">
        <v>6.4247508852917843</v>
      </c>
      <c r="U300" s="99">
        <v>6.3807149710398363</v>
      </c>
      <c r="V300" s="99">
        <v>7.1797986283281121</v>
      </c>
      <c r="W300" s="99">
        <v>6.2924184950550259</v>
      </c>
      <c r="X300" s="99">
        <v>5.533408674661457</v>
      </c>
      <c r="Y300" s="99">
        <v>5.6855752862807387</v>
      </c>
      <c r="DA300" s="63" t="s">
        <v>2836</v>
      </c>
    </row>
    <row r="301" spans="1:105" ht="12" customHeight="1" x14ac:dyDescent="0.25">
      <c r="A301" s="106" t="s">
        <v>122</v>
      </c>
      <c r="B301" s="102">
        <v>12.647562306702275</v>
      </c>
      <c r="C301" s="102">
        <v>12.92459172133197</v>
      </c>
      <c r="D301" s="102">
        <v>13.068203237747413</v>
      </c>
      <c r="E301" s="102">
        <v>11.98005771298558</v>
      </c>
      <c r="F301" s="102">
        <v>11.846495373890839</v>
      </c>
      <c r="G301" s="102">
        <v>12.656380259272439</v>
      </c>
      <c r="H301" s="102">
        <v>12.072531121253419</v>
      </c>
      <c r="I301" s="102">
        <v>12.39040838086234</v>
      </c>
      <c r="J301" s="102">
        <v>12.346296445807074</v>
      </c>
      <c r="K301" s="102">
        <v>12.480530949662315</v>
      </c>
      <c r="L301" s="102">
        <v>12.231893606733463</v>
      </c>
      <c r="M301" s="102">
        <v>11.445427261318168</v>
      </c>
      <c r="N301" s="102">
        <v>10.727987567716388</v>
      </c>
      <c r="O301" s="102">
        <v>10.455121564721603</v>
      </c>
      <c r="P301" s="102">
        <v>9.7481322001788708</v>
      </c>
      <c r="Q301" s="102">
        <v>9.3788520572269132</v>
      </c>
      <c r="R301" s="102">
        <v>9.4842963661215407</v>
      </c>
      <c r="S301" s="102">
        <v>9.5222720714284446</v>
      </c>
      <c r="T301" s="102">
        <v>9.5028013599724304</v>
      </c>
      <c r="U301" s="102">
        <v>9.3297523090049577</v>
      </c>
      <c r="V301" s="102">
        <v>8.708053267605889</v>
      </c>
      <c r="W301" s="102">
        <v>9.3521016614492591</v>
      </c>
      <c r="X301" s="102">
        <v>9.2072214696968899</v>
      </c>
      <c r="Y301" s="102">
        <v>9.2285204996980532</v>
      </c>
      <c r="DA301" s="131" t="s">
        <v>2837</v>
      </c>
    </row>
    <row r="302" spans="1:105" ht="12" customHeight="1" x14ac:dyDescent="0.25">
      <c r="A302" s="107" t="s">
        <v>121</v>
      </c>
      <c r="B302" s="105">
        <v>8.834977406885665</v>
      </c>
      <c r="C302" s="105">
        <v>9.1761652635551556</v>
      </c>
      <c r="D302" s="105">
        <v>9.3778497404204355</v>
      </c>
      <c r="E302" s="105">
        <v>8.3820451566772469</v>
      </c>
      <c r="F302" s="105">
        <v>8.3382858892715817</v>
      </c>
      <c r="G302" s="105">
        <v>9.1927258777573275</v>
      </c>
      <c r="H302" s="105">
        <v>8.693384088888271</v>
      </c>
      <c r="I302" s="105">
        <v>8.970416326134961</v>
      </c>
      <c r="J302" s="105">
        <v>8.9192541365217171</v>
      </c>
      <c r="K302" s="105">
        <v>9.0817501327147028</v>
      </c>
      <c r="L302" s="105">
        <v>8.6781012626924028</v>
      </c>
      <c r="M302" s="105">
        <v>8.0127459206176752</v>
      </c>
      <c r="N302" s="105">
        <v>7.5238160538741941</v>
      </c>
      <c r="O302" s="105">
        <v>7.3305854278926734</v>
      </c>
      <c r="P302" s="105">
        <v>6.9094591588865857</v>
      </c>
      <c r="Q302" s="105">
        <v>6.7321035350018237</v>
      </c>
      <c r="R302" s="105">
        <v>6.8983422702494348</v>
      </c>
      <c r="S302" s="105">
        <v>6.9739265890800644</v>
      </c>
      <c r="T302" s="105">
        <v>7.0051149353605915</v>
      </c>
      <c r="U302" s="105">
        <v>6.9702191315498583</v>
      </c>
      <c r="V302" s="105">
        <v>6.4873876910757611</v>
      </c>
      <c r="W302" s="105">
        <v>7.1387391344922833</v>
      </c>
      <c r="X302" s="105">
        <v>7.2315158210722554</v>
      </c>
      <c r="Y302" s="105">
        <v>7.3182694892915334</v>
      </c>
      <c r="DA302" s="132" t="s">
        <v>2838</v>
      </c>
    </row>
    <row r="303" spans="1:105" ht="12" customHeight="1" x14ac:dyDescent="0.25">
      <c r="A303" s="108" t="s">
        <v>53</v>
      </c>
      <c r="B303" s="99">
        <v>2.089088176907139</v>
      </c>
      <c r="C303" s="99">
        <v>2.4471212162900673</v>
      </c>
      <c r="D303" s="99">
        <v>2.6624750499864978</v>
      </c>
      <c r="E303" s="99">
        <v>1.7561384955545645</v>
      </c>
      <c r="F303" s="99">
        <v>1.7654432233592963</v>
      </c>
      <c r="G303" s="99">
        <v>2.5865824234758654</v>
      </c>
      <c r="H303" s="99">
        <v>2.1043589283537796</v>
      </c>
      <c r="I303" s="99">
        <v>2.2427844831700146</v>
      </c>
      <c r="J303" s="99">
        <v>2.1568164401180359</v>
      </c>
      <c r="K303" s="99">
        <v>2.3442982222498459</v>
      </c>
      <c r="L303" s="99">
        <v>1.603856284167074</v>
      </c>
      <c r="M303" s="99">
        <v>1.1306339029854895</v>
      </c>
      <c r="N303" s="99">
        <v>1.022955317193641</v>
      </c>
      <c r="O303" s="99">
        <v>0.84467325882671274</v>
      </c>
      <c r="P303" s="99">
        <v>0.85146720798652653</v>
      </c>
      <c r="Q303" s="99">
        <v>0.87349727690234225</v>
      </c>
      <c r="R303" s="99">
        <v>0.97638195912050918</v>
      </c>
      <c r="S303" s="99">
        <v>0.93664410506408791</v>
      </c>
      <c r="T303" s="99">
        <v>0.67688842598286225</v>
      </c>
      <c r="U303" s="99">
        <v>0.68482959749794814</v>
      </c>
      <c r="V303" s="99">
        <v>0.24905962167909754</v>
      </c>
      <c r="W303" s="99">
        <v>0.66698753378320119</v>
      </c>
      <c r="X303" s="99">
        <v>1.2609220744668368</v>
      </c>
      <c r="Y303" s="99">
        <v>1.2347584079026219</v>
      </c>
      <c r="DA303" s="63" t="s">
        <v>2839</v>
      </c>
    </row>
    <row r="304" spans="1:105" ht="12" customHeight="1" x14ac:dyDescent="0.25">
      <c r="A304" s="108" t="s">
        <v>52</v>
      </c>
      <c r="B304" s="99">
        <v>6.7458892299785269</v>
      </c>
      <c r="C304" s="99">
        <v>6.7290440472650888</v>
      </c>
      <c r="D304" s="99">
        <v>6.7153746904339391</v>
      </c>
      <c r="E304" s="99">
        <v>6.6259066611226825</v>
      </c>
      <c r="F304" s="99">
        <v>6.5728426659122841</v>
      </c>
      <c r="G304" s="99">
        <v>6.6061434542814625</v>
      </c>
      <c r="H304" s="99">
        <v>6.5890251605344901</v>
      </c>
      <c r="I304" s="99">
        <v>6.7276318429649455</v>
      </c>
      <c r="J304" s="99">
        <v>6.7624376964036816</v>
      </c>
      <c r="K304" s="99">
        <v>6.7374519104648556</v>
      </c>
      <c r="L304" s="99">
        <v>7.0742449785253294</v>
      </c>
      <c r="M304" s="99">
        <v>6.8821120176321839</v>
      </c>
      <c r="N304" s="99">
        <v>6.5008607366805533</v>
      </c>
      <c r="O304" s="99">
        <v>6.4859121690659602</v>
      </c>
      <c r="P304" s="99">
        <v>6.0579919509000586</v>
      </c>
      <c r="Q304" s="99">
        <v>5.8586062580994787</v>
      </c>
      <c r="R304" s="99">
        <v>5.9219603111289256</v>
      </c>
      <c r="S304" s="99">
        <v>6.0372824840159751</v>
      </c>
      <c r="T304" s="99">
        <v>6.3282265093777292</v>
      </c>
      <c r="U304" s="99">
        <v>6.2853895340519106</v>
      </c>
      <c r="V304" s="99">
        <v>6.2383280693966645</v>
      </c>
      <c r="W304" s="99">
        <v>6.4717516007090818</v>
      </c>
      <c r="X304" s="99">
        <v>5.9705937466054184</v>
      </c>
      <c r="Y304" s="99">
        <v>6.0835110813889122</v>
      </c>
      <c r="DA304" s="63" t="s">
        <v>2840</v>
      </c>
    </row>
    <row r="305" spans="1:105" ht="12" customHeight="1" x14ac:dyDescent="0.25">
      <c r="A305" s="121" t="s">
        <v>54</v>
      </c>
      <c r="B305" s="123">
        <v>24.14868297295482</v>
      </c>
      <c r="C305" s="123">
        <v>24.551884276820282</v>
      </c>
      <c r="D305" s="123">
        <v>25.170019668029827</v>
      </c>
      <c r="E305" s="123">
        <v>25.208151539130387</v>
      </c>
      <c r="F305" s="123">
        <v>24.657763414233784</v>
      </c>
      <c r="G305" s="123">
        <v>24.253473603280732</v>
      </c>
      <c r="H305" s="123">
        <v>23.084960204975676</v>
      </c>
      <c r="I305" s="123">
        <v>22.812624139726857</v>
      </c>
      <c r="J305" s="123">
        <v>22.860699490405938</v>
      </c>
      <c r="K305" s="123">
        <v>23.112084689348887</v>
      </c>
      <c r="L305" s="123">
        <v>20.421019056488344</v>
      </c>
      <c r="M305" s="123">
        <v>18.389423190685424</v>
      </c>
      <c r="N305" s="123">
        <v>16.428157823863238</v>
      </c>
      <c r="O305" s="123">
        <v>15.32781124165273</v>
      </c>
      <c r="P305" s="123">
        <v>14.479856587560308</v>
      </c>
      <c r="Q305" s="123">
        <v>14.206173105940119</v>
      </c>
      <c r="R305" s="123">
        <v>15.112769326852025</v>
      </c>
      <c r="S305" s="123">
        <v>14.982087336988963</v>
      </c>
      <c r="T305" s="123">
        <v>15.85309618016271</v>
      </c>
      <c r="U305" s="123">
        <v>16.130899149617299</v>
      </c>
      <c r="V305" s="123">
        <v>17.233811142421786</v>
      </c>
      <c r="W305" s="123">
        <v>17.597838318706117</v>
      </c>
      <c r="X305" s="123">
        <v>17.144384004403303</v>
      </c>
      <c r="Y305" s="123">
        <v>18.357616716917509</v>
      </c>
      <c r="DA305" s="130" t="s">
        <v>2841</v>
      </c>
    </row>
    <row r="306" spans="1:105" ht="12" customHeight="1" x14ac:dyDescent="0.25">
      <c r="A306" s="97" t="s">
        <v>202</v>
      </c>
      <c r="B306" s="99">
        <v>26.865523812560021</v>
      </c>
      <c r="C306" s="99">
        <v>27.648249132110241</v>
      </c>
      <c r="D306" s="99">
        <v>28.092211318698215</v>
      </c>
      <c r="E306" s="99">
        <v>27.006024421977532</v>
      </c>
      <c r="F306" s="99">
        <v>25.629629026428411</v>
      </c>
      <c r="G306" s="99">
        <v>25.883476897161088</v>
      </c>
      <c r="H306" s="99">
        <v>24.896334294839665</v>
      </c>
      <c r="I306" s="99">
        <v>23.371379590694076</v>
      </c>
      <c r="J306" s="99">
        <v>27.561726296807436</v>
      </c>
      <c r="K306" s="99">
        <v>28.08161165787515</v>
      </c>
      <c r="L306" s="99">
        <v>19.389248649302804</v>
      </c>
      <c r="M306" s="99">
        <v>18.714125696495245</v>
      </c>
      <c r="N306" s="99">
        <v>17.520967071395592</v>
      </c>
      <c r="O306" s="99">
        <v>16.427155775259482</v>
      </c>
      <c r="P306" s="99">
        <v>15.706378284234377</v>
      </c>
      <c r="Q306" s="99">
        <v>15.483698542505515</v>
      </c>
      <c r="R306" s="99">
        <v>15.888935716207392</v>
      </c>
      <c r="S306" s="99">
        <v>16.157249507320888</v>
      </c>
      <c r="T306" s="99">
        <v>16.999906151648116</v>
      </c>
      <c r="U306" s="99">
        <v>17.700551116049745</v>
      </c>
      <c r="V306" s="99">
        <v>18.819469382402957</v>
      </c>
      <c r="W306" s="99">
        <v>19.414599204179755</v>
      </c>
      <c r="X306" s="99">
        <v>19.524315793699241</v>
      </c>
      <c r="Y306" s="99">
        <v>20.455161680820829</v>
      </c>
      <c r="DA306" s="63" t="s">
        <v>2842</v>
      </c>
    </row>
    <row r="307" spans="1:105" ht="12" customHeight="1" x14ac:dyDescent="0.25">
      <c r="A307" s="97" t="s">
        <v>50</v>
      </c>
      <c r="B307" s="99">
        <v>26.225430880181587</v>
      </c>
      <c r="C307" s="99">
        <v>24.980777563644097</v>
      </c>
      <c r="D307" s="99">
        <v>24.826961685969177</v>
      </c>
      <c r="E307" s="99">
        <v>28.845997713679889</v>
      </c>
      <c r="F307" s="99">
        <v>28.614249003666636</v>
      </c>
      <c r="G307" s="99">
        <v>26.15956929368804</v>
      </c>
      <c r="H307" s="99">
        <v>25.506841580049667</v>
      </c>
      <c r="I307" s="99">
        <v>25.460631658545484</v>
      </c>
      <c r="J307" s="99">
        <v>22.864817782713367</v>
      </c>
      <c r="K307" s="99">
        <v>22.612623441485123</v>
      </c>
      <c r="L307" s="99">
        <v>22.930922218647016</v>
      </c>
      <c r="M307" s="99">
        <v>20.614710279218066</v>
      </c>
      <c r="N307" s="99">
        <v>17.531124708843318</v>
      </c>
      <c r="O307" s="99">
        <v>16.225574944577954</v>
      </c>
      <c r="P307" s="99">
        <v>14.523968257736181</v>
      </c>
      <c r="Q307" s="99">
        <v>14.019268262605665</v>
      </c>
      <c r="R307" s="99">
        <v>15.021032111007186</v>
      </c>
      <c r="S307" s="99">
        <v>16.092988869926103</v>
      </c>
      <c r="T307" s="99">
        <v>16.522320448762912</v>
      </c>
      <c r="U307" s="99">
        <v>17.092053967716296</v>
      </c>
      <c r="V307" s="99">
        <v>19.922417645213308</v>
      </c>
      <c r="W307" s="99">
        <v>18.958023948454564</v>
      </c>
      <c r="X307" s="99">
        <v>18.972152520435905</v>
      </c>
      <c r="Y307" s="99">
        <v>19.549716164278852</v>
      </c>
      <c r="DA307" s="63" t="s">
        <v>2843</v>
      </c>
    </row>
    <row r="308" spans="1:105" ht="12" customHeight="1" x14ac:dyDescent="0.25">
      <c r="A308" s="109" t="s">
        <v>120</v>
      </c>
      <c r="B308" s="110">
        <v>18.787448045020927</v>
      </c>
      <c r="C308" s="110">
        <v>20.277068910685557</v>
      </c>
      <c r="D308" s="110">
        <v>21.746995003994499</v>
      </c>
      <c r="E308" s="110">
        <v>19.384999383517208</v>
      </c>
      <c r="F308" s="110">
        <v>19.795464760079938</v>
      </c>
      <c r="G308" s="110">
        <v>20.878178733883303</v>
      </c>
      <c r="H308" s="110">
        <v>19.442203391157797</v>
      </c>
      <c r="I308" s="110">
        <v>20.401339003479237</v>
      </c>
      <c r="J308" s="110">
        <v>16.87192088906502</v>
      </c>
      <c r="K308" s="110">
        <v>16.415198006582955</v>
      </c>
      <c r="L308" s="110">
        <v>20.555486770463769</v>
      </c>
      <c r="M308" s="110">
        <v>16.324979280275844</v>
      </c>
      <c r="N308" s="110">
        <v>12.739283794235238</v>
      </c>
      <c r="O308" s="110">
        <v>10.094062247347614</v>
      </c>
      <c r="P308" s="110">
        <v>8.8966971955004865</v>
      </c>
      <c r="Q308" s="110">
        <v>8.7678517222721002</v>
      </c>
      <c r="R308" s="110">
        <v>12.317648013075969</v>
      </c>
      <c r="S308" s="110">
        <v>10.617926611167915</v>
      </c>
      <c r="T308" s="110">
        <v>12.697329287131598</v>
      </c>
      <c r="U308" s="110">
        <v>12.556040010935469</v>
      </c>
      <c r="V308" s="110">
        <v>13.261668725282764</v>
      </c>
      <c r="W308" s="110">
        <v>14.119986670170258</v>
      </c>
      <c r="X308" s="110">
        <v>12.751428819057853</v>
      </c>
      <c r="Y308" s="110">
        <v>14.96696217923836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38.294186939902225</v>
      </c>
      <c r="C310" s="118">
        <f t="shared" si="136"/>
        <v>38.703745386662362</v>
      </c>
      <c r="D310" s="118">
        <f t="shared" si="136"/>
        <v>39.777234569870942</v>
      </c>
      <c r="E310" s="118">
        <f t="shared" si="136"/>
        <v>41.357856905612323</v>
      </c>
      <c r="F310" s="118">
        <f t="shared" si="136"/>
        <v>42.417339221199086</v>
      </c>
      <c r="G310" s="118">
        <f t="shared" si="136"/>
        <v>43.273001406710151</v>
      </c>
      <c r="H310" s="118">
        <f t="shared" si="136"/>
        <v>43.114025085236548</v>
      </c>
      <c r="I310" s="118">
        <f t="shared" si="136"/>
        <v>43.944875793551368</v>
      </c>
      <c r="J310" s="118">
        <f t="shared" si="136"/>
        <v>44.324500304892304</v>
      </c>
      <c r="K310" s="118">
        <f t="shared" si="136"/>
        <v>47.018292824187647</v>
      </c>
      <c r="L310" s="118">
        <f t="shared" si="136"/>
        <v>37.768396732797491</v>
      </c>
      <c r="M310" s="118">
        <f t="shared" si="136"/>
        <v>36.297056407155452</v>
      </c>
      <c r="N310" s="118">
        <f t="shared" si="136"/>
        <v>37.099422631454843</v>
      </c>
      <c r="O310" s="118">
        <f t="shared" si="136"/>
        <v>38.644117927402291</v>
      </c>
      <c r="P310" s="118">
        <f t="shared" si="136"/>
        <v>37.65606220437995</v>
      </c>
      <c r="Q310" s="118">
        <f t="shared" si="136"/>
        <v>37.272590984354487</v>
      </c>
      <c r="R310" s="118">
        <f t="shared" ref="R310:V310" si="137">R311+R314+R316+R329</f>
        <v>38.559433156718242</v>
      </c>
      <c r="S310" s="118">
        <f t="shared" si="137"/>
        <v>38.717111054887482</v>
      </c>
      <c r="T310" s="118">
        <f t="shared" si="137"/>
        <v>39.442776582937299</v>
      </c>
      <c r="U310" s="118">
        <f t="shared" si="137"/>
        <v>40.023950270607628</v>
      </c>
      <c r="V310" s="118">
        <f t="shared" si="137"/>
        <v>42.489208036806716</v>
      </c>
      <c r="W310" s="118">
        <f t="shared" ref="W310:Y310" si="138">W311+W314+W316+W329</f>
        <v>43.105231599931962</v>
      </c>
      <c r="X310" s="118">
        <f t="shared" si="138"/>
        <v>43.200477501399043</v>
      </c>
      <c r="Y310" s="118">
        <f t="shared" si="138"/>
        <v>45.290061763135085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15.231459218082845</v>
      </c>
      <c r="C311" s="123">
        <f t="shared" si="139"/>
        <v>15.40468995340164</v>
      </c>
      <c r="D311" s="123">
        <f t="shared" si="139"/>
        <v>16.151150658670389</v>
      </c>
      <c r="E311" s="123">
        <f t="shared" si="139"/>
        <v>17.436853359472373</v>
      </c>
      <c r="F311" s="123">
        <f t="shared" si="139"/>
        <v>18.942288851728435</v>
      </c>
      <c r="G311" s="123">
        <f t="shared" si="139"/>
        <v>19.847474707852157</v>
      </c>
      <c r="H311" s="123">
        <f t="shared" si="139"/>
        <v>20.13375290065305</v>
      </c>
      <c r="I311" s="123">
        <f t="shared" si="139"/>
        <v>21.217347187603501</v>
      </c>
      <c r="J311" s="123">
        <f t="shared" si="139"/>
        <v>21.722212887245327</v>
      </c>
      <c r="K311" s="123">
        <f t="shared" si="139"/>
        <v>24.136008027376366</v>
      </c>
      <c r="L311" s="123">
        <f t="shared" si="139"/>
        <v>15.789211711368315</v>
      </c>
      <c r="M311" s="123">
        <f t="shared" si="139"/>
        <v>16.721152023297893</v>
      </c>
      <c r="N311" s="123">
        <f t="shared" si="139"/>
        <v>19.069159520988123</v>
      </c>
      <c r="O311" s="123">
        <f t="shared" si="139"/>
        <v>21.320433490062257</v>
      </c>
      <c r="P311" s="123">
        <f t="shared" si="139"/>
        <v>21.238477233784259</v>
      </c>
      <c r="Q311" s="123">
        <f t="shared" si="139"/>
        <v>21.264328807574174</v>
      </c>
      <c r="R311" s="123">
        <f t="shared" ref="R311:V311" si="140">SUM(R312:R313)</f>
        <v>21.582430056095543</v>
      </c>
      <c r="S311" s="123">
        <f t="shared" si="140"/>
        <v>21.585206522773156</v>
      </c>
      <c r="T311" s="123">
        <f t="shared" si="140"/>
        <v>21.379815082139658</v>
      </c>
      <c r="U311" s="123">
        <f t="shared" si="140"/>
        <v>21.626379965358304</v>
      </c>
      <c r="V311" s="123">
        <f t="shared" si="140"/>
        <v>22.690683471492299</v>
      </c>
      <c r="W311" s="123">
        <f t="shared" ref="W311:Y311" si="141">SUM(W312:W313)</f>
        <v>23.17497949757178</v>
      </c>
      <c r="X311" s="123">
        <f t="shared" si="141"/>
        <v>23.655639555815675</v>
      </c>
      <c r="Y311" s="123">
        <f t="shared" si="141"/>
        <v>24.428423255632921</v>
      </c>
      <c r="DA311" s="130" t="s">
        <v>2991</v>
      </c>
    </row>
    <row r="312" spans="1:105" ht="12" customHeight="1" x14ac:dyDescent="0.25">
      <c r="A312" s="97" t="s">
        <v>199</v>
      </c>
      <c r="B312" s="99">
        <v>15.116322630103967</v>
      </c>
      <c r="C312" s="99">
        <v>15.292139849934957</v>
      </c>
      <c r="D312" s="99">
        <v>16.038381338114679</v>
      </c>
      <c r="E312" s="99">
        <v>17.336895825503206</v>
      </c>
      <c r="F312" s="99">
        <v>18.839168695560716</v>
      </c>
      <c r="G312" s="99">
        <v>19.738333407670279</v>
      </c>
      <c r="H312" s="99">
        <v>20.021437532868038</v>
      </c>
      <c r="I312" s="99">
        <v>21.094959654347491</v>
      </c>
      <c r="J312" s="99">
        <v>21.590399987983357</v>
      </c>
      <c r="K312" s="99">
        <v>23.99706360320231</v>
      </c>
      <c r="L312" s="99">
        <v>15.728510295101328</v>
      </c>
      <c r="M312" s="99">
        <v>16.649114930143998</v>
      </c>
      <c r="N312" s="99">
        <v>18.990904740596712</v>
      </c>
      <c r="O312" s="99">
        <v>21.234119677499233</v>
      </c>
      <c r="P312" s="99">
        <v>21.156281483613409</v>
      </c>
      <c r="Q312" s="99">
        <v>21.183656341843999</v>
      </c>
      <c r="R312" s="99">
        <v>21.497761773555506</v>
      </c>
      <c r="S312" s="99">
        <v>21.502354150600958</v>
      </c>
      <c r="T312" s="99">
        <v>21.29917349213844</v>
      </c>
      <c r="U312" s="99">
        <v>21.546118539108662</v>
      </c>
      <c r="V312" s="99">
        <v>22.571735019345109</v>
      </c>
      <c r="W312" s="99">
        <v>23.053631247852103</v>
      </c>
      <c r="X312" s="99">
        <v>23.530982167741197</v>
      </c>
      <c r="Y312" s="99">
        <v>24.296413985845533</v>
      </c>
      <c r="DA312" s="63" t="s">
        <v>2992</v>
      </c>
    </row>
    <row r="313" spans="1:105" ht="12" customHeight="1" x14ac:dyDescent="0.25">
      <c r="A313" s="97" t="s">
        <v>53</v>
      </c>
      <c r="B313" s="99">
        <v>0.11513658797887742</v>
      </c>
      <c r="C313" s="99">
        <v>0.11255010346668375</v>
      </c>
      <c r="D313" s="99">
        <v>0.1127693205557094</v>
      </c>
      <c r="E313" s="99">
        <v>9.9957533969166498E-2</v>
      </c>
      <c r="F313" s="99">
        <v>0.10312015616771864</v>
      </c>
      <c r="G313" s="99">
        <v>0.10914130018187736</v>
      </c>
      <c r="H313" s="99">
        <v>0.11231536778501053</v>
      </c>
      <c r="I313" s="99">
        <v>0.12238753325600926</v>
      </c>
      <c r="J313" s="99">
        <v>0.13181289926197132</v>
      </c>
      <c r="K313" s="99">
        <v>0.13894442417405631</v>
      </c>
      <c r="L313" s="99">
        <v>6.0701416266987385E-2</v>
      </c>
      <c r="M313" s="99">
        <v>7.2037093153895823E-2</v>
      </c>
      <c r="N313" s="99">
        <v>7.8254780391411718E-2</v>
      </c>
      <c r="O313" s="99">
        <v>8.631381256302248E-2</v>
      </c>
      <c r="P313" s="99">
        <v>8.219575017084868E-2</v>
      </c>
      <c r="Q313" s="99">
        <v>8.0672465730174059E-2</v>
      </c>
      <c r="R313" s="99">
        <v>8.4668282540036985E-2</v>
      </c>
      <c r="S313" s="99">
        <v>8.2852372172199151E-2</v>
      </c>
      <c r="T313" s="99">
        <v>8.0641590001218594E-2</v>
      </c>
      <c r="U313" s="99">
        <v>8.0261426249641332E-2</v>
      </c>
      <c r="V313" s="99">
        <v>0.11894845214719216</v>
      </c>
      <c r="W313" s="99">
        <v>0.12134824971967599</v>
      </c>
      <c r="X313" s="99">
        <v>0.12465738807447928</v>
      </c>
      <c r="Y313" s="99">
        <v>0.13200926978739061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0.2515642215415636</v>
      </c>
      <c r="C314" s="123">
        <f t="shared" si="142"/>
        <v>0.29776608715047587</v>
      </c>
      <c r="D314" s="123">
        <f t="shared" si="142"/>
        <v>0.25171514929516137</v>
      </c>
      <c r="E314" s="123">
        <f t="shared" si="142"/>
        <v>0.55333892039226629</v>
      </c>
      <c r="F314" s="123">
        <f t="shared" si="142"/>
        <v>0.40432342690650119</v>
      </c>
      <c r="G314" s="123">
        <f t="shared" si="142"/>
        <v>0.49384178578821508</v>
      </c>
      <c r="H314" s="123">
        <f t="shared" si="142"/>
        <v>0.60342451209966796</v>
      </c>
      <c r="I314" s="123">
        <f t="shared" si="142"/>
        <v>0.30214464159115273</v>
      </c>
      <c r="J314" s="123">
        <f t="shared" si="142"/>
        <v>0.30461053827823631</v>
      </c>
      <c r="K314" s="123">
        <f t="shared" si="142"/>
        <v>0.51315122826357684</v>
      </c>
      <c r="L314" s="123">
        <f t="shared" si="142"/>
        <v>0.77959600267863871</v>
      </c>
      <c r="M314" s="123">
        <f t="shared" si="142"/>
        <v>0.69902722670992956</v>
      </c>
      <c r="N314" s="123">
        <f t="shared" si="142"/>
        <v>0.76544900261215298</v>
      </c>
      <c r="O314" s="123">
        <f t="shared" si="142"/>
        <v>0.90847315219569924</v>
      </c>
      <c r="P314" s="123">
        <f t="shared" si="142"/>
        <v>1.026583379812366</v>
      </c>
      <c r="Q314" s="123">
        <f t="shared" si="142"/>
        <v>1.0069965697737326</v>
      </c>
      <c r="R314" s="123">
        <f t="shared" si="142"/>
        <v>1.1685323199255986</v>
      </c>
      <c r="S314" s="123">
        <f t="shared" si="142"/>
        <v>1.2086942424057179</v>
      </c>
      <c r="T314" s="123">
        <f t="shared" si="142"/>
        <v>1.3390485372837417</v>
      </c>
      <c r="U314" s="123">
        <f t="shared" si="142"/>
        <v>1.3429576866143529</v>
      </c>
      <c r="V314" s="123">
        <f t="shared" si="142"/>
        <v>1.3774096885863691</v>
      </c>
      <c r="W314" s="123">
        <f t="shared" si="142"/>
        <v>1.4812061086556132</v>
      </c>
      <c r="X314" s="123">
        <f t="shared" si="142"/>
        <v>1.587632740618764</v>
      </c>
      <c r="Y314" s="123">
        <f t="shared" si="142"/>
        <v>1.8432422111016322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0.2515642215415636</v>
      </c>
      <c r="C315" s="99">
        <f>RES_hhdet_tess!C86</f>
        <v>0.29776608715047587</v>
      </c>
      <c r="D315" s="99">
        <f>RES_hhdet_tess!D86</f>
        <v>0.25171514929516137</v>
      </c>
      <c r="E315" s="99">
        <f>RES_hhdet_tess!E86</f>
        <v>0.55333892039226629</v>
      </c>
      <c r="F315" s="99">
        <f>RES_hhdet_tess!F86</f>
        <v>0.40432342690650119</v>
      </c>
      <c r="G315" s="99">
        <f>RES_hhdet_tess!G86</f>
        <v>0.49384178578821508</v>
      </c>
      <c r="H315" s="99">
        <f>RES_hhdet_tess!H86</f>
        <v>0.60342451209966796</v>
      </c>
      <c r="I315" s="99">
        <f>RES_hhdet_tess!I86</f>
        <v>0.30214464159115273</v>
      </c>
      <c r="J315" s="99">
        <f>RES_hhdet_tess!J86</f>
        <v>0.30461053827823631</v>
      </c>
      <c r="K315" s="99">
        <f>RES_hhdet_tess!K86</f>
        <v>0.51315122826357684</v>
      </c>
      <c r="L315" s="99">
        <f>RES_hhdet_tess!L86</f>
        <v>0.77959600267863871</v>
      </c>
      <c r="M315" s="99">
        <f>RES_hhdet_tess!M86</f>
        <v>0.69902722670992956</v>
      </c>
      <c r="N315" s="99">
        <f>RES_hhdet_tess!N86</f>
        <v>0.76544900261215298</v>
      </c>
      <c r="O315" s="99">
        <f>RES_hhdet_tess!O86</f>
        <v>0.90847315219569924</v>
      </c>
      <c r="P315" s="99">
        <f>RES_hhdet_tess!P86</f>
        <v>1.026583379812366</v>
      </c>
      <c r="Q315" s="99">
        <f>RES_hhdet_tess!Q86</f>
        <v>1.0069965697737326</v>
      </c>
      <c r="R315" s="99">
        <f>RES_hhdet_tess!R86</f>
        <v>1.1685323199255986</v>
      </c>
      <c r="S315" s="99">
        <f>RES_hhdet_tess!S86</f>
        <v>1.2086942424057179</v>
      </c>
      <c r="T315" s="99">
        <f>RES_hhdet_tess!T86</f>
        <v>1.3390485372837417</v>
      </c>
      <c r="U315" s="99">
        <f>RES_hhdet_tess!U86</f>
        <v>1.3429576866143529</v>
      </c>
      <c r="V315" s="99">
        <f>RES_hhdet_tess!V86</f>
        <v>1.3774096885863691</v>
      </c>
      <c r="W315" s="99">
        <f>RES_hhdet_tess!W86</f>
        <v>1.4812061086556132</v>
      </c>
      <c r="X315" s="99">
        <f>RES_hhdet_tess!X86</f>
        <v>1.587632740618764</v>
      </c>
      <c r="Y315" s="99">
        <f>RES_hhdet_tess!Y86</f>
        <v>1.8432422111016322</v>
      </c>
      <c r="DA315" s="63" t="s">
        <v>2995</v>
      </c>
    </row>
    <row r="316" spans="1:105" ht="12" customHeight="1" x14ac:dyDescent="0.25">
      <c r="A316" s="121" t="s">
        <v>55</v>
      </c>
      <c r="B316" s="123">
        <v>8.4198103320179083</v>
      </c>
      <c r="C316" s="123">
        <v>8.2751494110830013</v>
      </c>
      <c r="D316" s="123">
        <v>8.2124557439222432</v>
      </c>
      <c r="E316" s="123">
        <v>8.292363535447004</v>
      </c>
      <c r="F316" s="123">
        <v>8.2053815792393561</v>
      </c>
      <c r="G316" s="123">
        <v>8.1056025588528691</v>
      </c>
      <c r="H316" s="123">
        <v>8.172895012898314</v>
      </c>
      <c r="I316" s="123">
        <v>8.320349572593118</v>
      </c>
      <c r="J316" s="123">
        <v>8.3942781700497324</v>
      </c>
      <c r="K316" s="123">
        <v>8.3709767182652062</v>
      </c>
      <c r="L316" s="123">
        <v>8.5144432759946227</v>
      </c>
      <c r="M316" s="123">
        <v>7.6490465994645502</v>
      </c>
      <c r="N316" s="123">
        <v>7.4570778161848734</v>
      </c>
      <c r="O316" s="123">
        <v>7.4388548045190683</v>
      </c>
      <c r="P316" s="123">
        <v>6.9473559733734582</v>
      </c>
      <c r="Q316" s="123">
        <v>6.6966328649774516</v>
      </c>
      <c r="R316" s="123">
        <v>6.7946554637604697</v>
      </c>
      <c r="S316" s="123">
        <v>6.9473858361546208</v>
      </c>
      <c r="T316" s="123">
        <v>6.9848310315250366</v>
      </c>
      <c r="U316" s="123">
        <v>6.9735821716600821</v>
      </c>
      <c r="V316" s="123">
        <v>7.5118400205114844</v>
      </c>
      <c r="W316" s="123">
        <v>7.1234664443566507</v>
      </c>
      <c r="X316" s="123">
        <v>6.9076676550978213</v>
      </c>
      <c r="Y316" s="123">
        <v>6.902883191481231</v>
      </c>
      <c r="DA316" s="130" t="s">
        <v>2996</v>
      </c>
    </row>
    <row r="317" spans="1:105" ht="12" customHeight="1" x14ac:dyDescent="0.25">
      <c r="A317" s="97" t="s">
        <v>132</v>
      </c>
      <c r="B317" s="99">
        <v>8.2521848066750216</v>
      </c>
      <c r="C317" s="99">
        <v>8.3535696098467973</v>
      </c>
      <c r="D317" s="99">
        <v>8.3798136895900495</v>
      </c>
      <c r="E317" s="99">
        <v>8.0539439427389716</v>
      </c>
      <c r="F317" s="99">
        <v>8.0557494435425063</v>
      </c>
      <c r="G317" s="99">
        <v>8.0379816949970309</v>
      </c>
      <c r="H317" s="99">
        <v>8.3359645930856008</v>
      </c>
      <c r="I317" s="99">
        <v>8.3634738589723323</v>
      </c>
      <c r="J317" s="99">
        <v>8.711451305922294</v>
      </c>
      <c r="K317" s="99">
        <v>8.3126749733175771</v>
      </c>
      <c r="L317" s="99">
        <v>7.7576889137454899</v>
      </c>
      <c r="M317" s="99">
        <v>7.6114038844283725</v>
      </c>
      <c r="N317" s="99">
        <v>7.6560420084292398</v>
      </c>
      <c r="O317" s="99">
        <v>7.4810429934723883</v>
      </c>
      <c r="P317" s="99">
        <v>7.0612250157483247</v>
      </c>
      <c r="Q317" s="99">
        <v>6.8512937880456377</v>
      </c>
      <c r="R317" s="99">
        <v>6.8217460456897463</v>
      </c>
      <c r="S317" s="99">
        <v>6.9004152037216375</v>
      </c>
      <c r="T317" s="99">
        <v>7.056677414729819</v>
      </c>
      <c r="U317" s="99">
        <v>7.0828954040853942</v>
      </c>
      <c r="V317" s="99">
        <v>7.2893435889305724</v>
      </c>
      <c r="W317" s="99">
        <v>7.1359020497097809</v>
      </c>
      <c r="X317" s="99">
        <v>6.9122890192214488</v>
      </c>
      <c r="Y317" s="99">
        <v>6.9521691458754491</v>
      </c>
      <c r="DA317" s="63" t="s">
        <v>2997</v>
      </c>
    </row>
    <row r="318" spans="1:105" ht="12" customHeight="1" x14ac:dyDescent="0.25">
      <c r="A318" s="97" t="s">
        <v>131</v>
      </c>
      <c r="B318" s="99">
        <v>8.2521848066750216</v>
      </c>
      <c r="C318" s="99">
        <v>8.353134870566171</v>
      </c>
      <c r="D318" s="99">
        <v>8.3788316199347594</v>
      </c>
      <c r="E318" s="99">
        <v>8.0548234256328417</v>
      </c>
      <c r="F318" s="99">
        <v>8.0563981082956229</v>
      </c>
      <c r="G318" s="99">
        <v>8.0372560788970873</v>
      </c>
      <c r="H318" s="99">
        <v>8.3356202900734893</v>
      </c>
      <c r="I318" s="99">
        <v>8.3621419136959609</v>
      </c>
      <c r="J318" s="99">
        <v>8.7117878592061153</v>
      </c>
      <c r="K318" s="99">
        <v>8.3128814550714463</v>
      </c>
      <c r="L318" s="99">
        <v>7.7617375965255588</v>
      </c>
      <c r="M318" s="99">
        <v>7.6191084719442692</v>
      </c>
      <c r="N318" s="99">
        <v>7.6623969826854044</v>
      </c>
      <c r="O318" s="99">
        <v>7.4833410569056165</v>
      </c>
      <c r="P318" s="99">
        <v>7.063796909452206</v>
      </c>
      <c r="Q318" s="99">
        <v>6.8538167740666278</v>
      </c>
      <c r="R318" s="99">
        <v>6.8233492399613196</v>
      </c>
      <c r="S318" s="99">
        <v>6.9016916950952485</v>
      </c>
      <c r="T318" s="99">
        <v>7.0574993584474228</v>
      </c>
      <c r="U318" s="99">
        <v>7.0832753691646131</v>
      </c>
      <c r="V318" s="99">
        <v>7.2894072041418241</v>
      </c>
      <c r="W318" s="99">
        <v>7.1341611108545058</v>
      </c>
      <c r="X318" s="99">
        <v>6.9118505593142316</v>
      </c>
      <c r="Y318" s="99">
        <v>6.9511940579871965</v>
      </c>
      <c r="DA318" s="63" t="s">
        <v>2998</v>
      </c>
    </row>
    <row r="319" spans="1:105" ht="12" customHeight="1" x14ac:dyDescent="0.25">
      <c r="A319" s="100" t="s">
        <v>199</v>
      </c>
      <c r="B319" s="102">
        <v>1.4653671497245668</v>
      </c>
      <c r="C319" s="102">
        <v>1.5818921779147985</v>
      </c>
      <c r="D319" s="102">
        <v>1.6549596130452751</v>
      </c>
      <c r="E319" s="102">
        <v>1.3644225139489701</v>
      </c>
      <c r="F319" s="102">
        <v>1.3731727461897807</v>
      </c>
      <c r="G319" s="102">
        <v>1.5819014357399117</v>
      </c>
      <c r="H319" s="102">
        <v>1.5185575946938381</v>
      </c>
      <c r="I319" s="102">
        <v>1.5423699703478446</v>
      </c>
      <c r="J319" s="102">
        <v>1.5916231447481983</v>
      </c>
      <c r="K319" s="102">
        <v>1.5619029885298386</v>
      </c>
      <c r="L319" s="102">
        <v>1.1587514750360057</v>
      </c>
      <c r="M319" s="102">
        <v>0.80103628236280888</v>
      </c>
      <c r="N319" s="102">
        <v>0.8822295007149118</v>
      </c>
      <c r="O319" s="102">
        <v>0.76768787317490661</v>
      </c>
      <c r="P319" s="102">
        <v>0.77187429069606572</v>
      </c>
      <c r="Q319" s="102">
        <v>0.77181335384733829</v>
      </c>
      <c r="R319" s="102">
        <v>0.79846123776383848</v>
      </c>
      <c r="S319" s="102">
        <v>0.77798735290863941</v>
      </c>
      <c r="T319" s="102">
        <v>0.59631537143384761</v>
      </c>
      <c r="U319" s="102">
        <v>0.62764005550022695</v>
      </c>
      <c r="V319" s="102">
        <v>0.72387136387720052</v>
      </c>
      <c r="W319" s="102">
        <v>0.7813294062528493</v>
      </c>
      <c r="X319" s="102">
        <v>1.2318679768441365</v>
      </c>
      <c r="Y319" s="102">
        <v>1.0538635687072291</v>
      </c>
      <c r="DA319" s="131" t="s">
        <v>2999</v>
      </c>
    </row>
    <row r="320" spans="1:105" ht="12" customHeight="1" x14ac:dyDescent="0.25">
      <c r="A320" s="103" t="s">
        <v>52</v>
      </c>
      <c r="B320" s="105">
        <v>6.7868176569504541</v>
      </c>
      <c r="C320" s="105">
        <v>6.7712426926513727</v>
      </c>
      <c r="D320" s="105">
        <v>6.7238720068894846</v>
      </c>
      <c r="E320" s="105">
        <v>6.6904009116838736</v>
      </c>
      <c r="F320" s="105">
        <v>6.6832253621058406</v>
      </c>
      <c r="G320" s="105">
        <v>6.4553546431571762</v>
      </c>
      <c r="H320" s="105">
        <v>6.8170626953796498</v>
      </c>
      <c r="I320" s="105">
        <v>6.8197719433481172</v>
      </c>
      <c r="J320" s="105">
        <v>7.1201647144579185</v>
      </c>
      <c r="K320" s="105">
        <v>6.7509784665416079</v>
      </c>
      <c r="L320" s="105">
        <v>6.6029861214895531</v>
      </c>
      <c r="M320" s="105">
        <v>6.8180721895814607</v>
      </c>
      <c r="N320" s="105">
        <v>6.7801674819704925</v>
      </c>
      <c r="O320" s="105">
        <v>6.7156531837307085</v>
      </c>
      <c r="P320" s="105">
        <v>6.291922618756141</v>
      </c>
      <c r="Q320" s="105">
        <v>6.0820034202192907</v>
      </c>
      <c r="R320" s="105">
        <v>6.0248880021974802</v>
      </c>
      <c r="S320" s="105">
        <v>6.123704342186608</v>
      </c>
      <c r="T320" s="105">
        <v>6.4611839870135759</v>
      </c>
      <c r="U320" s="105">
        <v>6.455635313664386</v>
      </c>
      <c r="V320" s="105">
        <v>6.5655358402646256</v>
      </c>
      <c r="W320" s="105">
        <v>6.3528317046016571</v>
      </c>
      <c r="X320" s="105">
        <v>5.6799825824700951</v>
      </c>
      <c r="Y320" s="105">
        <v>5.8973304892799678</v>
      </c>
      <c r="DA320" s="132" t="s">
        <v>3000</v>
      </c>
    </row>
    <row r="321" spans="1:105" ht="12" customHeight="1" x14ac:dyDescent="0.25">
      <c r="A321" s="106" t="s">
        <v>124</v>
      </c>
      <c r="B321" s="102">
        <v>8.4661644372058209</v>
      </c>
      <c r="C321" s="102">
        <v>8.2614605232116656</v>
      </c>
      <c r="D321" s="102">
        <v>8.1700444013199949</v>
      </c>
      <c r="E321" s="102">
        <v>8.3693560692754829</v>
      </c>
      <c r="F321" s="102">
        <v>8.268175727262566</v>
      </c>
      <c r="G321" s="102">
        <v>8.1021363831453677</v>
      </c>
      <c r="H321" s="102">
        <v>8.157312815207419</v>
      </c>
      <c r="I321" s="102">
        <v>8.3222067391216434</v>
      </c>
      <c r="J321" s="102">
        <v>8.3414995277015596</v>
      </c>
      <c r="K321" s="102">
        <v>8.396700110385618</v>
      </c>
      <c r="L321" s="102">
        <v>8.7989849522184116</v>
      </c>
      <c r="M321" s="102">
        <v>7.6644670491604048</v>
      </c>
      <c r="N321" s="102">
        <v>7.4403185860702994</v>
      </c>
      <c r="O321" s="102">
        <v>7.525967002655066</v>
      </c>
      <c r="P321" s="102">
        <v>6.9816871694293106</v>
      </c>
      <c r="Q321" s="102">
        <v>6.6854212994337692</v>
      </c>
      <c r="R321" s="102">
        <v>6.8504035892230331</v>
      </c>
      <c r="S321" s="102">
        <v>7.0706581884137591</v>
      </c>
      <c r="T321" s="102">
        <v>7.0103510792723229</v>
      </c>
      <c r="U321" s="102">
        <v>6.9847837236158989</v>
      </c>
      <c r="V321" s="102">
        <v>8.1397217628858733</v>
      </c>
      <c r="W321" s="102">
        <v>7.1873655018161848</v>
      </c>
      <c r="X321" s="102">
        <v>6.8979462233501847</v>
      </c>
      <c r="Y321" s="102">
        <v>6.7906972637846552</v>
      </c>
      <c r="DA321" s="131" t="s">
        <v>3001</v>
      </c>
    </row>
    <row r="322" spans="1:105" ht="12" customHeight="1" x14ac:dyDescent="0.25">
      <c r="A322" s="107" t="s">
        <v>123</v>
      </c>
      <c r="B322" s="105">
        <v>8.4661644372058209</v>
      </c>
      <c r="C322" s="105">
        <v>8.2613093724278492</v>
      </c>
      <c r="D322" s="105">
        <v>8.1697711745063462</v>
      </c>
      <c r="E322" s="105">
        <v>8.3698876089853833</v>
      </c>
      <c r="F322" s="105">
        <v>8.2685534720698328</v>
      </c>
      <c r="G322" s="105">
        <v>8.102537028207502</v>
      </c>
      <c r="H322" s="105">
        <v>8.1575441250597471</v>
      </c>
      <c r="I322" s="105">
        <v>8.3223403418766022</v>
      </c>
      <c r="J322" s="105">
        <v>8.3421811689640855</v>
      </c>
      <c r="K322" s="105">
        <v>8.3975578526287045</v>
      </c>
      <c r="L322" s="105">
        <v>8.8002400317586584</v>
      </c>
      <c r="M322" s="105">
        <v>7.6621445585159158</v>
      </c>
      <c r="N322" s="105">
        <v>7.4382283770265927</v>
      </c>
      <c r="O322" s="105">
        <v>7.5251909396536281</v>
      </c>
      <c r="P322" s="105">
        <v>6.9811671187819595</v>
      </c>
      <c r="Q322" s="105">
        <v>6.6842853132466891</v>
      </c>
      <c r="R322" s="105">
        <v>6.8490850132506811</v>
      </c>
      <c r="S322" s="105">
        <v>7.0693233478599486</v>
      </c>
      <c r="T322" s="105">
        <v>7.0102400608173498</v>
      </c>
      <c r="U322" s="105">
        <v>6.9849701837152924</v>
      </c>
      <c r="V322" s="105">
        <v>8.1421006590324225</v>
      </c>
      <c r="W322" s="105">
        <v>7.1872341497706858</v>
      </c>
      <c r="X322" s="105">
        <v>6.8969865455156709</v>
      </c>
      <c r="Y322" s="105">
        <v>6.7888042427012039</v>
      </c>
      <c r="DA322" s="132" t="s">
        <v>3002</v>
      </c>
    </row>
    <row r="323" spans="1:105" ht="12" customHeight="1" x14ac:dyDescent="0.25">
      <c r="A323" s="108" t="s">
        <v>50</v>
      </c>
      <c r="B323" s="99">
        <v>1.5143464367097741</v>
      </c>
      <c r="C323" s="99">
        <v>1.5602478134027167</v>
      </c>
      <c r="D323" s="99">
        <v>1.6045287408180924</v>
      </c>
      <c r="E323" s="99">
        <v>1.4352232685793345</v>
      </c>
      <c r="F323" s="99">
        <v>1.420593153768225</v>
      </c>
      <c r="G323" s="99">
        <v>1.597576431164196</v>
      </c>
      <c r="H323" s="99">
        <v>1.4776503325751684</v>
      </c>
      <c r="I323" s="99">
        <v>1.5332309259785768</v>
      </c>
      <c r="J323" s="99">
        <v>1.5050382039878598</v>
      </c>
      <c r="K323" s="99">
        <v>1.5821622026103872</v>
      </c>
      <c r="L323" s="99">
        <v>1.4030173439523339</v>
      </c>
      <c r="M323" s="99">
        <v>0.81085317293595371</v>
      </c>
      <c r="N323" s="99">
        <v>0.82711018287285887</v>
      </c>
      <c r="O323" s="99">
        <v>0.77797393295361839</v>
      </c>
      <c r="P323" s="99">
        <v>0.74966031860540472</v>
      </c>
      <c r="Q323" s="99">
        <v>0.7261044939651442</v>
      </c>
      <c r="R323" s="99">
        <v>0.8048712250704948</v>
      </c>
      <c r="S323" s="99">
        <v>0.82365970322081006</v>
      </c>
      <c r="T323" s="99">
        <v>0.58548917552556623</v>
      </c>
      <c r="U323" s="99">
        <v>0.60425521267545557</v>
      </c>
      <c r="V323" s="99">
        <v>0.96230203070431164</v>
      </c>
      <c r="W323" s="99">
        <v>0.89481565471565994</v>
      </c>
      <c r="X323" s="99">
        <v>1.3635778708542137</v>
      </c>
      <c r="Y323" s="99">
        <v>1.1032289564204663</v>
      </c>
      <c r="DA323" s="63" t="s">
        <v>3003</v>
      </c>
    </row>
    <row r="324" spans="1:105" ht="12" customHeight="1" x14ac:dyDescent="0.25">
      <c r="A324" s="108" t="s">
        <v>52</v>
      </c>
      <c r="B324" s="99">
        <v>6.951818000496047</v>
      </c>
      <c r="C324" s="99">
        <v>6.7010615590251312</v>
      </c>
      <c r="D324" s="99">
        <v>6.5652424336882538</v>
      </c>
      <c r="E324" s="99">
        <v>6.9346643404060497</v>
      </c>
      <c r="F324" s="99">
        <v>6.8479603183016087</v>
      </c>
      <c r="G324" s="99">
        <v>6.5049605970433086</v>
      </c>
      <c r="H324" s="99">
        <v>6.6798937924845792</v>
      </c>
      <c r="I324" s="99">
        <v>6.789109415898027</v>
      </c>
      <c r="J324" s="99">
        <v>6.8371429649762261</v>
      </c>
      <c r="K324" s="99">
        <v>6.8153956500183179</v>
      </c>
      <c r="L324" s="99">
        <v>7.3972226878063232</v>
      </c>
      <c r="M324" s="99">
        <v>6.8512913855799615</v>
      </c>
      <c r="N324" s="99">
        <v>6.6111181941537334</v>
      </c>
      <c r="O324" s="99">
        <v>6.7472170067000103</v>
      </c>
      <c r="P324" s="99">
        <v>6.2315068001765548</v>
      </c>
      <c r="Q324" s="99">
        <v>5.9581808192815444</v>
      </c>
      <c r="R324" s="99">
        <v>6.044213788180187</v>
      </c>
      <c r="S324" s="99">
        <v>6.2456636446391398</v>
      </c>
      <c r="T324" s="99">
        <v>6.4247508852917843</v>
      </c>
      <c r="U324" s="99">
        <v>6.3807149710398363</v>
      </c>
      <c r="V324" s="99">
        <v>7.1797986283281121</v>
      </c>
      <c r="W324" s="99">
        <v>6.2924184950550259</v>
      </c>
      <c r="X324" s="99">
        <v>5.533408674661457</v>
      </c>
      <c r="Y324" s="99">
        <v>5.6855752862807387</v>
      </c>
      <c r="DA324" s="63" t="s">
        <v>3004</v>
      </c>
    </row>
    <row r="325" spans="1:105" ht="12" customHeight="1" x14ac:dyDescent="0.25">
      <c r="A325" s="106" t="s">
        <v>122</v>
      </c>
      <c r="B325" s="102">
        <v>8.0806235163755247</v>
      </c>
      <c r="C325" s="102">
        <v>8.2994712876466892</v>
      </c>
      <c r="D325" s="102">
        <v>8.4331562819033881</v>
      </c>
      <c r="E325" s="102">
        <v>7.7646563766647718</v>
      </c>
      <c r="F325" s="102">
        <v>7.7246860286263628</v>
      </c>
      <c r="G325" s="102">
        <v>8.3032505957388523</v>
      </c>
      <c r="H325" s="102">
        <v>7.9799963647723606</v>
      </c>
      <c r="I325" s="102">
        <v>8.2145083590988737</v>
      </c>
      <c r="J325" s="102">
        <v>8.1921405237082023</v>
      </c>
      <c r="K325" s="102">
        <v>8.2930207333554815</v>
      </c>
      <c r="L325" s="102">
        <v>8.1330450450404808</v>
      </c>
      <c r="M325" s="102">
        <v>7.6301989875504983</v>
      </c>
      <c r="N325" s="102">
        <v>7.1794351312620774</v>
      </c>
      <c r="O325" s="102">
        <v>7.0556595455295854</v>
      </c>
      <c r="P325" s="102">
        <v>6.6351748269005366</v>
      </c>
      <c r="Q325" s="102">
        <v>6.4606166389187454</v>
      </c>
      <c r="R325" s="102">
        <v>6.6022488744237755</v>
      </c>
      <c r="S325" s="102">
        <v>6.6956599772591447</v>
      </c>
      <c r="T325" s="102">
        <v>6.8238048724094362</v>
      </c>
      <c r="U325" s="102">
        <v>6.7881045579406516</v>
      </c>
      <c r="V325" s="102">
        <v>6.4680882343900983</v>
      </c>
      <c r="W325" s="102">
        <v>6.9816162147555128</v>
      </c>
      <c r="X325" s="102">
        <v>6.9149942106746431</v>
      </c>
      <c r="Y325" s="102">
        <v>7.0232098321654481</v>
      </c>
      <c r="DA325" s="131" t="s">
        <v>3005</v>
      </c>
    </row>
    <row r="326" spans="1:105" ht="12" customHeight="1" x14ac:dyDescent="0.25">
      <c r="A326" s="107" t="s">
        <v>121</v>
      </c>
      <c r="B326" s="105">
        <v>8.08062351637553</v>
      </c>
      <c r="C326" s="105">
        <v>8.301723116952358</v>
      </c>
      <c r="D326" s="105">
        <v>8.4345881403414342</v>
      </c>
      <c r="E326" s="105">
        <v>7.7641333449767851</v>
      </c>
      <c r="F326" s="105">
        <v>7.7237870004236866</v>
      </c>
      <c r="G326" s="105">
        <v>8.3046629401005276</v>
      </c>
      <c r="H326" s="105">
        <v>7.9793125014196766</v>
      </c>
      <c r="I326" s="105">
        <v>8.2137386264539121</v>
      </c>
      <c r="J326" s="105">
        <v>8.193806273029427</v>
      </c>
      <c r="K326" s="105">
        <v>8.2963419548306518</v>
      </c>
      <c r="L326" s="105">
        <v>8.1432753141270968</v>
      </c>
      <c r="M326" s="105">
        <v>7.6392994808975088</v>
      </c>
      <c r="N326" s="105">
        <v>7.189702730504008</v>
      </c>
      <c r="O326" s="105">
        <v>7.0576501477674727</v>
      </c>
      <c r="P326" s="105">
        <v>6.6392185716997671</v>
      </c>
      <c r="Q326" s="105">
        <v>6.4607134495312435</v>
      </c>
      <c r="R326" s="105">
        <v>6.6019332590656346</v>
      </c>
      <c r="S326" s="105">
        <v>6.6969764628799995</v>
      </c>
      <c r="T326" s="105">
        <v>6.8121496877383629</v>
      </c>
      <c r="U326" s="105">
        <v>6.7826722245283033</v>
      </c>
      <c r="V326" s="105">
        <v>6.4215070006019204</v>
      </c>
      <c r="W326" s="105">
        <v>6.9675554976294114</v>
      </c>
      <c r="X326" s="105">
        <v>6.9200141377034337</v>
      </c>
      <c r="Y326" s="105">
        <v>7.0239834185668828</v>
      </c>
      <c r="DA326" s="132" t="s">
        <v>3006</v>
      </c>
    </row>
    <row r="327" spans="1:105" ht="12" customHeight="1" x14ac:dyDescent="0.25">
      <c r="A327" s="108" t="s">
        <v>53</v>
      </c>
      <c r="B327" s="99">
        <v>1.3347342863970033</v>
      </c>
      <c r="C327" s="99">
        <v>1.5726790696872688</v>
      </c>
      <c r="D327" s="99">
        <v>1.719213449907496</v>
      </c>
      <c r="E327" s="99">
        <v>1.1382266838541029</v>
      </c>
      <c r="F327" s="99">
        <v>1.150944334511401</v>
      </c>
      <c r="G327" s="99">
        <v>1.6985194858190666</v>
      </c>
      <c r="H327" s="99">
        <v>1.3902873408851857</v>
      </c>
      <c r="I327" s="99">
        <v>1.4861067834889647</v>
      </c>
      <c r="J327" s="99">
        <v>1.4313685766257462</v>
      </c>
      <c r="K327" s="99">
        <v>1.5588900443657967</v>
      </c>
      <c r="L327" s="99">
        <v>1.0690303356017679</v>
      </c>
      <c r="M327" s="99">
        <v>0.75718746326532471</v>
      </c>
      <c r="N327" s="99">
        <v>0.68884199382345357</v>
      </c>
      <c r="O327" s="99">
        <v>0.571737978701512</v>
      </c>
      <c r="P327" s="99">
        <v>0.58122662079970722</v>
      </c>
      <c r="Q327" s="99">
        <v>0.60210719143176272</v>
      </c>
      <c r="R327" s="99">
        <v>0.67997294793670926</v>
      </c>
      <c r="S327" s="99">
        <v>0.65969397886402303</v>
      </c>
      <c r="T327" s="99">
        <v>0.48392317836063375</v>
      </c>
      <c r="U327" s="99">
        <v>0.49728269047639256</v>
      </c>
      <c r="V327" s="99">
        <v>0.18317893120525749</v>
      </c>
      <c r="W327" s="99">
        <v>0.49580389692032945</v>
      </c>
      <c r="X327" s="99">
        <v>0.94942039109801402</v>
      </c>
      <c r="Y327" s="99">
        <v>0.94047233717796908</v>
      </c>
      <c r="DA327" s="63" t="s">
        <v>3007</v>
      </c>
    </row>
    <row r="328" spans="1:105" ht="12" customHeight="1" x14ac:dyDescent="0.25">
      <c r="A328" s="108" t="s">
        <v>52</v>
      </c>
      <c r="B328" s="99">
        <v>6.7458892299785269</v>
      </c>
      <c r="C328" s="99">
        <v>6.7290440472650888</v>
      </c>
      <c r="D328" s="99">
        <v>6.7153746904339391</v>
      </c>
      <c r="E328" s="99">
        <v>6.6259066611226825</v>
      </c>
      <c r="F328" s="99">
        <v>6.5728426659122841</v>
      </c>
      <c r="G328" s="99">
        <v>6.6061434542814625</v>
      </c>
      <c r="H328" s="99">
        <v>6.5890251605344901</v>
      </c>
      <c r="I328" s="99">
        <v>6.7276318429649455</v>
      </c>
      <c r="J328" s="99">
        <v>6.7624376964036816</v>
      </c>
      <c r="K328" s="99">
        <v>6.7374519104648556</v>
      </c>
      <c r="L328" s="99">
        <v>7.0742449785253294</v>
      </c>
      <c r="M328" s="99">
        <v>6.8821120176321839</v>
      </c>
      <c r="N328" s="99">
        <v>6.5008607366805533</v>
      </c>
      <c r="O328" s="99">
        <v>6.4859121690659602</v>
      </c>
      <c r="P328" s="99">
        <v>6.0579919509000586</v>
      </c>
      <c r="Q328" s="99">
        <v>5.8586062580994787</v>
      </c>
      <c r="R328" s="99">
        <v>5.9219603111289256</v>
      </c>
      <c r="S328" s="99">
        <v>6.0372824840159751</v>
      </c>
      <c r="T328" s="99">
        <v>6.3282265093777292</v>
      </c>
      <c r="U328" s="99">
        <v>6.2853895340519106</v>
      </c>
      <c r="V328" s="99">
        <v>6.2383280693966645</v>
      </c>
      <c r="W328" s="99">
        <v>6.4717516007090818</v>
      </c>
      <c r="X328" s="99">
        <v>5.9705937466054184</v>
      </c>
      <c r="Y328" s="99">
        <v>6.0835110813889122</v>
      </c>
      <c r="DA328" s="63" t="s">
        <v>3008</v>
      </c>
    </row>
    <row r="329" spans="1:105" ht="12" customHeight="1" x14ac:dyDescent="0.25">
      <c r="A329" s="121" t="s">
        <v>54</v>
      </c>
      <c r="B329" s="123">
        <v>14.39135316825991</v>
      </c>
      <c r="C329" s="123">
        <v>14.726139935027245</v>
      </c>
      <c r="D329" s="123">
        <v>15.161913017983142</v>
      </c>
      <c r="E329" s="123">
        <v>15.075301090300677</v>
      </c>
      <c r="F329" s="123">
        <v>14.865345363324794</v>
      </c>
      <c r="G329" s="123">
        <v>14.826082354216908</v>
      </c>
      <c r="H329" s="123">
        <v>14.203952659585518</v>
      </c>
      <c r="I329" s="123">
        <v>14.105034391763597</v>
      </c>
      <c r="J329" s="123">
        <v>13.903398709319006</v>
      </c>
      <c r="K329" s="123">
        <v>13.998156850282498</v>
      </c>
      <c r="L329" s="123">
        <v>12.685145742755916</v>
      </c>
      <c r="M329" s="123">
        <v>11.227830557683081</v>
      </c>
      <c r="N329" s="123">
        <v>9.8077362916696877</v>
      </c>
      <c r="O329" s="123">
        <v>8.9763564806252667</v>
      </c>
      <c r="P329" s="123">
        <v>8.4436456174098673</v>
      </c>
      <c r="Q329" s="123">
        <v>8.3046327420291277</v>
      </c>
      <c r="R329" s="123">
        <v>9.0138153169366309</v>
      </c>
      <c r="S329" s="123">
        <v>8.9758244535539866</v>
      </c>
      <c r="T329" s="123">
        <v>9.7390819319888617</v>
      </c>
      <c r="U329" s="123">
        <v>10.081030446974895</v>
      </c>
      <c r="V329" s="123">
        <v>10.909274856216564</v>
      </c>
      <c r="W329" s="123">
        <v>11.325579549347918</v>
      </c>
      <c r="X329" s="123">
        <v>11.049537549866779</v>
      </c>
      <c r="Y329" s="123">
        <v>12.115513104919302</v>
      </c>
      <c r="DA329" s="130" t="s">
        <v>3009</v>
      </c>
    </row>
    <row r="330" spans="1:105" ht="12" customHeight="1" x14ac:dyDescent="0.25">
      <c r="A330" s="97" t="s">
        <v>202</v>
      </c>
      <c r="B330" s="99">
        <v>14.962734490708206</v>
      </c>
      <c r="C330" s="99">
        <v>15.422035955474705</v>
      </c>
      <c r="D330" s="99">
        <v>15.69401672944838</v>
      </c>
      <c r="E330" s="99">
        <v>15.111173471469931</v>
      </c>
      <c r="F330" s="99">
        <v>14.36552588871794</v>
      </c>
      <c r="G330" s="99">
        <v>14.539587419671658</v>
      </c>
      <c r="H330" s="99">
        <v>14.021409535942359</v>
      </c>
      <c r="I330" s="99">
        <v>13.178917501280482</v>
      </c>
      <c r="J330" s="99">
        <v>15.547716638946998</v>
      </c>
      <c r="K330" s="99">
        <v>15.848074643392239</v>
      </c>
      <c r="L330" s="99">
        <v>10.946924889412374</v>
      </c>
      <c r="M330" s="99">
        <v>10.571439493557284</v>
      </c>
      <c r="N330" s="99">
        <v>9.9035613154219657</v>
      </c>
      <c r="O330" s="99">
        <v>9.2899442269871724</v>
      </c>
      <c r="P330" s="99">
        <v>8.8845279761540343</v>
      </c>
      <c r="Q330" s="99">
        <v>8.7620421665212351</v>
      </c>
      <c r="R330" s="99">
        <v>8.9977031300253252</v>
      </c>
      <c r="S330" s="99">
        <v>9.1635314687535079</v>
      </c>
      <c r="T330" s="99">
        <v>9.6615818292085436</v>
      </c>
      <c r="U330" s="99">
        <v>10.096960739316843</v>
      </c>
      <c r="V330" s="99">
        <v>10.788406888075849</v>
      </c>
      <c r="W330" s="99">
        <v>11.18202174176294</v>
      </c>
      <c r="X330" s="99">
        <v>11.28348795931532</v>
      </c>
      <c r="Y330" s="99">
        <v>11.852122594352895</v>
      </c>
      <c r="DA330" s="63" t="s">
        <v>3010</v>
      </c>
    </row>
    <row r="331" spans="1:105" ht="12" customHeight="1" x14ac:dyDescent="0.25">
      <c r="A331" s="97" t="s">
        <v>50</v>
      </c>
      <c r="B331" s="99">
        <v>14.516266448645442</v>
      </c>
      <c r="C331" s="99">
        <v>13.851921636044247</v>
      </c>
      <c r="D331" s="99">
        <v>13.788029236857057</v>
      </c>
      <c r="E331" s="99">
        <v>16.051602074661911</v>
      </c>
      <c r="F331" s="99">
        <v>15.958535024060646</v>
      </c>
      <c r="G331" s="99">
        <v>14.623377226846817</v>
      </c>
      <c r="H331" s="99">
        <v>14.300003323444772</v>
      </c>
      <c r="I331" s="99">
        <v>14.294185197953952</v>
      </c>
      <c r="J331" s="99">
        <v>12.842359523342967</v>
      </c>
      <c r="K331" s="99">
        <v>12.711702289196655</v>
      </c>
      <c r="L331" s="99">
        <v>12.905024148846563</v>
      </c>
      <c r="M331" s="99">
        <v>11.624797363513864</v>
      </c>
      <c r="N331" s="99">
        <v>9.8997440403134966</v>
      </c>
      <c r="O331" s="99">
        <v>9.1707771517965924</v>
      </c>
      <c r="P331" s="99">
        <v>8.2141895747825391</v>
      </c>
      <c r="Q331" s="99">
        <v>7.9325396405848725</v>
      </c>
      <c r="R331" s="99">
        <v>8.5086442153369273</v>
      </c>
      <c r="S331" s="99">
        <v>9.1565928447757781</v>
      </c>
      <c r="T331" s="99">
        <v>9.4742089031884866</v>
      </c>
      <c r="U331" s="99">
        <v>9.9163723901051561</v>
      </c>
      <c r="V331" s="99">
        <v>11.645965701488533</v>
      </c>
      <c r="W331" s="99">
        <v>11.128378157292431</v>
      </c>
      <c r="X331" s="99">
        <v>11.178208860666812</v>
      </c>
      <c r="Y331" s="99">
        <v>11.560606129585375</v>
      </c>
      <c r="DA331" s="63" t="s">
        <v>3011</v>
      </c>
    </row>
    <row r="332" spans="1:105" ht="12" customHeight="1" x14ac:dyDescent="0.25">
      <c r="A332" s="109" t="s">
        <v>120</v>
      </c>
      <c r="B332" s="110">
        <v>13.551033667910389</v>
      </c>
      <c r="C332" s="110">
        <v>14.66427193898428</v>
      </c>
      <c r="D332" s="110">
        <v>15.763498675874326</v>
      </c>
      <c r="E332" s="110">
        <v>14.089942766981382</v>
      </c>
      <c r="F332" s="110">
        <v>14.446579263124402</v>
      </c>
      <c r="G332" s="110">
        <v>15.310061610579961</v>
      </c>
      <c r="H332" s="110">
        <v>14.32862147537489</v>
      </c>
      <c r="I332" s="110">
        <v>15.066604821309118</v>
      </c>
      <c r="J332" s="110">
        <v>12.470393215868768</v>
      </c>
      <c r="K332" s="110">
        <v>12.147818315574991</v>
      </c>
      <c r="L332" s="110">
        <v>15.230830632262188</v>
      </c>
      <c r="M332" s="110">
        <v>12.126195409278894</v>
      </c>
      <c r="N332" s="110">
        <v>9.4880732425279284</v>
      </c>
      <c r="O332" s="110">
        <v>7.5446091776725259</v>
      </c>
      <c r="P332" s="110">
        <v>6.6951545778982355</v>
      </c>
      <c r="Q332" s="110">
        <v>6.6521034397319543</v>
      </c>
      <c r="R332" s="110">
        <v>9.4633583474123686</v>
      </c>
      <c r="S332" s="110">
        <v>8.2765706035958146</v>
      </c>
      <c r="T332" s="110">
        <v>10.069116149519298</v>
      </c>
      <c r="U332" s="110">
        <v>10.125287648440343</v>
      </c>
      <c r="V332" s="110">
        <v>10.806694482424181</v>
      </c>
      <c r="W332" s="110">
        <v>11.635409920843781</v>
      </c>
      <c r="X332" s="110">
        <v>10.635576597071125</v>
      </c>
      <c r="Y332" s="110">
        <v>12.665446657825903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4.4859316073866502</v>
      </c>
      <c r="C334" s="118">
        <f t="shared" si="143"/>
        <v>4.3226835078863077</v>
      </c>
      <c r="D334" s="118">
        <f t="shared" si="143"/>
        <v>4.2425455338883458</v>
      </c>
      <c r="E334" s="118">
        <f t="shared" si="143"/>
        <v>4.5661143184135113</v>
      </c>
      <c r="F334" s="118">
        <f t="shared" si="143"/>
        <v>4.4785719604907639</v>
      </c>
      <c r="G334" s="118">
        <f t="shared" si="143"/>
        <v>4.1013082564361536</v>
      </c>
      <c r="H334" s="118">
        <f t="shared" si="143"/>
        <v>3.8605551117680434</v>
      </c>
      <c r="I334" s="118">
        <f t="shared" si="143"/>
        <v>3.704766157318292</v>
      </c>
      <c r="J334" s="118">
        <f t="shared" si="143"/>
        <v>3.4204137932225516</v>
      </c>
      <c r="K334" s="118">
        <f t="shared" si="143"/>
        <v>3.2523278816863694</v>
      </c>
      <c r="L334" s="118">
        <f t="shared" si="143"/>
        <v>3.216831003690487</v>
      </c>
      <c r="M334" s="118">
        <f t="shared" si="143"/>
        <v>2.7243805437002635</v>
      </c>
      <c r="N334" s="118">
        <f t="shared" si="143"/>
        <v>2.3400304627582917</v>
      </c>
      <c r="O334" s="118">
        <f t="shared" si="143"/>
        <v>2.0851598387218377</v>
      </c>
      <c r="P334" s="118">
        <f t="shared" si="143"/>
        <v>1.7951592419720892</v>
      </c>
      <c r="Q334" s="118">
        <f t="shared" si="143"/>
        <v>1.6287064687128296</v>
      </c>
      <c r="R334" s="118">
        <f t="shared" ref="R334:V334" si="144">R335+R338+R340+R353</f>
        <v>1.6076545735343413</v>
      </c>
      <c r="S334" s="118">
        <f t="shared" si="144"/>
        <v>1.6407357638871223</v>
      </c>
      <c r="T334" s="118">
        <f t="shared" si="144"/>
        <v>1.5839608942869328</v>
      </c>
      <c r="U334" s="118">
        <f t="shared" si="144"/>
        <v>1.5704864413811999</v>
      </c>
      <c r="V334" s="118">
        <f t="shared" si="144"/>
        <v>1.7633936120888514</v>
      </c>
      <c r="W334" s="118">
        <f t="shared" ref="W334:Y334" si="145">W335+W338+W340+W353</f>
        <v>1.540794174095008</v>
      </c>
      <c r="X334" s="118">
        <f t="shared" si="145"/>
        <v>1.3929456916361955</v>
      </c>
      <c r="Y334" s="118">
        <f t="shared" si="145"/>
        <v>1.3111184836161702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2.7661626626591951</v>
      </c>
      <c r="C340" s="123">
        <v>2.6692579554974563</v>
      </c>
      <c r="D340" s="123">
        <v>2.604138631981836</v>
      </c>
      <c r="E340" s="123">
        <v>2.6297338011881135</v>
      </c>
      <c r="F340" s="123">
        <v>2.5445739462807473</v>
      </c>
      <c r="G340" s="123">
        <v>2.4268591695152724</v>
      </c>
      <c r="H340" s="123">
        <v>2.3700081282405083</v>
      </c>
      <c r="I340" s="123">
        <v>2.3530785797292753</v>
      </c>
      <c r="J340" s="123">
        <v>2.3034569080529903</v>
      </c>
      <c r="K340" s="123">
        <v>2.2492804249252272</v>
      </c>
      <c r="L340" s="123">
        <v>2.2497573475950121</v>
      </c>
      <c r="M340" s="123">
        <v>1.8142870339888824</v>
      </c>
      <c r="N340" s="123">
        <v>1.6036232550654204</v>
      </c>
      <c r="O340" s="123">
        <v>1.4698444395780399</v>
      </c>
      <c r="P340" s="123">
        <v>1.2659650830116334</v>
      </c>
      <c r="Q340" s="123">
        <v>1.1455608538613971</v>
      </c>
      <c r="R340" s="123">
        <v>1.1255316473503201</v>
      </c>
      <c r="S340" s="123">
        <v>1.1379026670775796</v>
      </c>
      <c r="T340" s="123">
        <v>1.0817637537466882</v>
      </c>
      <c r="U340" s="123">
        <v>1.0517893748800295</v>
      </c>
      <c r="V340" s="123">
        <v>1.1556459534745467</v>
      </c>
      <c r="W340" s="123">
        <v>0.9828664173798779</v>
      </c>
      <c r="X340" s="123">
        <v>0.87699344029398829</v>
      </c>
      <c r="Y340" s="123">
        <v>0.81606246865896648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3.3957932191914462</v>
      </c>
      <c r="C345" s="102">
        <v>3.2956348452946709</v>
      </c>
      <c r="D345" s="102">
        <v>3.2428330595887602</v>
      </c>
      <c r="E345" s="102">
        <v>3.3023937420762892</v>
      </c>
      <c r="F345" s="102">
        <v>3.2389085913725233</v>
      </c>
      <c r="G345" s="102">
        <v>3.1458700942124724</v>
      </c>
      <c r="H345" s="102">
        <v>3.1330445669356077</v>
      </c>
      <c r="I345" s="102">
        <v>3.1794871873526858</v>
      </c>
      <c r="J345" s="102">
        <v>3.1803323145825977</v>
      </c>
      <c r="K345" s="102">
        <v>3.1908487006985813</v>
      </c>
      <c r="L345" s="102">
        <v>3.3325943943704912</v>
      </c>
      <c r="M345" s="102">
        <v>2.8821339634094127</v>
      </c>
      <c r="N345" s="102">
        <v>2.7664973024802078</v>
      </c>
      <c r="O345" s="102">
        <v>2.7554328034139046</v>
      </c>
      <c r="P345" s="102">
        <v>2.511684927984787</v>
      </c>
      <c r="Q345" s="102">
        <v>2.3584680617603877</v>
      </c>
      <c r="R345" s="102">
        <v>2.3641949339552482</v>
      </c>
      <c r="S345" s="102">
        <v>2.3739066323139757</v>
      </c>
      <c r="T345" s="102">
        <v>2.2929362949398766</v>
      </c>
      <c r="U345" s="102">
        <v>2.2138110460509894</v>
      </c>
      <c r="V345" s="102">
        <v>2.5251906726164739</v>
      </c>
      <c r="W345" s="102">
        <v>2.1945868945414073</v>
      </c>
      <c r="X345" s="102">
        <v>2.0853848849870866</v>
      </c>
      <c r="Y345" s="102">
        <v>2.0334921458756132</v>
      </c>
      <c r="DA345" s="131" t="s">
        <v>3169</v>
      </c>
    </row>
    <row r="346" spans="1:105" ht="12" customHeight="1" x14ac:dyDescent="0.25">
      <c r="A346" s="107" t="s">
        <v>123</v>
      </c>
      <c r="B346" s="105">
        <v>0.60740697861793291</v>
      </c>
      <c r="C346" s="105">
        <v>0.62357558938151503</v>
      </c>
      <c r="D346" s="105">
        <v>0.6387127536178806</v>
      </c>
      <c r="E346" s="105">
        <v>0.56561150159394513</v>
      </c>
      <c r="F346" s="105">
        <v>0.556146421823693</v>
      </c>
      <c r="G346" s="105">
        <v>0.62132018545915946</v>
      </c>
      <c r="H346" s="105">
        <v>0.56791436504047377</v>
      </c>
      <c r="I346" s="105">
        <v>0.5862990718191845</v>
      </c>
      <c r="J346" s="105">
        <v>0.57365240360277392</v>
      </c>
      <c r="K346" s="105">
        <v>0.60088491116992571</v>
      </c>
      <c r="L346" s="105">
        <v>0.52830115064281702</v>
      </c>
      <c r="M346" s="105">
        <v>0.30189777359529746</v>
      </c>
      <c r="N346" s="105">
        <v>0.30422072791949628</v>
      </c>
      <c r="O346" s="105">
        <v>0.28284992918409452</v>
      </c>
      <c r="P346" s="105">
        <v>0.26867906816919906</v>
      </c>
      <c r="Q346" s="105">
        <v>0.2568698716589683</v>
      </c>
      <c r="R346" s="105">
        <v>0.2800103255067089</v>
      </c>
      <c r="S346" s="105">
        <v>0.27713341671554587</v>
      </c>
      <c r="T346" s="105">
        <v>0.19120720601673866</v>
      </c>
      <c r="U346" s="105">
        <v>0.19113548866331745</v>
      </c>
      <c r="V346" s="105">
        <v>0.29641058873789317</v>
      </c>
      <c r="W346" s="105">
        <v>0.27308959300668623</v>
      </c>
      <c r="X346" s="105">
        <v>0.41347894776197686</v>
      </c>
      <c r="Y346" s="105">
        <v>0.332984048941452</v>
      </c>
      <c r="DA346" s="132" t="s">
        <v>3170</v>
      </c>
    </row>
    <row r="347" spans="1:105" ht="12" customHeight="1" x14ac:dyDescent="0.25">
      <c r="A347" s="108" t="s">
        <v>50</v>
      </c>
      <c r="B347" s="99">
        <v>0.60740697861793291</v>
      </c>
      <c r="C347" s="99">
        <v>0.62357558938151503</v>
      </c>
      <c r="D347" s="99">
        <v>0.6387127536178806</v>
      </c>
      <c r="E347" s="99">
        <v>0.56561150159394513</v>
      </c>
      <c r="F347" s="99">
        <v>0.556146421823693</v>
      </c>
      <c r="G347" s="99">
        <v>0.62132018545915946</v>
      </c>
      <c r="H347" s="99">
        <v>0.56791436504047377</v>
      </c>
      <c r="I347" s="99">
        <v>0.5862990718191845</v>
      </c>
      <c r="J347" s="99">
        <v>0.57365240360277392</v>
      </c>
      <c r="K347" s="99">
        <v>0.60088491116992571</v>
      </c>
      <c r="L347" s="99">
        <v>0.52830115064281702</v>
      </c>
      <c r="M347" s="99">
        <v>0.30189777359529746</v>
      </c>
      <c r="N347" s="99">
        <v>0.30422072791949628</v>
      </c>
      <c r="O347" s="99">
        <v>0.28284992918409452</v>
      </c>
      <c r="P347" s="99">
        <v>0.26867906816919906</v>
      </c>
      <c r="Q347" s="99">
        <v>0.2568698716589683</v>
      </c>
      <c r="R347" s="99">
        <v>0.2800103255067089</v>
      </c>
      <c r="S347" s="99">
        <v>0.27713341671554587</v>
      </c>
      <c r="T347" s="99">
        <v>0.19120720601673866</v>
      </c>
      <c r="U347" s="99">
        <v>0.19113548866331745</v>
      </c>
      <c r="V347" s="99">
        <v>0.29641058873789317</v>
      </c>
      <c r="W347" s="99">
        <v>0.27308959300668623</v>
      </c>
      <c r="X347" s="99">
        <v>0.41347894776197686</v>
      </c>
      <c r="Y347" s="99">
        <v>0.332984048941452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1.7197689447274547</v>
      </c>
      <c r="C353" s="123">
        <v>1.6534255523888517</v>
      </c>
      <c r="D353" s="123">
        <v>1.6384069019065095</v>
      </c>
      <c r="E353" s="123">
        <v>1.9363805172253981</v>
      </c>
      <c r="F353" s="123">
        <v>1.9339980142100164</v>
      </c>
      <c r="G353" s="123">
        <v>1.6744490869208808</v>
      </c>
      <c r="H353" s="123">
        <v>1.4905469835275351</v>
      </c>
      <c r="I353" s="123">
        <v>1.3516875775890169</v>
      </c>
      <c r="J353" s="123">
        <v>1.116956885169561</v>
      </c>
      <c r="K353" s="123">
        <v>1.0030474567611425</v>
      </c>
      <c r="L353" s="123">
        <v>0.96707365609547491</v>
      </c>
      <c r="M353" s="123">
        <v>0.91009350971138125</v>
      </c>
      <c r="N353" s="123">
        <v>0.73640720769287116</v>
      </c>
      <c r="O353" s="123">
        <v>0.61531539914379785</v>
      </c>
      <c r="P353" s="123">
        <v>0.52919415896045585</v>
      </c>
      <c r="Q353" s="123">
        <v>0.4831456148514327</v>
      </c>
      <c r="R353" s="123">
        <v>0.48212292618402119</v>
      </c>
      <c r="S353" s="123">
        <v>0.50283309680954258</v>
      </c>
      <c r="T353" s="123">
        <v>0.50219714054024456</v>
      </c>
      <c r="U353" s="123">
        <v>0.5186970665011702</v>
      </c>
      <c r="V353" s="123">
        <v>0.6077476586143048</v>
      </c>
      <c r="W353" s="123">
        <v>0.55792775671513006</v>
      </c>
      <c r="X353" s="123">
        <v>0.51595225134220724</v>
      </c>
      <c r="Y353" s="123">
        <v>0.49505601495720375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5.9573688787420505</v>
      </c>
      <c r="C355" s="99">
        <v>5.6746334313573934</v>
      </c>
      <c r="D355" s="99">
        <v>5.6396926165847585</v>
      </c>
      <c r="E355" s="99">
        <v>6.552656840639524</v>
      </c>
      <c r="F355" s="99">
        <v>6.5000128036729148</v>
      </c>
      <c r="G355" s="99">
        <v>5.9424077607541772</v>
      </c>
      <c r="H355" s="99">
        <v>5.7941341333240821</v>
      </c>
      <c r="I355" s="99">
        <v>5.7836370875551921</v>
      </c>
      <c r="J355" s="99">
        <v>5.1939720075211699</v>
      </c>
      <c r="K355" s="99">
        <v>5.1366835409677609</v>
      </c>
      <c r="L355" s="99">
        <v>5.2089882911878584</v>
      </c>
      <c r="M355" s="99">
        <v>4.6828375870271772</v>
      </c>
      <c r="N355" s="99">
        <v>3.982370288860849</v>
      </c>
      <c r="O355" s="99">
        <v>3.6858016044103286</v>
      </c>
      <c r="P355" s="99">
        <v>3.2992646294273515</v>
      </c>
      <c r="Q355" s="99">
        <v>3.1846169785335032</v>
      </c>
      <c r="R355" s="99">
        <v>3.4121776543363933</v>
      </c>
      <c r="S355" s="99">
        <v>3.6556833516924141</v>
      </c>
      <c r="T355" s="99">
        <v>3.7532103131409835</v>
      </c>
      <c r="U355" s="99">
        <v>3.8826309793064344</v>
      </c>
      <c r="V355" s="99">
        <v>4.5255763922866565</v>
      </c>
      <c r="W355" s="99">
        <v>4.3065047201309392</v>
      </c>
      <c r="X355" s="99">
        <v>4.3097141665422223</v>
      </c>
      <c r="Y355" s="99">
        <v>4.4409135238775841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46.888988829026083</v>
      </c>
      <c r="D360" s="117">
        <f t="shared" si="150"/>
        <v>27.107887881449052</v>
      </c>
      <c r="E360" s="117">
        <f t="shared" si="150"/>
        <v>26.220164445219261</v>
      </c>
      <c r="F360" s="117">
        <f t="shared" si="150"/>
        <v>33.041926838530969</v>
      </c>
      <c r="G360" s="117">
        <f t="shared" si="150"/>
        <v>37.073543206959798</v>
      </c>
      <c r="H360" s="117">
        <f t="shared" si="150"/>
        <v>50.935235945375652</v>
      </c>
      <c r="I360" s="117">
        <f t="shared" si="150"/>
        <v>27.773495321967939</v>
      </c>
      <c r="J360" s="117">
        <f t="shared" si="150"/>
        <v>23.478804621222604</v>
      </c>
      <c r="K360" s="117">
        <f t="shared" si="150"/>
        <v>13.412972355266046</v>
      </c>
      <c r="L360" s="117">
        <f t="shared" si="150"/>
        <v>9.1891363854410066</v>
      </c>
      <c r="M360" s="117">
        <f t="shared" si="150"/>
        <v>44.676491835973586</v>
      </c>
      <c r="N360" s="117">
        <f t="shared" si="150"/>
        <v>36.558068326472373</v>
      </c>
      <c r="O360" s="117">
        <f t="shared" si="150"/>
        <v>19.909189135434502</v>
      </c>
      <c r="P360" s="117">
        <f t="shared" si="150"/>
        <v>21.169853284705297</v>
      </c>
      <c r="Q360" s="117">
        <f t="shared" si="150"/>
        <v>20.708774625163382</v>
      </c>
      <c r="R360" s="117">
        <f t="shared" ref="R360:V360" si="151">R361+R364+R366+R379</f>
        <v>20.347337640019525</v>
      </c>
      <c r="S360" s="117">
        <f t="shared" si="151"/>
        <v>28.572776301470679</v>
      </c>
      <c r="T360" s="117">
        <f t="shared" si="151"/>
        <v>24.162745910054209</v>
      </c>
      <c r="U360" s="117">
        <f t="shared" si="151"/>
        <v>26.011325124259031</v>
      </c>
      <c r="V360" s="117">
        <f t="shared" si="151"/>
        <v>18.950917541267529</v>
      </c>
      <c r="W360" s="117">
        <f t="shared" ref="W360:Y360" si="152">W361+W364+W366+W379</f>
        <v>19.188689716964088</v>
      </c>
      <c r="X360" s="117">
        <f t="shared" si="152"/>
        <v>16.254692069163944</v>
      </c>
      <c r="Y360" s="117">
        <f t="shared" si="152"/>
        <v>17.185215256617319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20.552922344425156</v>
      </c>
      <c r="D361" s="122">
        <f t="shared" si="153"/>
        <v>11.890920377979249</v>
      </c>
      <c r="E361" s="122">
        <f t="shared" si="153"/>
        <v>11.584965362624072</v>
      </c>
      <c r="F361" s="122">
        <f t="shared" si="153"/>
        <v>15.383639586621799</v>
      </c>
      <c r="G361" s="122">
        <f t="shared" si="153"/>
        <v>17.679876278385422</v>
      </c>
      <c r="H361" s="122">
        <f t="shared" si="153"/>
        <v>24.449289980196333</v>
      </c>
      <c r="I361" s="122">
        <f t="shared" si="153"/>
        <v>13.425547481221704</v>
      </c>
      <c r="J361" s="122">
        <f t="shared" si="153"/>
        <v>11.135670127480548</v>
      </c>
      <c r="K361" s="122">
        <f t="shared" si="153"/>
        <v>6.6492468434833052</v>
      </c>
      <c r="L361" s="122">
        <f t="shared" si="153"/>
        <v>3.7661285319007116</v>
      </c>
      <c r="M361" s="122">
        <f t="shared" si="153"/>
        <v>19.952203206757659</v>
      </c>
      <c r="N361" s="122">
        <f t="shared" si="153"/>
        <v>18.072405177555886</v>
      </c>
      <c r="O361" s="122">
        <f t="shared" si="153"/>
        <v>10.50134950779152</v>
      </c>
      <c r="P361" s="122">
        <f t="shared" si="153"/>
        <v>11.817981711311738</v>
      </c>
      <c r="Q361" s="122">
        <f t="shared" si="153"/>
        <v>11.693072061612598</v>
      </c>
      <c r="R361" s="122">
        <f t="shared" ref="R361:V361" si="154">SUM(R362:R363)</f>
        <v>11.180077697230029</v>
      </c>
      <c r="S361" s="122">
        <f t="shared" si="154"/>
        <v>15.467570481906519</v>
      </c>
      <c r="T361" s="122">
        <f t="shared" si="154"/>
        <v>12.64802587895748</v>
      </c>
      <c r="U361" s="122">
        <f t="shared" si="154"/>
        <v>13.300528117124328</v>
      </c>
      <c r="V361" s="122">
        <f t="shared" si="154"/>
        <v>9.2990580499354785</v>
      </c>
      <c r="W361" s="122">
        <f t="shared" ref="W361:Y361" si="155">SUM(W362:W363)</f>
        <v>9.3847399135286373</v>
      </c>
      <c r="X361" s="122">
        <f t="shared" si="155"/>
        <v>8.0717768588082421</v>
      </c>
      <c r="Y361" s="122">
        <f t="shared" si="155"/>
        <v>8.3454606580415742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20.468269740648584</v>
      </c>
      <c r="D362" s="98">
        <v>11.843191262822657</v>
      </c>
      <c r="E362" s="98">
        <v>11.546053943434007</v>
      </c>
      <c r="F362" s="98">
        <v>15.333619200737969</v>
      </c>
      <c r="G362" s="98">
        <v>17.620686928435099</v>
      </c>
      <c r="H362" s="98">
        <v>24.364672179633217</v>
      </c>
      <c r="I362" s="98">
        <v>13.376596544731852</v>
      </c>
      <c r="J362" s="98">
        <v>11.092165787916802</v>
      </c>
      <c r="K362" s="98">
        <v>6.6241609859914545</v>
      </c>
      <c r="L362" s="98">
        <v>3.7564788174559869</v>
      </c>
      <c r="M362" s="98">
        <v>19.893995339583377</v>
      </c>
      <c r="N362" s="98">
        <v>18.021504687489823</v>
      </c>
      <c r="O362" s="98">
        <v>10.471852835536216</v>
      </c>
      <c r="P362" s="98">
        <v>11.785954193107118</v>
      </c>
      <c r="Q362" s="98">
        <v>11.66166616108022</v>
      </c>
      <c r="R362" s="98">
        <v>11.14851817681734</v>
      </c>
      <c r="S362" s="98">
        <v>15.424077979170514</v>
      </c>
      <c r="T362" s="98">
        <v>12.612452047931313</v>
      </c>
      <c r="U362" s="98">
        <v>13.263121680913677</v>
      </c>
      <c r="V362" s="98">
        <v>9.2616080553577245</v>
      </c>
      <c r="W362" s="98">
        <v>9.3465868490156492</v>
      </c>
      <c r="X362" s="98">
        <v>8.0384351325523316</v>
      </c>
      <c r="Y362" s="98">
        <v>8.3097932135953503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8.465260377657316E-2</v>
      </c>
      <c r="D363" s="98">
        <v>4.7729115156592013E-2</v>
      </c>
      <c r="E363" s="98">
        <v>3.8911419190064446E-2</v>
      </c>
      <c r="F363" s="98">
        <v>5.0020385883829413E-2</v>
      </c>
      <c r="G363" s="98">
        <v>5.9189349950321268E-2</v>
      </c>
      <c r="H363" s="98">
        <v>8.4617800563114964E-2</v>
      </c>
      <c r="I363" s="98">
        <v>4.8950936489852478E-2</v>
      </c>
      <c r="J363" s="98">
        <v>4.3504339563746323E-2</v>
      </c>
      <c r="K363" s="98">
        <v>2.5085857491850529E-2</v>
      </c>
      <c r="L363" s="98">
        <v>9.6497144447248179E-3</v>
      </c>
      <c r="M363" s="98">
        <v>5.8207867174281072E-2</v>
      </c>
      <c r="N363" s="98">
        <v>5.0900490066064091E-2</v>
      </c>
      <c r="O363" s="98">
        <v>2.9496672255303159E-2</v>
      </c>
      <c r="P363" s="98">
        <v>3.2027518204619687E-2</v>
      </c>
      <c r="Q363" s="98">
        <v>3.1405900532378489E-2</v>
      </c>
      <c r="R363" s="98">
        <v>3.1559520412687808E-2</v>
      </c>
      <c r="S363" s="98">
        <v>4.3492502736004815E-2</v>
      </c>
      <c r="T363" s="98">
        <v>3.5573831026166389E-2</v>
      </c>
      <c r="U363" s="98">
        <v>3.7406436210650568E-2</v>
      </c>
      <c r="V363" s="98">
        <v>3.7449994577754532E-2</v>
      </c>
      <c r="W363" s="98">
        <v>3.8153064512987792E-2</v>
      </c>
      <c r="X363" s="98">
        <v>3.3341726255910031E-2</v>
      </c>
      <c r="Y363" s="98">
        <v>3.5667444446224709E-2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0.2272862675106187</v>
      </c>
      <c r="D364" s="122">
        <f t="shared" si="156"/>
        <v>6.9355952695644402E-2</v>
      </c>
      <c r="E364" s="122">
        <f t="shared" si="156"/>
        <v>0.14616369911072494</v>
      </c>
      <c r="F364" s="122">
        <f t="shared" si="156"/>
        <v>0.15530164834428342</v>
      </c>
      <c r="G364" s="122">
        <f t="shared" si="156"/>
        <v>0.21202191003998011</v>
      </c>
      <c r="H364" s="122">
        <f t="shared" si="156"/>
        <v>0.30785925794946761</v>
      </c>
      <c r="I364" s="122">
        <f t="shared" si="156"/>
        <v>5.0544166054415827E-2</v>
      </c>
      <c r="J364" s="122">
        <f t="shared" si="156"/>
        <v>3.0505066557886332E-2</v>
      </c>
      <c r="K364" s="122">
        <f t="shared" si="156"/>
        <v>2.2506454341329495E-2</v>
      </c>
      <c r="L364" s="122">
        <f t="shared" si="156"/>
        <v>4.8947284959282515E-2</v>
      </c>
      <c r="M364" s="122">
        <f t="shared" si="156"/>
        <v>0.27464378272413525</v>
      </c>
      <c r="N364" s="122">
        <f t="shared" si="156"/>
        <v>0.21491819570369552</v>
      </c>
      <c r="O364" s="122">
        <f t="shared" si="156"/>
        <v>0.10480491678788537</v>
      </c>
      <c r="P364" s="122">
        <f t="shared" si="156"/>
        <v>5.8110888536315311E-2</v>
      </c>
      <c r="Q364" s="122">
        <f t="shared" si="156"/>
        <v>6.4299447908740856E-2</v>
      </c>
      <c r="R364" s="122">
        <f t="shared" si="156"/>
        <v>5.1347182843304598E-2</v>
      </c>
      <c r="S364" s="122">
        <f t="shared" si="156"/>
        <v>7.0862545493550075E-2</v>
      </c>
      <c r="T364" s="122">
        <f t="shared" si="156"/>
        <v>4.8406657422044808E-2</v>
      </c>
      <c r="U364" s="122">
        <f t="shared" si="156"/>
        <v>4.716198003123321E-2</v>
      </c>
      <c r="V364" s="122">
        <f t="shared" si="156"/>
        <v>2.2273717800299499E-2</v>
      </c>
      <c r="W364" s="122">
        <f t="shared" si="156"/>
        <v>2.7797577610596046E-2</v>
      </c>
      <c r="X364" s="122">
        <f t="shared" si="156"/>
        <v>2.6850183420468045E-2</v>
      </c>
      <c r="Y364" s="122">
        <f t="shared" si="156"/>
        <v>3.594364303574888E-2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0.2272862675106187</v>
      </c>
      <c r="D365" s="98">
        <v>6.9355952695644402E-2</v>
      </c>
      <c r="E365" s="98">
        <v>0.14616369911072494</v>
      </c>
      <c r="F365" s="98">
        <v>0.15530164834428342</v>
      </c>
      <c r="G365" s="98">
        <v>0.21202191003998011</v>
      </c>
      <c r="H365" s="98">
        <v>0.30785925794946761</v>
      </c>
      <c r="I365" s="98">
        <v>5.0544166054415827E-2</v>
      </c>
      <c r="J365" s="98">
        <v>3.0505066557886332E-2</v>
      </c>
      <c r="K365" s="98">
        <v>2.2506454341329495E-2</v>
      </c>
      <c r="L365" s="98">
        <v>4.8947284959282515E-2</v>
      </c>
      <c r="M365" s="98">
        <v>0.27464378272413525</v>
      </c>
      <c r="N365" s="98">
        <v>0.21491819570369552</v>
      </c>
      <c r="O365" s="98">
        <v>0.10480491678788537</v>
      </c>
      <c r="P365" s="98">
        <v>5.8110888536315311E-2</v>
      </c>
      <c r="Q365" s="98">
        <v>6.4299447908740856E-2</v>
      </c>
      <c r="R365" s="98">
        <v>5.1347182843304598E-2</v>
      </c>
      <c r="S365" s="98">
        <v>7.0862545493550075E-2</v>
      </c>
      <c r="T365" s="98">
        <v>4.8406657422044808E-2</v>
      </c>
      <c r="U365" s="98">
        <v>4.716198003123321E-2</v>
      </c>
      <c r="V365" s="98">
        <v>2.2273717800299499E-2</v>
      </c>
      <c r="W365" s="98">
        <v>2.7797577610596046E-2</v>
      </c>
      <c r="X365" s="98">
        <v>2.6850183420468045E-2</v>
      </c>
      <c r="Y365" s="98">
        <v>3.594364303574888E-2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9.8421437657360489</v>
      </c>
      <c r="D366" s="122">
        <v>5.5161552779635219</v>
      </c>
      <c r="E366" s="122">
        <v>5.1902693494319756</v>
      </c>
      <c r="F366" s="122">
        <v>6.3231905390000795</v>
      </c>
      <c r="G366" s="122">
        <v>6.9682159103721721</v>
      </c>
      <c r="H366" s="122">
        <v>9.7571347652148823</v>
      </c>
      <c r="I366" s="122">
        <v>5.2273823407286422</v>
      </c>
      <c r="J366" s="122">
        <v>4.2251566570765196</v>
      </c>
      <c r="K366" s="122">
        <v>2.3277854346193951</v>
      </c>
      <c r="L366" s="122">
        <v>1.9922706284254001</v>
      </c>
      <c r="M366" s="122">
        <v>8.8912496309792246</v>
      </c>
      <c r="N366" s="122">
        <v>6.8546525544787329</v>
      </c>
      <c r="O366" s="122">
        <v>3.5877160597166782</v>
      </c>
      <c r="P366" s="122">
        <v>3.6808137668884577</v>
      </c>
      <c r="Q366" s="122">
        <v>3.5054115530213084</v>
      </c>
      <c r="R366" s="122">
        <v>3.4499532409764169</v>
      </c>
      <c r="S366" s="122">
        <v>5.0371703539100219</v>
      </c>
      <c r="T366" s="122">
        <v>4.1799119560592999</v>
      </c>
      <c r="U366" s="122">
        <v>4.4936826804514434</v>
      </c>
      <c r="V366" s="122">
        <v>3.2640191216844046</v>
      </c>
      <c r="W366" s="122">
        <v>3.1658410122097935</v>
      </c>
      <c r="X366" s="122">
        <v>2.6024631770598918</v>
      </c>
      <c r="Y366" s="122">
        <v>2.7699712822081439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0.12288112529792011</v>
      </c>
      <c r="D367" s="98">
        <v>9.5317882323896749E-2</v>
      </c>
      <c r="E367" s="98">
        <v>7.1990277137708961E-2</v>
      </c>
      <c r="F367" s="98">
        <v>0.12200481177009284</v>
      </c>
      <c r="G367" s="98">
        <v>0.16639796038960455</v>
      </c>
      <c r="H367" s="98">
        <v>0.2633856699085324</v>
      </c>
      <c r="I367" s="98">
        <v>0.1766870961236989</v>
      </c>
      <c r="J367" s="98">
        <v>0.7063509659138022</v>
      </c>
      <c r="K367" s="98">
        <v>0.21370585277359708</v>
      </c>
      <c r="L367" s="98">
        <v>0.26221029320926431</v>
      </c>
      <c r="M367" s="98">
        <v>1.3430010442228986</v>
      </c>
      <c r="N367" s="98">
        <v>1.5261941738982936</v>
      </c>
      <c r="O367" s="98">
        <v>1.0178346334094099</v>
      </c>
      <c r="P367" s="98">
        <v>0.38020051815064271</v>
      </c>
      <c r="Q367" s="98">
        <v>0.31344736719437172</v>
      </c>
      <c r="R367" s="98">
        <v>0.30070799480074595</v>
      </c>
      <c r="S367" s="98">
        <v>0.53795086261035907</v>
      </c>
      <c r="T367" s="98">
        <v>0.38716253595506922</v>
      </c>
      <c r="U367" s="98">
        <v>0.44182409822218005</v>
      </c>
      <c r="V367" s="98">
        <v>0.49462152787775049</v>
      </c>
      <c r="W367" s="98">
        <v>0.77457036255592904</v>
      </c>
      <c r="X367" s="98">
        <v>0.73887670944147754</v>
      </c>
      <c r="Y367" s="98">
        <v>0.50738486336737465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9.9641037737189359E-4</v>
      </c>
      <c r="D368" s="98">
        <v>5.8228161571757375E-4</v>
      </c>
      <c r="E368" s="98">
        <v>1.7990335957083874E-3</v>
      </c>
      <c r="F368" s="98">
        <v>1.2461958857347651E-3</v>
      </c>
      <c r="G368" s="98">
        <v>4.7007422699877493E-4</v>
      </c>
      <c r="H368" s="98">
        <v>3.5323166837578236E-3</v>
      </c>
      <c r="I368" s="98">
        <v>3.2079609672571276E-4</v>
      </c>
      <c r="J368" s="98">
        <v>1.8964904049006068E-2</v>
      </c>
      <c r="K368" s="98">
        <v>2.2983016345822348E-3</v>
      </c>
      <c r="L368" s="98">
        <v>1.3588490844387333E-2</v>
      </c>
      <c r="M368" s="98">
        <v>5.8491092826285417E-2</v>
      </c>
      <c r="N368" s="98">
        <v>6.2892493335274635E-2</v>
      </c>
      <c r="O368" s="98">
        <v>3.0741680228464012E-2</v>
      </c>
      <c r="P368" s="98">
        <v>3.1314086984931086E-2</v>
      </c>
      <c r="Q368" s="98">
        <v>1.9347942583680031E-2</v>
      </c>
      <c r="R368" s="98">
        <v>3.1669787394044747E-4</v>
      </c>
      <c r="S368" s="98">
        <v>2.6171302762817913E-2</v>
      </c>
      <c r="T368" s="98">
        <v>1.3775435145687218E-2</v>
      </c>
      <c r="U368" s="98">
        <v>1.8231428724252534E-2</v>
      </c>
      <c r="V368" s="98">
        <v>2.1644891265967324E-2</v>
      </c>
      <c r="W368" s="98">
        <v>6.6779612343035666E-3</v>
      </c>
      <c r="X368" s="98">
        <v>0</v>
      </c>
      <c r="Y368" s="98">
        <v>7.4720897021993997E-3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2.8377594196090896E-4</v>
      </c>
      <c r="D369" s="101">
        <v>1.6937278055680836E-4</v>
      </c>
      <c r="E369" s="101">
        <v>4.4881612416825439E-4</v>
      </c>
      <c r="F369" s="101">
        <v>3.0753431717539455E-4</v>
      </c>
      <c r="G369" s="101">
        <v>1.3003222625460203E-4</v>
      </c>
      <c r="H369" s="101">
        <v>8.9682966393959658E-4</v>
      </c>
      <c r="I369" s="101">
        <v>8.1097353923477019E-5</v>
      </c>
      <c r="J369" s="101">
        <v>4.6798820673222188E-3</v>
      </c>
      <c r="K369" s="101">
        <v>5.7328522647819707E-4</v>
      </c>
      <c r="L369" s="101">
        <v>2.6933258614721517E-3</v>
      </c>
      <c r="M369" s="101">
        <v>8.1808986446784467E-3</v>
      </c>
      <c r="N369" s="101">
        <v>9.4763826391749233E-3</v>
      </c>
      <c r="O369" s="101">
        <v>4.1020030420336803E-3</v>
      </c>
      <c r="P369" s="101">
        <v>4.4015329377661422E-3</v>
      </c>
      <c r="Q369" s="101">
        <v>2.7706070469759535E-3</v>
      </c>
      <c r="R369" s="101">
        <v>4.6346876283571672E-5</v>
      </c>
      <c r="S369" s="101">
        <v>3.6314139577810034E-3</v>
      </c>
      <c r="T369" s="101">
        <v>1.4181607490895772E-3</v>
      </c>
      <c r="U369" s="101">
        <v>1.9353641518732772E-3</v>
      </c>
      <c r="V369" s="101">
        <v>2.5360290466694174E-3</v>
      </c>
      <c r="W369" s="101">
        <v>8.5245315600255211E-4</v>
      </c>
      <c r="X369" s="101">
        <v>0</v>
      </c>
      <c r="Y369" s="101">
        <v>1.294921987053106E-3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7.1263443541098469E-4</v>
      </c>
      <c r="D370" s="104">
        <v>4.1290883516076544E-4</v>
      </c>
      <c r="E370" s="104">
        <v>1.350217471540133E-3</v>
      </c>
      <c r="F370" s="104">
        <v>9.3866156855937062E-4</v>
      </c>
      <c r="G370" s="104">
        <v>3.4004200074417293E-4</v>
      </c>
      <c r="H370" s="104">
        <v>2.6354870198182271E-3</v>
      </c>
      <c r="I370" s="104">
        <v>2.3969874280223576E-4</v>
      </c>
      <c r="J370" s="104">
        <v>1.4285021981683847E-2</v>
      </c>
      <c r="K370" s="104">
        <v>1.7250164081040375E-3</v>
      </c>
      <c r="L370" s="104">
        <v>1.089516498291518E-2</v>
      </c>
      <c r="M370" s="104">
        <v>5.0310194181606968E-2</v>
      </c>
      <c r="N370" s="104">
        <v>5.3416110696099715E-2</v>
      </c>
      <c r="O370" s="104">
        <v>2.663967718643033E-2</v>
      </c>
      <c r="P370" s="104">
        <v>2.6912554047164944E-2</v>
      </c>
      <c r="Q370" s="104">
        <v>1.6577335536704079E-2</v>
      </c>
      <c r="R370" s="104">
        <v>2.7035099765687577E-4</v>
      </c>
      <c r="S370" s="104">
        <v>2.253988880503691E-2</v>
      </c>
      <c r="T370" s="104">
        <v>1.2357274396597642E-2</v>
      </c>
      <c r="U370" s="104">
        <v>1.6296064572379258E-2</v>
      </c>
      <c r="V370" s="104">
        <v>1.9108862219297907E-2</v>
      </c>
      <c r="W370" s="104">
        <v>5.8255080783010142E-3</v>
      </c>
      <c r="X370" s="104">
        <v>0</v>
      </c>
      <c r="Y370" s="104">
        <v>6.1771677151462936E-3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9.0902977317382128</v>
      </c>
      <c r="D371" s="101">
        <v>5.0338494786862649</v>
      </c>
      <c r="E371" s="101">
        <v>4.8222206319472107</v>
      </c>
      <c r="F371" s="101">
        <v>5.7732852126799852</v>
      </c>
      <c r="G371" s="101">
        <v>6.2074753205572542</v>
      </c>
      <c r="H371" s="101">
        <v>8.6093560975876855</v>
      </c>
      <c r="I371" s="101">
        <v>4.3869025942071795</v>
      </c>
      <c r="J371" s="101">
        <v>2.9713989160585474</v>
      </c>
      <c r="K371" s="101">
        <v>1.7872100929841965</v>
      </c>
      <c r="L371" s="101">
        <v>1.3716849222314484</v>
      </c>
      <c r="M371" s="101">
        <v>5.7612503241241084</v>
      </c>
      <c r="N371" s="101">
        <v>4.0886308651185113</v>
      </c>
      <c r="O371" s="101">
        <v>2.0296232018070826</v>
      </c>
      <c r="P371" s="101">
        <v>2.4078076052981729</v>
      </c>
      <c r="Q371" s="101">
        <v>2.2858635885858711</v>
      </c>
      <c r="R371" s="101">
        <v>2.3156572431960467</v>
      </c>
      <c r="S371" s="101">
        <v>3.4525918289579214</v>
      </c>
      <c r="T371" s="101">
        <v>2.5088116996755052</v>
      </c>
      <c r="U371" s="101">
        <v>3.0140045918202336</v>
      </c>
      <c r="V371" s="101">
        <v>1.7064712579473318</v>
      </c>
      <c r="W371" s="101">
        <v>1.6963312614220245</v>
      </c>
      <c r="X371" s="101">
        <v>0.88506329128212569</v>
      </c>
      <c r="Y371" s="101">
        <v>1.284836239019872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6.1532911977857166E-2</v>
      </c>
      <c r="D372" s="104">
        <v>3.8616869561315777E-2</v>
      </c>
      <c r="E372" s="104">
        <v>0.10507469099198898</v>
      </c>
      <c r="F372" s="104">
        <v>5.2910599281032852E-2</v>
      </c>
      <c r="G372" s="104">
        <v>2.3723852735104294E-2</v>
      </c>
      <c r="H372" s="104">
        <v>9.0371723392976638E-2</v>
      </c>
      <c r="I372" s="104">
        <v>2.1941211914515375E-2</v>
      </c>
      <c r="J372" s="104">
        <v>6.3425308181581208E-2</v>
      </c>
      <c r="K372" s="104">
        <v>2.4837755342877448E-2</v>
      </c>
      <c r="L372" s="104">
        <v>8.1199834859211201E-2</v>
      </c>
      <c r="M372" s="104">
        <v>0.20095039005415777</v>
      </c>
      <c r="N372" s="104">
        <v>0.15108259577438629</v>
      </c>
      <c r="O372" s="104">
        <v>6.382702698472234E-2</v>
      </c>
      <c r="P372" s="104">
        <v>8.5752139285009965E-2</v>
      </c>
      <c r="Q372" s="104">
        <v>6.361572934328498E-2</v>
      </c>
      <c r="R372" s="104">
        <v>6.3851828608014388E-2</v>
      </c>
      <c r="S372" s="104">
        <v>0.17984937607353527</v>
      </c>
      <c r="T372" s="104">
        <v>0.10138674686974229</v>
      </c>
      <c r="U372" s="104">
        <v>0.11656556109165502</v>
      </c>
      <c r="V372" s="104">
        <v>0.14060975257846994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1.7453189978354593E-2</v>
      </c>
      <c r="D373" s="98">
        <v>1.1314003334294718E-2</v>
      </c>
      <c r="E373" s="98">
        <v>2.722718520889705E-2</v>
      </c>
      <c r="F373" s="98">
        <v>1.3699741698810452E-2</v>
      </c>
      <c r="G373" s="98">
        <v>6.9233242218356625E-3</v>
      </c>
      <c r="H373" s="98">
        <v>2.4391151823762808E-2</v>
      </c>
      <c r="I373" s="98">
        <v>5.9924610771709685E-3</v>
      </c>
      <c r="J373" s="98">
        <v>1.6937839108822746E-2</v>
      </c>
      <c r="K373" s="98">
        <v>6.8642409119154812E-3</v>
      </c>
      <c r="L373" s="98">
        <v>1.9206596030137191E-2</v>
      </c>
      <c r="M373" s="98">
        <v>3.216532441635734E-2</v>
      </c>
      <c r="N373" s="98">
        <v>2.48472859590111E-2</v>
      </c>
      <c r="O373" s="98">
        <v>9.5302447649136864E-3</v>
      </c>
      <c r="P373" s="98">
        <v>1.2846078658266202E-2</v>
      </c>
      <c r="Q373" s="98">
        <v>9.3644072065706095E-3</v>
      </c>
      <c r="R373" s="98">
        <v>9.9531994489017069E-3</v>
      </c>
      <c r="S373" s="98">
        <v>2.7355150697368123E-2</v>
      </c>
      <c r="T373" s="98">
        <v>1.1013821426071302E-2</v>
      </c>
      <c r="U373" s="98">
        <v>1.2938234646803914E-2</v>
      </c>
      <c r="V373" s="98">
        <v>2.0917312463768076E-2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4.4079721999502573E-2</v>
      </c>
      <c r="D374" s="98">
        <v>2.730286622702106E-2</v>
      </c>
      <c r="E374" s="98">
        <v>7.7847505783091922E-2</v>
      </c>
      <c r="F374" s="98">
        <v>3.9210857582222404E-2</v>
      </c>
      <c r="G374" s="98">
        <v>1.6800528513268631E-2</v>
      </c>
      <c r="H374" s="98">
        <v>6.5980571569213831E-2</v>
      </c>
      <c r="I374" s="98">
        <v>1.5948750837344407E-2</v>
      </c>
      <c r="J374" s="98">
        <v>4.6487469072758456E-2</v>
      </c>
      <c r="K374" s="98">
        <v>1.7973514430961967E-2</v>
      </c>
      <c r="L374" s="98">
        <v>6.1993238829074003E-2</v>
      </c>
      <c r="M374" s="98">
        <v>0.16878506563780044</v>
      </c>
      <c r="N374" s="98">
        <v>0.1262353098153752</v>
      </c>
      <c r="O374" s="98">
        <v>5.4296782219808652E-2</v>
      </c>
      <c r="P374" s="98">
        <v>7.2906060626743763E-2</v>
      </c>
      <c r="Q374" s="98">
        <v>5.4251322136714374E-2</v>
      </c>
      <c r="R374" s="98">
        <v>5.3898629159112685E-2</v>
      </c>
      <c r="S374" s="98">
        <v>0.15249422537616714</v>
      </c>
      <c r="T374" s="98">
        <v>9.0372925443670996E-2</v>
      </c>
      <c r="U374" s="98">
        <v>0.10362732644485111</v>
      </c>
      <c r="V374" s="98">
        <v>0.11969244011470186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0.20097644705509959</v>
      </c>
      <c r="D375" s="101">
        <v>0.13822731641108352</v>
      </c>
      <c r="E375" s="101">
        <v>8.7478780012777077E-2</v>
      </c>
      <c r="F375" s="101">
        <v>0.15562415063385426</v>
      </c>
      <c r="G375" s="101">
        <v>0.16484666270662912</v>
      </c>
      <c r="H375" s="101">
        <v>0.40989867761819426</v>
      </c>
      <c r="I375" s="101">
        <v>0.30603658252279609</v>
      </c>
      <c r="J375" s="101">
        <v>0.10211163203999862</v>
      </c>
      <c r="K375" s="101">
        <v>8.1794984714260138E-2</v>
      </c>
      <c r="L375" s="101">
        <v>1.2835858091956663E-3</v>
      </c>
      <c r="M375" s="101">
        <v>0.20526502216062639</v>
      </c>
      <c r="N375" s="101">
        <v>0.11822804232246763</v>
      </c>
      <c r="O375" s="101">
        <v>0.10837353646155416</v>
      </c>
      <c r="P375" s="101">
        <v>8.5219519008989997E-2</v>
      </c>
      <c r="Q375" s="101">
        <v>0.10663541083382258</v>
      </c>
      <c r="R375" s="101">
        <v>9.149947122180517E-2</v>
      </c>
      <c r="S375" s="101">
        <v>8.1911963856746234E-2</v>
      </c>
      <c r="T375" s="101">
        <v>0.27779206968116044</v>
      </c>
      <c r="U375" s="101">
        <v>0.1133969658468771</v>
      </c>
      <c r="V375" s="101">
        <v>0.35345401076018396</v>
      </c>
      <c r="W375" s="101">
        <v>0</v>
      </c>
      <c r="X375" s="101">
        <v>6.8268526335978852E-2</v>
      </c>
      <c r="Y375" s="101">
        <v>0.21075272003393605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0.36545913928958684</v>
      </c>
      <c r="D376" s="104">
        <v>0.20956144936524376</v>
      </c>
      <c r="E376" s="104">
        <v>0.10170593574658193</v>
      </c>
      <c r="F376" s="104">
        <v>0.21811956874937985</v>
      </c>
      <c r="G376" s="104">
        <v>0.40530203975658197</v>
      </c>
      <c r="H376" s="104">
        <v>0.38059028002373585</v>
      </c>
      <c r="I376" s="104">
        <v>0.33549405986372749</v>
      </c>
      <c r="J376" s="104">
        <v>0.36290493083358377</v>
      </c>
      <c r="K376" s="104">
        <v>0.21793844716988162</v>
      </c>
      <c r="L376" s="104">
        <v>0.26230350147189335</v>
      </c>
      <c r="M376" s="104">
        <v>1.3222917575911484</v>
      </c>
      <c r="N376" s="104">
        <v>0.90762438402980039</v>
      </c>
      <c r="O376" s="104">
        <v>0.33731598082544534</v>
      </c>
      <c r="P376" s="104">
        <v>0.69051989816071124</v>
      </c>
      <c r="Q376" s="104">
        <v>0.71650151448027821</v>
      </c>
      <c r="R376" s="104">
        <v>0.67792000527586416</v>
      </c>
      <c r="S376" s="104">
        <v>0.75869501964864239</v>
      </c>
      <c r="T376" s="104">
        <v>0.89098346873213474</v>
      </c>
      <c r="U376" s="104">
        <v>0.7896600347462448</v>
      </c>
      <c r="V376" s="104">
        <v>0.54721768125470149</v>
      </c>
      <c r="W376" s="104">
        <v>0.68826142699753667</v>
      </c>
      <c r="X376" s="104">
        <v>0.91025465000031003</v>
      </c>
      <c r="Y376" s="104">
        <v>0.75952537008476217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9.5733160014728605E-2</v>
      </c>
      <c r="D377" s="98">
        <v>5.8601053345613358E-2</v>
      </c>
      <c r="E377" s="98">
        <v>2.0989263675845648E-2</v>
      </c>
      <c r="F377" s="98">
        <v>4.5640306780308844E-2</v>
      </c>
      <c r="G377" s="98">
        <v>0.11326087568752682</v>
      </c>
      <c r="H377" s="98">
        <v>9.1749951078431674E-2</v>
      </c>
      <c r="I377" s="98">
        <v>8.3592970713022172E-2</v>
      </c>
      <c r="J377" s="98">
        <v>8.739851966403947E-2</v>
      </c>
      <c r="K377" s="98">
        <v>5.6001780164323382E-2</v>
      </c>
      <c r="L377" s="98">
        <v>4.8205648369688756E-2</v>
      </c>
      <c r="M377" s="98">
        <v>0.18528651935559226</v>
      </c>
      <c r="N377" s="98">
        <v>0.12209463043400809</v>
      </c>
      <c r="O377" s="98">
        <v>3.8125072856608579E-2</v>
      </c>
      <c r="P377" s="98">
        <v>8.2737753006144582E-2</v>
      </c>
      <c r="Q377" s="98">
        <v>8.9787562134831314E-2</v>
      </c>
      <c r="R377" s="98">
        <v>9.2592628313698064E-2</v>
      </c>
      <c r="S377" s="98">
        <v>9.8300618631540812E-2</v>
      </c>
      <c r="T377" s="98">
        <v>8.32191687062587E-2</v>
      </c>
      <c r="U377" s="98">
        <v>7.5311321660706976E-2</v>
      </c>
      <c r="V377" s="98">
        <v>2.0394809691843895E-2</v>
      </c>
      <c r="W377" s="98">
        <v>6.2588709894912026E-2</v>
      </c>
      <c r="X377" s="98">
        <v>0.15455350964733813</v>
      </c>
      <c r="Y377" s="98">
        <v>0.12451377931871373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0.26972597927485825</v>
      </c>
      <c r="D378" s="98">
        <v>0.15096039601963041</v>
      </c>
      <c r="E378" s="98">
        <v>8.0716672070736281E-2</v>
      </c>
      <c r="F378" s="98">
        <v>0.17247926196907101</v>
      </c>
      <c r="G378" s="98">
        <v>0.29204116406905517</v>
      </c>
      <c r="H378" s="98">
        <v>0.28884032894530415</v>
      </c>
      <c r="I378" s="98">
        <v>0.2519010891507053</v>
      </c>
      <c r="J378" s="98">
        <v>0.27550641116954433</v>
      </c>
      <c r="K378" s="98">
        <v>0.16193666700555823</v>
      </c>
      <c r="L378" s="98">
        <v>0.21409785310220461</v>
      </c>
      <c r="M378" s="98">
        <v>1.137005238235556</v>
      </c>
      <c r="N378" s="98">
        <v>0.78552975359579236</v>
      </c>
      <c r="O378" s="98">
        <v>0.29919090796883674</v>
      </c>
      <c r="P378" s="98">
        <v>0.60778214515456663</v>
      </c>
      <c r="Q378" s="98">
        <v>0.62671395234544691</v>
      </c>
      <c r="R378" s="98">
        <v>0.58532737696216608</v>
      </c>
      <c r="S378" s="98">
        <v>0.66039440101710156</v>
      </c>
      <c r="T378" s="98">
        <v>0.80776430002587607</v>
      </c>
      <c r="U378" s="98">
        <v>0.71434871308553782</v>
      </c>
      <c r="V378" s="98">
        <v>0.52682287156285756</v>
      </c>
      <c r="W378" s="98">
        <v>0.62567271710262462</v>
      </c>
      <c r="X378" s="98">
        <v>0.75570114035297187</v>
      </c>
      <c r="Y378" s="98">
        <v>0.63501159076604841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16.266636451354259</v>
      </c>
      <c r="D379" s="122">
        <v>9.6314562728106381</v>
      </c>
      <c r="E379" s="122">
        <v>9.2987660340524911</v>
      </c>
      <c r="F379" s="122">
        <v>11.179795064564804</v>
      </c>
      <c r="G379" s="122">
        <v>12.213429108162227</v>
      </c>
      <c r="H379" s="122">
        <v>16.420951942014966</v>
      </c>
      <c r="I379" s="122">
        <v>9.0700213339631794</v>
      </c>
      <c r="J379" s="122">
        <v>8.0874727701076505</v>
      </c>
      <c r="K379" s="122">
        <v>4.4134336228220166</v>
      </c>
      <c r="L379" s="122">
        <v>3.3817899401556129</v>
      </c>
      <c r="M379" s="122">
        <v>15.558395215512567</v>
      </c>
      <c r="N379" s="122">
        <v>11.416092398734056</v>
      </c>
      <c r="O379" s="122">
        <v>5.7153186511384186</v>
      </c>
      <c r="P379" s="122">
        <v>5.6129469179687845</v>
      </c>
      <c r="Q379" s="122">
        <v>5.4459915626207342</v>
      </c>
      <c r="R379" s="122">
        <v>5.6659595189697729</v>
      </c>
      <c r="S379" s="122">
        <v>7.9971729201605859</v>
      </c>
      <c r="T379" s="122">
        <v>7.2864014176153837</v>
      </c>
      <c r="U379" s="122">
        <v>8.1699523466520265</v>
      </c>
      <c r="V379" s="122">
        <v>6.3655666518473488</v>
      </c>
      <c r="W379" s="122">
        <v>6.6103112136150628</v>
      </c>
      <c r="X379" s="122">
        <v>5.5536018498753403</v>
      </c>
      <c r="Y379" s="122">
        <v>6.0338396733318493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1.1201143086587004</v>
      </c>
      <c r="D380" s="98">
        <v>1.206089272088571</v>
      </c>
      <c r="E380" s="98">
        <v>1.1223063198481402</v>
      </c>
      <c r="F380" s="98">
        <v>1.0770075728552744</v>
      </c>
      <c r="G380" s="98">
        <v>1.716041649641578</v>
      </c>
      <c r="H380" s="98">
        <v>3.508106160885903</v>
      </c>
      <c r="I380" s="98">
        <v>5.0012998169341936</v>
      </c>
      <c r="J380" s="98">
        <v>5.8122225681246613</v>
      </c>
      <c r="K380" s="98">
        <v>2.8563467697130211</v>
      </c>
      <c r="L380" s="98">
        <v>1.3938108502801485</v>
      </c>
      <c r="M380" s="98">
        <v>6.0148946561717773</v>
      </c>
      <c r="N380" s="98">
        <v>7.9454843040332284</v>
      </c>
      <c r="O380" s="98">
        <v>4.9866764110038142</v>
      </c>
      <c r="P380" s="98">
        <v>3.6202373450159695</v>
      </c>
      <c r="Q380" s="98">
        <v>3.6075581946784272</v>
      </c>
      <c r="R380" s="98">
        <v>2.5149746289577539</v>
      </c>
      <c r="S380" s="98">
        <v>3.5435475801634961</v>
      </c>
      <c r="T380" s="98">
        <v>2.3631120612367087</v>
      </c>
      <c r="U380" s="98">
        <v>3.1130509186760795</v>
      </c>
      <c r="V380" s="98">
        <v>3.4994647764140687</v>
      </c>
      <c r="W380" s="98">
        <v>3.9057394556485199</v>
      </c>
      <c r="X380" s="98">
        <v>3.3519482832884422</v>
      </c>
      <c r="Y380" s="98">
        <v>2.3806096998954085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8.2023730613879096</v>
      </c>
      <c r="D381" s="98">
        <v>4.4757385676707599</v>
      </c>
      <c r="E381" s="98">
        <v>5.1618877300776909</v>
      </c>
      <c r="F381" s="98">
        <v>5.3396623982646609</v>
      </c>
      <c r="G381" s="98">
        <v>3.8605844588296443</v>
      </c>
      <c r="H381" s="98">
        <v>4.7730770046607374</v>
      </c>
      <c r="I381" s="98">
        <v>1.3345650089866716</v>
      </c>
      <c r="J381" s="98">
        <v>0.80195214603692255</v>
      </c>
      <c r="K381" s="98">
        <v>0.76138605769879031</v>
      </c>
      <c r="L381" s="98">
        <v>1.1336271389589647</v>
      </c>
      <c r="M381" s="98">
        <v>6.2126556709474894</v>
      </c>
      <c r="N381" s="98">
        <v>2.5541147515582878</v>
      </c>
      <c r="O381" s="98">
        <v>0.49957112869188225</v>
      </c>
      <c r="P381" s="98">
        <v>0.97122763149033198</v>
      </c>
      <c r="Q381" s="98">
        <v>0.58490889155678005</v>
      </c>
      <c r="R381" s="98">
        <v>0.65357885268487126</v>
      </c>
      <c r="S381" s="98">
        <v>1.8653401222759403</v>
      </c>
      <c r="T381" s="98">
        <v>1.7736690059710742</v>
      </c>
      <c r="U381" s="98">
        <v>2.0937248514089601</v>
      </c>
      <c r="V381" s="98">
        <v>1.1770803593719719</v>
      </c>
      <c r="W381" s="98">
        <v>0.54412874145936618</v>
      </c>
      <c r="X381" s="98">
        <v>0.30135145511637146</v>
      </c>
      <c r="Y381" s="98">
        <v>0.50546104415951565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6.9441490813076499</v>
      </c>
      <c r="D382" s="33">
        <v>3.9496284330513078</v>
      </c>
      <c r="E382" s="33">
        <v>3.0145719841266594</v>
      </c>
      <c r="F382" s="33">
        <v>4.7631250934448692</v>
      </c>
      <c r="G382" s="33">
        <v>6.6368029996910058</v>
      </c>
      <c r="H382" s="33">
        <v>8.1397687764683262</v>
      </c>
      <c r="I382" s="33">
        <v>2.7341565080423136</v>
      </c>
      <c r="J382" s="33">
        <v>1.4732980559460671</v>
      </c>
      <c r="K382" s="33">
        <v>0.79570079541020544</v>
      </c>
      <c r="L382" s="33">
        <v>0.85435195091649951</v>
      </c>
      <c r="M382" s="33">
        <v>3.3308448883932988</v>
      </c>
      <c r="N382" s="33">
        <v>0.9164933431425395</v>
      </c>
      <c r="O382" s="33">
        <v>0.22907111144272219</v>
      </c>
      <c r="P382" s="33">
        <v>1.0214819414624823</v>
      </c>
      <c r="Q382" s="33">
        <v>1.2535244763855271</v>
      </c>
      <c r="R382" s="33">
        <v>2.4974060373271478</v>
      </c>
      <c r="S382" s="33">
        <v>2.5882852177211495</v>
      </c>
      <c r="T382" s="33">
        <v>3.1496203504076004</v>
      </c>
      <c r="U382" s="33">
        <v>2.9631765765669873</v>
      </c>
      <c r="V382" s="33">
        <v>1.689021516061308</v>
      </c>
      <c r="W382" s="33">
        <v>2.1604430165071773</v>
      </c>
      <c r="X382" s="33">
        <v>1.9003021114705265</v>
      </c>
      <c r="Y382" s="33">
        <v>3.1477689292769258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28.358899832489147</v>
      </c>
      <c r="D384" s="117">
        <f t="shared" si="157"/>
        <v>16.432195944309633</v>
      </c>
      <c r="E384" s="117">
        <f t="shared" si="157"/>
        <v>16.042473273793028</v>
      </c>
      <c r="F384" s="117">
        <f t="shared" si="157"/>
        <v>20.565718297793087</v>
      </c>
      <c r="G384" s="117">
        <f t="shared" si="157"/>
        <v>23.677667813377873</v>
      </c>
      <c r="H384" s="117">
        <f t="shared" si="157"/>
        <v>32.746266350513523</v>
      </c>
      <c r="I384" s="117">
        <f t="shared" si="157"/>
        <v>17.522569160461032</v>
      </c>
      <c r="J384" s="117">
        <f t="shared" si="157"/>
        <v>14.845066343007215</v>
      </c>
      <c r="K384" s="117">
        <f t="shared" si="157"/>
        <v>8.578183838677921</v>
      </c>
      <c r="L384" s="117">
        <f t="shared" si="157"/>
        <v>6.0935222754322442</v>
      </c>
      <c r="M384" s="117">
        <f t="shared" si="157"/>
        <v>30.031386957888721</v>
      </c>
      <c r="N384" s="117">
        <f t="shared" si="157"/>
        <v>24.648185698126483</v>
      </c>
      <c r="O384" s="117">
        <f t="shared" si="157"/>
        <v>13.52346960103317</v>
      </c>
      <c r="P384" s="117">
        <f t="shared" si="157"/>
        <v>14.645938646967497</v>
      </c>
      <c r="Q384" s="117">
        <f t="shared" si="157"/>
        <v>14.579832855457269</v>
      </c>
      <c r="R384" s="117">
        <f t="shared" ref="R384:V384" si="158">R385+R388+R390+R403</f>
        <v>14.70653053204563</v>
      </c>
      <c r="S384" s="117">
        <f t="shared" si="158"/>
        <v>20.755738303318775</v>
      </c>
      <c r="T384" s="117">
        <f t="shared" si="158"/>
        <v>17.987766402266693</v>
      </c>
      <c r="U384" s="117">
        <f t="shared" si="158"/>
        <v>19.428358765956588</v>
      </c>
      <c r="V384" s="117">
        <f t="shared" si="158"/>
        <v>14.094744125678476</v>
      </c>
      <c r="W384" s="117">
        <f t="shared" ref="W384:Y384" si="159">W385+W388+W390+W403</f>
        <v>14.500792222583293</v>
      </c>
      <c r="X384" s="117">
        <f t="shared" si="159"/>
        <v>12.462318899636092</v>
      </c>
      <c r="Y384" s="117">
        <f t="shared" si="159"/>
        <v>13.534106755451109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11.586369756757096</v>
      </c>
      <c r="D385" s="122">
        <f t="shared" si="160"/>
        <v>6.8359029379654892</v>
      </c>
      <c r="E385" s="122">
        <f t="shared" si="160"/>
        <v>6.7878096175862543</v>
      </c>
      <c r="F385" s="122">
        <f t="shared" si="160"/>
        <v>9.1883161653223677</v>
      </c>
      <c r="G385" s="122">
        <f t="shared" si="160"/>
        <v>10.763653393862331</v>
      </c>
      <c r="H385" s="122">
        <f t="shared" si="160"/>
        <v>15.168662322288792</v>
      </c>
      <c r="I385" s="122">
        <f t="shared" si="160"/>
        <v>8.4862321106756404</v>
      </c>
      <c r="J385" s="122">
        <f t="shared" si="160"/>
        <v>7.1693326739179648</v>
      </c>
      <c r="K385" s="122">
        <f t="shared" si="160"/>
        <v>4.3576592684168904</v>
      </c>
      <c r="L385" s="122">
        <f t="shared" si="160"/>
        <v>2.5100136651156042</v>
      </c>
      <c r="M385" s="122">
        <f t="shared" si="160"/>
        <v>13.511130909929676</v>
      </c>
      <c r="N385" s="122">
        <f t="shared" si="160"/>
        <v>12.403453947623259</v>
      </c>
      <c r="O385" s="122">
        <f t="shared" si="160"/>
        <v>7.2859930563045641</v>
      </c>
      <c r="P385" s="122">
        <f t="shared" si="160"/>
        <v>8.2755582232604272</v>
      </c>
      <c r="Q385" s="122">
        <f t="shared" si="160"/>
        <v>8.2782321003072745</v>
      </c>
      <c r="R385" s="122">
        <f t="shared" ref="R385:V385" si="161">SUM(R386:R387)</f>
        <v>8.0447024727195569</v>
      </c>
      <c r="S385" s="122">
        <f t="shared" si="161"/>
        <v>11.330932707608699</v>
      </c>
      <c r="T385" s="122">
        <f t="shared" si="161"/>
        <v>9.4313855802102537</v>
      </c>
      <c r="U385" s="122">
        <f t="shared" si="161"/>
        <v>10.079135650110395</v>
      </c>
      <c r="V385" s="122">
        <f t="shared" si="161"/>
        <v>7.1439851266109242</v>
      </c>
      <c r="W385" s="122">
        <f t="shared" ref="W385:Y385" si="162">SUM(W386:W387)</f>
        <v>7.2864379164972632</v>
      </c>
      <c r="X385" s="122">
        <f t="shared" si="162"/>
        <v>6.3271007893029614</v>
      </c>
      <c r="Y385" s="122">
        <f t="shared" si="162"/>
        <v>6.6002897431554244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11.501717152980522</v>
      </c>
      <c r="D386" s="98">
        <v>6.788173822808897</v>
      </c>
      <c r="E386" s="98">
        <v>6.7488981983961898</v>
      </c>
      <c r="F386" s="98">
        <v>9.138295779438538</v>
      </c>
      <c r="G386" s="98">
        <v>10.70446404391201</v>
      </c>
      <c r="H386" s="98">
        <v>15.084044521725678</v>
      </c>
      <c r="I386" s="98">
        <v>8.437281174185788</v>
      </c>
      <c r="J386" s="98">
        <v>7.1258283343542184</v>
      </c>
      <c r="K386" s="98">
        <v>4.3325734109250398</v>
      </c>
      <c r="L386" s="98">
        <v>2.5003639506708795</v>
      </c>
      <c r="M386" s="98">
        <v>13.452923042755396</v>
      </c>
      <c r="N386" s="98">
        <v>12.352553457557194</v>
      </c>
      <c r="O386" s="98">
        <v>7.2564963840492611</v>
      </c>
      <c r="P386" s="98">
        <v>8.2435307050558073</v>
      </c>
      <c r="Q386" s="98">
        <v>8.2468261997748957</v>
      </c>
      <c r="R386" s="98">
        <v>8.0131429523068682</v>
      </c>
      <c r="S386" s="98">
        <v>11.287440204872695</v>
      </c>
      <c r="T386" s="98">
        <v>9.3958117491840873</v>
      </c>
      <c r="U386" s="98">
        <v>10.041729213899744</v>
      </c>
      <c r="V386" s="98">
        <v>7.1065351320331693</v>
      </c>
      <c r="W386" s="98">
        <v>7.2482848519842751</v>
      </c>
      <c r="X386" s="98">
        <v>6.2937590630470517</v>
      </c>
      <c r="Y386" s="98">
        <v>6.5646222987091996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8.465260377657316E-2</v>
      </c>
      <c r="D387" s="98">
        <v>4.7729115156592013E-2</v>
      </c>
      <c r="E387" s="98">
        <v>3.8911419190064446E-2</v>
      </c>
      <c r="F387" s="98">
        <v>5.0020385883829413E-2</v>
      </c>
      <c r="G387" s="98">
        <v>5.9189349950321268E-2</v>
      </c>
      <c r="H387" s="98">
        <v>8.4617800563114964E-2</v>
      </c>
      <c r="I387" s="98">
        <v>4.8950936489852478E-2</v>
      </c>
      <c r="J387" s="98">
        <v>4.3504339563746323E-2</v>
      </c>
      <c r="K387" s="98">
        <v>2.5085857491850529E-2</v>
      </c>
      <c r="L387" s="98">
        <v>9.6497144447248179E-3</v>
      </c>
      <c r="M387" s="98">
        <v>5.8207867174281072E-2</v>
      </c>
      <c r="N387" s="98">
        <v>5.0900490066064091E-2</v>
      </c>
      <c r="O387" s="98">
        <v>2.9496672255303159E-2</v>
      </c>
      <c r="P387" s="98">
        <v>3.2027518204619687E-2</v>
      </c>
      <c r="Q387" s="98">
        <v>3.1405900532378489E-2</v>
      </c>
      <c r="R387" s="98">
        <v>3.1559520412687808E-2</v>
      </c>
      <c r="S387" s="98">
        <v>4.3492502736004815E-2</v>
      </c>
      <c r="T387" s="98">
        <v>3.5573831026166389E-2</v>
      </c>
      <c r="U387" s="98">
        <v>3.7406436210650568E-2</v>
      </c>
      <c r="V387" s="98">
        <v>3.7449994577754532E-2</v>
      </c>
      <c r="W387" s="98">
        <v>3.8153064512987792E-2</v>
      </c>
      <c r="X387" s="98">
        <v>3.3341726255910031E-2</v>
      </c>
      <c r="Y387" s="98">
        <v>3.5667444446224709E-2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0.5177628091932025</v>
      </c>
      <c r="D388" s="122">
        <f t="shared" si="163"/>
        <v>0.16460591263710272</v>
      </c>
      <c r="E388" s="122">
        <f t="shared" si="163"/>
        <v>0.36104003954571212</v>
      </c>
      <c r="F388" s="122">
        <f t="shared" si="163"/>
        <v>0.39875911664694386</v>
      </c>
      <c r="G388" s="122">
        <f t="shared" si="163"/>
        <v>0.56536061888132216</v>
      </c>
      <c r="H388" s="122">
        <f t="shared" si="163"/>
        <v>0.85173894463973254</v>
      </c>
      <c r="I388" s="122">
        <f t="shared" si="163"/>
        <v>0.14496839429461592</v>
      </c>
      <c r="J388" s="122">
        <f t="shared" si="163"/>
        <v>9.0647573743975321E-2</v>
      </c>
      <c r="K388" s="122">
        <f t="shared" si="163"/>
        <v>6.9258802560590096E-2</v>
      </c>
      <c r="L388" s="122">
        <f t="shared" si="163"/>
        <v>0.15591636143041429</v>
      </c>
      <c r="M388" s="122">
        <f t="shared" si="163"/>
        <v>0.90887217529038333</v>
      </c>
      <c r="N388" s="122">
        <f t="shared" si="163"/>
        <v>0.74209357577280843</v>
      </c>
      <c r="O388" s="122">
        <f t="shared" si="163"/>
        <v>0.37897914854054654</v>
      </c>
      <c r="P388" s="122">
        <f t="shared" si="163"/>
        <v>0.21982162151510196</v>
      </c>
      <c r="Q388" s="122">
        <f t="shared" si="163"/>
        <v>0.25146070223598171</v>
      </c>
      <c r="R388" s="122">
        <f t="shared" si="163"/>
        <v>0.20223118007978041</v>
      </c>
      <c r="S388" s="122">
        <f t="shared" si="163"/>
        <v>0.27931088861744668</v>
      </c>
      <c r="T388" s="122">
        <f t="shared" si="163"/>
        <v>0.19096477246615776</v>
      </c>
      <c r="U388" s="122">
        <f t="shared" si="163"/>
        <v>0.18623390634678633</v>
      </c>
      <c r="V388" s="122">
        <f t="shared" si="163"/>
        <v>8.8196888045698502E-2</v>
      </c>
      <c r="W388" s="122">
        <f t="shared" si="163"/>
        <v>0.11106135418156787</v>
      </c>
      <c r="X388" s="122">
        <f t="shared" si="163"/>
        <v>0.10844209297378621</v>
      </c>
      <c r="Y388" s="122">
        <f t="shared" si="163"/>
        <v>0.14692789767822831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0.5177628091932025</v>
      </c>
      <c r="D389" s="98">
        <v>0.16460591263710272</v>
      </c>
      <c r="E389" s="98">
        <v>0.36104003954571212</v>
      </c>
      <c r="F389" s="98">
        <v>0.39875911664694386</v>
      </c>
      <c r="G389" s="98">
        <v>0.56536061888132216</v>
      </c>
      <c r="H389" s="98">
        <v>0.85173894463973254</v>
      </c>
      <c r="I389" s="98">
        <v>0.14496839429461592</v>
      </c>
      <c r="J389" s="98">
        <v>9.0647573743975321E-2</v>
      </c>
      <c r="K389" s="98">
        <v>6.9258802560590096E-2</v>
      </c>
      <c r="L389" s="98">
        <v>0.15591636143041429</v>
      </c>
      <c r="M389" s="98">
        <v>0.90887217529038333</v>
      </c>
      <c r="N389" s="98">
        <v>0.74209357577280843</v>
      </c>
      <c r="O389" s="98">
        <v>0.37897914854054654</v>
      </c>
      <c r="P389" s="98">
        <v>0.21982162151510196</v>
      </c>
      <c r="Q389" s="98">
        <v>0.25146070223598171</v>
      </c>
      <c r="R389" s="98">
        <v>0.20223118007978041</v>
      </c>
      <c r="S389" s="98">
        <v>0.27931088861744668</v>
      </c>
      <c r="T389" s="98">
        <v>0.19096477246615776</v>
      </c>
      <c r="U389" s="98">
        <v>0.18623390634678633</v>
      </c>
      <c r="V389" s="98">
        <v>8.8196888045698502E-2</v>
      </c>
      <c r="W389" s="98">
        <v>0.11106135418156787</v>
      </c>
      <c r="X389" s="98">
        <v>0.10844209297378621</v>
      </c>
      <c r="Y389" s="98">
        <v>0.14692789767822831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5.9379657075902692</v>
      </c>
      <c r="D390" s="122">
        <v>3.3413082713528537</v>
      </c>
      <c r="E390" s="122">
        <v>3.1456589852786521</v>
      </c>
      <c r="F390" s="122">
        <v>3.8585323404636949</v>
      </c>
      <c r="G390" s="122">
        <v>4.3038736966752245</v>
      </c>
      <c r="H390" s="122">
        <v>6.0300488112428416</v>
      </c>
      <c r="I390" s="122">
        <v>3.285994537003416</v>
      </c>
      <c r="J390" s="122">
        <v>2.753313985652893</v>
      </c>
      <c r="K390" s="122">
        <v>1.5135400447416083</v>
      </c>
      <c r="L390" s="122">
        <v>1.3597492574607908</v>
      </c>
      <c r="M390" s="122">
        <v>6.193939830157956</v>
      </c>
      <c r="N390" s="122">
        <v>4.8699211934592386</v>
      </c>
      <c r="O390" s="122">
        <v>2.579696238842506</v>
      </c>
      <c r="P390" s="122">
        <v>2.7671743361998651</v>
      </c>
      <c r="Q390" s="122">
        <v>2.6990182309762072</v>
      </c>
      <c r="R390" s="122">
        <v>2.6826420806294493</v>
      </c>
      <c r="S390" s="122">
        <v>3.9531176449383727</v>
      </c>
      <c r="T390" s="122">
        <v>3.3751805400166912</v>
      </c>
      <c r="U390" s="122">
        <v>3.6350745921801102</v>
      </c>
      <c r="V390" s="122">
        <v>2.6870004638878644</v>
      </c>
      <c r="W390" s="122">
        <v>2.6409497914563826</v>
      </c>
      <c r="X390" s="122">
        <v>2.2408767537795056</v>
      </c>
      <c r="Y390" s="122">
        <v>2.3377091127299199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7.2091640562552239E-2</v>
      </c>
      <c r="D391" s="98">
        <v>5.7194320619496128E-2</v>
      </c>
      <c r="E391" s="98">
        <v>4.4167808570040198E-2</v>
      </c>
      <c r="F391" s="98">
        <v>7.6512339332452411E-2</v>
      </c>
      <c r="G391" s="98">
        <v>0.10663232464251456</v>
      </c>
      <c r="H391" s="98">
        <v>0.17241579116823613</v>
      </c>
      <c r="I391" s="98">
        <v>0.11810889716965529</v>
      </c>
      <c r="J391" s="98">
        <v>0.48196638890203608</v>
      </c>
      <c r="K391" s="98">
        <v>0.14877372249866541</v>
      </c>
      <c r="L391" s="98">
        <v>0.18614207956834261</v>
      </c>
      <c r="M391" s="98">
        <v>0.97033550831482429</v>
      </c>
      <c r="N391" s="98">
        <v>1.1193879314316793</v>
      </c>
      <c r="O391" s="98">
        <v>0.7556255330841386</v>
      </c>
      <c r="P391" s="98">
        <v>0.28518512299545418</v>
      </c>
      <c r="Q391" s="98">
        <v>0.23799621386956787</v>
      </c>
      <c r="R391" s="98">
        <v>0.23246487554325615</v>
      </c>
      <c r="S391" s="98">
        <v>0.42420613159579806</v>
      </c>
      <c r="T391" s="98">
        <v>0.31135400146518233</v>
      </c>
      <c r="U391" s="98">
        <v>0.36169383605019295</v>
      </c>
      <c r="V391" s="98">
        <v>0.41090823043324531</v>
      </c>
      <c r="W391" s="98">
        <v>0.65101497831194743</v>
      </c>
      <c r="X391" s="98">
        <v>0.62557061831915106</v>
      </c>
      <c r="Y391" s="98">
        <v>0.4325260009612063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8.791195091645517E-4</v>
      </c>
      <c r="D392" s="98">
        <v>5.1453888483459279E-4</v>
      </c>
      <c r="E392" s="98">
        <v>1.6255772207114183E-3</v>
      </c>
      <c r="F392" s="98">
        <v>1.1315242080791818E-3</v>
      </c>
      <c r="G392" s="98">
        <v>4.233701769520098E-4</v>
      </c>
      <c r="H392" s="98">
        <v>3.2225637431076426E-3</v>
      </c>
      <c r="I392" s="98">
        <v>2.9390937416930114E-4</v>
      </c>
      <c r="J392" s="98">
        <v>1.7478258728457031E-2</v>
      </c>
      <c r="K392" s="98">
        <v>2.1241153381974919E-3</v>
      </c>
      <c r="L392" s="98">
        <v>1.2807146662480728E-2</v>
      </c>
      <c r="M392" s="98">
        <v>5.6220998554398362E-2</v>
      </c>
      <c r="N392" s="98">
        <v>6.0366568600696592E-2</v>
      </c>
      <c r="O392" s="98">
        <v>2.9684944200942202E-2</v>
      </c>
      <c r="P392" s="98">
        <v>3.0214105866008138E-2</v>
      </c>
      <c r="Q392" s="98">
        <v>1.8681018822363085E-2</v>
      </c>
      <c r="R392" s="98">
        <v>3.0617984495512676E-4</v>
      </c>
      <c r="S392" s="98">
        <v>2.5403473891188237E-2</v>
      </c>
      <c r="T392" s="98">
        <v>1.3497751542354179E-2</v>
      </c>
      <c r="U392" s="98">
        <v>1.788042650976969E-2</v>
      </c>
      <c r="V392" s="98">
        <v>2.1215675508168337E-2</v>
      </c>
      <c r="W392" s="98">
        <v>6.5419823970907171E-3</v>
      </c>
      <c r="X392" s="98">
        <v>0</v>
      </c>
      <c r="Y392" s="98">
        <v>7.2810386995892894E-3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1.6648507375356696E-4</v>
      </c>
      <c r="D393" s="101">
        <v>1.0163004967382736E-4</v>
      </c>
      <c r="E393" s="101">
        <v>2.7535974917128526E-4</v>
      </c>
      <c r="F393" s="101">
        <v>1.9286263951981124E-4</v>
      </c>
      <c r="G393" s="101">
        <v>8.3328176207836868E-5</v>
      </c>
      <c r="H393" s="101">
        <v>5.8707672328941573E-4</v>
      </c>
      <c r="I393" s="101">
        <v>5.4210631367065384E-5</v>
      </c>
      <c r="J393" s="101">
        <v>3.1932367467731827E-3</v>
      </c>
      <c r="K393" s="101">
        <v>3.9909893009345421E-4</v>
      </c>
      <c r="L393" s="101">
        <v>1.9119816795655487E-3</v>
      </c>
      <c r="M393" s="101">
        <v>5.9108043727913945E-3</v>
      </c>
      <c r="N393" s="101">
        <v>6.9504579045968767E-3</v>
      </c>
      <c r="O393" s="101">
        <v>3.0452670145118704E-3</v>
      </c>
      <c r="P393" s="101">
        <v>3.3015518188431962E-3</v>
      </c>
      <c r="Q393" s="101">
        <v>2.1036832856590063E-3</v>
      </c>
      <c r="R393" s="101">
        <v>3.5828847298250987E-5</v>
      </c>
      <c r="S393" s="101">
        <v>2.8635850861513275E-3</v>
      </c>
      <c r="T393" s="101">
        <v>1.1404771457565379E-3</v>
      </c>
      <c r="U393" s="101">
        <v>1.5843619373904323E-3</v>
      </c>
      <c r="V393" s="101">
        <v>2.1068132888704297E-3</v>
      </c>
      <c r="W393" s="101">
        <v>7.1647431878970301E-4</v>
      </c>
      <c r="X393" s="101">
        <v>0</v>
      </c>
      <c r="Y393" s="101">
        <v>1.1038709844429962E-3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7.1263443541098469E-4</v>
      </c>
      <c r="D394" s="104">
        <v>4.1290883516076544E-4</v>
      </c>
      <c r="E394" s="104">
        <v>1.350217471540133E-3</v>
      </c>
      <c r="F394" s="104">
        <v>9.3866156855937062E-4</v>
      </c>
      <c r="G394" s="104">
        <v>3.4004200074417293E-4</v>
      </c>
      <c r="H394" s="104">
        <v>2.6354870198182271E-3</v>
      </c>
      <c r="I394" s="104">
        <v>2.3969874280223576E-4</v>
      </c>
      <c r="J394" s="104">
        <v>1.4285021981683847E-2</v>
      </c>
      <c r="K394" s="104">
        <v>1.7250164081040375E-3</v>
      </c>
      <c r="L394" s="104">
        <v>1.089516498291518E-2</v>
      </c>
      <c r="M394" s="104">
        <v>5.0310194181606968E-2</v>
      </c>
      <c r="N394" s="104">
        <v>5.3416110696099715E-2</v>
      </c>
      <c r="O394" s="104">
        <v>2.663967718643033E-2</v>
      </c>
      <c r="P394" s="104">
        <v>2.6912554047164944E-2</v>
      </c>
      <c r="Q394" s="104">
        <v>1.6577335536704079E-2</v>
      </c>
      <c r="R394" s="104">
        <v>2.7035099765687577E-4</v>
      </c>
      <c r="S394" s="104">
        <v>2.253988880503691E-2</v>
      </c>
      <c r="T394" s="104">
        <v>1.2357274396597642E-2</v>
      </c>
      <c r="U394" s="104">
        <v>1.6296064572379258E-2</v>
      </c>
      <c r="V394" s="104">
        <v>1.9108862219297907E-2</v>
      </c>
      <c r="W394" s="104">
        <v>5.8255080783010142E-3</v>
      </c>
      <c r="X394" s="104">
        <v>0</v>
      </c>
      <c r="Y394" s="104">
        <v>6.1771677151462936E-3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5.3455465232732866</v>
      </c>
      <c r="D395" s="101">
        <v>2.9688543840986421</v>
      </c>
      <c r="E395" s="101">
        <v>2.853534027624435</v>
      </c>
      <c r="F395" s="101">
        <v>3.427878794480447</v>
      </c>
      <c r="G395" s="101">
        <v>3.6994763043524634</v>
      </c>
      <c r="H395" s="101">
        <v>5.1517710427890249</v>
      </c>
      <c r="I395" s="101">
        <v>2.6367818799438894</v>
      </c>
      <c r="J395" s="101">
        <v>1.7951953842244004</v>
      </c>
      <c r="K395" s="101">
        <v>1.0863656574384184</v>
      </c>
      <c r="L395" s="101">
        <v>0.8397357372779759</v>
      </c>
      <c r="M395" s="101">
        <v>3.5779363346082889</v>
      </c>
      <c r="N395" s="101">
        <v>2.5987723712973185</v>
      </c>
      <c r="O395" s="101">
        <v>1.3332936916462033</v>
      </c>
      <c r="P395" s="101">
        <v>1.64394122823815</v>
      </c>
      <c r="Q395" s="101">
        <v>1.6138597546404692</v>
      </c>
      <c r="R395" s="101">
        <v>1.6698438967110045</v>
      </c>
      <c r="S395" s="101">
        <v>2.5382170209022061</v>
      </c>
      <c r="T395" s="101">
        <v>1.87599187865846</v>
      </c>
      <c r="U395" s="101">
        <v>2.2860948256675373</v>
      </c>
      <c r="V395" s="101">
        <v>1.3087568061708073</v>
      </c>
      <c r="W395" s="101">
        <v>1.3097870360985695</v>
      </c>
      <c r="X395" s="101">
        <v>0.68635613837367038</v>
      </c>
      <c r="Y395" s="101">
        <v>0.99856068716336233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5.4343064495214394E-2</v>
      </c>
      <c r="D396" s="104">
        <v>3.3975618072889471E-2</v>
      </c>
      <c r="E396" s="104">
        <v>9.3959107760674551E-2</v>
      </c>
      <c r="F396" s="104">
        <v>4.7345057146115477E-2</v>
      </c>
      <c r="G396" s="104">
        <v>2.0926630121954722E-2</v>
      </c>
      <c r="H396" s="104">
        <v>8.0576045172767161E-2</v>
      </c>
      <c r="I396" s="104">
        <v>1.9550566114806486E-2</v>
      </c>
      <c r="J396" s="104">
        <v>5.6720605533354444E-2</v>
      </c>
      <c r="K396" s="104">
        <v>2.2145981686133569E-2</v>
      </c>
      <c r="L396" s="104">
        <v>7.3751380087731133E-2</v>
      </c>
      <c r="M396" s="104">
        <v>0.18876084805812857</v>
      </c>
      <c r="N396" s="104">
        <v>0.14202847930956727</v>
      </c>
      <c r="O396" s="104">
        <v>6.055736064322749E-2</v>
      </c>
      <c r="P396" s="104">
        <v>8.1676777307364445E-2</v>
      </c>
      <c r="Q396" s="104">
        <v>6.0862757741276807E-2</v>
      </c>
      <c r="R396" s="104">
        <v>6.1075982112072463E-2</v>
      </c>
      <c r="S396" s="104">
        <v>0.17260471411886955</v>
      </c>
      <c r="T396" s="104">
        <v>9.8608633030245446E-2</v>
      </c>
      <c r="U396" s="104">
        <v>0.11344085870011153</v>
      </c>
      <c r="V396" s="104">
        <v>0.13573471151321775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1.0263342495711819E-2</v>
      </c>
      <c r="D397" s="98">
        <v>6.6727518458684146E-3</v>
      </c>
      <c r="E397" s="98">
        <v>1.6111601977582629E-2</v>
      </c>
      <c r="F397" s="98">
        <v>8.1341995638930763E-3</v>
      </c>
      <c r="G397" s="98">
        <v>4.1261016086860903E-3</v>
      </c>
      <c r="H397" s="98">
        <v>1.4595473603553327E-2</v>
      </c>
      <c r="I397" s="98">
        <v>3.6018152774620798E-3</v>
      </c>
      <c r="J397" s="98">
        <v>1.0233136460595989E-2</v>
      </c>
      <c r="K397" s="98">
        <v>4.1724672551716E-3</v>
      </c>
      <c r="L397" s="98">
        <v>1.1758141258657135E-2</v>
      </c>
      <c r="M397" s="98">
        <v>1.9975782420328124E-2</v>
      </c>
      <c r="N397" s="98">
        <v>1.5793169494192079E-2</v>
      </c>
      <c r="O397" s="98">
        <v>6.2605784234188349E-3</v>
      </c>
      <c r="P397" s="98">
        <v>8.7707166806206827E-3</v>
      </c>
      <c r="Q397" s="98">
        <v>6.6114356045624354E-3</v>
      </c>
      <c r="R397" s="98">
        <v>7.1773529529597802E-3</v>
      </c>
      <c r="S397" s="98">
        <v>2.0110488742702416E-2</v>
      </c>
      <c r="T397" s="98">
        <v>8.2357075865744506E-3</v>
      </c>
      <c r="U397" s="98">
        <v>9.813532255260422E-3</v>
      </c>
      <c r="V397" s="98">
        <v>1.6042271398515898E-2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4.4079721999502573E-2</v>
      </c>
      <c r="D398" s="98">
        <v>2.730286622702106E-2</v>
      </c>
      <c r="E398" s="98">
        <v>7.7847505783091922E-2</v>
      </c>
      <c r="F398" s="98">
        <v>3.9210857582222404E-2</v>
      </c>
      <c r="G398" s="98">
        <v>1.6800528513268631E-2</v>
      </c>
      <c r="H398" s="98">
        <v>6.5980571569213831E-2</v>
      </c>
      <c r="I398" s="98">
        <v>1.5948750837344407E-2</v>
      </c>
      <c r="J398" s="98">
        <v>4.6487469072758456E-2</v>
      </c>
      <c r="K398" s="98">
        <v>1.7973514430961967E-2</v>
      </c>
      <c r="L398" s="98">
        <v>6.1993238829074003E-2</v>
      </c>
      <c r="M398" s="98">
        <v>0.16878506563780044</v>
      </c>
      <c r="N398" s="98">
        <v>0.1262353098153752</v>
      </c>
      <c r="O398" s="98">
        <v>5.4296782219808652E-2</v>
      </c>
      <c r="P398" s="98">
        <v>7.2906060626743763E-2</v>
      </c>
      <c r="Q398" s="98">
        <v>5.4251322136714374E-2</v>
      </c>
      <c r="R398" s="98">
        <v>5.3898629159112685E-2</v>
      </c>
      <c r="S398" s="98">
        <v>0.15249422537616714</v>
      </c>
      <c r="T398" s="98">
        <v>9.0372925443670996E-2</v>
      </c>
      <c r="U398" s="98">
        <v>0.10362732644485111</v>
      </c>
      <c r="V398" s="98">
        <v>0.11969244011470186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0.13234035157644769</v>
      </c>
      <c r="D399" s="101">
        <v>9.1161409435065247E-2</v>
      </c>
      <c r="E399" s="101">
        <v>5.7789935677349441E-2</v>
      </c>
      <c r="F399" s="101">
        <v>0.10298320583279257</v>
      </c>
      <c r="G399" s="101">
        <v>0.10928658326459624</v>
      </c>
      <c r="H399" s="101">
        <v>0.27227759710388688</v>
      </c>
      <c r="I399" s="101">
        <v>0.20371425900439555</v>
      </c>
      <c r="J399" s="101">
        <v>6.8131986582989287E-2</v>
      </c>
      <c r="K399" s="101">
        <v>5.4725513412843062E-2</v>
      </c>
      <c r="L399" s="101">
        <v>8.6148798527856368E-4</v>
      </c>
      <c r="M399" s="101">
        <v>0.13858469502290954</v>
      </c>
      <c r="N399" s="101">
        <v>8.060005270652279E-2</v>
      </c>
      <c r="O399" s="101">
        <v>7.4969900372188356E-2</v>
      </c>
      <c r="P399" s="101">
        <v>6.0062042842174694E-2</v>
      </c>
      <c r="Q399" s="101">
        <v>7.6495190950019568E-2</v>
      </c>
      <c r="R399" s="101">
        <v>6.6415149149461492E-2</v>
      </c>
      <c r="S399" s="101">
        <v>6.0130593886957039E-2</v>
      </c>
      <c r="T399" s="101">
        <v>0.20619376734523542</v>
      </c>
      <c r="U399" s="101">
        <v>8.5098631519641893E-2</v>
      </c>
      <c r="V399" s="101">
        <v>0.26809282347215319</v>
      </c>
      <c r="W399" s="101">
        <v>0</v>
      </c>
      <c r="X399" s="101">
        <v>5.3080226497388167E-2</v>
      </c>
      <c r="Y399" s="101">
        <v>0.16616101942565711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0.33276500817360322</v>
      </c>
      <c r="D400" s="104">
        <v>0.18960800024192584</v>
      </c>
      <c r="E400" s="104">
        <v>9.458252842544175E-2</v>
      </c>
      <c r="F400" s="104">
        <v>0.20268141946380802</v>
      </c>
      <c r="G400" s="104">
        <v>0.36712848411674348</v>
      </c>
      <c r="H400" s="104">
        <v>0.349785771265818</v>
      </c>
      <c r="I400" s="104">
        <v>0.3075450253965003</v>
      </c>
      <c r="J400" s="104">
        <v>0.33382136168165588</v>
      </c>
      <c r="K400" s="104">
        <v>0.1994050543673504</v>
      </c>
      <c r="L400" s="104">
        <v>0.2464514258789815</v>
      </c>
      <c r="M400" s="104">
        <v>1.2621014455994068</v>
      </c>
      <c r="N400" s="104">
        <v>0.86876579011345323</v>
      </c>
      <c r="O400" s="104">
        <v>0.32556480889580641</v>
      </c>
      <c r="P400" s="104">
        <v>0.66609505895071341</v>
      </c>
      <c r="Q400" s="104">
        <v>0.69112329495251057</v>
      </c>
      <c r="R400" s="104">
        <v>0.65253599726869971</v>
      </c>
      <c r="S400" s="104">
        <v>0.73255571054335344</v>
      </c>
      <c r="T400" s="104">
        <v>0.86953450797521381</v>
      </c>
      <c r="U400" s="104">
        <v>0.7708660137328569</v>
      </c>
      <c r="V400" s="104">
        <v>0.5422922167902724</v>
      </c>
      <c r="W400" s="104">
        <v>0.67360579464877512</v>
      </c>
      <c r="X400" s="104">
        <v>0.87586977058929572</v>
      </c>
      <c r="Y400" s="104">
        <v>0.73318036648010476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6.303902889874495E-2</v>
      </c>
      <c r="D401" s="98">
        <v>3.8647604222295441E-2</v>
      </c>
      <c r="E401" s="98">
        <v>1.3865856354705473E-2</v>
      </c>
      <c r="F401" s="98">
        <v>3.0202157494737016E-2</v>
      </c>
      <c r="G401" s="98">
        <v>7.5087320047688311E-2</v>
      </c>
      <c r="H401" s="98">
        <v>6.0945442320513826E-2</v>
      </c>
      <c r="I401" s="98">
        <v>5.5643936245795014E-2</v>
      </c>
      <c r="J401" s="98">
        <v>5.8314950512111538E-2</v>
      </c>
      <c r="K401" s="98">
        <v>3.7468387361792165E-2</v>
      </c>
      <c r="L401" s="98">
        <v>3.235357277677689E-2</v>
      </c>
      <c r="M401" s="98">
        <v>0.12509620736385094</v>
      </c>
      <c r="N401" s="98">
        <v>8.32360365176609E-2</v>
      </c>
      <c r="O401" s="98">
        <v>2.6373900926969698E-2</v>
      </c>
      <c r="P401" s="98">
        <v>5.8312913796146761E-2</v>
      </c>
      <c r="Q401" s="98">
        <v>6.4409342607063685E-2</v>
      </c>
      <c r="R401" s="98">
        <v>6.720862030653367E-2</v>
      </c>
      <c r="S401" s="98">
        <v>7.2161309526251896E-2</v>
      </c>
      <c r="T401" s="98">
        <v>6.1770207949337755E-2</v>
      </c>
      <c r="U401" s="98">
        <v>5.6517300647319087E-2</v>
      </c>
      <c r="V401" s="98">
        <v>1.5469345227414782E-2</v>
      </c>
      <c r="W401" s="98">
        <v>4.7933077546150504E-2</v>
      </c>
      <c r="X401" s="98">
        <v>0.12016863023632379</v>
      </c>
      <c r="Y401" s="98">
        <v>9.8168775714056328E-2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0.26972597927485825</v>
      </c>
      <c r="D402" s="98">
        <v>0.15096039601963041</v>
      </c>
      <c r="E402" s="98">
        <v>8.0716672070736281E-2</v>
      </c>
      <c r="F402" s="98">
        <v>0.17247926196907101</v>
      </c>
      <c r="G402" s="98">
        <v>0.29204116406905517</v>
      </c>
      <c r="H402" s="98">
        <v>0.28884032894530415</v>
      </c>
      <c r="I402" s="98">
        <v>0.2519010891507053</v>
      </c>
      <c r="J402" s="98">
        <v>0.27550641116954433</v>
      </c>
      <c r="K402" s="98">
        <v>0.16193666700555823</v>
      </c>
      <c r="L402" s="98">
        <v>0.21409785310220461</v>
      </c>
      <c r="M402" s="98">
        <v>1.137005238235556</v>
      </c>
      <c r="N402" s="98">
        <v>0.78552975359579236</v>
      </c>
      <c r="O402" s="98">
        <v>0.29919090796883674</v>
      </c>
      <c r="P402" s="98">
        <v>0.60778214515456663</v>
      </c>
      <c r="Q402" s="98">
        <v>0.62671395234544691</v>
      </c>
      <c r="R402" s="98">
        <v>0.58532737696216608</v>
      </c>
      <c r="S402" s="98">
        <v>0.66039440101710156</v>
      </c>
      <c r="T402" s="98">
        <v>0.80776430002587607</v>
      </c>
      <c r="U402" s="98">
        <v>0.71434871308553782</v>
      </c>
      <c r="V402" s="98">
        <v>0.52682287156285756</v>
      </c>
      <c r="W402" s="98">
        <v>0.62567271710262462</v>
      </c>
      <c r="X402" s="98">
        <v>0.75570114035297187</v>
      </c>
      <c r="Y402" s="98">
        <v>0.63501159076604841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10.31680155894858</v>
      </c>
      <c r="D403" s="122">
        <v>6.0903788223541877</v>
      </c>
      <c r="E403" s="122">
        <v>5.74796463138241</v>
      </c>
      <c r="F403" s="122">
        <v>7.1201106753600794</v>
      </c>
      <c r="G403" s="122">
        <v>8.0447801039589955</v>
      </c>
      <c r="H403" s="122">
        <v>10.695816272342153</v>
      </c>
      <c r="I403" s="122">
        <v>5.6053741184873616</v>
      </c>
      <c r="J403" s="122">
        <v>4.8317721096923805</v>
      </c>
      <c r="K403" s="122">
        <v>2.6377257229588316</v>
      </c>
      <c r="L403" s="122">
        <v>2.0678429914254353</v>
      </c>
      <c r="M403" s="122">
        <v>9.417444042510704</v>
      </c>
      <c r="N403" s="122">
        <v>6.6327169812711766</v>
      </c>
      <c r="O403" s="122">
        <v>3.2788011573455553</v>
      </c>
      <c r="P403" s="122">
        <v>3.3833844659921035</v>
      </c>
      <c r="Q403" s="122">
        <v>3.3511218219378049</v>
      </c>
      <c r="R403" s="122">
        <v>3.7769547986168437</v>
      </c>
      <c r="S403" s="122">
        <v>5.1923770621542564</v>
      </c>
      <c r="T403" s="122">
        <v>4.9902355095735906</v>
      </c>
      <c r="U403" s="122">
        <v>5.5279146173192979</v>
      </c>
      <c r="V403" s="122">
        <v>4.1755616471339891</v>
      </c>
      <c r="W403" s="122">
        <v>4.4623431604480785</v>
      </c>
      <c r="X403" s="122">
        <v>3.7858992635798399</v>
      </c>
      <c r="Y403" s="122">
        <v>4.4491800018875374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0.6304724271195975</v>
      </c>
      <c r="D404" s="98">
        <v>0.67921361582816775</v>
      </c>
      <c r="E404" s="98">
        <v>0.63235567251852232</v>
      </c>
      <c r="F404" s="98">
        <v>0.6071440409445048</v>
      </c>
      <c r="G404" s="98">
        <v>0.96788481818885086</v>
      </c>
      <c r="H404" s="98">
        <v>1.9796634125251944</v>
      </c>
      <c r="I404" s="98">
        <v>2.8237367218174252</v>
      </c>
      <c r="J404" s="98">
        <v>3.2832666253041829</v>
      </c>
      <c r="K404" s="98">
        <v>1.6143488422959176</v>
      </c>
      <c r="L404" s="98">
        <v>0.78815707026272241</v>
      </c>
      <c r="M404" s="98">
        <v>3.4025604102501834</v>
      </c>
      <c r="N404" s="98">
        <v>4.4956507247714468</v>
      </c>
      <c r="O404" s="98">
        <v>2.8218879735063043</v>
      </c>
      <c r="P404" s="98">
        <v>2.0493821090896085</v>
      </c>
      <c r="Q404" s="98">
        <v>2.0452149776890125</v>
      </c>
      <c r="R404" s="98">
        <v>1.4313147412391398</v>
      </c>
      <c r="S404" s="98">
        <v>2.027649732508364</v>
      </c>
      <c r="T404" s="98">
        <v>1.3602108770043237</v>
      </c>
      <c r="U404" s="98">
        <v>1.8015071945358354</v>
      </c>
      <c r="V404" s="98">
        <v>2.032804465878681</v>
      </c>
      <c r="W404" s="98">
        <v>2.2729257865405352</v>
      </c>
      <c r="X404" s="98">
        <v>1.9519394479656214</v>
      </c>
      <c r="Y404" s="98">
        <v>1.3863916199502637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4.5910161306208748</v>
      </c>
      <c r="D405" s="98">
        <v>2.5078738973225172</v>
      </c>
      <c r="E405" s="98">
        <v>2.8954812230524052</v>
      </c>
      <c r="F405" s="98">
        <v>2.9984492816614363</v>
      </c>
      <c r="G405" s="98">
        <v>2.1702322076506002</v>
      </c>
      <c r="H405" s="98">
        <v>2.6860948997411698</v>
      </c>
      <c r="I405" s="98">
        <v>0.75185128358102415</v>
      </c>
      <c r="J405" s="98">
        <v>0.45228224130139943</v>
      </c>
      <c r="K405" s="98">
        <v>0.42986736055928776</v>
      </c>
      <c r="L405" s="98">
        <v>0.64071938201577661</v>
      </c>
      <c r="M405" s="98">
        <v>3.5142289498900579</v>
      </c>
      <c r="N405" s="98">
        <v>1.4454116604323504</v>
      </c>
      <c r="O405" s="98">
        <v>0.28279192465403624</v>
      </c>
      <c r="P405" s="98">
        <v>0.55020084252649537</v>
      </c>
      <c r="Q405" s="98">
        <v>0.33237723305521155</v>
      </c>
      <c r="R405" s="98">
        <v>0.37441104197782488</v>
      </c>
      <c r="S405" s="98">
        <v>1.0807093261544358</v>
      </c>
      <c r="T405" s="98">
        <v>1.0402484544646169</v>
      </c>
      <c r="U405" s="98">
        <v>1.2415763270480593</v>
      </c>
      <c r="V405" s="98">
        <v>0.70343902773179956</v>
      </c>
      <c r="W405" s="98">
        <v>0.3263854240004348</v>
      </c>
      <c r="X405" s="98">
        <v>0.18087953247513913</v>
      </c>
      <c r="Y405" s="98">
        <v>0.30341183579923287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5.0953130012081074</v>
      </c>
      <c r="D406" s="33">
        <v>2.9032913092035026</v>
      </c>
      <c r="E406" s="33">
        <v>2.2201277358114826</v>
      </c>
      <c r="F406" s="33">
        <v>3.514517352754138</v>
      </c>
      <c r="G406" s="33">
        <v>4.9066630781195437</v>
      </c>
      <c r="H406" s="33">
        <v>6.0300579600757889</v>
      </c>
      <c r="I406" s="33">
        <v>2.0297861130889117</v>
      </c>
      <c r="J406" s="33">
        <v>1.096223243086798</v>
      </c>
      <c r="K406" s="33">
        <v>0.59350952010362656</v>
      </c>
      <c r="L406" s="33">
        <v>0.63896653914693624</v>
      </c>
      <c r="M406" s="33">
        <v>2.5006546823704632</v>
      </c>
      <c r="N406" s="33">
        <v>0.691654596067379</v>
      </c>
      <c r="O406" s="33">
        <v>0.17412125918521454</v>
      </c>
      <c r="P406" s="33">
        <v>0.78380151437599954</v>
      </c>
      <c r="Q406" s="33">
        <v>0.97352961119358072</v>
      </c>
      <c r="R406" s="33">
        <v>1.9712290153998788</v>
      </c>
      <c r="S406" s="33">
        <v>2.0840180034914564</v>
      </c>
      <c r="T406" s="33">
        <v>2.5897761781046493</v>
      </c>
      <c r="U406" s="33">
        <v>2.4848310957354034</v>
      </c>
      <c r="V406" s="33">
        <v>1.4393181535235082</v>
      </c>
      <c r="W406" s="33">
        <v>1.8630319499071086</v>
      </c>
      <c r="X406" s="33">
        <v>1.6530802831390794</v>
      </c>
      <c r="Y406" s="33">
        <v>2.7593765461380411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0.60480937082895458</v>
      </c>
      <c r="D408" s="119">
        <f t="shared" si="164"/>
        <v>0.60617765634019771</v>
      </c>
      <c r="E408" s="119">
        <f t="shared" si="164"/>
        <v>0.61183724866828826</v>
      </c>
      <c r="F408" s="119">
        <f t="shared" si="164"/>
        <v>0.62241280293045498</v>
      </c>
      <c r="G408" s="119">
        <f t="shared" si="164"/>
        <v>0.63866751772819152</v>
      </c>
      <c r="H408" s="119">
        <f t="shared" si="164"/>
        <v>0.64290006206374539</v>
      </c>
      <c r="I408" s="119">
        <f t="shared" si="164"/>
        <v>0.63090975613001954</v>
      </c>
      <c r="J408" s="119">
        <f t="shared" si="164"/>
        <v>0.63227521939463172</v>
      </c>
      <c r="K408" s="119">
        <f t="shared" si="164"/>
        <v>0.63954383946150861</v>
      </c>
      <c r="L408" s="119">
        <f t="shared" si="164"/>
        <v>0.663122411055585</v>
      </c>
      <c r="M408" s="119">
        <f t="shared" si="164"/>
        <v>0.67219662340872066</v>
      </c>
      <c r="N408" s="119">
        <f t="shared" si="164"/>
        <v>0.67422013324151142</v>
      </c>
      <c r="O408" s="119">
        <f t="shared" si="164"/>
        <v>0.6792576789058683</v>
      </c>
      <c r="P408" s="119">
        <f t="shared" si="164"/>
        <v>0.69182995507809353</v>
      </c>
      <c r="Q408" s="119">
        <f t="shared" si="164"/>
        <v>0.70404131192490782</v>
      </c>
      <c r="R408" s="119">
        <f t="shared" ref="R408:V408" si="165">IF(R384=0,"",R384/R360)</f>
        <v>0.72277419248799168</v>
      </c>
      <c r="S408" s="119">
        <f t="shared" si="165"/>
        <v>0.72641657514570779</v>
      </c>
      <c r="T408" s="119">
        <f t="shared" si="165"/>
        <v>0.74444214532678243</v>
      </c>
      <c r="U408" s="119">
        <f t="shared" si="165"/>
        <v>0.7469192235745441</v>
      </c>
      <c r="V408" s="119">
        <f t="shared" si="165"/>
        <v>0.7437499580157928</v>
      </c>
      <c r="W408" s="119">
        <f t="shared" ref="W408:Y408" si="166">IF(W384=0,"",W384/W360)</f>
        <v>0.75569475750934778</v>
      </c>
      <c r="X408" s="119">
        <f t="shared" si="166"/>
        <v>0.76669055597046987</v>
      </c>
      <c r="Y408" s="119">
        <f t="shared" si="166"/>
        <v>0.78754362708606063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0.56373344688376259</v>
      </c>
      <c r="D409" s="124">
        <f t="shared" si="167"/>
        <v>0.57488425796079434</v>
      </c>
      <c r="E409" s="124">
        <f t="shared" si="167"/>
        <v>0.58591540027261424</v>
      </c>
      <c r="F409" s="124">
        <f t="shared" si="167"/>
        <v>0.59727843424730764</v>
      </c>
      <c r="G409" s="124">
        <f t="shared" si="167"/>
        <v>0.6088081853277143</v>
      </c>
      <c r="H409" s="124">
        <f t="shared" si="167"/>
        <v>0.62041320359712893</v>
      </c>
      <c r="I409" s="124">
        <f t="shared" si="167"/>
        <v>0.63209579516554704</v>
      </c>
      <c r="J409" s="124">
        <f t="shared" si="167"/>
        <v>0.64381690476135089</v>
      </c>
      <c r="K409" s="124">
        <f t="shared" si="167"/>
        <v>0.6553613320413394</v>
      </c>
      <c r="L409" s="124">
        <f t="shared" si="167"/>
        <v>0.6664705263919487</v>
      </c>
      <c r="M409" s="124">
        <f t="shared" si="167"/>
        <v>0.67717488489459443</v>
      </c>
      <c r="N409" s="124">
        <f t="shared" si="167"/>
        <v>0.68632004571406491</v>
      </c>
      <c r="O409" s="124">
        <f t="shared" si="167"/>
        <v>0.69381492834789382</v>
      </c>
      <c r="P409" s="124">
        <f t="shared" si="167"/>
        <v>0.70025139870874631</v>
      </c>
      <c r="Q409" s="124">
        <f t="shared" si="167"/>
        <v>0.70796041080461947</v>
      </c>
      <c r="R409" s="124">
        <f t="shared" ref="R409:V409" si="168">IF(R385=0,"",R385/R361)</f>
        <v>0.71955693784782093</v>
      </c>
      <c r="S409" s="124">
        <f t="shared" si="168"/>
        <v>0.73256059966646159</v>
      </c>
      <c r="T409" s="124">
        <f t="shared" si="168"/>
        <v>0.74568044613991891</v>
      </c>
      <c r="U409" s="124">
        <f t="shared" si="168"/>
        <v>0.75779965737853561</v>
      </c>
      <c r="V409" s="124">
        <f t="shared" si="168"/>
        <v>0.7682482557102106</v>
      </c>
      <c r="W409" s="124">
        <f t="shared" ref="W409:Y409" si="169">IF(W385=0,"",W385/W361)</f>
        <v>0.7764134098158062</v>
      </c>
      <c r="X409" s="124">
        <f t="shared" si="169"/>
        <v>0.78385476952309185</v>
      </c>
      <c r="Y409" s="124">
        <f t="shared" si="169"/>
        <v>0.79088381260242036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0.56192913708474823</v>
      </c>
      <c r="D410" s="111">
        <f t="shared" si="170"/>
        <v>0.57317100367346696</v>
      </c>
      <c r="E410" s="111">
        <f t="shared" si="170"/>
        <v>0.58451989151099915</v>
      </c>
      <c r="F410" s="111">
        <f t="shared" si="170"/>
        <v>0.59596470081888653</v>
      </c>
      <c r="G410" s="111">
        <f t="shared" si="170"/>
        <v>0.60749413955240605</v>
      </c>
      <c r="H410" s="111">
        <f t="shared" si="170"/>
        <v>0.61909490965097613</v>
      </c>
      <c r="I410" s="111">
        <f t="shared" si="170"/>
        <v>0.63074946949107691</v>
      </c>
      <c r="J410" s="111">
        <f t="shared" si="170"/>
        <v>0.64241992687457894</v>
      </c>
      <c r="K410" s="111">
        <f t="shared" si="170"/>
        <v>0.65405617708981034</v>
      </c>
      <c r="L410" s="111">
        <f t="shared" si="170"/>
        <v>0.6656137495177491</v>
      </c>
      <c r="M410" s="111">
        <f t="shared" si="170"/>
        <v>0.67623033046498793</v>
      </c>
      <c r="N410" s="111">
        <f t="shared" si="170"/>
        <v>0.68543407843919357</v>
      </c>
      <c r="O410" s="111">
        <f t="shared" si="170"/>
        <v>0.69295247918537894</v>
      </c>
      <c r="P410" s="111">
        <f t="shared" si="170"/>
        <v>0.69943685254410226</v>
      </c>
      <c r="Q410" s="111">
        <f t="shared" si="170"/>
        <v>0.70717392230777021</v>
      </c>
      <c r="R410" s="111">
        <f t="shared" ref="R410:V410" si="171">IF(R386=0,"",R386/R362)</f>
        <v>0.71876305220273196</v>
      </c>
      <c r="S410" s="111">
        <f t="shared" si="171"/>
        <v>0.73180647946125843</v>
      </c>
      <c r="T410" s="111">
        <f t="shared" si="171"/>
        <v>0.74496312957044564</v>
      </c>
      <c r="U410" s="111">
        <f t="shared" si="171"/>
        <v>0.75711657145921507</v>
      </c>
      <c r="V410" s="111">
        <f t="shared" si="171"/>
        <v>0.76731115045644016</v>
      </c>
      <c r="W410" s="111">
        <f t="shared" ref="W410:Y410" si="172">IF(W386=0,"",W386/W362)</f>
        <v>0.77550072225003075</v>
      </c>
      <c r="X410" s="111">
        <f t="shared" si="172"/>
        <v>0.78295824489021937</v>
      </c>
      <c r="Y410" s="111">
        <f t="shared" si="172"/>
        <v>0.78998624032774489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2.2780206427078262</v>
      </c>
      <c r="D412" s="124">
        <f t="shared" si="176"/>
        <v>2.3733494565267517</v>
      </c>
      <c r="E412" s="124">
        <f t="shared" si="176"/>
        <v>2.4701074325726364</v>
      </c>
      <c r="F412" s="124">
        <f t="shared" si="176"/>
        <v>2.5676425260017015</v>
      </c>
      <c r="G412" s="124">
        <f t="shared" si="176"/>
        <v>2.6665197892742047</v>
      </c>
      <c r="H412" s="124">
        <f t="shared" si="176"/>
        <v>2.766650417833262</v>
      </c>
      <c r="I412" s="124">
        <f t="shared" si="176"/>
        <v>2.8681528574147017</v>
      </c>
      <c r="J412" s="124">
        <f t="shared" si="176"/>
        <v>2.9715579729014108</v>
      </c>
      <c r="K412" s="124">
        <f t="shared" si="176"/>
        <v>3.0772862535440515</v>
      </c>
      <c r="L412" s="124">
        <f t="shared" si="176"/>
        <v>3.1853934607428278</v>
      </c>
      <c r="M412" s="124">
        <f t="shared" si="176"/>
        <v>3.3092763516270676</v>
      </c>
      <c r="N412" s="124">
        <f t="shared" si="176"/>
        <v>3.4529118083418195</v>
      </c>
      <c r="O412" s="124">
        <f t="shared" si="176"/>
        <v>3.6160435994387772</v>
      </c>
      <c r="P412" s="124">
        <f t="shared" si="176"/>
        <v>3.7827957384910498</v>
      </c>
      <c r="Q412" s="124">
        <f t="shared" si="176"/>
        <v>3.9107754485369104</v>
      </c>
      <c r="R412" s="124">
        <f t="shared" ref="R412:V412" si="177">IF(R388=0,"",R388/R364)</f>
        <v>3.9385058513711684</v>
      </c>
      <c r="S412" s="124">
        <f t="shared" si="177"/>
        <v>3.9415870072416412</v>
      </c>
      <c r="T412" s="124">
        <f t="shared" si="177"/>
        <v>3.9450105137643887</v>
      </c>
      <c r="U412" s="124">
        <f t="shared" si="177"/>
        <v>3.9488144099007756</v>
      </c>
      <c r="V412" s="124">
        <f t="shared" si="177"/>
        <v>3.9596841818886914</v>
      </c>
      <c r="W412" s="124">
        <f t="shared" ref="W412:Y412" si="178">IF(W388=0,"",W388/W364)</f>
        <v>3.9953608813464681</v>
      </c>
      <c r="X412" s="124">
        <f t="shared" si="178"/>
        <v>4.0387840662242995</v>
      </c>
      <c r="Y412" s="124">
        <f t="shared" si="178"/>
        <v>4.0877297143224061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2.2780206427078262</v>
      </c>
      <c r="D413" s="111">
        <f t="shared" si="179"/>
        <v>2.3733494565267517</v>
      </c>
      <c r="E413" s="111">
        <f t="shared" si="179"/>
        <v>2.4701074325726364</v>
      </c>
      <c r="F413" s="111">
        <f t="shared" si="179"/>
        <v>2.5676425260017015</v>
      </c>
      <c r="G413" s="111">
        <f t="shared" si="179"/>
        <v>2.6665197892742047</v>
      </c>
      <c r="H413" s="111">
        <f t="shared" si="179"/>
        <v>2.766650417833262</v>
      </c>
      <c r="I413" s="111">
        <f t="shared" si="179"/>
        <v>2.8681528574147017</v>
      </c>
      <c r="J413" s="111">
        <f t="shared" si="179"/>
        <v>2.9715579729014108</v>
      </c>
      <c r="K413" s="111">
        <f t="shared" si="179"/>
        <v>3.0772862535440515</v>
      </c>
      <c r="L413" s="111">
        <f t="shared" si="179"/>
        <v>3.1853934607428278</v>
      </c>
      <c r="M413" s="111">
        <f t="shared" si="179"/>
        <v>3.3092763516270676</v>
      </c>
      <c r="N413" s="111">
        <f t="shared" si="179"/>
        <v>3.4529118083418195</v>
      </c>
      <c r="O413" s="111">
        <f t="shared" si="179"/>
        <v>3.6160435994387772</v>
      </c>
      <c r="P413" s="111">
        <f t="shared" si="179"/>
        <v>3.7827957384910498</v>
      </c>
      <c r="Q413" s="111">
        <f t="shared" si="179"/>
        <v>3.9107754485369104</v>
      </c>
      <c r="R413" s="111">
        <f t="shared" ref="R413:V413" si="180">IF(R389=0,"",R389/R365)</f>
        <v>3.9385058513711684</v>
      </c>
      <c r="S413" s="111">
        <f t="shared" si="180"/>
        <v>3.9415870072416412</v>
      </c>
      <c r="T413" s="111">
        <f t="shared" si="180"/>
        <v>3.9450105137643887</v>
      </c>
      <c r="U413" s="111">
        <f t="shared" si="180"/>
        <v>3.9488144099007756</v>
      </c>
      <c r="V413" s="111">
        <f t="shared" si="180"/>
        <v>3.9596841818886914</v>
      </c>
      <c r="W413" s="111">
        <f t="shared" ref="W413:Y413" si="181">IF(W389=0,"",W389/W365)</f>
        <v>3.9953608813464681</v>
      </c>
      <c r="X413" s="111">
        <f t="shared" si="181"/>
        <v>4.0387840662242995</v>
      </c>
      <c r="Y413" s="111">
        <f t="shared" si="181"/>
        <v>4.0877297143224061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0.60332035874769563</v>
      </c>
      <c r="D414" s="124">
        <f t="shared" si="182"/>
        <v>0.60573136595719845</v>
      </c>
      <c r="E414" s="124">
        <f t="shared" si="182"/>
        <v>0.60606854355697626</v>
      </c>
      <c r="F414" s="124">
        <f t="shared" si="182"/>
        <v>0.61021921080269481</v>
      </c>
      <c r="G414" s="124">
        <f t="shared" si="182"/>
        <v>0.61764356214464011</v>
      </c>
      <c r="H414" s="124">
        <f t="shared" si="182"/>
        <v>0.6180142999295799</v>
      </c>
      <c r="I414" s="124">
        <f t="shared" si="182"/>
        <v>0.62861186016582493</v>
      </c>
      <c r="J414" s="124">
        <f t="shared" si="182"/>
        <v>0.65164778708062687</v>
      </c>
      <c r="K414" s="124">
        <f t="shared" si="182"/>
        <v>0.65020599503367882</v>
      </c>
      <c r="L414" s="124">
        <f t="shared" si="182"/>
        <v>0.68251232441020049</v>
      </c>
      <c r="M414" s="124">
        <f t="shared" si="182"/>
        <v>0.69663321661522126</v>
      </c>
      <c r="N414" s="124">
        <f t="shared" si="182"/>
        <v>0.71045485599081182</v>
      </c>
      <c r="O414" s="124">
        <f t="shared" si="182"/>
        <v>0.71903578652939015</v>
      </c>
      <c r="P414" s="124">
        <f t="shared" si="182"/>
        <v>0.75178330430421925</v>
      </c>
      <c r="Q414" s="124">
        <f t="shared" si="182"/>
        <v>0.76995758990122798</v>
      </c>
      <c r="R414" s="124">
        <f t="shared" ref="R414:V414" si="183">IF(R390=0,"",R390/R366)</f>
        <v>0.77758795358924904</v>
      </c>
      <c r="S414" s="124">
        <f t="shared" si="183"/>
        <v>0.7847893494151591</v>
      </c>
      <c r="T414" s="124">
        <f t="shared" si="183"/>
        <v>0.80747646732700895</v>
      </c>
      <c r="U414" s="124">
        <f t="shared" si="183"/>
        <v>0.8089299691750651</v>
      </c>
      <c r="V414" s="124">
        <f t="shared" si="183"/>
        <v>0.823218358629355</v>
      </c>
      <c r="W414" s="124">
        <f t="shared" ref="W414:Y414" si="184">IF(W390=0,"",W390/W366)</f>
        <v>0.834201648557509</v>
      </c>
      <c r="X414" s="124">
        <f t="shared" si="184"/>
        <v>0.86105992719985947</v>
      </c>
      <c r="Y414" s="124">
        <f t="shared" si="184"/>
        <v>0.84394705741005493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0.58667790018824362</v>
      </c>
      <c r="D415" s="111">
        <f t="shared" si="185"/>
        <v>0.6000376763002967</v>
      </c>
      <c r="E415" s="111">
        <f t="shared" si="185"/>
        <v>0.61352463591093498</v>
      </c>
      <c r="F415" s="111">
        <f t="shared" si="185"/>
        <v>0.6271255881008454</v>
      </c>
      <c r="G415" s="111">
        <f t="shared" si="185"/>
        <v>0.64082711346248111</v>
      </c>
      <c r="H415" s="111">
        <f t="shared" si="185"/>
        <v>0.65461340864942286</v>
      </c>
      <c r="I415" s="111">
        <f t="shared" si="185"/>
        <v>0.66846362728700393</v>
      </c>
      <c r="J415" s="111">
        <f t="shared" si="185"/>
        <v>0.68233273848294229</v>
      </c>
      <c r="K415" s="111">
        <f t="shared" si="185"/>
        <v>0.69616119805702437</v>
      </c>
      <c r="L415" s="111">
        <f t="shared" si="185"/>
        <v>0.70989615735560263</v>
      </c>
      <c r="M415" s="111">
        <f t="shared" si="185"/>
        <v>0.72251284724524545</v>
      </c>
      <c r="N415" s="111">
        <f t="shared" si="185"/>
        <v>0.7334505337367877</v>
      </c>
      <c r="O415" s="111">
        <f t="shared" si="185"/>
        <v>0.74238536229902352</v>
      </c>
      <c r="P415" s="111">
        <f t="shared" si="185"/>
        <v>0.75009135806190141</v>
      </c>
      <c r="Q415" s="111">
        <f t="shared" si="185"/>
        <v>0.759286051753576</v>
      </c>
      <c r="R415" s="111">
        <f t="shared" ref="R415:V415" si="186">IF(R391=0,"",R391/R367)</f>
        <v>0.77305851378275192</v>
      </c>
      <c r="S415" s="111">
        <f t="shared" si="186"/>
        <v>0.78855925527728543</v>
      </c>
      <c r="T415" s="111">
        <f t="shared" si="186"/>
        <v>0.80419455022196518</v>
      </c>
      <c r="U415" s="111">
        <f t="shared" si="186"/>
        <v>0.8186376377060085</v>
      </c>
      <c r="V415" s="111">
        <f t="shared" si="186"/>
        <v>0.83075282266081318</v>
      </c>
      <c r="W415" s="111">
        <f t="shared" ref="W415:Y415" si="187">IF(W391=0,"",W391/W367)</f>
        <v>0.84048526742454588</v>
      </c>
      <c r="X415" s="111">
        <f t="shared" si="187"/>
        <v>0.84665088278668921</v>
      </c>
      <c r="Y415" s="111">
        <f t="shared" si="187"/>
        <v>0.85246138028369522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0.88228658505473889</v>
      </c>
      <c r="D416" s="111">
        <f t="shared" si="188"/>
        <v>0.88365984936773534</v>
      </c>
      <c r="E416" s="111">
        <f t="shared" si="188"/>
        <v>0.90358358209054523</v>
      </c>
      <c r="F416" s="111">
        <f t="shared" si="188"/>
        <v>0.90798262217984116</v>
      </c>
      <c r="G416" s="111">
        <f t="shared" si="188"/>
        <v>0.90064537180659587</v>
      </c>
      <c r="H416" s="111">
        <f t="shared" si="188"/>
        <v>0.91230884193524431</v>
      </c>
      <c r="I416" s="111">
        <f t="shared" si="188"/>
        <v>0.91618750093645829</v>
      </c>
      <c r="J416" s="111">
        <f t="shared" si="188"/>
        <v>0.92161071225525393</v>
      </c>
      <c r="K416" s="111">
        <f t="shared" si="188"/>
        <v>0.924210863463792</v>
      </c>
      <c r="L416" s="111">
        <f t="shared" si="188"/>
        <v>0.94249956151463754</v>
      </c>
      <c r="M416" s="111">
        <f t="shared" si="188"/>
        <v>0.96118906038173912</v>
      </c>
      <c r="N416" s="111">
        <f t="shared" si="188"/>
        <v>0.95983742096035929</v>
      </c>
      <c r="O416" s="111">
        <f t="shared" si="188"/>
        <v>0.96562530025462412</v>
      </c>
      <c r="P416" s="111">
        <f t="shared" si="188"/>
        <v>0.96487264279963592</v>
      </c>
      <c r="Q416" s="111">
        <f t="shared" si="188"/>
        <v>0.96552999067303946</v>
      </c>
      <c r="R416" s="111">
        <f t="shared" ref="R416:V416" si="189">IF(R392=0,"",R392/R368)</f>
        <v>0.96678844460036217</v>
      </c>
      <c r="S416" s="111">
        <f t="shared" si="189"/>
        <v>0.97066141954841678</v>
      </c>
      <c r="T416" s="111">
        <f t="shared" si="189"/>
        <v>0.97984211747968086</v>
      </c>
      <c r="U416" s="111">
        <f t="shared" si="189"/>
        <v>0.98074741043109148</v>
      </c>
      <c r="V416" s="111">
        <f t="shared" si="189"/>
        <v>0.98017011254411557</v>
      </c>
      <c r="W416" s="111">
        <f t="shared" ref="W416:Y416" si="190">IF(W392=0,"",W392/W368)</f>
        <v>0.97963767197174656</v>
      </c>
      <c r="X416" s="111" t="str">
        <f t="shared" si="190"/>
        <v/>
      </c>
      <c r="Y416" s="111">
        <f t="shared" si="190"/>
        <v>0.97443138262193574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>
        <f t="shared" ref="C417:Q417" si="191">IF(C393=0,"",C393/C369)</f>
        <v>0.58667790018824362</v>
      </c>
      <c r="D417" s="112">
        <f t="shared" si="191"/>
        <v>0.6000376763002967</v>
      </c>
      <c r="E417" s="112">
        <f t="shared" si="191"/>
        <v>0.61352463591093498</v>
      </c>
      <c r="F417" s="112">
        <f t="shared" si="191"/>
        <v>0.6271255881008454</v>
      </c>
      <c r="G417" s="112">
        <f t="shared" si="191"/>
        <v>0.64082711346248111</v>
      </c>
      <c r="H417" s="112">
        <f t="shared" si="191"/>
        <v>0.65461340864942286</v>
      </c>
      <c r="I417" s="112">
        <f t="shared" si="191"/>
        <v>0.66846362728700393</v>
      </c>
      <c r="J417" s="112">
        <f t="shared" si="191"/>
        <v>0.68233273848294229</v>
      </c>
      <c r="K417" s="112">
        <f t="shared" si="191"/>
        <v>0.69616119805702437</v>
      </c>
      <c r="L417" s="112">
        <f t="shared" si="191"/>
        <v>0.70989615735560263</v>
      </c>
      <c r="M417" s="112">
        <f t="shared" si="191"/>
        <v>0.72251284724524545</v>
      </c>
      <c r="N417" s="112">
        <f t="shared" si="191"/>
        <v>0.7334505337367877</v>
      </c>
      <c r="O417" s="112">
        <f t="shared" si="191"/>
        <v>0.74238536229902352</v>
      </c>
      <c r="P417" s="112">
        <f t="shared" si="191"/>
        <v>0.75009135806190141</v>
      </c>
      <c r="Q417" s="112">
        <f t="shared" si="191"/>
        <v>0.759286051753576</v>
      </c>
      <c r="R417" s="112">
        <f t="shared" ref="R417:V417" si="192">IF(R393=0,"",R393/R369)</f>
        <v>0.77305851378275192</v>
      </c>
      <c r="S417" s="112">
        <f t="shared" si="192"/>
        <v>0.78855925527728543</v>
      </c>
      <c r="T417" s="112">
        <f t="shared" si="192"/>
        <v>0.80419455022196529</v>
      </c>
      <c r="U417" s="112">
        <f t="shared" si="192"/>
        <v>0.8186376377060085</v>
      </c>
      <c r="V417" s="112">
        <f t="shared" si="192"/>
        <v>0.83075282266081318</v>
      </c>
      <c r="W417" s="112">
        <f t="shared" ref="W417:Y417" si="193">IF(W393=0,"",W393/W369)</f>
        <v>0.84048526742454577</v>
      </c>
      <c r="X417" s="112" t="str">
        <f t="shared" si="193"/>
        <v/>
      </c>
      <c r="Y417" s="112">
        <f t="shared" si="193"/>
        <v>0.85246138028369534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 t="str">
        <f t="shared" si="196"/>
        <v/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0.58804966361108735</v>
      </c>
      <c r="D419" s="112">
        <f t="shared" si="197"/>
        <v>0.58977814030177445</v>
      </c>
      <c r="E419" s="112">
        <f t="shared" si="197"/>
        <v>0.59174688290282129</v>
      </c>
      <c r="F419" s="112">
        <f t="shared" si="197"/>
        <v>0.59374838903709903</v>
      </c>
      <c r="G419" s="112">
        <f t="shared" si="197"/>
        <v>0.5959711659426068</v>
      </c>
      <c r="H419" s="112">
        <f t="shared" si="197"/>
        <v>0.59839214273324515</v>
      </c>
      <c r="I419" s="112">
        <f t="shared" si="197"/>
        <v>0.60105776759796514</v>
      </c>
      <c r="J419" s="112">
        <f t="shared" si="197"/>
        <v>0.6041583223721646</v>
      </c>
      <c r="K419" s="112">
        <f t="shared" si="197"/>
        <v>0.60785559666600686</v>
      </c>
      <c r="L419" s="112">
        <f t="shared" si="197"/>
        <v>0.61219287583324822</v>
      </c>
      <c r="M419" s="112">
        <f t="shared" si="197"/>
        <v>0.62103469443540416</v>
      </c>
      <c r="N419" s="112">
        <f t="shared" si="197"/>
        <v>0.63560943920575519</v>
      </c>
      <c r="O419" s="112">
        <f t="shared" si="197"/>
        <v>0.65691685553215018</v>
      </c>
      <c r="P419" s="112">
        <f t="shared" si="197"/>
        <v>0.68275439641472979</v>
      </c>
      <c r="Q419" s="112">
        <f t="shared" si="197"/>
        <v>0.70601752558597297</v>
      </c>
      <c r="R419" s="112">
        <f t="shared" ref="R419:V419" si="198">IF(R395=0,"",R395/R371)</f>
        <v>0.7211101304467249</v>
      </c>
      <c r="S419" s="112">
        <f t="shared" si="198"/>
        <v>0.73516278397388879</v>
      </c>
      <c r="T419" s="112">
        <f t="shared" si="198"/>
        <v>0.74776113285070556</v>
      </c>
      <c r="U419" s="112">
        <f t="shared" si="198"/>
        <v>0.75849082376045973</v>
      </c>
      <c r="V419" s="112">
        <f t="shared" si="198"/>
        <v>0.76693750338641831</v>
      </c>
      <c r="W419" s="112">
        <f t="shared" ref="W419:Y419" si="199">IF(W395=0,"",W395/W371)</f>
        <v>0.77212928033913775</v>
      </c>
      <c r="X419" s="112">
        <f t="shared" si="199"/>
        <v>0.77548819969631444</v>
      </c>
      <c r="Y419" s="112">
        <f t="shared" si="199"/>
        <v>0.77718907424739758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0.88315444123252185</v>
      </c>
      <c r="D420" s="113">
        <f t="shared" si="200"/>
        <v>0.87981285015718491</v>
      </c>
      <c r="E420" s="113">
        <f t="shared" si="200"/>
        <v>0.89421255369514352</v>
      </c>
      <c r="F420" s="113">
        <f t="shared" si="200"/>
        <v>0.89481233986112707</v>
      </c>
      <c r="G420" s="113">
        <f t="shared" si="200"/>
        <v>0.88209239686391627</v>
      </c>
      <c r="H420" s="113">
        <f t="shared" si="200"/>
        <v>0.8916068228818268</v>
      </c>
      <c r="I420" s="113">
        <f t="shared" si="200"/>
        <v>0.891043128837959</v>
      </c>
      <c r="J420" s="113">
        <f t="shared" si="200"/>
        <v>0.8942897899836485</v>
      </c>
      <c r="K420" s="113">
        <f t="shared" si="200"/>
        <v>0.8916257278653088</v>
      </c>
      <c r="L420" s="113">
        <f t="shared" si="200"/>
        <v>0.90827007487891309</v>
      </c>
      <c r="M420" s="113">
        <f t="shared" si="200"/>
        <v>0.93934054075364559</v>
      </c>
      <c r="N420" s="113">
        <f t="shared" si="200"/>
        <v>0.94007174407871796</v>
      </c>
      <c r="O420" s="113">
        <f t="shared" si="200"/>
        <v>0.94877301206152875</v>
      </c>
      <c r="P420" s="113">
        <f t="shared" si="200"/>
        <v>0.95247509844506095</v>
      </c>
      <c r="Q420" s="113">
        <f t="shared" si="200"/>
        <v>0.95672498562183406</v>
      </c>
      <c r="R420" s="113">
        <f t="shared" ref="R420:V420" si="201">IF(R396=0,"",R396/R372)</f>
        <v>0.95652675018936717</v>
      </c>
      <c r="S420" s="113">
        <f t="shared" si="201"/>
        <v>0.95971817021092365</v>
      </c>
      <c r="T420" s="113">
        <f t="shared" si="201"/>
        <v>0.9725988462469749</v>
      </c>
      <c r="U420" s="113">
        <f t="shared" si="201"/>
        <v>0.97319360570755076</v>
      </c>
      <c r="V420" s="113">
        <f t="shared" si="201"/>
        <v>0.96532928210273627</v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0.58804966361108735</v>
      </c>
      <c r="D421" s="111">
        <f t="shared" si="203"/>
        <v>0.58977814030177445</v>
      </c>
      <c r="E421" s="111">
        <f t="shared" si="203"/>
        <v>0.59174688290282129</v>
      </c>
      <c r="F421" s="111">
        <f t="shared" si="203"/>
        <v>0.59374838903709903</v>
      </c>
      <c r="G421" s="111">
        <f t="shared" si="203"/>
        <v>0.5959711659426068</v>
      </c>
      <c r="H421" s="111">
        <f t="shared" si="203"/>
        <v>0.59839214273324515</v>
      </c>
      <c r="I421" s="111">
        <f t="shared" si="203"/>
        <v>0.60105776759796514</v>
      </c>
      <c r="J421" s="111">
        <f t="shared" si="203"/>
        <v>0.6041583223721646</v>
      </c>
      <c r="K421" s="111">
        <f t="shared" si="203"/>
        <v>0.60785559666600686</v>
      </c>
      <c r="L421" s="111">
        <f t="shared" si="203"/>
        <v>0.61219287583324822</v>
      </c>
      <c r="M421" s="111">
        <f t="shared" si="203"/>
        <v>0.62103469443540416</v>
      </c>
      <c r="N421" s="111">
        <f t="shared" si="203"/>
        <v>0.63560943920575519</v>
      </c>
      <c r="O421" s="111">
        <f t="shared" si="203"/>
        <v>0.65691685553215018</v>
      </c>
      <c r="P421" s="111">
        <f t="shared" si="203"/>
        <v>0.68275439641472979</v>
      </c>
      <c r="Q421" s="111">
        <f t="shared" si="203"/>
        <v>0.70601752558597297</v>
      </c>
      <c r="R421" s="111">
        <f t="shared" ref="R421:V421" si="204">IF(R397=0,"",R397/R373)</f>
        <v>0.7211101304467249</v>
      </c>
      <c r="S421" s="111">
        <f t="shared" si="204"/>
        <v>0.73516278397388879</v>
      </c>
      <c r="T421" s="111">
        <f t="shared" si="204"/>
        <v>0.74776113285070567</v>
      </c>
      <c r="U421" s="111">
        <f t="shared" si="204"/>
        <v>0.75849082376045973</v>
      </c>
      <c r="V421" s="111">
        <f t="shared" si="204"/>
        <v>0.7669375033864182</v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0.65848687005679496</v>
      </c>
      <c r="D423" s="112">
        <f t="shared" si="209"/>
        <v>0.65950357571837825</v>
      </c>
      <c r="E423" s="112">
        <f t="shared" si="209"/>
        <v>0.66061661661157933</v>
      </c>
      <c r="F423" s="112">
        <f t="shared" si="209"/>
        <v>0.66174308687529471</v>
      </c>
      <c r="G423" s="112">
        <f t="shared" si="209"/>
        <v>0.66295902792456962</v>
      </c>
      <c r="H423" s="112">
        <f t="shared" si="209"/>
        <v>0.66425585631555406</v>
      </c>
      <c r="I423" s="112">
        <f t="shared" si="209"/>
        <v>0.66565329322752209</v>
      </c>
      <c r="J423" s="112">
        <f t="shared" si="209"/>
        <v>0.66723041461428201</v>
      </c>
      <c r="K423" s="112">
        <f t="shared" si="209"/>
        <v>0.66905707732594288</v>
      </c>
      <c r="L423" s="112">
        <f t="shared" si="209"/>
        <v>0.67115729942386804</v>
      </c>
      <c r="M423" s="112">
        <f t="shared" si="209"/>
        <v>0.67515007459216614</v>
      </c>
      <c r="N423" s="112">
        <f t="shared" si="209"/>
        <v>0.68173380124730232</v>
      </c>
      <c r="O423" s="112">
        <f t="shared" si="209"/>
        <v>0.69177312856985296</v>
      </c>
      <c r="P423" s="112">
        <f t="shared" si="209"/>
        <v>0.70479208919072422</v>
      </c>
      <c r="Q423" s="112">
        <f t="shared" si="209"/>
        <v>0.71735261628266589</v>
      </c>
      <c r="R423" s="112">
        <f t="shared" ref="R423:V423" si="210">IF(R399=0,"",R399/R375)</f>
        <v>0.72585281928530043</v>
      </c>
      <c r="S423" s="112">
        <f t="shared" si="210"/>
        <v>0.73408805082634709</v>
      </c>
      <c r="T423" s="112">
        <f t="shared" si="210"/>
        <v>0.74225937256559227</v>
      </c>
      <c r="U423" s="112">
        <f t="shared" si="210"/>
        <v>0.75044892854146394</v>
      </c>
      <c r="V423" s="112">
        <f t="shared" si="210"/>
        <v>0.75849421794806637</v>
      </c>
      <c r="W423" s="112" t="str">
        <f t="shared" ref="W423:Y423" si="211">IF(W399=0,"",W399/W375)</f>
        <v/>
      </c>
      <c r="X423" s="112">
        <f t="shared" si="211"/>
        <v>0.77752119968369449</v>
      </c>
      <c r="Y423" s="112">
        <f t="shared" si="211"/>
        <v>0.78841696277467432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0.91053957173013245</v>
      </c>
      <c r="D424" s="113">
        <f t="shared" si="212"/>
        <v>0.90478473410182836</v>
      </c>
      <c r="E424" s="113">
        <f t="shared" si="212"/>
        <v>0.92996075136765477</v>
      </c>
      <c r="F424" s="113">
        <f t="shared" si="212"/>
        <v>0.92922162200260761</v>
      </c>
      <c r="G424" s="113">
        <f t="shared" si="212"/>
        <v>0.90581454842229536</v>
      </c>
      <c r="H424" s="113">
        <f t="shared" si="212"/>
        <v>0.91906123100149406</v>
      </c>
      <c r="I424" s="113">
        <f t="shared" si="212"/>
        <v>0.91669290812904514</v>
      </c>
      <c r="J424" s="113">
        <f t="shared" si="212"/>
        <v>0.9198589859743056</v>
      </c>
      <c r="K424" s="113">
        <f t="shared" si="212"/>
        <v>0.91496042555499835</v>
      </c>
      <c r="L424" s="113">
        <f t="shared" si="212"/>
        <v>0.93956590169799759</v>
      </c>
      <c r="M424" s="113">
        <f t="shared" si="212"/>
        <v>0.95448030917065407</v>
      </c>
      <c r="N424" s="113">
        <f t="shared" si="212"/>
        <v>0.95718648088340552</v>
      </c>
      <c r="O424" s="113">
        <f t="shared" si="212"/>
        <v>0.96516271805183185</v>
      </c>
      <c r="P424" s="113">
        <f t="shared" si="212"/>
        <v>0.9646283339914512</v>
      </c>
      <c r="Q424" s="113">
        <f t="shared" si="212"/>
        <v>0.96458036861767693</v>
      </c>
      <c r="R424" s="113">
        <f t="shared" ref="R424:V424" si="213">IF(R400=0,"",R400/R376)</f>
        <v>0.96255604229169345</v>
      </c>
      <c r="S424" s="113">
        <f t="shared" si="213"/>
        <v>0.96554701371653362</v>
      </c>
      <c r="T424" s="113">
        <f t="shared" si="213"/>
        <v>0.97592664565657683</v>
      </c>
      <c r="U424" s="113">
        <f t="shared" si="213"/>
        <v>0.97619985793072672</v>
      </c>
      <c r="V424" s="113">
        <f t="shared" si="213"/>
        <v>0.99099907654091945</v>
      </c>
      <c r="W424" s="113">
        <f t="shared" ref="W424:Y424" si="214">IF(W400=0,"",W400/W376)</f>
        <v>0.97870629999897696</v>
      </c>
      <c r="X424" s="113">
        <f t="shared" si="214"/>
        <v>0.96222498900609565</v>
      </c>
      <c r="Y424" s="113">
        <f t="shared" si="214"/>
        <v>0.96531385962562732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0.65848687005679496</v>
      </c>
      <c r="D425" s="111">
        <f t="shared" si="215"/>
        <v>0.65950357571837825</v>
      </c>
      <c r="E425" s="111">
        <f t="shared" si="215"/>
        <v>0.66061661661157933</v>
      </c>
      <c r="F425" s="111">
        <f t="shared" si="215"/>
        <v>0.66174308687529471</v>
      </c>
      <c r="G425" s="111">
        <f t="shared" si="215"/>
        <v>0.66295902792456973</v>
      </c>
      <c r="H425" s="111">
        <f t="shared" si="215"/>
        <v>0.66425585631555406</v>
      </c>
      <c r="I425" s="111">
        <f t="shared" si="215"/>
        <v>0.66565329322752209</v>
      </c>
      <c r="J425" s="111">
        <f t="shared" si="215"/>
        <v>0.66723041461428201</v>
      </c>
      <c r="K425" s="111">
        <f t="shared" si="215"/>
        <v>0.66905707732594288</v>
      </c>
      <c r="L425" s="111">
        <f t="shared" si="215"/>
        <v>0.67115729942386804</v>
      </c>
      <c r="M425" s="111">
        <f t="shared" si="215"/>
        <v>0.67515007459216603</v>
      </c>
      <c r="N425" s="111">
        <f t="shared" si="215"/>
        <v>0.68173380124730232</v>
      </c>
      <c r="O425" s="111">
        <f t="shared" si="215"/>
        <v>0.69177312856985296</v>
      </c>
      <c r="P425" s="111">
        <f t="shared" si="215"/>
        <v>0.70479208919072422</v>
      </c>
      <c r="Q425" s="111">
        <f t="shared" si="215"/>
        <v>0.71735261628266611</v>
      </c>
      <c r="R425" s="111">
        <f t="shared" ref="R425:V425" si="216">IF(R401=0,"",R401/R377)</f>
        <v>0.72585281928530043</v>
      </c>
      <c r="S425" s="111">
        <f t="shared" si="216"/>
        <v>0.73408805082634709</v>
      </c>
      <c r="T425" s="111">
        <f t="shared" si="216"/>
        <v>0.74225937256559227</v>
      </c>
      <c r="U425" s="111">
        <f t="shared" si="216"/>
        <v>0.75044892854146383</v>
      </c>
      <c r="V425" s="111">
        <f t="shared" si="216"/>
        <v>0.75849421794806648</v>
      </c>
      <c r="W425" s="111">
        <f t="shared" ref="W425:Y425" si="217">IF(W401=0,"",W401/W377)</f>
        <v>0.76584223618974279</v>
      </c>
      <c r="X425" s="111">
        <f t="shared" si="217"/>
        <v>0.77752119968369449</v>
      </c>
      <c r="Y425" s="111">
        <f t="shared" si="217"/>
        <v>0.78841696277467432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0.63423078211658601</v>
      </c>
      <c r="D427" s="124">
        <f t="shared" si="221"/>
        <v>0.63234246720791076</v>
      </c>
      <c r="E427" s="124">
        <f t="shared" si="221"/>
        <v>0.61814273101754691</v>
      </c>
      <c r="F427" s="124">
        <f t="shared" si="221"/>
        <v>0.63687309420615434</v>
      </c>
      <c r="G427" s="124">
        <f t="shared" si="221"/>
        <v>0.65868316201079624</v>
      </c>
      <c r="H427" s="124">
        <f t="shared" si="221"/>
        <v>0.65135177973303915</v>
      </c>
      <c r="I427" s="124">
        <f t="shared" si="221"/>
        <v>0.6180111283198132</v>
      </c>
      <c r="J427" s="124">
        <f t="shared" si="221"/>
        <v>0.59743905754480409</v>
      </c>
      <c r="K427" s="124">
        <f t="shared" si="221"/>
        <v>0.59765841029511835</v>
      </c>
      <c r="L427" s="124">
        <f t="shared" si="221"/>
        <v>0.61146405543162852</v>
      </c>
      <c r="M427" s="124">
        <f t="shared" si="221"/>
        <v>0.60529662038158016</v>
      </c>
      <c r="N427" s="124">
        <f t="shared" si="221"/>
        <v>0.58099713541269915</v>
      </c>
      <c r="O427" s="124">
        <f t="shared" si="221"/>
        <v>0.57368650069798999</v>
      </c>
      <c r="P427" s="124">
        <f t="shared" si="221"/>
        <v>0.6027821954205268</v>
      </c>
      <c r="Q427" s="124">
        <f t="shared" si="221"/>
        <v>0.61533731431731586</v>
      </c>
      <c r="R427" s="124">
        <f t="shared" ref="R427:V427" si="222">IF(R403=0,"",R403/R379)</f>
        <v>0.66660462115401731</v>
      </c>
      <c r="S427" s="124">
        <f t="shared" si="222"/>
        <v>0.64927657735953914</v>
      </c>
      <c r="T427" s="124">
        <f t="shared" si="222"/>
        <v>0.68486969404531406</v>
      </c>
      <c r="U427" s="124">
        <f t="shared" si="222"/>
        <v>0.67661528277880201</v>
      </c>
      <c r="V427" s="124">
        <f t="shared" si="222"/>
        <v>0.65596071418436896</v>
      </c>
      <c r="W427" s="124">
        <f t="shared" ref="W427:Y427" si="223">IF(W403=0,"",W403/W379)</f>
        <v>0.67505795358879961</v>
      </c>
      <c r="X427" s="124">
        <f t="shared" si="223"/>
        <v>0.68170159941602959</v>
      </c>
      <c r="Y427" s="124">
        <f t="shared" si="223"/>
        <v>0.73737126651738283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0.56286436325821709</v>
      </c>
      <c r="D428" s="111">
        <f t="shared" si="224"/>
        <v>0.56315368318630454</v>
      </c>
      <c r="E428" s="111">
        <f t="shared" si="224"/>
        <v>0.56344302917592648</v>
      </c>
      <c r="F428" s="111">
        <f t="shared" si="224"/>
        <v>0.56373237871939397</v>
      </c>
      <c r="G428" s="111">
        <f t="shared" si="224"/>
        <v>0.56402175226400164</v>
      </c>
      <c r="H428" s="111">
        <f t="shared" si="224"/>
        <v>0.56431114730726095</v>
      </c>
      <c r="I428" s="111">
        <f t="shared" si="224"/>
        <v>0.56460056888738597</v>
      </c>
      <c r="J428" s="111">
        <f t="shared" si="224"/>
        <v>0.56489003764416112</v>
      </c>
      <c r="K428" s="111">
        <f t="shared" si="224"/>
        <v>0.56517957112683215</v>
      </c>
      <c r="L428" s="111">
        <f t="shared" si="224"/>
        <v>0.56546917403054153</v>
      </c>
      <c r="M428" s="111">
        <f t="shared" si="224"/>
        <v>0.56568911090718377</v>
      </c>
      <c r="N428" s="111">
        <f t="shared" si="224"/>
        <v>0.56581204527575468</v>
      </c>
      <c r="O428" s="111">
        <f t="shared" si="224"/>
        <v>0.56588551991851832</v>
      </c>
      <c r="P428" s="111">
        <f t="shared" si="224"/>
        <v>0.56609053876288551</v>
      </c>
      <c r="Q428" s="111">
        <f t="shared" si="224"/>
        <v>0.566925013352784</v>
      </c>
      <c r="R428" s="111">
        <f t="shared" ref="R428:V428" si="225">IF(R404=0,"",R404/R380)</f>
        <v>0.56911697031007413</v>
      </c>
      <c r="S428" s="111">
        <f t="shared" si="225"/>
        <v>0.57220897607216836</v>
      </c>
      <c r="T428" s="111">
        <f t="shared" si="225"/>
        <v>0.57560151264789039</v>
      </c>
      <c r="U428" s="111">
        <f t="shared" si="225"/>
        <v>0.57869506204607202</v>
      </c>
      <c r="V428" s="111">
        <f t="shared" si="225"/>
        <v>0.58089010627554105</v>
      </c>
      <c r="W428" s="111">
        <f t="shared" ref="W428:Y428" si="226">IF(W404=0,"",W404/W380)</f>
        <v>0.58194506119792677</v>
      </c>
      <c r="X428" s="111">
        <f t="shared" si="226"/>
        <v>0.58232982224017593</v>
      </c>
      <c r="Y428" s="111">
        <f t="shared" si="226"/>
        <v>0.58236829834440085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0.55971803480053328</v>
      </c>
      <c r="D429" s="111">
        <f t="shared" si="227"/>
        <v>0.56032627004567237</v>
      </c>
      <c r="E429" s="111">
        <f t="shared" si="227"/>
        <v>0.56093456007979192</v>
      </c>
      <c r="F429" s="111">
        <f t="shared" si="227"/>
        <v>0.56154285758513567</v>
      </c>
      <c r="G429" s="111">
        <f t="shared" si="227"/>
        <v>0.56215120554790743</v>
      </c>
      <c r="H429" s="111">
        <f t="shared" si="227"/>
        <v>0.5627595987071432</v>
      </c>
      <c r="I429" s="111">
        <f t="shared" si="227"/>
        <v>0.56336804765464443</v>
      </c>
      <c r="J429" s="111">
        <f t="shared" si="227"/>
        <v>0.5639765957812849</v>
      </c>
      <c r="K429" s="111">
        <f t="shared" si="227"/>
        <v>0.5645852799807195</v>
      </c>
      <c r="L429" s="111">
        <f t="shared" si="227"/>
        <v>0.5651941101235135</v>
      </c>
      <c r="M429" s="111">
        <f t="shared" si="227"/>
        <v>0.56565648186874395</v>
      </c>
      <c r="N429" s="111">
        <f t="shared" si="227"/>
        <v>0.56591492592511439</v>
      </c>
      <c r="O429" s="111">
        <f t="shared" si="227"/>
        <v>0.5660693911486071</v>
      </c>
      <c r="P429" s="111">
        <f t="shared" si="227"/>
        <v>0.56650040081975606</v>
      </c>
      <c r="Q429" s="111">
        <f t="shared" si="227"/>
        <v>0.56825471086712998</v>
      </c>
      <c r="R429" s="111">
        <f t="shared" ref="R429:V429" si="228">IF(R405=0,"",R405/R381)</f>
        <v>0.57286284652534558</v>
      </c>
      <c r="S429" s="111">
        <f t="shared" si="228"/>
        <v>0.5793631484406393</v>
      </c>
      <c r="T429" s="111">
        <f t="shared" si="228"/>
        <v>0.58649525416670767</v>
      </c>
      <c r="U429" s="111">
        <f t="shared" si="228"/>
        <v>0.59299880125726534</v>
      </c>
      <c r="V429" s="111">
        <f t="shared" si="228"/>
        <v>0.59761342726601741</v>
      </c>
      <c r="W429" s="111">
        <f t="shared" ref="W429:Y429" si="229">IF(W405=0,"",W405/W381)</f>
        <v>0.59983125156201333</v>
      </c>
      <c r="X429" s="111">
        <f t="shared" si="229"/>
        <v>0.60022783830690229</v>
      </c>
      <c r="Y429" s="111">
        <f t="shared" si="229"/>
        <v>0.60026749698139115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0.73375628051012565</v>
      </c>
      <c r="D430" s="45">
        <f t="shared" si="230"/>
        <v>0.73507960518720195</v>
      </c>
      <c r="E430" s="45">
        <f t="shared" si="230"/>
        <v>0.73646532492892769</v>
      </c>
      <c r="F430" s="45">
        <f t="shared" si="230"/>
        <v>0.73785955308856022</v>
      </c>
      <c r="G430" s="45">
        <f t="shared" si="230"/>
        <v>0.73931124343271704</v>
      </c>
      <c r="H430" s="45">
        <f t="shared" si="230"/>
        <v>0.7408144046435805</v>
      </c>
      <c r="I430" s="45">
        <f t="shared" si="230"/>
        <v>0.74238109893067572</v>
      </c>
      <c r="J430" s="45">
        <f t="shared" si="230"/>
        <v>0.74406074090884933</v>
      </c>
      <c r="K430" s="45">
        <f t="shared" si="230"/>
        <v>0.74589534599831109</v>
      </c>
      <c r="L430" s="45">
        <f t="shared" si="230"/>
        <v>0.74789615504651186</v>
      </c>
      <c r="M430" s="45">
        <f t="shared" si="230"/>
        <v>0.75075686985133228</v>
      </c>
      <c r="N430" s="45">
        <f t="shared" si="230"/>
        <v>0.75467498072139083</v>
      </c>
      <c r="O430" s="45">
        <f t="shared" si="230"/>
        <v>0.76011880367006679</v>
      </c>
      <c r="P430" s="45">
        <f t="shared" si="230"/>
        <v>0.76731803330150949</v>
      </c>
      <c r="Q430" s="45">
        <f t="shared" si="230"/>
        <v>0.77663390666347654</v>
      </c>
      <c r="R430" s="45">
        <f t="shared" ref="R430:V430" si="231">IF(R406=0,"",R406/R382)</f>
        <v>0.78931058303582435</v>
      </c>
      <c r="S430" s="45">
        <f t="shared" si="231"/>
        <v>0.80517324335929474</v>
      </c>
      <c r="T430" s="45">
        <f t="shared" si="231"/>
        <v>0.82225026828058811</v>
      </c>
      <c r="U430" s="45">
        <f t="shared" si="231"/>
        <v>0.83857003844645162</v>
      </c>
      <c r="V430" s="45">
        <f t="shared" si="231"/>
        <v>0.85216093450360997</v>
      </c>
      <c r="W430" s="45">
        <f t="shared" ref="W430:Y430" si="232">IF(W406=0,"",W406/W382)</f>
        <v>0.86233792591257608</v>
      </c>
      <c r="X430" s="45">
        <f t="shared" si="232"/>
        <v>0.86990393430645752</v>
      </c>
      <c r="Y430" s="45">
        <f t="shared" si="232"/>
        <v>0.8766134389578264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45.731111095343422</v>
      </c>
      <c r="D432" s="117">
        <f t="shared" si="233"/>
        <v>25.152993114739651</v>
      </c>
      <c r="E432" s="117">
        <f t="shared" si="233"/>
        <v>26.448655051238998</v>
      </c>
      <c r="F432" s="117">
        <f t="shared" si="233"/>
        <v>29.395164742846056</v>
      </c>
      <c r="G432" s="117">
        <f t="shared" si="233"/>
        <v>26.616803671917292</v>
      </c>
      <c r="H432" s="117">
        <f t="shared" si="233"/>
        <v>35.419097517565092</v>
      </c>
      <c r="I432" s="117">
        <f t="shared" si="233"/>
        <v>15.131209501963738</v>
      </c>
      <c r="J432" s="117">
        <f t="shared" si="233"/>
        <v>10.013453571655708</v>
      </c>
      <c r="K432" s="117">
        <f t="shared" si="233"/>
        <v>6.7511961891111394</v>
      </c>
      <c r="L432" s="117">
        <f t="shared" si="233"/>
        <v>6.669452124566182</v>
      </c>
      <c r="M432" s="117">
        <f t="shared" si="233"/>
        <v>31.718489241672707</v>
      </c>
      <c r="N432" s="117">
        <f t="shared" si="233"/>
        <v>17.614918995760792</v>
      </c>
      <c r="O432" s="117">
        <f t="shared" si="233"/>
        <v>6.7069823246320439</v>
      </c>
      <c r="P432" s="117">
        <f t="shared" si="233"/>
        <v>8.9609122043444174</v>
      </c>
      <c r="Q432" s="117">
        <f t="shared" si="233"/>
        <v>7.6089495426907998</v>
      </c>
      <c r="R432" s="117">
        <f t="shared" ref="R432:V432" si="234">R433+R436+R438+R451</f>
        <v>7.8706332070044276</v>
      </c>
      <c r="S432" s="117">
        <f t="shared" si="234"/>
        <v>14.121557912208742</v>
      </c>
      <c r="T432" s="117">
        <f t="shared" si="234"/>
        <v>11.342857821033046</v>
      </c>
      <c r="U432" s="117">
        <f t="shared" si="234"/>
        <v>13.528142414684407</v>
      </c>
      <c r="V432" s="117">
        <f t="shared" si="234"/>
        <v>7.6732316551011488</v>
      </c>
      <c r="W432" s="117">
        <f t="shared" ref="W432:Y432" si="235">W433+W436+W438+W451</f>
        <v>5.9190058601802624</v>
      </c>
      <c r="X432" s="117">
        <f t="shared" si="235"/>
        <v>3.1343544751995953</v>
      </c>
      <c r="Y432" s="117">
        <f t="shared" si="235"/>
        <v>4.729734115750956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24.061501213756092</v>
      </c>
      <c r="D438" s="122">
        <v>13.328670084376443</v>
      </c>
      <c r="E438" s="122">
        <v>12.811614584268462</v>
      </c>
      <c r="F438" s="122">
        <v>15.288466571012673</v>
      </c>
      <c r="G438" s="122">
        <v>16.417638319201451</v>
      </c>
      <c r="H438" s="122">
        <v>22.809244752800424</v>
      </c>
      <c r="I438" s="122">
        <v>11.605461174020112</v>
      </c>
      <c r="J438" s="122">
        <v>7.8947996140434258</v>
      </c>
      <c r="K438" s="122">
        <v>4.7397125957495891</v>
      </c>
      <c r="L438" s="122">
        <v>3.6745556880629504</v>
      </c>
      <c r="M438" s="122">
        <v>15.305455634142122</v>
      </c>
      <c r="N438" s="122">
        <v>10.867277813769697</v>
      </c>
      <c r="O438" s="122">
        <v>5.387179947217918</v>
      </c>
      <c r="P438" s="122">
        <v>6.3950542845569469</v>
      </c>
      <c r="Q438" s="122">
        <v>6.0636958214265757</v>
      </c>
      <c r="R438" s="122">
        <v>6.1439623205987646</v>
      </c>
      <c r="S438" s="122">
        <v>9.1935703110995046</v>
      </c>
      <c r="T438" s="122">
        <v>6.65705346529304</v>
      </c>
      <c r="U438" s="122">
        <v>7.9967918665127353</v>
      </c>
      <c r="V438" s="122">
        <v>4.5635374244228295</v>
      </c>
      <c r="W438" s="122">
        <v>4.4814880266780133</v>
      </c>
      <c r="X438" s="122">
        <v>2.3382228653901427</v>
      </c>
      <c r="Y438" s="122">
        <v>3.3943713426484208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24.015392140785423</v>
      </c>
      <c r="D443" s="101">
        <v>13.298779949336467</v>
      </c>
      <c r="E443" s="101">
        <v>12.739683878698886</v>
      </c>
      <c r="F443" s="101">
        <v>15.252273623451044</v>
      </c>
      <c r="G443" s="101">
        <v>16.399347791100851</v>
      </c>
      <c r="H443" s="101">
        <v>22.744806481018859</v>
      </c>
      <c r="I443" s="101">
        <v>11.589629866080198</v>
      </c>
      <c r="J443" s="101">
        <v>7.8500520314867286</v>
      </c>
      <c r="K443" s="101">
        <v>4.7215781581202343</v>
      </c>
      <c r="L443" s="101">
        <v>3.6238143428435352</v>
      </c>
      <c r="M443" s="101">
        <v>15.22047900279402</v>
      </c>
      <c r="N443" s="101">
        <v>10.801634494535335</v>
      </c>
      <c r="O443" s="101">
        <v>5.3620022718566398</v>
      </c>
      <c r="P443" s="101">
        <v>6.3611166044551704</v>
      </c>
      <c r="Q443" s="101">
        <v>6.0389562674682269</v>
      </c>
      <c r="R443" s="101">
        <v>6.1176672536081353</v>
      </c>
      <c r="S443" s="101">
        <v>9.1213015372425286</v>
      </c>
      <c r="T443" s="101">
        <v>6.6279563720710879</v>
      </c>
      <c r="U443" s="101">
        <v>7.9626107221957954</v>
      </c>
      <c r="V443" s="101">
        <v>4.5082765874103243</v>
      </c>
      <c r="W443" s="101">
        <v>4.4814880266780133</v>
      </c>
      <c r="X443" s="101">
        <v>2.3382228653901427</v>
      </c>
      <c r="Y443" s="101">
        <v>3.3943713426484208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4.6109072970667637E-2</v>
      </c>
      <c r="D444" s="104">
        <v>2.9890135039975858E-2</v>
      </c>
      <c r="E444" s="104">
        <v>7.1930705569577022E-2</v>
      </c>
      <c r="F444" s="104">
        <v>3.6192947561629732E-2</v>
      </c>
      <c r="G444" s="104">
        <v>1.8290528100600362E-2</v>
      </c>
      <c r="H444" s="104">
        <v>6.443827178156572E-2</v>
      </c>
      <c r="I444" s="104">
        <v>1.5831307939914531E-2</v>
      </c>
      <c r="J444" s="104">
        <v>4.4747582556696842E-2</v>
      </c>
      <c r="K444" s="104">
        <v>1.8134437629354884E-2</v>
      </c>
      <c r="L444" s="104">
        <v>5.0741345219415375E-2</v>
      </c>
      <c r="M444" s="104">
        <v>8.4976631348101517E-2</v>
      </c>
      <c r="N444" s="104">
        <v>6.5643319234361439E-2</v>
      </c>
      <c r="O444" s="104">
        <v>2.5177675361278337E-2</v>
      </c>
      <c r="P444" s="104">
        <v>3.3937680101776668E-2</v>
      </c>
      <c r="Q444" s="104">
        <v>2.4739553958348464E-2</v>
      </c>
      <c r="R444" s="104">
        <v>2.6295066990629515E-2</v>
      </c>
      <c r="S444" s="104">
        <v>7.2268773856976498E-2</v>
      </c>
      <c r="T444" s="104">
        <v>2.9097093221952135E-2</v>
      </c>
      <c r="U444" s="104">
        <v>3.4181144316939582E-2</v>
      </c>
      <c r="V444" s="104">
        <v>5.5260837012504949E-2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4.6109072970667637E-2</v>
      </c>
      <c r="D445" s="98">
        <v>2.9890135039975858E-2</v>
      </c>
      <c r="E445" s="98">
        <v>7.1930705569577022E-2</v>
      </c>
      <c r="F445" s="98">
        <v>3.6192947561629732E-2</v>
      </c>
      <c r="G445" s="98">
        <v>1.8290528100600362E-2</v>
      </c>
      <c r="H445" s="98">
        <v>6.443827178156572E-2</v>
      </c>
      <c r="I445" s="98">
        <v>1.5831307939914531E-2</v>
      </c>
      <c r="J445" s="98">
        <v>4.4747582556696842E-2</v>
      </c>
      <c r="K445" s="98">
        <v>1.8134437629354884E-2</v>
      </c>
      <c r="L445" s="98">
        <v>5.0741345219415375E-2</v>
      </c>
      <c r="M445" s="98">
        <v>8.4976631348101517E-2</v>
      </c>
      <c r="N445" s="98">
        <v>6.5643319234361439E-2</v>
      </c>
      <c r="O445" s="98">
        <v>2.5177675361278337E-2</v>
      </c>
      <c r="P445" s="98">
        <v>3.3937680101776668E-2</v>
      </c>
      <c r="Q445" s="98">
        <v>2.4739553958348464E-2</v>
      </c>
      <c r="R445" s="98">
        <v>2.6295066990629515E-2</v>
      </c>
      <c r="S445" s="98">
        <v>7.2268773856976498E-2</v>
      </c>
      <c r="T445" s="98">
        <v>2.9097093221952135E-2</v>
      </c>
      <c r="U445" s="98">
        <v>3.4181144316939582E-2</v>
      </c>
      <c r="V445" s="98">
        <v>5.5260837012504949E-2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21.669609881587331</v>
      </c>
      <c r="D451" s="122">
        <v>11.824323030363207</v>
      </c>
      <c r="E451" s="122">
        <v>13.637040466970536</v>
      </c>
      <c r="F451" s="122">
        <v>14.106698171833381</v>
      </c>
      <c r="G451" s="122">
        <v>10.199165352715841</v>
      </c>
      <c r="H451" s="122">
        <v>12.609852764764668</v>
      </c>
      <c r="I451" s="122">
        <v>3.5257483279436257</v>
      </c>
      <c r="J451" s="122">
        <v>2.1186539576122816</v>
      </c>
      <c r="K451" s="122">
        <v>2.0114835933615498</v>
      </c>
      <c r="L451" s="122">
        <v>2.9948964365032316</v>
      </c>
      <c r="M451" s="122">
        <v>16.413033607530583</v>
      </c>
      <c r="N451" s="122">
        <v>6.7476411819910957</v>
      </c>
      <c r="O451" s="122">
        <v>1.3198023774141261</v>
      </c>
      <c r="P451" s="122">
        <v>2.5658579197874696</v>
      </c>
      <c r="Q451" s="122">
        <v>1.5452537212642241</v>
      </c>
      <c r="R451" s="122">
        <v>1.7266708864056632</v>
      </c>
      <c r="S451" s="122">
        <v>4.9279876011092369</v>
      </c>
      <c r="T451" s="122">
        <v>4.6858043557400073</v>
      </c>
      <c r="U451" s="122">
        <v>5.5313505481716714</v>
      </c>
      <c r="V451" s="122">
        <v>3.1096942306783193</v>
      </c>
      <c r="W451" s="122">
        <v>1.4375178335022492</v>
      </c>
      <c r="X451" s="122">
        <v>0.79613160980945252</v>
      </c>
      <c r="Y451" s="122">
        <v>1.335362773102535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21.669609881587331</v>
      </c>
      <c r="D453" s="98">
        <v>11.824323030363207</v>
      </c>
      <c r="E453" s="98">
        <v>13.637040466970536</v>
      </c>
      <c r="F453" s="98">
        <v>14.106698171833381</v>
      </c>
      <c r="G453" s="98">
        <v>10.199165352715841</v>
      </c>
      <c r="H453" s="98">
        <v>12.609852764764668</v>
      </c>
      <c r="I453" s="98">
        <v>3.5257483279436257</v>
      </c>
      <c r="J453" s="98">
        <v>2.1186539576122816</v>
      </c>
      <c r="K453" s="98">
        <v>2.0114835933615498</v>
      </c>
      <c r="L453" s="98">
        <v>2.9948964365032316</v>
      </c>
      <c r="M453" s="98">
        <v>16.413033607530583</v>
      </c>
      <c r="N453" s="98">
        <v>6.7476411819910957</v>
      </c>
      <c r="O453" s="98">
        <v>1.3198023774141261</v>
      </c>
      <c r="P453" s="98">
        <v>2.5658579197874696</v>
      </c>
      <c r="Q453" s="98">
        <v>1.5452537212642241</v>
      </c>
      <c r="R453" s="98">
        <v>1.7266708864056632</v>
      </c>
      <c r="S453" s="98">
        <v>4.9279876011092369</v>
      </c>
      <c r="T453" s="98">
        <v>4.6858043557400073</v>
      </c>
      <c r="U453" s="98">
        <v>5.5313505481716714</v>
      </c>
      <c r="V453" s="98">
        <v>3.1096942306783193</v>
      </c>
      <c r="W453" s="98">
        <v>1.4375178335022492</v>
      </c>
      <c r="X453" s="98">
        <v>0.79613160980945252</v>
      </c>
      <c r="Y453" s="98">
        <v>1.335362773102535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6657.8631612039808</v>
      </c>
      <c r="D456" s="117">
        <f t="shared" si="240"/>
        <v>6784.4097368407438</v>
      </c>
      <c r="E456" s="117">
        <f t="shared" si="240"/>
        <v>7089.8261490758177</v>
      </c>
      <c r="F456" s="117">
        <f t="shared" si="240"/>
        <v>7187.3266960706824</v>
      </c>
      <c r="G456" s="117">
        <f t="shared" si="240"/>
        <v>7148.9141049367036</v>
      </c>
      <c r="H456" s="117">
        <f t="shared" si="240"/>
        <v>7036.9417569845773</v>
      </c>
      <c r="I456" s="117">
        <f t="shared" si="240"/>
        <v>7185.2504914910169</v>
      </c>
      <c r="J456" s="117">
        <f t="shared" si="240"/>
        <v>7321.5846023547092</v>
      </c>
      <c r="K456" s="117">
        <f t="shared" si="240"/>
        <v>7608.6659102401782</v>
      </c>
      <c r="L456" s="117">
        <f t="shared" si="240"/>
        <v>5901.1405942948049</v>
      </c>
      <c r="M456" s="117">
        <f t="shared" si="240"/>
        <v>5689.6213404477867</v>
      </c>
      <c r="N456" s="117">
        <f t="shared" si="240"/>
        <v>5781.0909597780083</v>
      </c>
      <c r="O456" s="117">
        <f t="shared" si="240"/>
        <v>5949.9902260080498</v>
      </c>
      <c r="P456" s="117">
        <f t="shared" si="240"/>
        <v>5495.4107785617298</v>
      </c>
      <c r="Q456" s="117">
        <f t="shared" si="240"/>
        <v>5317.0930963142464</v>
      </c>
      <c r="R456" s="117">
        <f t="shared" ref="R456:V456" si="241">R457+R460+R462+R475</f>
        <v>5383.3099038497439</v>
      </c>
      <c r="S456" s="117">
        <f t="shared" si="241"/>
        <v>5294.542778167136</v>
      </c>
      <c r="T456" s="117">
        <f t="shared" si="241"/>
        <v>5245.9067901346034</v>
      </c>
      <c r="U456" s="117">
        <f t="shared" si="241"/>
        <v>5258.5125711850324</v>
      </c>
      <c r="V456" s="117">
        <f t="shared" si="241"/>
        <v>5538.5025633246569</v>
      </c>
      <c r="W456" s="117">
        <f t="shared" ref="W456:Y456" si="242">W457+W460+W462+W475</f>
        <v>5487.8756033024065</v>
      </c>
      <c r="X456" s="117">
        <f t="shared" si="242"/>
        <v>5331.4363123801859</v>
      </c>
      <c r="Y456" s="117">
        <f t="shared" si="242"/>
        <v>5414.4624775677785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2918.3513645601611</v>
      </c>
      <c r="D457" s="122">
        <f t="shared" si="243"/>
        <v>2975.9926832059796</v>
      </c>
      <c r="E457" s="122">
        <f t="shared" si="243"/>
        <v>3132.5276596060994</v>
      </c>
      <c r="F457" s="122">
        <f t="shared" si="243"/>
        <v>3346.27105810069</v>
      </c>
      <c r="G457" s="122">
        <f t="shared" si="243"/>
        <v>3409.221400676854</v>
      </c>
      <c r="H457" s="122">
        <f t="shared" si="243"/>
        <v>3377.7840898740014</v>
      </c>
      <c r="I457" s="122">
        <f t="shared" si="243"/>
        <v>3473.3086534370341</v>
      </c>
      <c r="J457" s="122">
        <f t="shared" si="243"/>
        <v>3472.5256356776717</v>
      </c>
      <c r="K457" s="122">
        <f t="shared" si="243"/>
        <v>3771.8632713740535</v>
      </c>
      <c r="L457" s="122">
        <f t="shared" si="243"/>
        <v>2418.5574172283423</v>
      </c>
      <c r="M457" s="122">
        <f t="shared" si="243"/>
        <v>2540.9443868355002</v>
      </c>
      <c r="N457" s="122">
        <f t="shared" si="243"/>
        <v>2857.8703136171725</v>
      </c>
      <c r="O457" s="122">
        <f t="shared" si="243"/>
        <v>3138.3963709524696</v>
      </c>
      <c r="P457" s="122">
        <f t="shared" si="243"/>
        <v>3067.7899938073197</v>
      </c>
      <c r="Q457" s="122">
        <f t="shared" si="243"/>
        <v>3002.2613051164449</v>
      </c>
      <c r="R457" s="122">
        <f t="shared" ref="R457:V457" si="244">SUM(R458:R459)</f>
        <v>2957.9212798304115</v>
      </c>
      <c r="S457" s="122">
        <f t="shared" si="244"/>
        <v>2866.1447780471426</v>
      </c>
      <c r="T457" s="122">
        <f t="shared" si="244"/>
        <v>2745.9778407309491</v>
      </c>
      <c r="U457" s="122">
        <f t="shared" si="244"/>
        <v>2688.8670213140717</v>
      </c>
      <c r="V457" s="122">
        <f t="shared" si="244"/>
        <v>2717.6972689538529</v>
      </c>
      <c r="W457" s="122">
        <f t="shared" ref="W457:Y457" si="245">SUM(W458:W459)</f>
        <v>2683.9917667364575</v>
      </c>
      <c r="X457" s="122">
        <f t="shared" si="245"/>
        <v>2647.4918175853077</v>
      </c>
      <c r="Y457" s="122">
        <f t="shared" si="245"/>
        <v>2629.3638407342542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2906.3313686878009</v>
      </c>
      <c r="D458" s="98">
        <v>2964.047308670888</v>
      </c>
      <c r="E458" s="98">
        <v>3122.0061696342214</v>
      </c>
      <c r="F458" s="98">
        <v>3335.390552960434</v>
      </c>
      <c r="G458" s="98">
        <v>3397.8078819753978</v>
      </c>
      <c r="H458" s="98">
        <v>3366.0937438273991</v>
      </c>
      <c r="I458" s="98">
        <v>3460.6446103846474</v>
      </c>
      <c r="J458" s="98">
        <v>3458.9593273487708</v>
      </c>
      <c r="K458" s="98">
        <v>3757.6330244405726</v>
      </c>
      <c r="L458" s="98">
        <v>2412.3604995589799</v>
      </c>
      <c r="M458" s="98">
        <v>2533.5315236126526</v>
      </c>
      <c r="N458" s="98">
        <v>2849.8211913183309</v>
      </c>
      <c r="O458" s="98">
        <v>3129.5810992492916</v>
      </c>
      <c r="P458" s="98">
        <v>3059.4760784303335</v>
      </c>
      <c r="Q458" s="98">
        <v>2994.1976654310079</v>
      </c>
      <c r="R458" s="98">
        <v>2949.5715545835951</v>
      </c>
      <c r="S458" s="98">
        <v>2858.0856061334398</v>
      </c>
      <c r="T458" s="98">
        <v>2738.2545048805473</v>
      </c>
      <c r="U458" s="98">
        <v>2681.3048454496256</v>
      </c>
      <c r="V458" s="98">
        <v>2706.7523165253642</v>
      </c>
      <c r="W458" s="98">
        <v>2673.0801685491701</v>
      </c>
      <c r="X458" s="98">
        <v>2636.5559420041627</v>
      </c>
      <c r="Y458" s="98">
        <v>2618.126271885621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12.019995872360338</v>
      </c>
      <c r="D459" s="98">
        <v>11.94537453509146</v>
      </c>
      <c r="E459" s="98">
        <v>10.521489971878113</v>
      </c>
      <c r="F459" s="98">
        <v>10.880505140256163</v>
      </c>
      <c r="G459" s="98">
        <v>11.413518701456365</v>
      </c>
      <c r="H459" s="98">
        <v>11.690346046602286</v>
      </c>
      <c r="I459" s="98">
        <v>12.664043052386535</v>
      </c>
      <c r="J459" s="98">
        <v>13.566308328901187</v>
      </c>
      <c r="K459" s="98">
        <v>14.230246933480718</v>
      </c>
      <c r="L459" s="98">
        <v>6.196917669362211</v>
      </c>
      <c r="M459" s="98">
        <v>7.4128632228476041</v>
      </c>
      <c r="N459" s="98">
        <v>8.0491222988418709</v>
      </c>
      <c r="O459" s="98">
        <v>8.8152717031780998</v>
      </c>
      <c r="P459" s="98">
        <v>8.3139153769860048</v>
      </c>
      <c r="Q459" s="98">
        <v>8.063639685437165</v>
      </c>
      <c r="R459" s="98">
        <v>8.3497252468164884</v>
      </c>
      <c r="S459" s="98">
        <v>8.0591719137029152</v>
      </c>
      <c r="T459" s="98">
        <v>7.7233358504016412</v>
      </c>
      <c r="U459" s="98">
        <v>7.5621758644462895</v>
      </c>
      <c r="V459" s="98">
        <v>10.944952428488847</v>
      </c>
      <c r="W459" s="98">
        <v>10.911598187287545</v>
      </c>
      <c r="X459" s="98">
        <v>10.935875581144838</v>
      </c>
      <c r="Y459" s="98">
        <v>11.237568848633094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32.272840709453462</v>
      </c>
      <c r="D460" s="122">
        <f t="shared" si="246"/>
        <v>17.358017815109953</v>
      </c>
      <c r="E460" s="122">
        <f t="shared" si="246"/>
        <v>39.522071578380668</v>
      </c>
      <c r="F460" s="122">
        <f t="shared" si="246"/>
        <v>33.781434374069804</v>
      </c>
      <c r="G460" s="122">
        <f t="shared" si="246"/>
        <v>40.884315124104134</v>
      </c>
      <c r="H460" s="122">
        <f t="shared" si="246"/>
        <v>42.532200495982572</v>
      </c>
      <c r="I460" s="122">
        <f t="shared" si="246"/>
        <v>13.07622572435948</v>
      </c>
      <c r="J460" s="122">
        <f t="shared" si="246"/>
        <v>9.5126404093904817</v>
      </c>
      <c r="K460" s="122">
        <f t="shared" si="246"/>
        <v>12.767050238496831</v>
      </c>
      <c r="L460" s="122">
        <f t="shared" si="246"/>
        <v>31.433292328904233</v>
      </c>
      <c r="M460" s="122">
        <f t="shared" si="246"/>
        <v>34.976316693476846</v>
      </c>
      <c r="N460" s="122">
        <f t="shared" si="246"/>
        <v>33.985976151118074</v>
      </c>
      <c r="O460" s="122">
        <f t="shared" si="246"/>
        <v>31.321628735528886</v>
      </c>
      <c r="P460" s="122">
        <f t="shared" si="246"/>
        <v>15.084809465589638</v>
      </c>
      <c r="Q460" s="122">
        <f t="shared" si="246"/>
        <v>16.509240974449316</v>
      </c>
      <c r="R460" s="122">
        <f t="shared" si="246"/>
        <v>13.584961473853053</v>
      </c>
      <c r="S460" s="122">
        <f t="shared" si="246"/>
        <v>13.130847857654787</v>
      </c>
      <c r="T460" s="122">
        <f t="shared" si="246"/>
        <v>10.509435219130472</v>
      </c>
      <c r="U460" s="122">
        <f t="shared" si="246"/>
        <v>9.5343802628848966</v>
      </c>
      <c r="V460" s="122">
        <f t="shared" si="246"/>
        <v>6.5096079312831874</v>
      </c>
      <c r="W460" s="122">
        <f t="shared" si="246"/>
        <v>7.9499773173793677</v>
      </c>
      <c r="X460" s="122">
        <f t="shared" si="246"/>
        <v>8.8066905403588294</v>
      </c>
      <c r="Y460" s="122">
        <f t="shared" si="246"/>
        <v>11.324589399554615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32.272840709453462</v>
      </c>
      <c r="D461" s="98">
        <f>RES_hhdet_in_fech!D86</f>
        <v>17.358017815109953</v>
      </c>
      <c r="E461" s="98">
        <f>RES_hhdet_in_fech!E86</f>
        <v>39.522071578380668</v>
      </c>
      <c r="F461" s="98">
        <f>RES_hhdet_in_fech!F86</f>
        <v>33.781434374069804</v>
      </c>
      <c r="G461" s="98">
        <f>RES_hhdet_in_fech!G86</f>
        <v>40.884315124104134</v>
      </c>
      <c r="H461" s="98">
        <f>RES_hhdet_in_fech!H86</f>
        <v>42.532200495982572</v>
      </c>
      <c r="I461" s="98">
        <f>RES_hhdet_in_fech!I86</f>
        <v>13.07622572435948</v>
      </c>
      <c r="J461" s="98">
        <f>RES_hhdet_in_fech!J86</f>
        <v>9.5126404093904817</v>
      </c>
      <c r="K461" s="98">
        <f>RES_hhdet_in_fech!K86</f>
        <v>12.767050238496831</v>
      </c>
      <c r="L461" s="98">
        <f>RES_hhdet_in_fech!L86</f>
        <v>31.433292328904233</v>
      </c>
      <c r="M461" s="98">
        <f>RES_hhdet_in_fech!M86</f>
        <v>34.976316693476846</v>
      </c>
      <c r="N461" s="98">
        <f>RES_hhdet_in_fech!N86</f>
        <v>33.985976151118074</v>
      </c>
      <c r="O461" s="98">
        <f>RES_hhdet_in_fech!O86</f>
        <v>31.321628735528886</v>
      </c>
      <c r="P461" s="98">
        <f>RES_hhdet_in_fech!P86</f>
        <v>15.084809465589638</v>
      </c>
      <c r="Q461" s="98">
        <f>RES_hhdet_in_fech!Q86</f>
        <v>16.509240974449316</v>
      </c>
      <c r="R461" s="98">
        <f>RES_hhdet_in_fech!R86</f>
        <v>13.584961473853053</v>
      </c>
      <c r="S461" s="98">
        <f>RES_hhdet_in_fech!S86</f>
        <v>13.130847857654787</v>
      </c>
      <c r="T461" s="98">
        <f>RES_hhdet_in_fech!T86</f>
        <v>10.509435219130472</v>
      </c>
      <c r="U461" s="98">
        <f>RES_hhdet_in_fech!U86</f>
        <v>9.5343802628848966</v>
      </c>
      <c r="V461" s="98">
        <f>RES_hhdet_in_fech!V86</f>
        <v>6.5096079312831874</v>
      </c>
      <c r="W461" s="98">
        <f>RES_hhdet_in_fech!W86</f>
        <v>7.9499773173793677</v>
      </c>
      <c r="X461" s="98">
        <f>RES_hhdet_in_fech!X86</f>
        <v>8.8066905403588294</v>
      </c>
      <c r="Y461" s="98">
        <f>RES_hhdet_in_fech!Y86</f>
        <v>11.324589399554615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1397.5060678767154</v>
      </c>
      <c r="D462" s="122">
        <v>1380.5523226821269</v>
      </c>
      <c r="E462" s="122">
        <v>1403.427786703259</v>
      </c>
      <c r="F462" s="122">
        <v>1375.4293563866929</v>
      </c>
      <c r="G462" s="122">
        <v>1343.6853534558359</v>
      </c>
      <c r="H462" s="122">
        <v>1347.9939335414058</v>
      </c>
      <c r="I462" s="122">
        <v>1352.3703479706835</v>
      </c>
      <c r="J462" s="122">
        <v>1317.5646044188209</v>
      </c>
      <c r="K462" s="122">
        <v>1320.4635940212449</v>
      </c>
      <c r="L462" s="122">
        <v>1279.4095752947214</v>
      </c>
      <c r="M462" s="122">
        <v>1132.3145924124349</v>
      </c>
      <c r="N462" s="122">
        <v>1083.9568863768802</v>
      </c>
      <c r="O462" s="122">
        <v>1072.2122002956435</v>
      </c>
      <c r="P462" s="122">
        <v>955.49002519782073</v>
      </c>
      <c r="Q462" s="122">
        <v>900.03391826293307</v>
      </c>
      <c r="R462" s="122">
        <v>912.75663571035363</v>
      </c>
      <c r="S462" s="122">
        <v>933.38895871729449</v>
      </c>
      <c r="T462" s="122">
        <v>907.48909888309538</v>
      </c>
      <c r="U462" s="122">
        <v>908.45378900101321</v>
      </c>
      <c r="V462" s="122">
        <v>953.92627997159445</v>
      </c>
      <c r="W462" s="122">
        <v>905.41573766137708</v>
      </c>
      <c r="X462" s="122">
        <v>853.59148144865878</v>
      </c>
      <c r="Y462" s="122">
        <v>872.72142638313642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1452.3450073321249</v>
      </c>
      <c r="D463" s="98">
        <v>1424.8675725281739</v>
      </c>
      <c r="E463" s="98">
        <v>1339.5950769784884</v>
      </c>
      <c r="F463" s="98">
        <v>1311.3825886193899</v>
      </c>
      <c r="G463" s="98">
        <v>1280.7467103448716</v>
      </c>
      <c r="H463" s="98">
        <v>1301.2639511623754</v>
      </c>
      <c r="I463" s="98">
        <v>1278.700017373129</v>
      </c>
      <c r="J463" s="98">
        <v>1306.0193535099395</v>
      </c>
      <c r="K463" s="98">
        <v>1223.1294624788061</v>
      </c>
      <c r="L463" s="98">
        <v>1120.3180418896929</v>
      </c>
      <c r="M463" s="98">
        <v>1084.8858890263464</v>
      </c>
      <c r="N463" s="98">
        <v>1079.3990660689099</v>
      </c>
      <c r="O463" s="98">
        <v>1044.2322500486448</v>
      </c>
      <c r="P463" s="98">
        <v>978.90901618153089</v>
      </c>
      <c r="Q463" s="98">
        <v>940.01879331370367</v>
      </c>
      <c r="R463" s="98">
        <v>920.56698592594773</v>
      </c>
      <c r="S463" s="98">
        <v>915.47681184642613</v>
      </c>
      <c r="T463" s="98">
        <v>920.42115559228444</v>
      </c>
      <c r="U463" s="98">
        <v>910.25939102284394</v>
      </c>
      <c r="V463" s="98">
        <v>925.12839646481802</v>
      </c>
      <c r="W463" s="98">
        <v>897.50456476292277</v>
      </c>
      <c r="X463" s="98">
        <v>865.63273202421522</v>
      </c>
      <c r="Y463" s="98">
        <v>866.63033646094379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965.68772406959351</v>
      </c>
      <c r="D464" s="98">
        <v>967.41931297076906</v>
      </c>
      <c r="E464" s="98">
        <v>909.68524861254537</v>
      </c>
      <c r="F464" s="98">
        <v>905.82863444345742</v>
      </c>
      <c r="G464" s="98">
        <v>911.16054333262548</v>
      </c>
      <c r="H464" s="98">
        <v>933.65552345689753</v>
      </c>
      <c r="I464" s="98">
        <v>932.71465123000985</v>
      </c>
      <c r="J464" s="98">
        <v>967.37646530675681</v>
      </c>
      <c r="K464" s="98">
        <v>921.69820724797898</v>
      </c>
      <c r="L464" s="98">
        <v>845.10239850387529</v>
      </c>
      <c r="M464" s="98">
        <v>817.6098672712734</v>
      </c>
      <c r="N464" s="98">
        <v>826.48553388615142</v>
      </c>
      <c r="O464" s="98">
        <v>803.42863158884597</v>
      </c>
      <c r="P464" s="98">
        <v>761.88876911035265</v>
      </c>
      <c r="Q464" s="98">
        <v>740.1860929217064</v>
      </c>
      <c r="R464" s="98">
        <v>736.63925478548083</v>
      </c>
      <c r="S464" s="98">
        <v>744.18643308452897</v>
      </c>
      <c r="T464" s="98">
        <v>755.69957898274697</v>
      </c>
      <c r="U464" s="98">
        <v>759.96959162385997</v>
      </c>
      <c r="V464" s="98">
        <v>784.20587359252318</v>
      </c>
      <c r="W464" s="98">
        <v>768.95731836584639</v>
      </c>
      <c r="X464" s="98">
        <v>0</v>
      </c>
      <c r="Y464" s="98">
        <v>755.65568031807845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275.02618375044761</v>
      </c>
      <c r="D465" s="101">
        <v>281.40077683938301</v>
      </c>
      <c r="E465" s="101">
        <v>226.94484887290429</v>
      </c>
      <c r="F465" s="101">
        <v>223.53900679686492</v>
      </c>
      <c r="G465" s="101">
        <v>252.0457985568369</v>
      </c>
      <c r="H465" s="101">
        <v>237.04838617312518</v>
      </c>
      <c r="I465" s="101">
        <v>235.79055653250944</v>
      </c>
      <c r="J465" s="101">
        <v>238.71503703051496</v>
      </c>
      <c r="K465" s="101">
        <v>229.90714427384248</v>
      </c>
      <c r="L465" s="101">
        <v>167.50470464663704</v>
      </c>
      <c r="M465" s="101">
        <v>114.35559042982011</v>
      </c>
      <c r="N465" s="101">
        <v>124.53144643345125</v>
      </c>
      <c r="O465" s="101">
        <v>107.20515815472291</v>
      </c>
      <c r="P465" s="101">
        <v>107.0916905151051</v>
      </c>
      <c r="Q465" s="101">
        <v>105.99394722477085</v>
      </c>
      <c r="R465" s="101">
        <v>107.80283423558771</v>
      </c>
      <c r="S465" s="101">
        <v>103.26001058433513</v>
      </c>
      <c r="T465" s="101">
        <v>77.798158075055582</v>
      </c>
      <c r="U465" s="101">
        <v>80.67485694009396</v>
      </c>
      <c r="V465" s="101">
        <v>91.881675429175459</v>
      </c>
      <c r="W465" s="101">
        <v>98.158714894155253</v>
      </c>
      <c r="X465" s="101">
        <v>0</v>
      </c>
      <c r="Y465" s="101">
        <v>130.9560235602402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690.66154031914596</v>
      </c>
      <c r="D466" s="104">
        <v>686.0185361313861</v>
      </c>
      <c r="E466" s="104">
        <v>682.74039973964125</v>
      </c>
      <c r="F466" s="104">
        <v>682.28962764659252</v>
      </c>
      <c r="G466" s="104">
        <v>659.11474477578849</v>
      </c>
      <c r="H466" s="104">
        <v>696.6071372837722</v>
      </c>
      <c r="I466" s="104">
        <v>696.92409469750055</v>
      </c>
      <c r="J466" s="104">
        <v>728.66142827624185</v>
      </c>
      <c r="K466" s="104">
        <v>691.79106297413648</v>
      </c>
      <c r="L466" s="104">
        <v>677.59769385723826</v>
      </c>
      <c r="M466" s="104">
        <v>703.25427684145325</v>
      </c>
      <c r="N466" s="104">
        <v>701.95408745270015</v>
      </c>
      <c r="O466" s="104">
        <v>696.22347343412298</v>
      </c>
      <c r="P466" s="104">
        <v>654.79707859524751</v>
      </c>
      <c r="Q466" s="104">
        <v>634.19214569693565</v>
      </c>
      <c r="R466" s="104">
        <v>628.83642054989309</v>
      </c>
      <c r="S466" s="104">
        <v>640.92642250019378</v>
      </c>
      <c r="T466" s="104">
        <v>677.90142090769143</v>
      </c>
      <c r="U466" s="104">
        <v>679.29473468376625</v>
      </c>
      <c r="V466" s="104">
        <v>692.32419816334777</v>
      </c>
      <c r="W466" s="104">
        <v>670.79860347169097</v>
      </c>
      <c r="X466" s="104">
        <v>0</v>
      </c>
      <c r="Y466" s="104">
        <v>624.69965675783817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1433.0662394962237</v>
      </c>
      <c r="D467" s="101">
        <v>1413.5519952946024</v>
      </c>
      <c r="E467" s="101">
        <v>1443.637406032384</v>
      </c>
      <c r="F467" s="101">
        <v>1422.226372028558</v>
      </c>
      <c r="G467" s="101">
        <v>1389.0736931055351</v>
      </c>
      <c r="H467" s="101">
        <v>1394.5432584707974</v>
      </c>
      <c r="I467" s="101">
        <v>1417.016446899861</v>
      </c>
      <c r="J467" s="101">
        <v>1414.1412363940296</v>
      </c>
      <c r="K467" s="101">
        <v>1416.8543545607499</v>
      </c>
      <c r="L467" s="101">
        <v>1475.3255937807958</v>
      </c>
      <c r="M467" s="101">
        <v>1272.4005634281582</v>
      </c>
      <c r="N467" s="101">
        <v>1211.4847633459437</v>
      </c>
      <c r="O467" s="101">
        <v>1187.9475509318756</v>
      </c>
      <c r="P467" s="101">
        <v>1064.9478018489353</v>
      </c>
      <c r="Q467" s="101">
        <v>989.01017616271133</v>
      </c>
      <c r="R467" s="101">
        <v>994.68490261754471</v>
      </c>
      <c r="S467" s="101">
        <v>1010.841149227919</v>
      </c>
      <c r="T467" s="101">
        <v>988.66495212883319</v>
      </c>
      <c r="U467" s="101">
        <v>974.80111801966996</v>
      </c>
      <c r="V467" s="101">
        <v>1125.7096273356476</v>
      </c>
      <c r="W467" s="101">
        <v>989.03757809886929</v>
      </c>
      <c r="X467" s="101">
        <v>946.50906460791907</v>
      </c>
      <c r="Y467" s="101">
        <v>931.58637529932116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954.17035506997161</v>
      </c>
      <c r="D468" s="104">
        <v>947.49829746435125</v>
      </c>
      <c r="E468" s="104">
        <v>955.44851934075984</v>
      </c>
      <c r="F468" s="104">
        <v>943.78875711412888</v>
      </c>
      <c r="G468" s="104">
        <v>938.46397043966988</v>
      </c>
      <c r="H468" s="104">
        <v>935.90662783643654</v>
      </c>
      <c r="I468" s="104">
        <v>955.71645904799175</v>
      </c>
      <c r="J468" s="104">
        <v>955.48747947122979</v>
      </c>
      <c r="K468" s="104">
        <v>966.09730648048401</v>
      </c>
      <c r="L468" s="104">
        <v>995.10440401751976</v>
      </c>
      <c r="M468" s="104">
        <v>842.18127435310078</v>
      </c>
      <c r="N468" s="104">
        <v>819.92094673640349</v>
      </c>
      <c r="O468" s="104">
        <v>822.95823041277254</v>
      </c>
      <c r="P468" s="104">
        <v>763.62739654262327</v>
      </c>
      <c r="Q468" s="104">
        <v>729.63602787219349</v>
      </c>
      <c r="R468" s="104">
        <v>749.34083421918001</v>
      </c>
      <c r="S468" s="104">
        <v>774.11111907298857</v>
      </c>
      <c r="T468" s="104">
        <v>760.23717994526294</v>
      </c>
      <c r="U468" s="104">
        <v>759.89768805826679</v>
      </c>
      <c r="V468" s="104">
        <v>895.06919676387815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270.64079926435187</v>
      </c>
      <c r="D469" s="98">
        <v>277.59885818111303</v>
      </c>
      <c r="E469" s="98">
        <v>247.57792336158926</v>
      </c>
      <c r="F469" s="98">
        <v>244.36809195884285</v>
      </c>
      <c r="G469" s="98">
        <v>273.87163503383931</v>
      </c>
      <c r="H469" s="98">
        <v>252.59937284983209</v>
      </c>
      <c r="I469" s="98">
        <v>261.01993381085526</v>
      </c>
      <c r="J469" s="98">
        <v>255.16459693731676</v>
      </c>
      <c r="K469" s="98">
        <v>266.99371841330117</v>
      </c>
      <c r="L469" s="98">
        <v>235.37693554319864</v>
      </c>
      <c r="M469" s="98">
        <v>134.80458485125615</v>
      </c>
      <c r="N469" s="98">
        <v>134.84551362729778</v>
      </c>
      <c r="O469" s="98">
        <v>122.87887651435273</v>
      </c>
      <c r="P469" s="98">
        <v>114.39501898593868</v>
      </c>
      <c r="Q469" s="98">
        <v>107.40439429232366</v>
      </c>
      <c r="R469" s="98">
        <v>116.80697234180307</v>
      </c>
      <c r="S469" s="98">
        <v>117.74256203197308</v>
      </c>
      <c r="T469" s="98">
        <v>82.585907920831247</v>
      </c>
      <c r="U469" s="98">
        <v>84.345105909377537</v>
      </c>
      <c r="V469" s="98">
        <v>133.15180293028064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683.52955580561991</v>
      </c>
      <c r="D470" s="98">
        <v>669.89943928323817</v>
      </c>
      <c r="E470" s="98">
        <v>707.87059597917039</v>
      </c>
      <c r="F470" s="98">
        <v>699.42066515528609</v>
      </c>
      <c r="G470" s="98">
        <v>664.59233540583045</v>
      </c>
      <c r="H470" s="98">
        <v>683.30725498660456</v>
      </c>
      <c r="I470" s="98">
        <v>694.6965252371366</v>
      </c>
      <c r="J470" s="98">
        <v>700.32288253391312</v>
      </c>
      <c r="K470" s="98">
        <v>699.10358806718295</v>
      </c>
      <c r="L470" s="98">
        <v>759.72746847432109</v>
      </c>
      <c r="M470" s="98">
        <v>707.37668950184479</v>
      </c>
      <c r="N470" s="98">
        <v>685.0754331091058</v>
      </c>
      <c r="O470" s="98">
        <v>700.07935389841975</v>
      </c>
      <c r="P470" s="98">
        <v>649.23237755668447</v>
      </c>
      <c r="Q470" s="98">
        <v>622.23163357986994</v>
      </c>
      <c r="R470" s="98">
        <v>632.53386187737681</v>
      </c>
      <c r="S470" s="98">
        <v>656.36855704101549</v>
      </c>
      <c r="T470" s="98">
        <v>677.65127202443182</v>
      </c>
      <c r="U470" s="98">
        <v>675.55258214888931</v>
      </c>
      <c r="V470" s="98">
        <v>761.91739383359754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1285.6744110290474</v>
      </c>
      <c r="D471" s="101">
        <v>1304.8568911208615</v>
      </c>
      <c r="E471" s="101">
        <v>1199.7384570148554</v>
      </c>
      <c r="F471" s="101">
        <v>1192.2983345663538</v>
      </c>
      <c r="G471" s="101">
        <v>1279.8175482497309</v>
      </c>
      <c r="H471" s="101">
        <v>1229.2732389632799</v>
      </c>
      <c r="I471" s="101">
        <v>1263.4737148527222</v>
      </c>
      <c r="J471" s="101">
        <v>1258.006653204644</v>
      </c>
      <c r="K471" s="101">
        <v>1271.7589200893656</v>
      </c>
      <c r="L471" s="101">
        <v>1244.0085800787999</v>
      </c>
      <c r="M471" s="101">
        <v>1165.0718436935506</v>
      </c>
      <c r="N471" s="101">
        <v>1089.5341776626772</v>
      </c>
      <c r="O471" s="101">
        <v>1057.369319671036</v>
      </c>
      <c r="P471" s="101">
        <v>980.31949166622519</v>
      </c>
      <c r="Q471" s="101">
        <v>940.9482761740187</v>
      </c>
      <c r="R471" s="101">
        <v>952.67578362541997</v>
      </c>
      <c r="S471" s="101">
        <v>958.38645840438505</v>
      </c>
      <c r="T471" s="101">
        <v>970.18671783540412</v>
      </c>
      <c r="U471" s="101">
        <v>957.73907973796702</v>
      </c>
      <c r="V471" s="101">
        <v>905.43395267421567</v>
      </c>
      <c r="W471" s="101">
        <v>0</v>
      </c>
      <c r="X471" s="101">
        <v>946.32057364414072</v>
      </c>
      <c r="Y471" s="101">
        <v>950.38935013364721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930.04152952689162</v>
      </c>
      <c r="D472" s="104">
        <v>951.28792198196129</v>
      </c>
      <c r="E472" s="104">
        <v>852.19022531177802</v>
      </c>
      <c r="F472" s="104">
        <v>848.97275252854342</v>
      </c>
      <c r="G472" s="104">
        <v>936.92361804194968</v>
      </c>
      <c r="H472" s="104">
        <v>888.2731199430159</v>
      </c>
      <c r="I472" s="104">
        <v>917.20637428658927</v>
      </c>
      <c r="J472" s="104">
        <v>912.75613010263396</v>
      </c>
      <c r="K472" s="104">
        <v>930.47875939270318</v>
      </c>
      <c r="L472" s="104">
        <v>890.16332714272528</v>
      </c>
      <c r="M472" s="104">
        <v>826.34353255158817</v>
      </c>
      <c r="N472" s="104">
        <v>778.38445441092688</v>
      </c>
      <c r="O472" s="104">
        <v>758.79784468083744</v>
      </c>
      <c r="P472" s="104">
        <v>717.35117602582147</v>
      </c>
      <c r="Q472" s="104">
        <v>700.12708901072381</v>
      </c>
      <c r="R472" s="104">
        <v>718.64093167061344</v>
      </c>
      <c r="S472" s="104">
        <v>729.16478625846707</v>
      </c>
      <c r="T472" s="104">
        <v>736.41800450250344</v>
      </c>
      <c r="U472" s="104">
        <v>735.64131721393994</v>
      </c>
      <c r="V472" s="104">
        <v>687.42078558999549</v>
      </c>
      <c r="W472" s="104">
        <v>756.56714517782154</v>
      </c>
      <c r="X472" s="104">
        <v>766.17656361754393</v>
      </c>
      <c r="Y472" s="104">
        <v>776.89358435231168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243.62727592369666</v>
      </c>
      <c r="D473" s="98">
        <v>266.01492990221834</v>
      </c>
      <c r="E473" s="98">
        <v>175.86825399862025</v>
      </c>
      <c r="F473" s="98">
        <v>177.64282726070678</v>
      </c>
      <c r="G473" s="98">
        <v>261.82150352731799</v>
      </c>
      <c r="H473" s="98">
        <v>214.13845696210322</v>
      </c>
      <c r="I473" s="98">
        <v>228.53461433766992</v>
      </c>
      <c r="J473" s="98">
        <v>219.81937363598163</v>
      </c>
      <c r="K473" s="98">
        <v>239.09717449011782</v>
      </c>
      <c r="L473" s="98">
        <v>163.59255632899922</v>
      </c>
      <c r="M473" s="98">
        <v>115.79162923726696</v>
      </c>
      <c r="N473" s="98">
        <v>104.70913295092649</v>
      </c>
      <c r="O473" s="98">
        <v>85.762978205485055</v>
      </c>
      <c r="P473" s="98">
        <v>85.95266346239049</v>
      </c>
      <c r="Q473" s="98">
        <v>87.73561986456798</v>
      </c>
      <c r="R473" s="98">
        <v>98.154431436360255</v>
      </c>
      <c r="S473" s="98">
        <v>94.474522327478681</v>
      </c>
      <c r="T473" s="98">
        <v>68.782526618846475</v>
      </c>
      <c r="U473" s="98">
        <v>70.159457779078991</v>
      </c>
      <c r="V473" s="98">
        <v>25.620181109974563</v>
      </c>
      <c r="W473" s="98">
        <v>68.800254827771909</v>
      </c>
      <c r="X473" s="98">
        <v>130.09027409702125</v>
      </c>
      <c r="Y473" s="98">
        <v>127.36106011228151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686.41425360319499</v>
      </c>
      <c r="D474" s="98">
        <v>685.27299207974295</v>
      </c>
      <c r="E474" s="98">
        <v>676.32197131315775</v>
      </c>
      <c r="F474" s="98">
        <v>671.32992526783664</v>
      </c>
      <c r="G474" s="98">
        <v>675.10211451463169</v>
      </c>
      <c r="H474" s="98">
        <v>674.13466298091259</v>
      </c>
      <c r="I474" s="98">
        <v>688.67175994891932</v>
      </c>
      <c r="J474" s="98">
        <v>692.93675646665235</v>
      </c>
      <c r="K474" s="98">
        <v>691.38158490258525</v>
      </c>
      <c r="L474" s="98">
        <v>726.5707708137262</v>
      </c>
      <c r="M474" s="98">
        <v>710.55190331432107</v>
      </c>
      <c r="N474" s="98">
        <v>673.67532146000042</v>
      </c>
      <c r="O474" s="98">
        <v>673.03486647535226</v>
      </c>
      <c r="P474" s="98">
        <v>631.39851256343104</v>
      </c>
      <c r="Q474" s="98">
        <v>612.39146914615594</v>
      </c>
      <c r="R474" s="98">
        <v>620.48650023425319</v>
      </c>
      <c r="S474" s="98">
        <v>634.69026393098841</v>
      </c>
      <c r="T474" s="98">
        <v>667.63547788365702</v>
      </c>
      <c r="U474" s="98">
        <v>665.48185943486089</v>
      </c>
      <c r="V474" s="98">
        <v>661.80060448002098</v>
      </c>
      <c r="W474" s="98">
        <v>687.76689035004961</v>
      </c>
      <c r="X474" s="98">
        <v>636.08628952052266</v>
      </c>
      <c r="Y474" s="98">
        <v>649.53252424003017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2309.732888057652</v>
      </c>
      <c r="D475" s="122">
        <v>2410.5067131375267</v>
      </c>
      <c r="E475" s="122">
        <v>2514.3486311880793</v>
      </c>
      <c r="F475" s="122">
        <v>2431.8448472092296</v>
      </c>
      <c r="G475" s="122">
        <v>2355.1230356799097</v>
      </c>
      <c r="H475" s="122">
        <v>2268.6315330731882</v>
      </c>
      <c r="I475" s="122">
        <v>2346.4952643589395</v>
      </c>
      <c r="J475" s="122">
        <v>2521.9817218488265</v>
      </c>
      <c r="K475" s="122">
        <v>2503.5719946063828</v>
      </c>
      <c r="L475" s="122">
        <v>2171.7403094428369</v>
      </c>
      <c r="M475" s="122">
        <v>1981.3860445063749</v>
      </c>
      <c r="N475" s="122">
        <v>1805.2777836328382</v>
      </c>
      <c r="O475" s="122">
        <v>1708.0600260244071</v>
      </c>
      <c r="P475" s="122">
        <v>1457.0459500909994</v>
      </c>
      <c r="Q475" s="122">
        <v>1398.288631960419</v>
      </c>
      <c r="R475" s="122">
        <v>1499.0470268351257</v>
      </c>
      <c r="S475" s="122">
        <v>1481.878193545044</v>
      </c>
      <c r="T475" s="122">
        <v>1581.9304153014284</v>
      </c>
      <c r="U475" s="122">
        <v>1651.6573806070621</v>
      </c>
      <c r="V475" s="122">
        <v>1860.3694064679269</v>
      </c>
      <c r="W475" s="122">
        <v>1890.5181215871924</v>
      </c>
      <c r="X475" s="122">
        <v>1821.5463228058607</v>
      </c>
      <c r="Y475" s="122">
        <v>1901.0526210508331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2800.2857716467511</v>
      </c>
      <c r="D476" s="98">
        <v>2855.0413666578629</v>
      </c>
      <c r="E476" s="98">
        <v>2754.2566996906248</v>
      </c>
      <c r="F476" s="98">
        <v>2624.2610668985626</v>
      </c>
      <c r="G476" s="98">
        <v>2661.7183762778809</v>
      </c>
      <c r="H476" s="98">
        <v>2574.0867287762176</v>
      </c>
      <c r="I476" s="98">
        <v>2425.0622001644642</v>
      </c>
      <c r="J476" s="98">
        <v>2869.2282553287409</v>
      </c>
      <c r="K476" s="98">
        <v>2935.3461987949486</v>
      </c>
      <c r="L476" s="98">
        <v>2033.8795719897273</v>
      </c>
      <c r="M476" s="98">
        <v>1976.2472766414603</v>
      </c>
      <c r="N476" s="98">
        <v>1862.347987744497</v>
      </c>
      <c r="O476" s="98">
        <v>1754.8200145231128</v>
      </c>
      <c r="P476" s="98">
        <v>1689.6087452359936</v>
      </c>
      <c r="Q476" s="98">
        <v>1673.2831540284801</v>
      </c>
      <c r="R476" s="98">
        <v>1720.7409656888269</v>
      </c>
      <c r="S476" s="98">
        <v>1754.052281647221</v>
      </c>
      <c r="T476" s="98">
        <v>1850.4573978038593</v>
      </c>
      <c r="U476" s="98">
        <v>1936.6024169137634</v>
      </c>
      <c r="V476" s="98">
        <v>2073.5059786883853</v>
      </c>
      <c r="W476" s="98">
        <v>2158.102901424947</v>
      </c>
      <c r="X476" s="98">
        <v>2190.0650862159878</v>
      </c>
      <c r="Y476" s="98">
        <v>2315.3111565298209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2529.3278192745961</v>
      </c>
      <c r="D477" s="98">
        <v>2520.9627829335018</v>
      </c>
      <c r="E477" s="98">
        <v>2938.7484972000952</v>
      </c>
      <c r="F477" s="98">
        <v>2926.635265178284</v>
      </c>
      <c r="G477" s="98">
        <v>2685.9653778528809</v>
      </c>
      <c r="H477" s="98">
        <v>2632.4695577466864</v>
      </c>
      <c r="I477" s="98">
        <v>2636.0378828999646</v>
      </c>
      <c r="J477" s="98">
        <v>2373.8110100303916</v>
      </c>
      <c r="K477" s="98">
        <v>2356.9123904809508</v>
      </c>
      <c r="L477" s="98">
        <v>2398.8507325496289</v>
      </c>
      <c r="M477" s="98">
        <v>2173.2895822992027</v>
      </c>
      <c r="N477" s="98">
        <v>1861.2917200716138</v>
      </c>
      <c r="O477" s="98">
        <v>1731.7473104878063</v>
      </c>
      <c r="P477" s="98">
        <v>1560.9974231941073</v>
      </c>
      <c r="Q477" s="98">
        <v>1511.3286844713068</v>
      </c>
      <c r="R477" s="98">
        <v>1616.5721090440352</v>
      </c>
      <c r="S477" s="98">
        <v>1731.0808827058079</v>
      </c>
      <c r="T477" s="98">
        <v>1780.8659707712677</v>
      </c>
      <c r="U477" s="98">
        <v>1856.088118140575</v>
      </c>
      <c r="V477" s="98">
        <v>2175.6904926090324</v>
      </c>
      <c r="W477" s="98">
        <v>2083.7067050287878</v>
      </c>
      <c r="X477" s="98">
        <v>2104.9353891912315</v>
      </c>
      <c r="Y477" s="98">
        <v>2191.0219692788546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2042.5517543591889</v>
      </c>
      <c r="D478" s="33">
        <v>2196.9666480001297</v>
      </c>
      <c r="E478" s="33">
        <v>1964.7765173387722</v>
      </c>
      <c r="F478" s="33">
        <v>2016.275199707499</v>
      </c>
      <c r="G478" s="33">
        <v>2138.2353284505066</v>
      </c>
      <c r="H478" s="33">
        <v>2003.7573209365553</v>
      </c>
      <c r="I478" s="33">
        <v>2108.4967965341893</v>
      </c>
      <c r="J478" s="33">
        <v>1747.165941740875</v>
      </c>
      <c r="K478" s="33">
        <v>1704.8637160318144</v>
      </c>
      <c r="L478" s="33">
        <v>2139.5592569248256</v>
      </c>
      <c r="M478" s="33">
        <v>1708.0879250414066</v>
      </c>
      <c r="N478" s="33">
        <v>1337.7030096319947</v>
      </c>
      <c r="O478" s="33">
        <v>1060.9705400553003</v>
      </c>
      <c r="P478" s="33">
        <v>939.3401580776997</v>
      </c>
      <c r="Q478" s="33">
        <v>927.32584825161769</v>
      </c>
      <c r="R478" s="33">
        <v>1304.9165340153979</v>
      </c>
      <c r="S478" s="33">
        <v>1125.8885802699347</v>
      </c>
      <c r="T478" s="33">
        <v>1350.019705717775</v>
      </c>
      <c r="U478" s="33">
        <v>1340.193808255194</v>
      </c>
      <c r="V478" s="33">
        <v>1415.8368337749037</v>
      </c>
      <c r="W478" s="33">
        <v>1515.4374114582915</v>
      </c>
      <c r="X478" s="33">
        <v>1381.886672694443</v>
      </c>
      <c r="Y478" s="33">
        <v>1643.7029744742565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4026.7380295930552</v>
      </c>
      <c r="D480" s="117">
        <f t="shared" si="247"/>
        <v>4112.5575939297396</v>
      </c>
      <c r="E480" s="117">
        <f t="shared" si="247"/>
        <v>4337.8197245870333</v>
      </c>
      <c r="F480" s="117">
        <f t="shared" si="247"/>
        <v>4473.4841544782394</v>
      </c>
      <c r="G480" s="117">
        <f t="shared" si="247"/>
        <v>4565.7792258519803</v>
      </c>
      <c r="H480" s="117">
        <f t="shared" si="247"/>
        <v>4524.0502923043468</v>
      </c>
      <c r="I480" s="117">
        <f t="shared" si="247"/>
        <v>4533.244635319701</v>
      </c>
      <c r="J480" s="117">
        <f t="shared" si="247"/>
        <v>4629.2565107701812</v>
      </c>
      <c r="K480" s="117">
        <f t="shared" si="247"/>
        <v>4866.075409414897</v>
      </c>
      <c r="L480" s="117">
        <f t="shared" si="247"/>
        <v>3913.1785788667594</v>
      </c>
      <c r="M480" s="117">
        <f t="shared" si="247"/>
        <v>3824.5442535232019</v>
      </c>
      <c r="N480" s="117">
        <f t="shared" si="247"/>
        <v>3897.7279171828268</v>
      </c>
      <c r="O480" s="117">
        <f t="shared" si="247"/>
        <v>4041.576550430831</v>
      </c>
      <c r="P480" s="117">
        <f t="shared" si="247"/>
        <v>3801.8897920680329</v>
      </c>
      <c r="Q480" s="117">
        <f t="shared" si="247"/>
        <v>3743.4531991559525</v>
      </c>
      <c r="R480" s="117">
        <f t="shared" ref="R480:V480" si="248">R481+R484+R486+R499</f>
        <v>3890.917468667607</v>
      </c>
      <c r="S480" s="117">
        <f t="shared" si="248"/>
        <v>3846.0436318786124</v>
      </c>
      <c r="T480" s="117">
        <f t="shared" si="248"/>
        <v>3905.2741050321392</v>
      </c>
      <c r="U480" s="117">
        <f t="shared" si="248"/>
        <v>3927.6841268265043</v>
      </c>
      <c r="V480" s="117">
        <f t="shared" si="248"/>
        <v>4119.2610489430735</v>
      </c>
      <c r="W480" s="117">
        <f t="shared" ref="W480:Y480" si="249">W481+W484+W486+W499</f>
        <v>4147.1588232790773</v>
      </c>
      <c r="X480" s="117">
        <f t="shared" si="249"/>
        <v>4087.5618704599178</v>
      </c>
      <c r="Y480" s="117">
        <f t="shared" si="249"/>
        <v>4264.1254183051069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1645.1722739614318</v>
      </c>
      <c r="D481" s="122">
        <f t="shared" si="250"/>
        <v>1710.8513453816231</v>
      </c>
      <c r="E481" s="122">
        <f t="shared" si="250"/>
        <v>1835.396197543143</v>
      </c>
      <c r="F481" s="122">
        <f t="shared" si="250"/>
        <v>1998.655538149462</v>
      </c>
      <c r="G481" s="122">
        <f t="shared" si="250"/>
        <v>2075.561894326484</v>
      </c>
      <c r="H481" s="122">
        <f t="shared" si="250"/>
        <v>2095.6218482581421</v>
      </c>
      <c r="I481" s="122">
        <f t="shared" si="250"/>
        <v>2195.4637951496575</v>
      </c>
      <c r="J481" s="122">
        <f t="shared" si="250"/>
        <v>2235.6707064664415</v>
      </c>
      <c r="K481" s="122">
        <f t="shared" si="250"/>
        <v>2471.9333378055039</v>
      </c>
      <c r="L481" s="122">
        <f t="shared" si="250"/>
        <v>1611.8972349693252</v>
      </c>
      <c r="M481" s="122">
        <f t="shared" si="250"/>
        <v>1720.6637226788962</v>
      </c>
      <c r="N481" s="122">
        <f t="shared" si="250"/>
        <v>1961.4136842866067</v>
      </c>
      <c r="O481" s="122">
        <f t="shared" si="250"/>
        <v>2177.4662532396783</v>
      </c>
      <c r="P481" s="122">
        <f t="shared" si="250"/>
        <v>2148.2242341082715</v>
      </c>
      <c r="Q481" s="122">
        <f t="shared" si="250"/>
        <v>2125.4821469130516</v>
      </c>
      <c r="R481" s="122">
        <f t="shared" ref="R481:V481" si="251">SUM(R482:R483)</f>
        <v>2128.3927785096785</v>
      </c>
      <c r="S481" s="122">
        <f t="shared" si="251"/>
        <v>2099.624737337112</v>
      </c>
      <c r="T481" s="122">
        <f t="shared" si="251"/>
        <v>2047.6219813665853</v>
      </c>
      <c r="U481" s="122">
        <f t="shared" si="251"/>
        <v>2037.6225074882473</v>
      </c>
      <c r="V481" s="122">
        <f t="shared" si="251"/>
        <v>2087.8661864222004</v>
      </c>
      <c r="W481" s="122">
        <f t="shared" ref="W481:Y481" si="252">SUM(W482:W483)</f>
        <v>2083.8871995294026</v>
      </c>
      <c r="X481" s="122">
        <f t="shared" si="252"/>
        <v>2075.2490884876033</v>
      </c>
      <c r="Y481" s="122">
        <f t="shared" si="252"/>
        <v>2079.52129907885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1633.1522780890714</v>
      </c>
      <c r="D482" s="98">
        <v>1698.9059708465315</v>
      </c>
      <c r="E482" s="98">
        <v>1824.8747075712649</v>
      </c>
      <c r="F482" s="98">
        <v>1987.7750330092058</v>
      </c>
      <c r="G482" s="98">
        <v>2064.1483756250277</v>
      </c>
      <c r="H482" s="98">
        <v>2083.9315022115397</v>
      </c>
      <c r="I482" s="98">
        <v>2182.7997520972708</v>
      </c>
      <c r="J482" s="98">
        <v>2222.1043981375401</v>
      </c>
      <c r="K482" s="98">
        <v>2457.703090872023</v>
      </c>
      <c r="L482" s="98">
        <v>1605.700317299963</v>
      </c>
      <c r="M482" s="98">
        <v>1713.2508594560486</v>
      </c>
      <c r="N482" s="98">
        <v>1953.3645619877648</v>
      </c>
      <c r="O482" s="98">
        <v>2168.6509815365002</v>
      </c>
      <c r="P482" s="98">
        <v>2139.9103187312853</v>
      </c>
      <c r="Q482" s="98">
        <v>2117.4185072276146</v>
      </c>
      <c r="R482" s="98">
        <v>2120.043053262862</v>
      </c>
      <c r="S482" s="98">
        <v>2091.5655654234092</v>
      </c>
      <c r="T482" s="98">
        <v>2039.8986455161837</v>
      </c>
      <c r="U482" s="98">
        <v>2030.0603316238009</v>
      </c>
      <c r="V482" s="98">
        <v>2076.9212339937117</v>
      </c>
      <c r="W482" s="98">
        <v>2072.9756013421152</v>
      </c>
      <c r="X482" s="98">
        <v>2064.3132129064584</v>
      </c>
      <c r="Y482" s="98">
        <v>2068.2837302302169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12.019995872360338</v>
      </c>
      <c r="D483" s="98">
        <v>11.94537453509146</v>
      </c>
      <c r="E483" s="98">
        <v>10.521489971878113</v>
      </c>
      <c r="F483" s="98">
        <v>10.880505140256163</v>
      </c>
      <c r="G483" s="98">
        <v>11.413518701456365</v>
      </c>
      <c r="H483" s="98">
        <v>11.690346046602286</v>
      </c>
      <c r="I483" s="98">
        <v>12.664043052386535</v>
      </c>
      <c r="J483" s="98">
        <v>13.566308328901187</v>
      </c>
      <c r="K483" s="98">
        <v>14.230246933480718</v>
      </c>
      <c r="L483" s="98">
        <v>6.196917669362211</v>
      </c>
      <c r="M483" s="98">
        <v>7.4128632228476041</v>
      </c>
      <c r="N483" s="98">
        <v>8.0491222988418709</v>
      </c>
      <c r="O483" s="98">
        <v>8.8152717031780998</v>
      </c>
      <c r="P483" s="98">
        <v>8.3139153769860048</v>
      </c>
      <c r="Q483" s="98">
        <v>8.063639685437165</v>
      </c>
      <c r="R483" s="98">
        <v>8.3497252468164884</v>
      </c>
      <c r="S483" s="98">
        <v>8.0591719137029152</v>
      </c>
      <c r="T483" s="98">
        <v>7.7233358504016412</v>
      </c>
      <c r="U483" s="98">
        <v>7.5621758644462895</v>
      </c>
      <c r="V483" s="98">
        <v>10.944952428488847</v>
      </c>
      <c r="W483" s="98">
        <v>10.911598187287545</v>
      </c>
      <c r="X483" s="98">
        <v>10.935875581144838</v>
      </c>
      <c r="Y483" s="98">
        <v>11.237568848633094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73.518197334956483</v>
      </c>
      <c r="D484" s="122">
        <f t="shared" si="253"/>
        <v>41.196642147872879</v>
      </c>
      <c r="E484" s="122">
        <f t="shared" si="253"/>
        <v>97.623762756425847</v>
      </c>
      <c r="F484" s="122">
        <f t="shared" si="253"/>
        <v>86.738647488197316</v>
      </c>
      <c r="G484" s="122">
        <f t="shared" si="253"/>
        <v>109.01883534934633</v>
      </c>
      <c r="H484" s="122">
        <f t="shared" si="253"/>
        <v>117.67173027357823</v>
      </c>
      <c r="I484" s="122">
        <f t="shared" si="253"/>
        <v>37.504614175521269</v>
      </c>
      <c r="J484" s="122">
        <f t="shared" si="253"/>
        <v>28.267362451868426</v>
      </c>
      <c r="K484" s="122">
        <f t="shared" si="253"/>
        <v>39.287868197232605</v>
      </c>
      <c r="L484" s="122">
        <f t="shared" si="253"/>
        <v>100.12740383410924</v>
      </c>
      <c r="M484" s="122">
        <f t="shared" si="253"/>
        <v>115.74629770074198</v>
      </c>
      <c r="N484" s="122">
        <f t="shared" si="253"/>
        <v>117.35057837021907</v>
      </c>
      <c r="O484" s="122">
        <f t="shared" si="253"/>
        <v>113.26037511310693</v>
      </c>
      <c r="P484" s="122">
        <f t="shared" si="253"/>
        <v>57.062752962381936</v>
      </c>
      <c r="Q484" s="122">
        <f t="shared" si="253"/>
        <v>64.56393427685596</v>
      </c>
      <c r="R484" s="122">
        <f t="shared" si="253"/>
        <v>53.504450255422135</v>
      </c>
      <c r="S484" s="122">
        <f t="shared" si="253"/>
        <v>51.756379309798845</v>
      </c>
      <c r="T484" s="122">
        <f t="shared" si="253"/>
        <v>41.459832433195466</v>
      </c>
      <c r="U484" s="122">
        <f t="shared" si="253"/>
        <v>37.649498171553411</v>
      </c>
      <c r="V484" s="122">
        <f t="shared" si="253"/>
        <v>25.775991555799205</v>
      </c>
      <c r="W484" s="122">
        <f t="shared" si="253"/>
        <v>31.763028381449267</v>
      </c>
      <c r="X484" s="122">
        <f t="shared" si="253"/>
        <v>35.568321430569505</v>
      </c>
      <c r="Y484" s="122">
        <f t="shared" si="253"/>
        <v>46.29186059105993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73.518197334956483</v>
      </c>
      <c r="D485" s="98">
        <f>RES_hhdet_in_tesh!D86</f>
        <v>41.196642147872879</v>
      </c>
      <c r="E485" s="98">
        <f>RES_hhdet_in_tesh!E86</f>
        <v>97.623762756425847</v>
      </c>
      <c r="F485" s="98">
        <f>RES_hhdet_in_tesh!F86</f>
        <v>86.738647488197316</v>
      </c>
      <c r="G485" s="98">
        <f>RES_hhdet_in_tesh!G86</f>
        <v>109.01883534934633</v>
      </c>
      <c r="H485" s="98">
        <f>RES_hhdet_in_tesh!H86</f>
        <v>117.67173027357823</v>
      </c>
      <c r="I485" s="98">
        <f>RES_hhdet_in_tesh!I86</f>
        <v>37.504614175521269</v>
      </c>
      <c r="J485" s="98">
        <f>RES_hhdet_in_tesh!J86</f>
        <v>28.267362451868426</v>
      </c>
      <c r="K485" s="98">
        <f>RES_hhdet_in_tesh!K86</f>
        <v>39.287868197232605</v>
      </c>
      <c r="L485" s="98">
        <f>RES_hhdet_in_tesh!L86</f>
        <v>100.12740383410924</v>
      </c>
      <c r="M485" s="98">
        <f>RES_hhdet_in_tesh!M86</f>
        <v>115.74629770074198</v>
      </c>
      <c r="N485" s="98">
        <f>RES_hhdet_in_tesh!N86</f>
        <v>117.35057837021907</v>
      </c>
      <c r="O485" s="98">
        <f>RES_hhdet_in_tesh!O86</f>
        <v>113.26037511310693</v>
      </c>
      <c r="P485" s="98">
        <f>RES_hhdet_in_tesh!P86</f>
        <v>57.062752962381936</v>
      </c>
      <c r="Q485" s="98">
        <f>RES_hhdet_in_tesh!Q86</f>
        <v>64.56393427685596</v>
      </c>
      <c r="R485" s="98">
        <f>RES_hhdet_in_tesh!R86</f>
        <v>53.504450255422135</v>
      </c>
      <c r="S485" s="98">
        <f>RES_hhdet_in_tesh!S86</f>
        <v>51.756379309798845</v>
      </c>
      <c r="T485" s="98">
        <f>RES_hhdet_in_tesh!T86</f>
        <v>41.459832433195466</v>
      </c>
      <c r="U485" s="98">
        <f>RES_hhdet_in_tesh!U86</f>
        <v>37.649498171553411</v>
      </c>
      <c r="V485" s="98">
        <f>RES_hhdet_in_tesh!V86</f>
        <v>25.775991555799205</v>
      </c>
      <c r="W485" s="98">
        <f>RES_hhdet_in_tesh!W86</f>
        <v>31.763028381449267</v>
      </c>
      <c r="X485" s="98">
        <f>RES_hhdet_in_tesh!X86</f>
        <v>35.568321430569505</v>
      </c>
      <c r="Y485" s="98">
        <f>RES_hhdet_in_tesh!Y86</f>
        <v>46.29186059105993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843.14386222346138</v>
      </c>
      <c r="D486" s="122">
        <v>836.24384419362775</v>
      </c>
      <c r="E486" s="122">
        <v>850.573434674635</v>
      </c>
      <c r="F486" s="122">
        <v>839.31341636914624</v>
      </c>
      <c r="G486" s="122">
        <v>829.9186081100421</v>
      </c>
      <c r="H486" s="122">
        <v>833.0795271469126</v>
      </c>
      <c r="I486" s="122">
        <v>850.11604007095536</v>
      </c>
      <c r="J486" s="122">
        <v>858.5880588052861</v>
      </c>
      <c r="K486" s="122">
        <v>858.57334505633128</v>
      </c>
      <c r="L486" s="122">
        <v>873.21280310706777</v>
      </c>
      <c r="M486" s="122">
        <v>788.80795673262776</v>
      </c>
      <c r="N486" s="122">
        <v>770.10243361113533</v>
      </c>
      <c r="O486" s="122">
        <v>770.95894276598597</v>
      </c>
      <c r="P486" s="122">
        <v>718.32144837293936</v>
      </c>
      <c r="Q486" s="122">
        <v>692.98794653508673</v>
      </c>
      <c r="R486" s="122">
        <v>709.74856448702155</v>
      </c>
      <c r="S486" s="122">
        <v>732.5137136630384</v>
      </c>
      <c r="T486" s="122">
        <v>732.77609170389246</v>
      </c>
      <c r="U486" s="122">
        <v>734.87549553356087</v>
      </c>
      <c r="V486" s="122">
        <v>785.28962645162244</v>
      </c>
      <c r="W486" s="122">
        <v>755.2993009870338</v>
      </c>
      <c r="X486" s="122">
        <v>734.9934188746023</v>
      </c>
      <c r="Y486" s="122">
        <v>736.53067973475379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852.0587192504903</v>
      </c>
      <c r="D487" s="98">
        <v>854.97422725544982</v>
      </c>
      <c r="E487" s="98">
        <v>821.8745818713079</v>
      </c>
      <c r="F487" s="98">
        <v>822.40157711314373</v>
      </c>
      <c r="G487" s="98">
        <v>820.73721746687238</v>
      </c>
      <c r="H487" s="98">
        <v>851.8248306230189</v>
      </c>
      <c r="I487" s="98">
        <v>854.76445182519672</v>
      </c>
      <c r="J487" s="98">
        <v>891.13976199215892</v>
      </c>
      <c r="K487" s="98">
        <v>851.49527197808982</v>
      </c>
      <c r="L487" s="98">
        <v>795.30947295364615</v>
      </c>
      <c r="M487" s="98">
        <v>783.84399261661497</v>
      </c>
      <c r="N487" s="98">
        <v>791.68582112323224</v>
      </c>
      <c r="O487" s="98">
        <v>775.22273727668778</v>
      </c>
      <c r="P487" s="98">
        <v>734.2711933666443</v>
      </c>
      <c r="Q487" s="98">
        <v>713.74315814932299</v>
      </c>
      <c r="R487" s="98">
        <v>711.65214597738077</v>
      </c>
      <c r="S487" s="98">
        <v>721.90771297324136</v>
      </c>
      <c r="T487" s="98">
        <v>740.19767723631855</v>
      </c>
      <c r="U487" s="98">
        <v>745.17259756665089</v>
      </c>
      <c r="V487" s="98">
        <v>768.55302668681941</v>
      </c>
      <c r="W487" s="98">
        <v>754.33936412951562</v>
      </c>
      <c r="X487" s="98">
        <v>732.88871673735537</v>
      </c>
      <c r="Y487" s="98">
        <v>738.76889281521937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852.01332429864476</v>
      </c>
      <c r="D488" s="98">
        <v>854.86960437518781</v>
      </c>
      <c r="E488" s="98">
        <v>821.97665551625198</v>
      </c>
      <c r="F488" s="98">
        <v>822.47665874755523</v>
      </c>
      <c r="G488" s="98">
        <v>820.63252632531237</v>
      </c>
      <c r="H488" s="98">
        <v>851.78218937140639</v>
      </c>
      <c r="I488" s="98">
        <v>854.5415053972431</v>
      </c>
      <c r="J488" s="98">
        <v>891.54451321033014</v>
      </c>
      <c r="K488" s="98">
        <v>851.84349597368384</v>
      </c>
      <c r="L488" s="98">
        <v>796.50864002487094</v>
      </c>
      <c r="M488" s="98">
        <v>785.87766008131359</v>
      </c>
      <c r="N488" s="98">
        <v>793.29174330632929</v>
      </c>
      <c r="O488" s="98">
        <v>775.81101361114111</v>
      </c>
      <c r="P488" s="98">
        <v>735.12563017086745</v>
      </c>
      <c r="Q488" s="98">
        <v>714.67187139500891</v>
      </c>
      <c r="R488" s="98">
        <v>712.17431936562491</v>
      </c>
      <c r="S488" s="98">
        <v>722.35305954650164</v>
      </c>
      <c r="T488" s="98">
        <v>740.466275648958</v>
      </c>
      <c r="U488" s="98">
        <v>745.33820899147486</v>
      </c>
      <c r="V488" s="98">
        <v>768.65515937694011</v>
      </c>
      <c r="W488" s="98">
        <v>753.29955720955491</v>
      </c>
      <c r="X488" s="98">
        <v>0</v>
      </c>
      <c r="Y488" s="98">
        <v>736.33460935846472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161.35178397949866</v>
      </c>
      <c r="D489" s="101">
        <v>168.85106824380176</v>
      </c>
      <c r="E489" s="101">
        <v>139.23625577661076</v>
      </c>
      <c r="F489" s="101">
        <v>140.18703110096277</v>
      </c>
      <c r="G489" s="101">
        <v>161.51778154952379</v>
      </c>
      <c r="H489" s="101">
        <v>155.17505208763421</v>
      </c>
      <c r="I489" s="101">
        <v>157.61741069974261</v>
      </c>
      <c r="J489" s="101">
        <v>162.88308493408823</v>
      </c>
      <c r="K489" s="101">
        <v>160.05243299954731</v>
      </c>
      <c r="L489" s="101">
        <v>118.91094616763277</v>
      </c>
      <c r="M489" s="101">
        <v>82.623383239860473</v>
      </c>
      <c r="N489" s="101">
        <v>91.337655853629002</v>
      </c>
      <c r="O489" s="101">
        <v>79.587540177018099</v>
      </c>
      <c r="P489" s="101">
        <v>80.328551575620025</v>
      </c>
      <c r="Q489" s="101">
        <v>80.479725698073167</v>
      </c>
      <c r="R489" s="101">
        <v>83.337898815731791</v>
      </c>
      <c r="S489" s="101">
        <v>81.426637046307917</v>
      </c>
      <c r="T489" s="101">
        <v>62.564854741266672</v>
      </c>
      <c r="U489" s="101">
        <v>66.043474307708692</v>
      </c>
      <c r="V489" s="101">
        <v>76.330961213592204</v>
      </c>
      <c r="W489" s="101">
        <v>82.500953737863824</v>
      </c>
      <c r="X489" s="101">
        <v>0</v>
      </c>
      <c r="Y489" s="101">
        <v>111.63495260062648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690.66154031914596</v>
      </c>
      <c r="D490" s="104">
        <v>686.0185361313861</v>
      </c>
      <c r="E490" s="104">
        <v>682.74039973964125</v>
      </c>
      <c r="F490" s="104">
        <v>682.28962764659252</v>
      </c>
      <c r="G490" s="104">
        <v>659.11474477578849</v>
      </c>
      <c r="H490" s="104">
        <v>696.6071372837722</v>
      </c>
      <c r="I490" s="104">
        <v>696.92409469750055</v>
      </c>
      <c r="J490" s="104">
        <v>728.66142827624185</v>
      </c>
      <c r="K490" s="104">
        <v>691.79106297413648</v>
      </c>
      <c r="L490" s="104">
        <v>677.59769385723826</v>
      </c>
      <c r="M490" s="104">
        <v>703.25427684145325</v>
      </c>
      <c r="N490" s="104">
        <v>701.95408745270015</v>
      </c>
      <c r="O490" s="104">
        <v>696.22347343412298</v>
      </c>
      <c r="P490" s="104">
        <v>654.79707859524751</v>
      </c>
      <c r="Q490" s="104">
        <v>634.19214569693565</v>
      </c>
      <c r="R490" s="104">
        <v>628.83642054989309</v>
      </c>
      <c r="S490" s="104">
        <v>640.92642250019378</v>
      </c>
      <c r="T490" s="104">
        <v>677.90142090769143</v>
      </c>
      <c r="U490" s="104">
        <v>679.29473468376625</v>
      </c>
      <c r="V490" s="104">
        <v>692.32419816334777</v>
      </c>
      <c r="W490" s="104">
        <v>670.79860347169097</v>
      </c>
      <c r="X490" s="104">
        <v>0</v>
      </c>
      <c r="Y490" s="104">
        <v>624.69965675783817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842.71412006816036</v>
      </c>
      <c r="D491" s="101">
        <v>833.6820670047133</v>
      </c>
      <c r="E491" s="101">
        <v>854.26793506157799</v>
      </c>
      <c r="F491" s="101">
        <v>844.44461723803431</v>
      </c>
      <c r="G491" s="101">
        <v>827.8478684603084</v>
      </c>
      <c r="H491" s="101">
        <v>834.48372857054221</v>
      </c>
      <c r="I491" s="101">
        <v>851.70874222323096</v>
      </c>
      <c r="J491" s="101">
        <v>854.3651969771156</v>
      </c>
      <c r="K491" s="101">
        <v>861.24284908035486</v>
      </c>
      <c r="L491" s="101">
        <v>903.18381804706007</v>
      </c>
      <c r="M491" s="101">
        <v>790.20489510804236</v>
      </c>
      <c r="N491" s="101">
        <v>770.03115103663231</v>
      </c>
      <c r="O491" s="101">
        <v>780.38276969528658</v>
      </c>
      <c r="P491" s="101">
        <v>727.09779366456291</v>
      </c>
      <c r="Q491" s="101">
        <v>698.25851735374476</v>
      </c>
      <c r="R491" s="101">
        <v>717.27735987992548</v>
      </c>
      <c r="S491" s="101">
        <v>743.13279342176213</v>
      </c>
      <c r="T491" s="101">
        <v>739.2852246136448</v>
      </c>
      <c r="U491" s="101">
        <v>739.37770300935665</v>
      </c>
      <c r="V491" s="101">
        <v>863.34893112685688</v>
      </c>
      <c r="W491" s="101">
        <v>763.66487340584365</v>
      </c>
      <c r="X491" s="101">
        <v>734.00661050903784</v>
      </c>
      <c r="Y491" s="101">
        <v>724.01875260036809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842.67978677245776</v>
      </c>
      <c r="D492" s="104">
        <v>833.621177611191</v>
      </c>
      <c r="E492" s="104">
        <v>854.37406040394444</v>
      </c>
      <c r="F492" s="104">
        <v>844.51382608791869</v>
      </c>
      <c r="G492" s="104">
        <v>827.81193305555576</v>
      </c>
      <c r="H492" s="104">
        <v>834.46073495928943</v>
      </c>
      <c r="I492" s="104">
        <v>851.58458395205787</v>
      </c>
      <c r="J492" s="104">
        <v>854.48269734833195</v>
      </c>
      <c r="K492" s="104">
        <v>861.397214079376</v>
      </c>
      <c r="L492" s="104">
        <v>903.82355154932895</v>
      </c>
      <c r="M492" s="104">
        <v>791.09501366343613</v>
      </c>
      <c r="N492" s="104">
        <v>770.78451440516449</v>
      </c>
      <c r="O492" s="104">
        <v>780.80055906955181</v>
      </c>
      <c r="P492" s="104">
        <v>727.33607969728064</v>
      </c>
      <c r="Q492" s="104">
        <v>698.06101827519649</v>
      </c>
      <c r="R492" s="104">
        <v>716.76455293986157</v>
      </c>
      <c r="S492" s="104">
        <v>742.92850673665907</v>
      </c>
      <c r="T492" s="104">
        <v>739.40580408881658</v>
      </c>
      <c r="U492" s="104">
        <v>739.52757101025611</v>
      </c>
      <c r="V492" s="104">
        <v>864.0365051443473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159.15023096683791</v>
      </c>
      <c r="D493" s="98">
        <v>163.72173832795286</v>
      </c>
      <c r="E493" s="98">
        <v>146.50346442477402</v>
      </c>
      <c r="F493" s="98">
        <v>145.09316093263263</v>
      </c>
      <c r="G493" s="98">
        <v>163.21959764972524</v>
      </c>
      <c r="H493" s="98">
        <v>151.15347997268495</v>
      </c>
      <c r="I493" s="98">
        <v>156.8880587149213</v>
      </c>
      <c r="J493" s="98">
        <v>154.15981481441884</v>
      </c>
      <c r="K493" s="98">
        <v>162.29362601219302</v>
      </c>
      <c r="L493" s="98">
        <v>144.0960830750079</v>
      </c>
      <c r="M493" s="98">
        <v>83.718324161591369</v>
      </c>
      <c r="N493" s="98">
        <v>85.709081296058741</v>
      </c>
      <c r="O493" s="98">
        <v>80.721205171131999</v>
      </c>
      <c r="P493" s="98">
        <v>78.103702140596113</v>
      </c>
      <c r="Q493" s="98">
        <v>75.829384695326553</v>
      </c>
      <c r="R493" s="98">
        <v>84.230691062484595</v>
      </c>
      <c r="S493" s="98">
        <v>86.559949695643638</v>
      </c>
      <c r="T493" s="98">
        <v>61.754532064384826</v>
      </c>
      <c r="U493" s="98">
        <v>63.974988861366995</v>
      </c>
      <c r="V493" s="98">
        <v>102.1191113107498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683.52955580561991</v>
      </c>
      <c r="D494" s="98">
        <v>669.89943928323817</v>
      </c>
      <c r="E494" s="98">
        <v>707.87059597917039</v>
      </c>
      <c r="F494" s="98">
        <v>699.42066515528609</v>
      </c>
      <c r="G494" s="98">
        <v>664.59233540583045</v>
      </c>
      <c r="H494" s="98">
        <v>683.30725498660456</v>
      </c>
      <c r="I494" s="98">
        <v>694.6965252371366</v>
      </c>
      <c r="J494" s="98">
        <v>700.32288253391312</v>
      </c>
      <c r="K494" s="98">
        <v>699.10358806718295</v>
      </c>
      <c r="L494" s="98">
        <v>759.72746847432109</v>
      </c>
      <c r="M494" s="98">
        <v>707.37668950184479</v>
      </c>
      <c r="N494" s="98">
        <v>685.0754331091058</v>
      </c>
      <c r="O494" s="98">
        <v>700.07935389841975</v>
      </c>
      <c r="P494" s="98">
        <v>649.23237755668447</v>
      </c>
      <c r="Q494" s="98">
        <v>622.23163357986994</v>
      </c>
      <c r="R494" s="98">
        <v>632.53386187737681</v>
      </c>
      <c r="S494" s="98">
        <v>656.36855704101549</v>
      </c>
      <c r="T494" s="98">
        <v>677.65127202443182</v>
      </c>
      <c r="U494" s="98">
        <v>675.55258214888931</v>
      </c>
      <c r="V494" s="98">
        <v>761.91739383359754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846.59971883063065</v>
      </c>
      <c r="D495" s="101">
        <v>860.55778549497461</v>
      </c>
      <c r="E495" s="101">
        <v>792.56716029195047</v>
      </c>
      <c r="F495" s="101">
        <v>788.99518039221186</v>
      </c>
      <c r="G495" s="101">
        <v>848.46659770844747</v>
      </c>
      <c r="H495" s="101">
        <v>816.55194799334822</v>
      </c>
      <c r="I495" s="101">
        <v>841.03543919812569</v>
      </c>
      <c r="J495" s="101">
        <v>839.38030080525994</v>
      </c>
      <c r="K495" s="101">
        <v>850.87930613818821</v>
      </c>
      <c r="L495" s="101">
        <v>834.92543906580795</v>
      </c>
      <c r="M495" s="101">
        <v>786.59834217493312</v>
      </c>
      <c r="N495" s="101">
        <v>742.77227652683041</v>
      </c>
      <c r="O495" s="101">
        <v>731.45968232260952</v>
      </c>
      <c r="P495" s="101">
        <v>690.9214226058275</v>
      </c>
      <c r="Q495" s="101">
        <v>674.99170770009675</v>
      </c>
      <c r="R495" s="101">
        <v>691.50240340934386</v>
      </c>
      <c r="S495" s="101">
        <v>703.54004718844101</v>
      </c>
      <c r="T495" s="101">
        <v>720.13018445197838</v>
      </c>
      <c r="U495" s="101">
        <v>718.73426621164492</v>
      </c>
      <c r="V495" s="101">
        <v>686.76641783725574</v>
      </c>
      <c r="W495" s="101">
        <v>0</v>
      </c>
      <c r="X495" s="101">
        <v>735.78430770515411</v>
      </c>
      <c r="Y495" s="101">
        <v>749.30308488576668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846.83961598665326</v>
      </c>
      <c r="D496" s="104">
        <v>860.71078954472955</v>
      </c>
      <c r="E496" s="104">
        <v>792.50346223911208</v>
      </c>
      <c r="F496" s="104">
        <v>788.88383814059148</v>
      </c>
      <c r="G496" s="104">
        <v>848.67904398285179</v>
      </c>
      <c r="H496" s="104">
        <v>816.37738708036591</v>
      </c>
      <c r="I496" s="104">
        <v>840.79657859927102</v>
      </c>
      <c r="J496" s="104">
        <v>839.60692827804019</v>
      </c>
      <c r="K496" s="104">
        <v>851.35124166383446</v>
      </c>
      <c r="L496" s="104">
        <v>836.36710912534431</v>
      </c>
      <c r="M496" s="104">
        <v>788.72863043101029</v>
      </c>
      <c r="N496" s="104">
        <v>745.05907669194448</v>
      </c>
      <c r="O496" s="104">
        <v>732.36339022402876</v>
      </c>
      <c r="P496" s="104">
        <v>691.9772698165965</v>
      </c>
      <c r="Q496" s="104">
        <v>675.32884559718514</v>
      </c>
      <c r="R496" s="104">
        <v>691.73217101768091</v>
      </c>
      <c r="S496" s="104">
        <v>704.04288187911754</v>
      </c>
      <c r="T496" s="104">
        <v>718.68995293523824</v>
      </c>
      <c r="U496" s="104">
        <v>718.13294935222086</v>
      </c>
      <c r="V496" s="104">
        <v>681.23336371471885</v>
      </c>
      <c r="W496" s="104">
        <v>740.45703135777455</v>
      </c>
      <c r="X496" s="104">
        <v>737.23423550361929</v>
      </c>
      <c r="Y496" s="104">
        <v>749.94614442951797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160.42536238345815</v>
      </c>
      <c r="D497" s="98">
        <v>175.43779746498674</v>
      </c>
      <c r="E497" s="98">
        <v>116.18149092595435</v>
      </c>
      <c r="F497" s="98">
        <v>117.55391287275485</v>
      </c>
      <c r="G497" s="98">
        <v>173.57692946822004</v>
      </c>
      <c r="H497" s="98">
        <v>142.24272409945331</v>
      </c>
      <c r="I497" s="98">
        <v>152.12481865035167</v>
      </c>
      <c r="J497" s="98">
        <v>146.6701718113878</v>
      </c>
      <c r="K497" s="98">
        <v>159.96965676124921</v>
      </c>
      <c r="L497" s="98">
        <v>109.79633831161809</v>
      </c>
      <c r="M497" s="98">
        <v>78.176727116689221</v>
      </c>
      <c r="N497" s="98">
        <v>71.383755231944264</v>
      </c>
      <c r="O497" s="98">
        <v>59.328523748676517</v>
      </c>
      <c r="P497" s="98">
        <v>60.578757253165413</v>
      </c>
      <c r="Q497" s="98">
        <v>62.937376451029301</v>
      </c>
      <c r="R497" s="98">
        <v>71.245670783427812</v>
      </c>
      <c r="S497" s="98">
        <v>69.352617948129037</v>
      </c>
      <c r="T497" s="98">
        <v>51.054475051581136</v>
      </c>
      <c r="U497" s="98">
        <v>52.651089917359904</v>
      </c>
      <c r="V497" s="98">
        <v>19.432759234697983</v>
      </c>
      <c r="W497" s="98">
        <v>52.690141007724989</v>
      </c>
      <c r="X497" s="98">
        <v>101.14794598309659</v>
      </c>
      <c r="Y497" s="98">
        <v>100.41362018948769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686.41425360319499</v>
      </c>
      <c r="D498" s="98">
        <v>685.27299207974295</v>
      </c>
      <c r="E498" s="98">
        <v>676.32197131315775</v>
      </c>
      <c r="F498" s="98">
        <v>671.32992526783664</v>
      </c>
      <c r="G498" s="98">
        <v>675.10211451463169</v>
      </c>
      <c r="H498" s="98">
        <v>674.13466298091259</v>
      </c>
      <c r="I498" s="98">
        <v>688.67175994891932</v>
      </c>
      <c r="J498" s="98">
        <v>692.93675646665235</v>
      </c>
      <c r="K498" s="98">
        <v>691.38158490258525</v>
      </c>
      <c r="L498" s="98">
        <v>726.5707708137262</v>
      </c>
      <c r="M498" s="98">
        <v>710.55190331432107</v>
      </c>
      <c r="N498" s="98">
        <v>673.67532146000042</v>
      </c>
      <c r="O498" s="98">
        <v>673.03486647535226</v>
      </c>
      <c r="P498" s="98">
        <v>631.39851256343104</v>
      </c>
      <c r="Q498" s="98">
        <v>612.39146914615594</v>
      </c>
      <c r="R498" s="98">
        <v>620.48650023425319</v>
      </c>
      <c r="S498" s="98">
        <v>634.69026393098841</v>
      </c>
      <c r="T498" s="98">
        <v>667.63547788365702</v>
      </c>
      <c r="U498" s="98">
        <v>665.48185943486089</v>
      </c>
      <c r="V498" s="98">
        <v>661.80060448002098</v>
      </c>
      <c r="W498" s="98">
        <v>687.76689035004961</v>
      </c>
      <c r="X498" s="98">
        <v>636.08628952052266</v>
      </c>
      <c r="Y498" s="98">
        <v>649.53252424003017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1464.9036960732055</v>
      </c>
      <c r="D499" s="122">
        <v>1524.2657622066154</v>
      </c>
      <c r="E499" s="122">
        <v>1554.2263296128297</v>
      </c>
      <c r="F499" s="122">
        <v>1548.7765524714346</v>
      </c>
      <c r="G499" s="122">
        <v>1551.279888066108</v>
      </c>
      <c r="H499" s="122">
        <v>1477.6771866257143</v>
      </c>
      <c r="I499" s="122">
        <v>1450.1601859235666</v>
      </c>
      <c r="J499" s="122">
        <v>1506.7303830465851</v>
      </c>
      <c r="K499" s="122">
        <v>1496.2808583558294</v>
      </c>
      <c r="L499" s="122">
        <v>1327.941136956257</v>
      </c>
      <c r="M499" s="122">
        <v>1199.3262764109359</v>
      </c>
      <c r="N499" s="122">
        <v>1048.8612209148655</v>
      </c>
      <c r="O499" s="122">
        <v>979.89097931205993</v>
      </c>
      <c r="P499" s="122">
        <v>878.28135662444004</v>
      </c>
      <c r="Q499" s="122">
        <v>860.41917143095793</v>
      </c>
      <c r="R499" s="122">
        <v>999.27167541548511</v>
      </c>
      <c r="S499" s="122">
        <v>962.14880156866309</v>
      </c>
      <c r="T499" s="122">
        <v>1083.4161995284658</v>
      </c>
      <c r="U499" s="122">
        <v>1117.5366256331429</v>
      </c>
      <c r="V499" s="122">
        <v>1220.3292445134516</v>
      </c>
      <c r="W499" s="122">
        <v>1276.2092943811915</v>
      </c>
      <c r="X499" s="122">
        <v>1241.7510416671425</v>
      </c>
      <c r="Y499" s="122">
        <v>1401.7815789004433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1576.1810677989938</v>
      </c>
      <c r="D500" s="98">
        <v>1607.8270612826359</v>
      </c>
      <c r="E500" s="98">
        <v>1551.8667380017757</v>
      </c>
      <c r="F500" s="98">
        <v>1479.3809336234217</v>
      </c>
      <c r="G500" s="98">
        <v>1501.2670626215438</v>
      </c>
      <c r="H500" s="98">
        <v>1452.5858351841016</v>
      </c>
      <c r="I500" s="98">
        <v>1369.1914978001523</v>
      </c>
      <c r="J500" s="98">
        <v>1620.7984571623431</v>
      </c>
      <c r="K500" s="98">
        <v>1658.9977057437059</v>
      </c>
      <c r="L500" s="98">
        <v>1150.0962016506226</v>
      </c>
      <c r="M500" s="98">
        <v>1117.9415648560509</v>
      </c>
      <c r="N500" s="98">
        <v>1053.7389239608999</v>
      </c>
      <c r="O500" s="98">
        <v>993.02723628183367</v>
      </c>
      <c r="P500" s="98">
        <v>956.47152488912673</v>
      </c>
      <c r="Q500" s="98">
        <v>948.62607444058449</v>
      </c>
      <c r="R500" s="98">
        <v>979.30288508125648</v>
      </c>
      <c r="S500" s="98">
        <v>1003.684460058407</v>
      </c>
      <c r="T500" s="98">
        <v>1065.1260772663807</v>
      </c>
      <c r="U500" s="98">
        <v>1120.7022558144834</v>
      </c>
      <c r="V500" s="98">
        <v>1204.4791083232658</v>
      </c>
      <c r="W500" s="98">
        <v>1255.8973250411643</v>
      </c>
      <c r="X500" s="98">
        <v>1275.3402123505716</v>
      </c>
      <c r="Y500" s="98">
        <v>1348.3638183660785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1415.7103963706952</v>
      </c>
      <c r="D501" s="98">
        <v>1412.5616730850868</v>
      </c>
      <c r="E501" s="98">
        <v>1648.4455954620848</v>
      </c>
      <c r="F501" s="98">
        <v>1643.4311299176445</v>
      </c>
      <c r="G501" s="98">
        <v>1509.9186752199378</v>
      </c>
      <c r="H501" s="98">
        <v>1481.4475119262961</v>
      </c>
      <c r="I501" s="98">
        <v>1485.0595156330351</v>
      </c>
      <c r="J501" s="98">
        <v>1338.7738524650738</v>
      </c>
      <c r="K501" s="98">
        <v>1330.6780418697144</v>
      </c>
      <c r="L501" s="98">
        <v>1355.8163051025258</v>
      </c>
      <c r="M501" s="98">
        <v>1229.3353392053593</v>
      </c>
      <c r="N501" s="98">
        <v>1053.3327658893561</v>
      </c>
      <c r="O501" s="98">
        <v>980.28914567107051</v>
      </c>
      <c r="P501" s="98">
        <v>884.30566591806803</v>
      </c>
      <c r="Q501" s="98">
        <v>858.81964461944244</v>
      </c>
      <c r="R501" s="98">
        <v>926.07410000044729</v>
      </c>
      <c r="S501" s="98">
        <v>1002.9244704098379</v>
      </c>
      <c r="T501" s="98">
        <v>1044.4694401643353</v>
      </c>
      <c r="U501" s="98">
        <v>1100.6580290852146</v>
      </c>
      <c r="V501" s="98">
        <v>1300.2218519581738</v>
      </c>
      <c r="W501" s="98">
        <v>1249.8724007655769</v>
      </c>
      <c r="X501" s="98">
        <v>1263.4408184299509</v>
      </c>
      <c r="Y501" s="98">
        <v>1315.1992733302566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1498.7351780280303</v>
      </c>
      <c r="D502" s="33">
        <v>1614.9453762213859</v>
      </c>
      <c r="E502" s="33">
        <v>1446.9897762546257</v>
      </c>
      <c r="F502" s="33">
        <v>1487.7279177597227</v>
      </c>
      <c r="G502" s="33">
        <v>1580.8214194285083</v>
      </c>
      <c r="H502" s="33">
        <v>1484.4122867598303</v>
      </c>
      <c r="I502" s="33">
        <v>1565.3081689028606</v>
      </c>
      <c r="J502" s="33">
        <v>1299.9975851024228</v>
      </c>
      <c r="K502" s="33">
        <v>1271.6499113495167</v>
      </c>
      <c r="L502" s="33">
        <v>1600.1681417482489</v>
      </c>
      <c r="M502" s="33">
        <v>1282.3587440349436</v>
      </c>
      <c r="N502" s="33">
        <v>1009.5309930049721</v>
      </c>
      <c r="O502" s="33">
        <v>806.46365763601955</v>
      </c>
      <c r="P502" s="33">
        <v>720.77264269730961</v>
      </c>
      <c r="Q502" s="33">
        <v>720.19269627767596</v>
      </c>
      <c r="R502" s="33">
        <v>1029.9844302767808</v>
      </c>
      <c r="S502" s="33">
        <v>906.53535983713482</v>
      </c>
      <c r="T502" s="33">
        <v>1110.0540652105212</v>
      </c>
      <c r="U502" s="33">
        <v>1123.8463733142546</v>
      </c>
      <c r="V502" s="33">
        <v>1206.5208393742539</v>
      </c>
      <c r="W502" s="33">
        <v>1306.8191542472662</v>
      </c>
      <c r="X502" s="33">
        <v>1202.1086533425557</v>
      </c>
      <c r="Y502" s="33">
        <v>1440.8921170790866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558.3365210771301</v>
      </c>
      <c r="D504" s="117">
        <f t="shared" si="254"/>
        <v>541.28544007272922</v>
      </c>
      <c r="E504" s="117">
        <f t="shared" si="254"/>
        <v>614.92769410706558</v>
      </c>
      <c r="F504" s="117">
        <f t="shared" si="254"/>
        <v>549.79173199502588</v>
      </c>
      <c r="G504" s="117">
        <f t="shared" si="254"/>
        <v>441.31853813365984</v>
      </c>
      <c r="H504" s="117">
        <f t="shared" si="254"/>
        <v>420.74930824728966</v>
      </c>
      <c r="I504" s="117">
        <f t="shared" si="254"/>
        <v>336.59317306499395</v>
      </c>
      <c r="J504" s="117">
        <f t="shared" si="254"/>
        <v>268.49319135690325</v>
      </c>
      <c r="K504" s="117">
        <f t="shared" si="254"/>
        <v>329.29451707692607</v>
      </c>
      <c r="L504" s="117">
        <f t="shared" si="254"/>
        <v>368.27455132888912</v>
      </c>
      <c r="M504" s="117">
        <f t="shared" si="254"/>
        <v>347.32582774876482</v>
      </c>
      <c r="N504" s="117">
        <f t="shared" si="254"/>
        <v>239.51212177253097</v>
      </c>
      <c r="O504" s="117">
        <f t="shared" si="254"/>
        <v>172.34953937124615</v>
      </c>
      <c r="P504" s="117">
        <f t="shared" si="254"/>
        <v>200.01143262230295</v>
      </c>
      <c r="Q504" s="117">
        <f t="shared" si="254"/>
        <v>167.98281399441009</v>
      </c>
      <c r="R504" s="117">
        <f t="shared" ref="R504:V504" si="255">R505+R508+R510+R523</f>
        <v>179.04893778161943</v>
      </c>
      <c r="S504" s="117">
        <f t="shared" si="255"/>
        <v>224.99813444559283</v>
      </c>
      <c r="T504" s="117">
        <f t="shared" si="255"/>
        <v>211.74689779407569</v>
      </c>
      <c r="U504" s="117">
        <f t="shared" si="255"/>
        <v>235.15753050139767</v>
      </c>
      <c r="V504" s="117">
        <f t="shared" si="255"/>
        <v>192.82383412326354</v>
      </c>
      <c r="W504" s="117">
        <f t="shared" ref="W504:Y504" si="256">W505+W508+W510+W523</f>
        <v>145.55528981139219</v>
      </c>
      <c r="X504" s="117">
        <f t="shared" si="256"/>
        <v>88.396256844706286</v>
      </c>
      <c r="Y504" s="117">
        <f t="shared" si="256"/>
        <v>128.13193497550878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293.76970202129382</v>
      </c>
      <c r="D510" s="122">
        <v>286.82928585457927</v>
      </c>
      <c r="E510" s="122">
        <v>297.86832634136528</v>
      </c>
      <c r="F510" s="122">
        <v>285.94745391487436</v>
      </c>
      <c r="G510" s="122">
        <v>272.21180393953858</v>
      </c>
      <c r="H510" s="122">
        <v>270.95478496098195</v>
      </c>
      <c r="I510" s="122">
        <v>258.16303719402305</v>
      </c>
      <c r="J510" s="122">
        <v>211.68520214622404</v>
      </c>
      <c r="K510" s="122">
        <v>231.18293804260992</v>
      </c>
      <c r="L510" s="122">
        <v>202.9020258455522</v>
      </c>
      <c r="M510" s="122">
        <v>167.59877832441384</v>
      </c>
      <c r="N510" s="122">
        <v>147.7636523729648</v>
      </c>
      <c r="O510" s="122">
        <v>138.43453545465547</v>
      </c>
      <c r="P510" s="122">
        <v>142.7403750849727</v>
      </c>
      <c r="Q510" s="122">
        <v>133.86824049422853</v>
      </c>
      <c r="R510" s="122">
        <v>139.76892307654498</v>
      </c>
      <c r="S510" s="122">
        <v>146.48073404871508</v>
      </c>
      <c r="T510" s="122">
        <v>124.27295148769862</v>
      </c>
      <c r="U510" s="122">
        <v>139.00695081547656</v>
      </c>
      <c r="V510" s="122">
        <v>114.67903262860807</v>
      </c>
      <c r="W510" s="122">
        <v>110.20504184625634</v>
      </c>
      <c r="X510" s="122">
        <v>65.943450431218423</v>
      </c>
      <c r="Y510" s="122">
        <v>91.955986851472943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325.53532696396223</v>
      </c>
      <c r="D515" s="101">
        <v>321.10247125112198</v>
      </c>
      <c r="E515" s="101">
        <v>327.93667315431645</v>
      </c>
      <c r="F515" s="101">
        <v>323.07294267000731</v>
      </c>
      <c r="G515" s="101">
        <v>315.54198012585334</v>
      </c>
      <c r="H515" s="101">
        <v>316.78444659422638</v>
      </c>
      <c r="I515" s="101">
        <v>321.88945607777248</v>
      </c>
      <c r="J515" s="101">
        <v>321.23632325926786</v>
      </c>
      <c r="K515" s="101">
        <v>321.85263518202009</v>
      </c>
      <c r="L515" s="101">
        <v>335.13496188324564</v>
      </c>
      <c r="M515" s="101">
        <v>289.03851198834047</v>
      </c>
      <c r="N515" s="101">
        <v>275.20087884166458</v>
      </c>
      <c r="O515" s="101">
        <v>269.8541656696849</v>
      </c>
      <c r="P515" s="101">
        <v>241.9135426680042</v>
      </c>
      <c r="Q515" s="101">
        <v>224.66355161712156</v>
      </c>
      <c r="R515" s="101">
        <v>225.95262247860148</v>
      </c>
      <c r="S515" s="101">
        <v>229.62267545861411</v>
      </c>
      <c r="T515" s="101">
        <v>224.58513052558581</v>
      </c>
      <c r="U515" s="101">
        <v>221.4358219693483</v>
      </c>
      <c r="V515" s="101">
        <v>255.71619894556576</v>
      </c>
      <c r="W515" s="101">
        <v>224.66977624093917</v>
      </c>
      <c r="X515" s="101">
        <v>215.00899911633499</v>
      </c>
      <c r="Y515" s="101">
        <v>211.61916101299383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61.478763960890184</v>
      </c>
      <c r="D516" s="104">
        <v>63.059356624421646</v>
      </c>
      <c r="E516" s="104">
        <v>56.239801070818629</v>
      </c>
      <c r="F516" s="104">
        <v>55.510655769370757</v>
      </c>
      <c r="G516" s="104">
        <v>62.212680614286938</v>
      </c>
      <c r="H516" s="104">
        <v>57.380473536567877</v>
      </c>
      <c r="I516" s="104">
        <v>59.2932881644739</v>
      </c>
      <c r="J516" s="104">
        <v>57.963189840280883</v>
      </c>
      <c r="K516" s="104">
        <v>60.6502930747655</v>
      </c>
      <c r="L516" s="104">
        <v>53.468224677993014</v>
      </c>
      <c r="M516" s="104">
        <v>30.622209494811354</v>
      </c>
      <c r="N516" s="104">
        <v>30.631506875576964</v>
      </c>
      <c r="O516" s="104">
        <v>27.913165589000371</v>
      </c>
      <c r="P516" s="104">
        <v>25.985972512845841</v>
      </c>
      <c r="Q516" s="104">
        <v>24.397982207444244</v>
      </c>
      <c r="R516" s="104">
        <v>26.533871837163993</v>
      </c>
      <c r="S516" s="104">
        <v>26.746400391183009</v>
      </c>
      <c r="T516" s="104">
        <v>18.760214843296026</v>
      </c>
      <c r="U516" s="104">
        <v>19.159834258374204</v>
      </c>
      <c r="V516" s="104">
        <v>30.246763553642555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61.478763960890184</v>
      </c>
      <c r="D517" s="98">
        <v>63.059356624421646</v>
      </c>
      <c r="E517" s="98">
        <v>56.239801070818629</v>
      </c>
      <c r="F517" s="98">
        <v>55.510655769370757</v>
      </c>
      <c r="G517" s="98">
        <v>62.212680614286938</v>
      </c>
      <c r="H517" s="98">
        <v>57.380473536567877</v>
      </c>
      <c r="I517" s="98">
        <v>59.2932881644739</v>
      </c>
      <c r="J517" s="98">
        <v>57.963189840280883</v>
      </c>
      <c r="K517" s="98">
        <v>60.6502930747655</v>
      </c>
      <c r="L517" s="98">
        <v>53.468224677993014</v>
      </c>
      <c r="M517" s="98">
        <v>30.622209494811354</v>
      </c>
      <c r="N517" s="98">
        <v>30.631506875576964</v>
      </c>
      <c r="O517" s="98">
        <v>27.913165589000371</v>
      </c>
      <c r="P517" s="98">
        <v>25.985972512845841</v>
      </c>
      <c r="Q517" s="98">
        <v>24.397982207444244</v>
      </c>
      <c r="R517" s="98">
        <v>26.533871837163993</v>
      </c>
      <c r="S517" s="98">
        <v>26.746400391183009</v>
      </c>
      <c r="T517" s="98">
        <v>18.760214843296026</v>
      </c>
      <c r="U517" s="98">
        <v>19.159834258374204</v>
      </c>
      <c r="V517" s="98">
        <v>30.246763553642555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264.56681905583633</v>
      </c>
      <c r="D523" s="122">
        <v>254.45615421814989</v>
      </c>
      <c r="E523" s="122">
        <v>317.0593677657003</v>
      </c>
      <c r="F523" s="122">
        <v>263.84427808015153</v>
      </c>
      <c r="G523" s="122">
        <v>169.10673419412126</v>
      </c>
      <c r="H523" s="122">
        <v>149.79452328630771</v>
      </c>
      <c r="I523" s="122">
        <v>78.430135870970901</v>
      </c>
      <c r="J523" s="122">
        <v>56.807989210679224</v>
      </c>
      <c r="K523" s="122">
        <v>98.111579034316151</v>
      </c>
      <c r="L523" s="122">
        <v>165.37252548333691</v>
      </c>
      <c r="M523" s="122">
        <v>179.72704942435101</v>
      </c>
      <c r="N523" s="122">
        <v>91.74846939956619</v>
      </c>
      <c r="O523" s="122">
        <v>33.915003916590678</v>
      </c>
      <c r="P523" s="122">
        <v>57.27105753733025</v>
      </c>
      <c r="Q523" s="122">
        <v>34.114573500181564</v>
      </c>
      <c r="R523" s="122">
        <v>39.280014705074464</v>
      </c>
      <c r="S523" s="122">
        <v>78.517400396877733</v>
      </c>
      <c r="T523" s="122">
        <v>87.473946306377073</v>
      </c>
      <c r="U523" s="122">
        <v>96.15057968592113</v>
      </c>
      <c r="V523" s="122">
        <v>78.144801494655468</v>
      </c>
      <c r="W523" s="122">
        <v>35.350247965135843</v>
      </c>
      <c r="X523" s="122">
        <v>22.45280641348786</v>
      </c>
      <c r="Y523" s="122">
        <v>36.175948124035841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574.56210742641736</v>
      </c>
      <c r="D525" s="98">
        <v>572.66190577117436</v>
      </c>
      <c r="E525" s="98">
        <v>667.56610862397372</v>
      </c>
      <c r="F525" s="98">
        <v>664.81446683789909</v>
      </c>
      <c r="G525" s="98">
        <v>610.14389523306056</v>
      </c>
      <c r="H525" s="98">
        <v>597.99178473773736</v>
      </c>
      <c r="I525" s="98">
        <v>598.80236547955599</v>
      </c>
      <c r="J525" s="98">
        <v>539.23490903850382</v>
      </c>
      <c r="K525" s="98">
        <v>535.39621862165291</v>
      </c>
      <c r="L525" s="98">
        <v>544.92293240597371</v>
      </c>
      <c r="M525" s="98">
        <v>493.68446151508704</v>
      </c>
      <c r="N525" s="98">
        <v>422.81102713146788</v>
      </c>
      <c r="O525" s="98">
        <v>393.38371905041021</v>
      </c>
      <c r="P525" s="98">
        <v>354.59617465277358</v>
      </c>
      <c r="Q525" s="98">
        <v>343.31342396450214</v>
      </c>
      <c r="R525" s="98">
        <v>367.22052029044306</v>
      </c>
      <c r="S525" s="98">
        <v>393.23233331545146</v>
      </c>
      <c r="T525" s="98">
        <v>404.5415139204012</v>
      </c>
      <c r="U525" s="98">
        <v>421.62897691681309</v>
      </c>
      <c r="V525" s="98">
        <v>494.22985230106792</v>
      </c>
      <c r="W525" s="98">
        <v>473.33481511433951</v>
      </c>
      <c r="X525" s="98">
        <v>478.15712300868023</v>
      </c>
      <c r="Y525" s="98">
        <v>497.71255054138464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61.051274494784522</v>
      </c>
      <c r="D528" s="118">
        <f t="shared" si="261"/>
        <v>62.14573947340164</v>
      </c>
      <c r="E528" s="118">
        <f t="shared" si="261"/>
        <v>64.681708317639689</v>
      </c>
      <c r="F528" s="118">
        <f t="shared" si="261"/>
        <v>64.573732782908962</v>
      </c>
      <c r="G528" s="118">
        <f t="shared" si="261"/>
        <v>64.065619798646139</v>
      </c>
      <c r="H528" s="118">
        <f t="shared" si="261"/>
        <v>62.574859260480125</v>
      </c>
      <c r="I528" s="118">
        <f t="shared" si="261"/>
        <v>63.392531149421544</v>
      </c>
      <c r="J528" s="118">
        <f t="shared" si="261"/>
        <v>64.020477996583963</v>
      </c>
      <c r="K528" s="118">
        <f t="shared" si="261"/>
        <v>65.871159012398664</v>
      </c>
      <c r="L528" s="118">
        <f t="shared" si="261"/>
        <v>50.375676658558575</v>
      </c>
      <c r="M528" s="118">
        <f t="shared" si="261"/>
        <v>47.41173923247807</v>
      </c>
      <c r="N528" s="118">
        <f t="shared" si="261"/>
        <v>47.406493875573148</v>
      </c>
      <c r="O528" s="118">
        <f t="shared" si="261"/>
        <v>48.213558607922828</v>
      </c>
      <c r="P528" s="118">
        <f t="shared" si="261"/>
        <v>44.229036599993499</v>
      </c>
      <c r="Q528" s="118">
        <f t="shared" si="261"/>
        <v>42.472622059932753</v>
      </c>
      <c r="R528" s="118">
        <f t="shared" ref="R528:V528" si="262">R529+R532+R534+R547</f>
        <v>42.664121302718549</v>
      </c>
      <c r="S528" s="118">
        <f t="shared" si="262"/>
        <v>41.671439679696327</v>
      </c>
      <c r="T528" s="118">
        <f t="shared" si="262"/>
        <v>40.985569957495564</v>
      </c>
      <c r="U528" s="118">
        <f t="shared" si="262"/>
        <v>40.75860773965978</v>
      </c>
      <c r="V528" s="118">
        <f t="shared" si="262"/>
        <v>42.732970900377133</v>
      </c>
      <c r="W528" s="118">
        <f t="shared" ref="W528:Y528" si="263">W529+W532+W534+W547</f>
        <v>41.936377995199827</v>
      </c>
      <c r="X528" s="118">
        <f t="shared" si="263"/>
        <v>40.319529835291483</v>
      </c>
      <c r="Y528" s="118">
        <f t="shared" si="263"/>
        <v>40.668370450781595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26.760698728114441</v>
      </c>
      <c r="D529" s="123">
        <f t="shared" si="264"/>
        <v>27.260332606531325</v>
      </c>
      <c r="E529" s="123">
        <f t="shared" si="264"/>
        <v>28.578590802539217</v>
      </c>
      <c r="F529" s="123">
        <f t="shared" si="264"/>
        <v>30.064198033895934</v>
      </c>
      <c r="G529" s="123">
        <f t="shared" si="264"/>
        <v>30.552036135718129</v>
      </c>
      <c r="H529" s="123">
        <f t="shared" si="264"/>
        <v>30.036395260251091</v>
      </c>
      <c r="I529" s="123">
        <f t="shared" si="264"/>
        <v>30.643584001046079</v>
      </c>
      <c r="J529" s="123">
        <f t="shared" si="264"/>
        <v>30.364021332209656</v>
      </c>
      <c r="K529" s="123">
        <f t="shared" si="264"/>
        <v>32.65447691523935</v>
      </c>
      <c r="L529" s="123">
        <f t="shared" si="264"/>
        <v>20.646257191066489</v>
      </c>
      <c r="M529" s="123">
        <f t="shared" si="264"/>
        <v>21.173745222101598</v>
      </c>
      <c r="N529" s="123">
        <f t="shared" si="264"/>
        <v>23.435301824913203</v>
      </c>
      <c r="O529" s="123">
        <f t="shared" si="264"/>
        <v>25.430841332209699</v>
      </c>
      <c r="P529" s="123">
        <f t="shared" si="264"/>
        <v>24.690673979554564</v>
      </c>
      <c r="Q529" s="123">
        <f t="shared" si="264"/>
        <v>23.981883978251677</v>
      </c>
      <c r="R529" s="123">
        <f t="shared" ref="R529:V529" si="265">SUM(R530:R531)</f>
        <v>23.442290066995838</v>
      </c>
      <c r="S529" s="123">
        <f t="shared" si="265"/>
        <v>22.558393469627344</v>
      </c>
      <c r="T529" s="123">
        <f t="shared" si="265"/>
        <v>21.453958561494598</v>
      </c>
      <c r="U529" s="123">
        <f t="shared" si="265"/>
        <v>20.841345285811499</v>
      </c>
      <c r="V529" s="123">
        <f t="shared" si="265"/>
        <v>20.96871437403933</v>
      </c>
      <c r="W529" s="123">
        <f t="shared" ref="W529:Y529" si="266">SUM(W530:W531)</f>
        <v>20.510102889018039</v>
      </c>
      <c r="X529" s="123">
        <f t="shared" si="266"/>
        <v>20.021926376564924</v>
      </c>
      <c r="Y529" s="123">
        <f t="shared" si="266"/>
        <v>19.749318268967905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26.65047776837682</v>
      </c>
      <c r="D530" s="99">
        <v>27.150912013942573</v>
      </c>
      <c r="E530" s="99">
        <v>28.482601432543635</v>
      </c>
      <c r="F530" s="99">
        <v>29.966443352471188</v>
      </c>
      <c r="G530" s="99">
        <v>30.449752888366298</v>
      </c>
      <c r="H530" s="99">
        <v>29.932440760720613</v>
      </c>
      <c r="I530" s="99">
        <v>30.531854320274793</v>
      </c>
      <c r="J530" s="99">
        <v>30.245396527466436</v>
      </c>
      <c r="K530" s="99">
        <v>32.531280172262441</v>
      </c>
      <c r="L530" s="99">
        <v>20.593356583835863</v>
      </c>
      <c r="M530" s="99">
        <v>21.11197367052414</v>
      </c>
      <c r="N530" s="99">
        <v>23.369296866745508</v>
      </c>
      <c r="O530" s="99">
        <v>25.359410018415577</v>
      </c>
      <c r="P530" s="99">
        <v>24.623760607230793</v>
      </c>
      <c r="Q530" s="99">
        <v>23.917472106090841</v>
      </c>
      <c r="R530" s="99">
        <v>23.376116337982058</v>
      </c>
      <c r="S530" s="99">
        <v>22.494962629545164</v>
      </c>
      <c r="T530" s="99">
        <v>21.393617168773485</v>
      </c>
      <c r="U530" s="99">
        <v>20.782731037857381</v>
      </c>
      <c r="V530" s="99">
        <v>20.884267300433233</v>
      </c>
      <c r="W530" s="99">
        <v>20.426720367402851</v>
      </c>
      <c r="X530" s="99">
        <v>19.939222704245868</v>
      </c>
      <c r="Y530" s="99">
        <v>19.664912177911628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0.11022095973762007</v>
      </c>
      <c r="D531" s="99">
        <v>0.10942059258875009</v>
      </c>
      <c r="E531" s="99">
        <v>9.5989369995582011E-2</v>
      </c>
      <c r="F531" s="99">
        <v>9.7754681424746984E-2</v>
      </c>
      <c r="G531" s="99">
        <v>0.1022832473518319</v>
      </c>
      <c r="H531" s="99">
        <v>0.10395449953047713</v>
      </c>
      <c r="I531" s="99">
        <v>0.11172968077128766</v>
      </c>
      <c r="J531" s="99">
        <v>0.11862480474321983</v>
      </c>
      <c r="K531" s="99">
        <v>0.12319674297690614</v>
      </c>
      <c r="L531" s="99">
        <v>5.2900607230627145E-2</v>
      </c>
      <c r="M531" s="99">
        <v>6.1771551577458249E-2</v>
      </c>
      <c r="N531" s="99">
        <v>6.6004958167694847E-2</v>
      </c>
      <c r="O531" s="99">
        <v>7.1431313794122209E-2</v>
      </c>
      <c r="P531" s="99">
        <v>6.6913372323770551E-2</v>
      </c>
      <c r="Q531" s="99">
        <v>6.4411872160834271E-2</v>
      </c>
      <c r="R531" s="99">
        <v>6.6173729013779853E-2</v>
      </c>
      <c r="S531" s="99">
        <v>6.3430840082178711E-2</v>
      </c>
      <c r="T531" s="99">
        <v>6.0341392721113864E-2</v>
      </c>
      <c r="U531" s="99">
        <v>5.8614247954118549E-2</v>
      </c>
      <c r="V531" s="99">
        <v>8.4447073606095491E-2</v>
      </c>
      <c r="W531" s="99">
        <v>8.338252161518836E-2</v>
      </c>
      <c r="X531" s="99">
        <v>8.2703672319055566E-2</v>
      </c>
      <c r="Y531" s="99">
        <v>8.4406091056275667E-2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0.29593549899920124</v>
      </c>
      <c r="D532" s="123">
        <f t="shared" si="267"/>
        <v>0.15900084086236396</v>
      </c>
      <c r="E532" s="123">
        <f t="shared" si="267"/>
        <v>0.36056668417390247</v>
      </c>
      <c r="F532" s="123">
        <f t="shared" si="267"/>
        <v>0.30350551860779174</v>
      </c>
      <c r="G532" s="123">
        <f t="shared" si="267"/>
        <v>0.36638837032048588</v>
      </c>
      <c r="H532" s="123">
        <f t="shared" si="267"/>
        <v>0.3782106704852275</v>
      </c>
      <c r="I532" s="123">
        <f t="shared" si="267"/>
        <v>0.11536620018049124</v>
      </c>
      <c r="J532" s="123">
        <f t="shared" si="267"/>
        <v>8.3179232242011639E-2</v>
      </c>
      <c r="K532" s="123">
        <f t="shared" si="267"/>
        <v>0.11052928414789082</v>
      </c>
      <c r="L532" s="123">
        <f t="shared" si="267"/>
        <v>0.26833344255612618</v>
      </c>
      <c r="M532" s="123">
        <f t="shared" si="267"/>
        <v>0.29145841298696734</v>
      </c>
      <c r="N532" s="123">
        <f t="shared" si="267"/>
        <v>0.27869410487968199</v>
      </c>
      <c r="O532" s="123">
        <f t="shared" si="267"/>
        <v>0.25380330477436636</v>
      </c>
      <c r="P532" s="123">
        <f t="shared" si="267"/>
        <v>0.1214079559912553</v>
      </c>
      <c r="Q532" s="123">
        <f t="shared" si="267"/>
        <v>0.13187483079621076</v>
      </c>
      <c r="R532" s="123">
        <f t="shared" si="267"/>
        <v>0.10766432818566597</v>
      </c>
      <c r="S532" s="123">
        <f t="shared" si="267"/>
        <v>0.1033481751625311</v>
      </c>
      <c r="T532" s="123">
        <f t="shared" si="267"/>
        <v>8.2108815428721629E-2</v>
      </c>
      <c r="U532" s="123">
        <f t="shared" si="267"/>
        <v>7.3900758040425313E-2</v>
      </c>
      <c r="V532" s="123">
        <f t="shared" si="267"/>
        <v>5.0225649102779428E-2</v>
      </c>
      <c r="W532" s="123">
        <f t="shared" si="267"/>
        <v>6.0750876647834691E-2</v>
      </c>
      <c r="X532" s="123">
        <f t="shared" si="267"/>
        <v>6.6601493703983328E-2</v>
      </c>
      <c r="Y532" s="123">
        <f t="shared" si="267"/>
        <v>8.5059707923392139E-2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0.29593549899920124</v>
      </c>
      <c r="D533" s="99">
        <f>RES_hhdet_in_fecs!D86</f>
        <v>0.15900084086236396</v>
      </c>
      <c r="E533" s="99">
        <f>RES_hhdet_in_fecs!E86</f>
        <v>0.36056668417390247</v>
      </c>
      <c r="F533" s="99">
        <f>RES_hhdet_in_fecs!F86</f>
        <v>0.30350551860779174</v>
      </c>
      <c r="G533" s="99">
        <f>RES_hhdet_in_fecs!G86</f>
        <v>0.36638837032048588</v>
      </c>
      <c r="H533" s="99">
        <f>RES_hhdet_in_fecs!H86</f>
        <v>0.3782106704852275</v>
      </c>
      <c r="I533" s="99">
        <f>RES_hhdet_in_fecs!I86</f>
        <v>0.11536620018049124</v>
      </c>
      <c r="J533" s="99">
        <f>RES_hhdet_in_fecs!J86</f>
        <v>8.3179232242011639E-2</v>
      </c>
      <c r="K533" s="99">
        <f>RES_hhdet_in_fecs!K86</f>
        <v>0.11052928414789082</v>
      </c>
      <c r="L533" s="99">
        <f>RES_hhdet_in_fecs!L86</f>
        <v>0.26833344255612618</v>
      </c>
      <c r="M533" s="99">
        <f>RES_hhdet_in_fecs!M86</f>
        <v>0.29145841298696734</v>
      </c>
      <c r="N533" s="99">
        <f>RES_hhdet_in_fecs!N86</f>
        <v>0.27869410487968199</v>
      </c>
      <c r="O533" s="99">
        <f>RES_hhdet_in_fecs!O86</f>
        <v>0.25380330477436636</v>
      </c>
      <c r="P533" s="99">
        <f>RES_hhdet_in_fecs!P86</f>
        <v>0.1214079559912553</v>
      </c>
      <c r="Q533" s="99">
        <f>RES_hhdet_in_fecs!Q86</f>
        <v>0.13187483079621076</v>
      </c>
      <c r="R533" s="99">
        <f>RES_hhdet_in_fecs!R86</f>
        <v>0.10766432818566597</v>
      </c>
      <c r="S533" s="99">
        <f>RES_hhdet_in_fecs!S86</f>
        <v>0.1033481751625311</v>
      </c>
      <c r="T533" s="99">
        <f>RES_hhdet_in_fecs!T86</f>
        <v>8.2108815428721629E-2</v>
      </c>
      <c r="U533" s="99">
        <f>RES_hhdet_in_fecs!U86</f>
        <v>7.3900758040425313E-2</v>
      </c>
      <c r="V533" s="99">
        <f>RES_hhdet_in_fecs!V86</f>
        <v>5.0225649102779428E-2</v>
      </c>
      <c r="W533" s="99">
        <f>RES_hhdet_in_fecs!W86</f>
        <v>6.0750876647834691E-2</v>
      </c>
      <c r="X533" s="99">
        <f>RES_hhdet_in_fecs!X86</f>
        <v>6.6601493703983328E-2</v>
      </c>
      <c r="Y533" s="99">
        <f>RES_hhdet_in_fecs!Y86</f>
        <v>8.5059707923392139E-2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12.814851325757719</v>
      </c>
      <c r="D534" s="123">
        <v>12.645970438506392</v>
      </c>
      <c r="E534" s="123">
        <v>12.803714059511009</v>
      </c>
      <c r="F534" s="123">
        <v>12.357391207726632</v>
      </c>
      <c r="G534" s="123">
        <v>12.041553964687511</v>
      </c>
      <c r="H534" s="123">
        <v>11.986816658189845</v>
      </c>
      <c r="I534" s="123">
        <v>11.931411369834606</v>
      </c>
      <c r="J534" s="123">
        <v>11.520882479339875</v>
      </c>
      <c r="K534" s="123">
        <v>11.431763254947699</v>
      </c>
      <c r="L534" s="123">
        <v>10.9218077503901</v>
      </c>
      <c r="M534" s="123">
        <v>9.435602296226433</v>
      </c>
      <c r="N534" s="123">
        <v>8.8887367199259781</v>
      </c>
      <c r="O534" s="123">
        <v>8.6882774249138688</v>
      </c>
      <c r="P534" s="123">
        <v>7.6901263614844106</v>
      </c>
      <c r="Q534" s="123">
        <v>7.18941717947357</v>
      </c>
      <c r="R534" s="123">
        <v>7.2338320701097683</v>
      </c>
      <c r="S534" s="123">
        <v>7.3463683873279031</v>
      </c>
      <c r="T534" s="123">
        <v>7.0900912722819012</v>
      </c>
      <c r="U534" s="123">
        <v>7.041404034745069</v>
      </c>
      <c r="V534" s="123">
        <v>7.3601309193330477</v>
      </c>
      <c r="W534" s="123">
        <v>6.9188624819632025</v>
      </c>
      <c r="X534" s="123">
        <v>6.4553724712984266</v>
      </c>
      <c r="Y534" s="123">
        <v>6.5550658842920422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13.317713440017458</v>
      </c>
      <c r="D535" s="99">
        <v>13.051901695381449</v>
      </c>
      <c r="E535" s="99">
        <v>12.221357225263333</v>
      </c>
      <c r="F535" s="99">
        <v>11.781970186489925</v>
      </c>
      <c r="G535" s="99">
        <v>11.477523802763303</v>
      </c>
      <c r="H535" s="99">
        <v>11.57127789552918</v>
      </c>
      <c r="I535" s="99">
        <v>11.28144812461105</v>
      </c>
      <c r="J535" s="99">
        <v>11.419929950356003</v>
      </c>
      <c r="K535" s="99">
        <v>10.58910409080478</v>
      </c>
      <c r="L535" s="99">
        <v>9.5637069700639668</v>
      </c>
      <c r="M535" s="99">
        <v>9.0403778722230594</v>
      </c>
      <c r="N535" s="99">
        <v>8.8513613729509739</v>
      </c>
      <c r="O535" s="99">
        <v>8.4615521833859493</v>
      </c>
      <c r="P535" s="99">
        <v>7.8786107989707244</v>
      </c>
      <c r="Q535" s="99">
        <v>7.5088139730565588</v>
      </c>
      <c r="R535" s="99">
        <v>7.2957311127000022</v>
      </c>
      <c r="S535" s="99">
        <v>7.2053883293441903</v>
      </c>
      <c r="T535" s="99">
        <v>7.1911277062394268</v>
      </c>
      <c r="U535" s="99">
        <v>7.0553992137135486</v>
      </c>
      <c r="V535" s="99">
        <v>7.1379374466719447</v>
      </c>
      <c r="W535" s="99">
        <v>6.8584081347736783</v>
      </c>
      <c r="X535" s="99">
        <v>6.5464356545363076</v>
      </c>
      <c r="Y535" s="99">
        <v>6.5093153222683808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8.8551634196932074</v>
      </c>
      <c r="D536" s="99">
        <v>8.8616388038813838</v>
      </c>
      <c r="E536" s="99">
        <v>8.2992156188887911</v>
      </c>
      <c r="F536" s="99">
        <v>8.138316047277657</v>
      </c>
      <c r="G536" s="99">
        <v>8.1654450015514168</v>
      </c>
      <c r="H536" s="99">
        <v>8.3023797831062964</v>
      </c>
      <c r="I536" s="99">
        <v>8.2289605145485663</v>
      </c>
      <c r="J536" s="99">
        <v>8.4588114561520396</v>
      </c>
      <c r="K536" s="99">
        <v>7.9794973110020413</v>
      </c>
      <c r="L536" s="99">
        <v>7.2143011152051741</v>
      </c>
      <c r="M536" s="99">
        <v>6.8131609296016489</v>
      </c>
      <c r="N536" s="99">
        <v>6.7774026862791583</v>
      </c>
      <c r="O536" s="99">
        <v>6.5102885794790319</v>
      </c>
      <c r="P536" s="99">
        <v>6.131954027088252</v>
      </c>
      <c r="Q536" s="99">
        <v>5.912562298462321</v>
      </c>
      <c r="R536" s="99">
        <v>5.8380563415152684</v>
      </c>
      <c r="S536" s="99">
        <v>5.8572234385583357</v>
      </c>
      <c r="T536" s="99">
        <v>5.9041800017290429</v>
      </c>
      <c r="U536" s="99">
        <v>5.8905064996518401</v>
      </c>
      <c r="V536" s="99">
        <v>6.050633071480938</v>
      </c>
      <c r="W536" s="99">
        <v>5.876096161101044</v>
      </c>
      <c r="X536" s="99">
        <v>0</v>
      </c>
      <c r="Y536" s="99">
        <v>5.6757776543347207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2.5219351360722859</v>
      </c>
      <c r="D537" s="102">
        <v>2.5776537743748658</v>
      </c>
      <c r="E537" s="102">
        <v>2.0704570479350179</v>
      </c>
      <c r="F537" s="102">
        <v>2.0083612032480884</v>
      </c>
      <c r="G537" s="102">
        <v>2.2587304960116645</v>
      </c>
      <c r="H537" s="102">
        <v>2.1079141926937734</v>
      </c>
      <c r="I537" s="102">
        <v>2.0802838004642492</v>
      </c>
      <c r="J537" s="102">
        <v>2.0873419629339156</v>
      </c>
      <c r="K537" s="102">
        <v>1.9903949308862094</v>
      </c>
      <c r="L537" s="102">
        <v>1.4299206577495065</v>
      </c>
      <c r="M537" s="102">
        <v>0.95292763943548964</v>
      </c>
      <c r="N537" s="102">
        <v>1.0211912065971656</v>
      </c>
      <c r="O537" s="102">
        <v>0.86869759099287924</v>
      </c>
      <c r="P537" s="102">
        <v>0.86191232834234521</v>
      </c>
      <c r="Q537" s="102">
        <v>0.8466733193441317</v>
      </c>
      <c r="R537" s="102">
        <v>0.85436530289940882</v>
      </c>
      <c r="S537" s="102">
        <v>0.81272236011275278</v>
      </c>
      <c r="T537" s="102">
        <v>0.60782663091649658</v>
      </c>
      <c r="U537" s="102">
        <v>0.62530892604359567</v>
      </c>
      <c r="V537" s="102">
        <v>0.70892392257663273</v>
      </c>
      <c r="W537" s="102">
        <v>0.75009371000451097</v>
      </c>
      <c r="X537" s="102">
        <v>0</v>
      </c>
      <c r="Y537" s="102">
        <v>0.98361898359696642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6.3332282836209233</v>
      </c>
      <c r="D538" s="105">
        <v>6.2839850295065185</v>
      </c>
      <c r="E538" s="105">
        <v>6.2287585709537749</v>
      </c>
      <c r="F538" s="105">
        <v>6.1299548440295686</v>
      </c>
      <c r="G538" s="105">
        <v>5.9067145055397514</v>
      </c>
      <c r="H538" s="105">
        <v>6.1944655904125216</v>
      </c>
      <c r="I538" s="105">
        <v>6.1486767140843188</v>
      </c>
      <c r="J538" s="105">
        <v>6.3714694932181253</v>
      </c>
      <c r="K538" s="105">
        <v>5.9891023801158312</v>
      </c>
      <c r="L538" s="105">
        <v>5.7843804574556676</v>
      </c>
      <c r="M538" s="105">
        <v>5.8602332901661587</v>
      </c>
      <c r="N538" s="105">
        <v>5.7562114796819923</v>
      </c>
      <c r="O538" s="105">
        <v>5.6415909884861524</v>
      </c>
      <c r="P538" s="105">
        <v>5.2700416987459064</v>
      </c>
      <c r="Q538" s="105">
        <v>5.0658889791181902</v>
      </c>
      <c r="R538" s="105">
        <v>4.9836910386158593</v>
      </c>
      <c r="S538" s="105">
        <v>5.0445010784455819</v>
      </c>
      <c r="T538" s="105">
        <v>5.2963533708125468</v>
      </c>
      <c r="U538" s="105">
        <v>5.2651975736082468</v>
      </c>
      <c r="V538" s="105">
        <v>5.3417091489043056</v>
      </c>
      <c r="W538" s="105">
        <v>5.1260024510965323</v>
      </c>
      <c r="X538" s="105">
        <v>0</v>
      </c>
      <c r="Y538" s="105">
        <v>4.6921586707377534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13.140930992170036</v>
      </c>
      <c r="D539" s="102">
        <v>12.948250096786206</v>
      </c>
      <c r="E539" s="102">
        <v>13.170553360549274</v>
      </c>
      <c r="F539" s="102">
        <v>12.777833760414193</v>
      </c>
      <c r="G539" s="102">
        <v>12.44830554522216</v>
      </c>
      <c r="H539" s="102">
        <v>12.400748953882912</v>
      </c>
      <c r="I539" s="102">
        <v>12.501757503892081</v>
      </c>
      <c r="J539" s="102">
        <v>12.365355701757403</v>
      </c>
      <c r="K539" s="102">
        <v>12.266255292018013</v>
      </c>
      <c r="L539" s="102">
        <v>12.594264429193576</v>
      </c>
      <c r="M539" s="102">
        <v>10.602941760578773</v>
      </c>
      <c r="N539" s="102">
        <v>9.9344994592707501</v>
      </c>
      <c r="O539" s="102">
        <v>9.6260962950218634</v>
      </c>
      <c r="P539" s="102">
        <v>8.5710817995277733</v>
      </c>
      <c r="Q539" s="102">
        <v>7.9001542129673021</v>
      </c>
      <c r="R539" s="102">
        <v>7.883134744464491</v>
      </c>
      <c r="S539" s="102">
        <v>7.9559666888532243</v>
      </c>
      <c r="T539" s="102">
        <v>7.724307384988931</v>
      </c>
      <c r="U539" s="102">
        <v>7.5556606275435465</v>
      </c>
      <c r="V539" s="102">
        <v>8.6855456320908786</v>
      </c>
      <c r="W539" s="102">
        <v>7.5578706087382868</v>
      </c>
      <c r="X539" s="102">
        <v>7.1580711526487848</v>
      </c>
      <c r="Y539" s="102">
        <v>6.9972042422560845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8.7495514479195968</v>
      </c>
      <c r="D540" s="105">
        <v>8.6791606977928311</v>
      </c>
      <c r="E540" s="105">
        <v>8.7167218407147526</v>
      </c>
      <c r="F540" s="105">
        <v>8.4793645234910002</v>
      </c>
      <c r="G540" s="105">
        <v>8.4101270545966518</v>
      </c>
      <c r="H540" s="105">
        <v>8.3223973624177194</v>
      </c>
      <c r="I540" s="105">
        <v>8.4318960726507086</v>
      </c>
      <c r="J540" s="105">
        <v>8.3548532835127105</v>
      </c>
      <c r="K540" s="105">
        <v>8.3638774585934197</v>
      </c>
      <c r="L540" s="105">
        <v>8.4948082319473546</v>
      </c>
      <c r="M540" s="105">
        <v>7.017915002927551</v>
      </c>
      <c r="N540" s="105">
        <v>6.7235713138486952</v>
      </c>
      <c r="O540" s="105">
        <v>6.6685395045596829</v>
      </c>
      <c r="P540" s="105">
        <v>6.1459471241349073</v>
      </c>
      <c r="Q540" s="105">
        <v>5.828289009009052</v>
      </c>
      <c r="R540" s="105">
        <v>5.938719638887008</v>
      </c>
      <c r="S540" s="105">
        <v>6.0927498663065753</v>
      </c>
      <c r="T540" s="105">
        <v>5.9396316727419824</v>
      </c>
      <c r="U540" s="105">
        <v>5.8899491767995276</v>
      </c>
      <c r="V540" s="105">
        <v>6.9060121398905006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2.4817220368325916</v>
      </c>
      <c r="D541" s="99">
        <v>2.5428278933327908</v>
      </c>
      <c r="E541" s="99">
        <v>2.2586961496719797</v>
      </c>
      <c r="F541" s="99">
        <v>2.1954977891079377</v>
      </c>
      <c r="G541" s="99">
        <v>2.4543246409402588</v>
      </c>
      <c r="H541" s="99">
        <v>2.246198810680085</v>
      </c>
      <c r="I541" s="99">
        <v>2.3028722943368076</v>
      </c>
      <c r="J541" s="99">
        <v>2.2311781330067437</v>
      </c>
      <c r="K541" s="99">
        <v>2.3114677248799045</v>
      </c>
      <c r="L541" s="99">
        <v>2.0093187424258478</v>
      </c>
      <c r="M541" s="99">
        <v>1.1233295577816447</v>
      </c>
      <c r="N541" s="99">
        <v>1.1057693193892382</v>
      </c>
      <c r="O541" s="99">
        <v>0.99570380613469656</v>
      </c>
      <c r="P541" s="99">
        <v>0.92069213484896895</v>
      </c>
      <c r="Q541" s="99">
        <v>0.8579398862728238</v>
      </c>
      <c r="R541" s="99">
        <v>0.92572542283515402</v>
      </c>
      <c r="S541" s="99">
        <v>0.92670930749317715</v>
      </c>
      <c r="T541" s="99">
        <v>0.64523268178496662</v>
      </c>
      <c r="U541" s="99">
        <v>0.65375693981571226</v>
      </c>
      <c r="V541" s="99">
        <v>1.0273484673692832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6.267829411087007</v>
      </c>
      <c r="D542" s="99">
        <v>6.1363328044600403</v>
      </c>
      <c r="E542" s="99">
        <v>6.4580256910427707</v>
      </c>
      <c r="F542" s="99">
        <v>6.2838667343830625</v>
      </c>
      <c r="G542" s="99">
        <v>5.9558024136563921</v>
      </c>
      <c r="H542" s="99">
        <v>6.0761985517376349</v>
      </c>
      <c r="I542" s="99">
        <v>6.1290237783139023</v>
      </c>
      <c r="J542" s="99">
        <v>6.1236751505059663</v>
      </c>
      <c r="K542" s="99">
        <v>6.0524097337135156</v>
      </c>
      <c r="L542" s="99">
        <v>6.4854894895215063</v>
      </c>
      <c r="M542" s="99">
        <v>5.8945854451459079</v>
      </c>
      <c r="N542" s="99">
        <v>5.6178019944594579</v>
      </c>
      <c r="O542" s="99">
        <v>5.6728356984249855</v>
      </c>
      <c r="P542" s="99">
        <v>5.2252549892859381</v>
      </c>
      <c r="Q542" s="99">
        <v>4.9703491227362298</v>
      </c>
      <c r="R542" s="99">
        <v>5.0129942160518528</v>
      </c>
      <c r="S542" s="99">
        <v>5.166040558813398</v>
      </c>
      <c r="T542" s="99">
        <v>5.294398990957017</v>
      </c>
      <c r="U542" s="99">
        <v>5.2361922369838156</v>
      </c>
      <c r="V542" s="99">
        <v>5.8786636725212169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11.78937738402851</v>
      </c>
      <c r="D543" s="102">
        <v>11.952594190372587</v>
      </c>
      <c r="E543" s="102">
        <v>10.945421129149342</v>
      </c>
      <c r="F543" s="102">
        <v>10.712071025780174</v>
      </c>
      <c r="G543" s="102">
        <v>11.469197035278784</v>
      </c>
      <c r="H543" s="102">
        <v>10.931112204311281</v>
      </c>
      <c r="I543" s="102">
        <v>11.147112674795006</v>
      </c>
      <c r="J543" s="102">
        <v>11.000103343085334</v>
      </c>
      <c r="K543" s="102">
        <v>11.010108084506317</v>
      </c>
      <c r="L543" s="102">
        <v>10.619603615461916</v>
      </c>
      <c r="M543" s="102">
        <v>9.7085691885347334</v>
      </c>
      <c r="N543" s="102">
        <v>8.934472001903373</v>
      </c>
      <c r="O543" s="102">
        <v>8.5680035979457454</v>
      </c>
      <c r="P543" s="102">
        <v>7.889962811468008</v>
      </c>
      <c r="Q543" s="102">
        <v>7.5162386266261398</v>
      </c>
      <c r="R543" s="102">
        <v>7.5502016270122256</v>
      </c>
      <c r="S543" s="102">
        <v>7.543114705942866</v>
      </c>
      <c r="T543" s="102">
        <v>7.5799394054151081</v>
      </c>
      <c r="U543" s="102">
        <v>7.4234131685617628</v>
      </c>
      <c r="V543" s="102">
        <v>6.9859826387106887</v>
      </c>
      <c r="W543" s="102">
        <v>0</v>
      </c>
      <c r="X543" s="102">
        <v>7.1566456705474426</v>
      </c>
      <c r="Y543" s="102">
        <v>7.1384345766257846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8.5282949402684309</v>
      </c>
      <c r="D544" s="105">
        <v>8.7138739635165319</v>
      </c>
      <c r="E544" s="105">
        <v>7.7746785923580495</v>
      </c>
      <c r="F544" s="105">
        <v>7.6275007356657003</v>
      </c>
      <c r="G544" s="105">
        <v>8.3963230516921925</v>
      </c>
      <c r="H544" s="105">
        <v>7.8988241461756941</v>
      </c>
      <c r="I544" s="105">
        <v>8.0921373195362456</v>
      </c>
      <c r="J544" s="105">
        <v>7.9812071999672565</v>
      </c>
      <c r="K544" s="105">
        <v>8.0555139416919701</v>
      </c>
      <c r="L544" s="105">
        <v>7.5989682375644838</v>
      </c>
      <c r="M544" s="105">
        <v>6.885938753649504</v>
      </c>
      <c r="N544" s="105">
        <v>6.3829609545340737</v>
      </c>
      <c r="O544" s="105">
        <v>6.148639403838172</v>
      </c>
      <c r="P544" s="105">
        <v>5.7734995067644954</v>
      </c>
      <c r="Q544" s="105">
        <v>5.592573367971724</v>
      </c>
      <c r="R544" s="105">
        <v>5.695414982512494</v>
      </c>
      <c r="S544" s="105">
        <v>5.738993465578754</v>
      </c>
      <c r="T544" s="105">
        <v>5.7535356324396671</v>
      </c>
      <c r="U544" s="105">
        <v>5.7019386146779958</v>
      </c>
      <c r="V544" s="105">
        <v>5.3038762898573246</v>
      </c>
      <c r="W544" s="105">
        <v>5.7814148993890759</v>
      </c>
      <c r="X544" s="105">
        <v>5.7942882566456424</v>
      </c>
      <c r="Y544" s="105">
        <v>5.8352968960767617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2.2340134269362935</v>
      </c>
      <c r="D545" s="99">
        <v>2.4367181775546296</v>
      </c>
      <c r="E545" s="99">
        <v>1.6044764523533701</v>
      </c>
      <c r="F545" s="99">
        <v>1.5960121117917978</v>
      </c>
      <c r="G545" s="99">
        <v>2.3463363321861537</v>
      </c>
      <c r="H545" s="99">
        <v>1.9041913759425413</v>
      </c>
      <c r="I545" s="99">
        <v>2.0162675852815664</v>
      </c>
      <c r="J545" s="99">
        <v>1.9221168828069275</v>
      </c>
      <c r="K545" s="99">
        <v>2.0699565713691088</v>
      </c>
      <c r="L545" s="99">
        <v>1.3965242125131094</v>
      </c>
      <c r="M545" s="99">
        <v>0.96489418226714851</v>
      </c>
      <c r="N545" s="99">
        <v>0.85864292821043608</v>
      </c>
      <c r="O545" s="99">
        <v>0.69494876781913029</v>
      </c>
      <c r="P545" s="99">
        <v>0.69177785816767579</v>
      </c>
      <c r="Q545" s="99">
        <v>0.70082689097258788</v>
      </c>
      <c r="R545" s="99">
        <v>0.77789921888121871</v>
      </c>
      <c r="S545" s="99">
        <v>0.74357494563497006</v>
      </c>
      <c r="T545" s="99">
        <v>0.53738870501694502</v>
      </c>
      <c r="U545" s="99">
        <v>0.543804313507665</v>
      </c>
      <c r="V545" s="99">
        <v>0.19767553437363247</v>
      </c>
      <c r="W545" s="99">
        <v>0.5257468829809635</v>
      </c>
      <c r="X545" s="99">
        <v>0.98382094062648906</v>
      </c>
      <c r="Y545" s="99">
        <v>0.95661698554742447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6.2942815133321384</v>
      </c>
      <c r="D546" s="99">
        <v>6.2771557859619014</v>
      </c>
      <c r="E546" s="99">
        <v>6.1702021400046787</v>
      </c>
      <c r="F546" s="99">
        <v>6.0314886238739023</v>
      </c>
      <c r="G546" s="99">
        <v>6.0499867195060393</v>
      </c>
      <c r="H546" s="99">
        <v>5.9946327702331521</v>
      </c>
      <c r="I546" s="99">
        <v>6.0758697342546792</v>
      </c>
      <c r="J546" s="99">
        <v>6.0590903171603294</v>
      </c>
      <c r="K546" s="99">
        <v>5.9855573703228613</v>
      </c>
      <c r="L546" s="99">
        <v>6.2024440250513759</v>
      </c>
      <c r="M546" s="99">
        <v>5.9210445713823541</v>
      </c>
      <c r="N546" s="99">
        <v>5.5243180263236376</v>
      </c>
      <c r="O546" s="99">
        <v>5.4536906360190409</v>
      </c>
      <c r="P546" s="99">
        <v>5.0817216485968206</v>
      </c>
      <c r="Q546" s="99">
        <v>4.8917464769991374</v>
      </c>
      <c r="R546" s="99">
        <v>4.9175157636312745</v>
      </c>
      <c r="S546" s="99">
        <v>4.9954185199437839</v>
      </c>
      <c r="T546" s="99">
        <v>5.2161469274227219</v>
      </c>
      <c r="U546" s="99">
        <v>5.1581343011703309</v>
      </c>
      <c r="V546" s="99">
        <v>5.1062007554836919</v>
      </c>
      <c r="W546" s="99">
        <v>5.2556680164081122</v>
      </c>
      <c r="X546" s="99">
        <v>4.8104673160191531</v>
      </c>
      <c r="Y546" s="99">
        <v>4.8786799105293372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21.179788941913163</v>
      </c>
      <c r="D547" s="123">
        <v>22.080435587501562</v>
      </c>
      <c r="E547" s="123">
        <v>22.938836771415559</v>
      </c>
      <c r="F547" s="123">
        <v>21.848638022678596</v>
      </c>
      <c r="G547" s="123">
        <v>21.105641327920015</v>
      </c>
      <c r="H547" s="123">
        <v>20.173436671553954</v>
      </c>
      <c r="I547" s="123">
        <v>20.702169578360373</v>
      </c>
      <c r="J547" s="123">
        <v>22.052394952792426</v>
      </c>
      <c r="K547" s="123">
        <v>21.674389558063723</v>
      </c>
      <c r="L547" s="123">
        <v>18.539278274545854</v>
      </c>
      <c r="M547" s="123">
        <v>16.510933301163071</v>
      </c>
      <c r="N547" s="123">
        <v>14.803761225854281</v>
      </c>
      <c r="O547" s="123">
        <v>13.840636546024898</v>
      </c>
      <c r="P547" s="123">
        <v>11.726828302963272</v>
      </c>
      <c r="Q547" s="123">
        <v>11.169446071411295</v>
      </c>
      <c r="R547" s="123">
        <v>11.880334837427275</v>
      </c>
      <c r="S547" s="123">
        <v>11.66332964757855</v>
      </c>
      <c r="T547" s="123">
        <v>12.359411308290342</v>
      </c>
      <c r="U547" s="123">
        <v>12.801957661062788</v>
      </c>
      <c r="V547" s="123">
        <v>14.353899957901978</v>
      </c>
      <c r="W547" s="123">
        <v>14.446661747570753</v>
      </c>
      <c r="X547" s="123">
        <v>13.775629493724145</v>
      </c>
      <c r="Y547" s="123">
        <v>14.278926589598257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25.678060838626394</v>
      </c>
      <c r="D548" s="99">
        <v>26.152408807892296</v>
      </c>
      <c r="E548" s="99">
        <v>25.127559510682268</v>
      </c>
      <c r="F548" s="99">
        <v>23.577380026309694</v>
      </c>
      <c r="G548" s="99">
        <v>23.853222321965259</v>
      </c>
      <c r="H548" s="99">
        <v>22.889647284286095</v>
      </c>
      <c r="I548" s="99">
        <v>21.395333571914172</v>
      </c>
      <c r="J548" s="99">
        <v>25.088744358478621</v>
      </c>
      <c r="K548" s="99">
        <v>25.412425581340649</v>
      </c>
      <c r="L548" s="99">
        <v>17.362416306443873</v>
      </c>
      <c r="M548" s="99">
        <v>16.468111836005885</v>
      </c>
      <c r="N548" s="99">
        <v>15.271752181284768</v>
      </c>
      <c r="O548" s="99">
        <v>14.219538924071443</v>
      </c>
      <c r="P548" s="99">
        <v>13.598577075301055</v>
      </c>
      <c r="Q548" s="99">
        <v>13.366085888089485</v>
      </c>
      <c r="R548" s="99">
        <v>13.637316558388175</v>
      </c>
      <c r="S548" s="99">
        <v>13.805513887074401</v>
      </c>
      <c r="T548" s="99">
        <v>14.457376801601399</v>
      </c>
      <c r="U548" s="99">
        <v>15.010559961612332</v>
      </c>
      <c r="V548" s="99">
        <v>15.998380362915213</v>
      </c>
      <c r="W548" s="99">
        <v>16.491448707808278</v>
      </c>
      <c r="X548" s="99">
        <v>16.562590156027518</v>
      </c>
      <c r="Y548" s="99">
        <v>17.390448675688258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23.193430571183988</v>
      </c>
      <c r="D549" s="99">
        <v>23.092222080808643</v>
      </c>
      <c r="E549" s="99">
        <v>26.810710039706191</v>
      </c>
      <c r="F549" s="99">
        <v>26.294027189549904</v>
      </c>
      <c r="G549" s="99">
        <v>24.07051394994669</v>
      </c>
      <c r="H549" s="99">
        <v>23.408807088675502</v>
      </c>
      <c r="I549" s="99">
        <v>23.256685873468435</v>
      </c>
      <c r="J549" s="99">
        <v>20.756779275189043</v>
      </c>
      <c r="K549" s="99">
        <v>20.404700729823816</v>
      </c>
      <c r="L549" s="99">
        <v>20.478029107101367</v>
      </c>
      <c r="M549" s="99">
        <v>18.110069684272091</v>
      </c>
      <c r="N549" s="99">
        <v>15.263090503529842</v>
      </c>
      <c r="O549" s="99">
        <v>14.032577748339252</v>
      </c>
      <c r="P549" s="99">
        <v>12.563467035492</v>
      </c>
      <c r="Q549" s="99">
        <v>12.072403258912482</v>
      </c>
      <c r="R549" s="99">
        <v>12.811751466421116</v>
      </c>
      <c r="S549" s="99">
        <v>13.624714277844175</v>
      </c>
      <c r="T549" s="99">
        <v>13.913668265557614</v>
      </c>
      <c r="U549" s="99">
        <v>14.386495518158767</v>
      </c>
      <c r="V549" s="99">
        <v>16.786797053151243</v>
      </c>
      <c r="W549" s="99">
        <v>15.922939645467833</v>
      </c>
      <c r="X549" s="99">
        <v>15.918788156350884</v>
      </c>
      <c r="Y549" s="99">
        <v>16.45690472167799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18.729791346843513</v>
      </c>
      <c r="D550" s="110">
        <v>20.124391396494083</v>
      </c>
      <c r="E550" s="110">
        <v>17.924995469800109</v>
      </c>
      <c r="F550" s="110">
        <v>18.114999007057524</v>
      </c>
      <c r="G550" s="110">
        <v>19.161983146216063</v>
      </c>
      <c r="H550" s="110">
        <v>17.818085850335457</v>
      </c>
      <c r="I550" s="110">
        <v>18.602406278116081</v>
      </c>
      <c r="J550" s="110">
        <v>15.277348388985203</v>
      </c>
      <c r="K550" s="110">
        <v>14.759663554429292</v>
      </c>
      <c r="L550" s="110">
        <v>18.264561502376971</v>
      </c>
      <c r="M550" s="110">
        <v>14.233534086441354</v>
      </c>
      <c r="N550" s="110">
        <v>10.969522876334409</v>
      </c>
      <c r="O550" s="110">
        <v>8.5971847635378893</v>
      </c>
      <c r="P550" s="110">
        <v>7.5601464395598459</v>
      </c>
      <c r="Q550" s="110">
        <v>7.4074234860584713</v>
      </c>
      <c r="R550" s="110">
        <v>10.341800544929191</v>
      </c>
      <c r="S550" s="110">
        <v>8.8614635908219768</v>
      </c>
      <c r="T550" s="110">
        <v>10.547523870753659</v>
      </c>
      <c r="U550" s="110">
        <v>10.387810808919371</v>
      </c>
      <c r="V550" s="110">
        <v>10.924056371848334</v>
      </c>
      <c r="W550" s="110">
        <v>11.580429424591694</v>
      </c>
      <c r="X550" s="110">
        <v>10.450658633830843</v>
      </c>
      <c r="Y550" s="110">
        <v>12.345957101728549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36.92438291549643</v>
      </c>
      <c r="D552" s="118">
        <f t="shared" si="268"/>
        <v>37.671358705515118</v>
      </c>
      <c r="E552" s="118">
        <f t="shared" si="268"/>
        <v>39.5746784562294</v>
      </c>
      <c r="F552" s="118">
        <f t="shared" si="268"/>
        <v>40.191518017092577</v>
      </c>
      <c r="G552" s="118">
        <f t="shared" si="268"/>
        <v>40.916630368519407</v>
      </c>
      <c r="H552" s="118">
        <f t="shared" si="268"/>
        <v>40.229380902192801</v>
      </c>
      <c r="I552" s="118">
        <f t="shared" si="268"/>
        <v>39.994966367946219</v>
      </c>
      <c r="J552" s="118">
        <f t="shared" si="268"/>
        <v>40.478561771039317</v>
      </c>
      <c r="K552" s="118">
        <f t="shared" si="268"/>
        <v>42.12749394456899</v>
      </c>
      <c r="L552" s="118">
        <f t="shared" si="268"/>
        <v>33.405240164379919</v>
      </c>
      <c r="M552" s="118">
        <f t="shared" si="268"/>
        <v>31.87001102200653</v>
      </c>
      <c r="N552" s="118">
        <f t="shared" si="268"/>
        <v>31.962412617301819</v>
      </c>
      <c r="O552" s="118">
        <f t="shared" si="268"/>
        <v>32.74942991180972</v>
      </c>
      <c r="P552" s="118">
        <f t="shared" si="268"/>
        <v>30.598972404120865</v>
      </c>
      <c r="Q552" s="118">
        <f t="shared" si="268"/>
        <v>29.902480555965834</v>
      </c>
      <c r="R552" s="118">
        <f t="shared" ref="R552:V552" si="269">R553+R556+R558+R571</f>
        <v>30.836525822782125</v>
      </c>
      <c r="S552" s="118">
        <f t="shared" si="269"/>
        <v>30.27082449351596</v>
      </c>
      <c r="T552" s="118">
        <f t="shared" si="269"/>
        <v>30.511385626598923</v>
      </c>
      <c r="U552" s="118">
        <f t="shared" si="269"/>
        <v>30.443387646886094</v>
      </c>
      <c r="V552" s="118">
        <f t="shared" si="269"/>
        <v>31.782645313045577</v>
      </c>
      <c r="W552" s="118">
        <f t="shared" ref="W552:Y552" si="270">W553+W556+W558+W571</f>
        <v>31.691100999902879</v>
      </c>
      <c r="X552" s="118">
        <f t="shared" si="270"/>
        <v>30.912602745887583</v>
      </c>
      <c r="Y552" s="118">
        <f t="shared" si="270"/>
        <v>32.028115972488109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15.085900935017875</v>
      </c>
      <c r="D553" s="123">
        <f t="shared" si="271"/>
        <v>15.671536082270208</v>
      </c>
      <c r="E553" s="123">
        <f t="shared" si="271"/>
        <v>16.744636469297017</v>
      </c>
      <c r="F553" s="123">
        <f t="shared" si="271"/>
        <v>17.956697128586352</v>
      </c>
      <c r="G553" s="123">
        <f t="shared" si="271"/>
        <v>18.600329677853306</v>
      </c>
      <c r="H553" s="123">
        <f t="shared" si="271"/>
        <v>18.634976207922001</v>
      </c>
      <c r="I553" s="123">
        <f t="shared" si="271"/>
        <v>19.369680595863457</v>
      </c>
      <c r="J553" s="123">
        <f t="shared" si="271"/>
        <v>19.548870230210852</v>
      </c>
      <c r="K553" s="123">
        <f t="shared" si="271"/>
        <v>21.400481488284427</v>
      </c>
      <c r="L553" s="123">
        <f t="shared" si="271"/>
        <v>13.760121898153642</v>
      </c>
      <c r="M553" s="123">
        <f t="shared" si="271"/>
        <v>14.338328483564123</v>
      </c>
      <c r="N553" s="123">
        <f t="shared" si="271"/>
        <v>16.084117419797334</v>
      </c>
      <c r="O553" s="123">
        <f t="shared" si="271"/>
        <v>17.644297356733734</v>
      </c>
      <c r="P553" s="123">
        <f t="shared" si="271"/>
        <v>17.289678989244727</v>
      </c>
      <c r="Q553" s="123">
        <f t="shared" si="271"/>
        <v>16.97822443311178</v>
      </c>
      <c r="R553" s="123">
        <f t="shared" ref="R553:V553" si="272">SUM(R554:R555)</f>
        <v>16.868062456747914</v>
      </c>
      <c r="S553" s="123">
        <f t="shared" si="272"/>
        <v>16.525390247622195</v>
      </c>
      <c r="T553" s="123">
        <f t="shared" si="272"/>
        <v>15.997797391602626</v>
      </c>
      <c r="U553" s="123">
        <f t="shared" si="272"/>
        <v>15.793564316895711</v>
      </c>
      <c r="V553" s="123">
        <f t="shared" si="272"/>
        <v>16.109178242341333</v>
      </c>
      <c r="W553" s="123">
        <f t="shared" ref="W553:Y553" si="273">SUM(W554:W555)</f>
        <v>15.92431891973551</v>
      </c>
      <c r="X553" s="123">
        <f t="shared" si="273"/>
        <v>15.694282485310614</v>
      </c>
      <c r="Y553" s="123">
        <f t="shared" si="273"/>
        <v>15.619416128859967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14.975679975280254</v>
      </c>
      <c r="D554" s="99">
        <v>15.562115489681458</v>
      </c>
      <c r="E554" s="99">
        <v>16.648647099301435</v>
      </c>
      <c r="F554" s="99">
        <v>17.858942447161606</v>
      </c>
      <c r="G554" s="99">
        <v>18.498046430501475</v>
      </c>
      <c r="H554" s="99">
        <v>18.531021708391524</v>
      </c>
      <c r="I554" s="99">
        <v>19.25795091509217</v>
      </c>
      <c r="J554" s="99">
        <v>19.430245425467632</v>
      </c>
      <c r="K554" s="99">
        <v>21.277284745307522</v>
      </c>
      <c r="L554" s="99">
        <v>13.707221290923014</v>
      </c>
      <c r="M554" s="99">
        <v>14.276556931986665</v>
      </c>
      <c r="N554" s="99">
        <v>16.018112461629638</v>
      </c>
      <c r="O554" s="99">
        <v>17.572866042939612</v>
      </c>
      <c r="P554" s="99">
        <v>17.222765616920956</v>
      </c>
      <c r="Q554" s="99">
        <v>16.913812560950944</v>
      </c>
      <c r="R554" s="99">
        <v>16.801888727734134</v>
      </c>
      <c r="S554" s="99">
        <v>16.461959407540014</v>
      </c>
      <c r="T554" s="99">
        <v>15.937455998881513</v>
      </c>
      <c r="U554" s="99">
        <v>15.734950068941593</v>
      </c>
      <c r="V554" s="99">
        <v>16.024731168735237</v>
      </c>
      <c r="W554" s="99">
        <v>15.840936398120322</v>
      </c>
      <c r="X554" s="99">
        <v>15.611578812991558</v>
      </c>
      <c r="Y554" s="99">
        <v>15.535010037803692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0.11022095973762007</v>
      </c>
      <c r="D555" s="99">
        <v>0.10942059258875009</v>
      </c>
      <c r="E555" s="99">
        <v>9.5989369995582011E-2</v>
      </c>
      <c r="F555" s="99">
        <v>9.7754681424746984E-2</v>
      </c>
      <c r="G555" s="99">
        <v>0.1022832473518319</v>
      </c>
      <c r="H555" s="99">
        <v>0.10395449953047713</v>
      </c>
      <c r="I555" s="99">
        <v>0.11172968077128766</v>
      </c>
      <c r="J555" s="99">
        <v>0.11862480474321983</v>
      </c>
      <c r="K555" s="99">
        <v>0.12319674297690614</v>
      </c>
      <c r="L555" s="99">
        <v>5.2900607230627145E-2</v>
      </c>
      <c r="M555" s="99">
        <v>6.1771551577458249E-2</v>
      </c>
      <c r="N555" s="99">
        <v>6.6004958167694847E-2</v>
      </c>
      <c r="O555" s="99">
        <v>7.1431313794122209E-2</v>
      </c>
      <c r="P555" s="99">
        <v>6.6913372323770551E-2</v>
      </c>
      <c r="Q555" s="99">
        <v>6.4411872160834271E-2</v>
      </c>
      <c r="R555" s="99">
        <v>6.6173729013779853E-2</v>
      </c>
      <c r="S555" s="99">
        <v>6.3430840082178711E-2</v>
      </c>
      <c r="T555" s="99">
        <v>6.0341392721113864E-2</v>
      </c>
      <c r="U555" s="99">
        <v>5.8614247954118549E-2</v>
      </c>
      <c r="V555" s="99">
        <v>8.4447073606095491E-2</v>
      </c>
      <c r="W555" s="99">
        <v>8.338252161518836E-2</v>
      </c>
      <c r="X555" s="99">
        <v>8.2703672319055566E-2</v>
      </c>
      <c r="Y555" s="99">
        <v>8.4406091056275667E-2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0.67414717563022175</v>
      </c>
      <c r="D556" s="123">
        <f t="shared" si="274"/>
        <v>0.37736455924798801</v>
      </c>
      <c r="E556" s="123">
        <f t="shared" si="274"/>
        <v>0.89063844651602708</v>
      </c>
      <c r="F556" s="123">
        <f t="shared" si="274"/>
        <v>0.77929367645356695</v>
      </c>
      <c r="G556" s="123">
        <f t="shared" si="274"/>
        <v>0.97698184001950117</v>
      </c>
      <c r="H556" s="123">
        <f t="shared" si="274"/>
        <v>1.0463767095269527</v>
      </c>
      <c r="I556" s="123">
        <f t="shared" si="274"/>
        <v>0.33088789669675239</v>
      </c>
      <c r="J556" s="123">
        <f t="shared" si="274"/>
        <v>0.24717191074856779</v>
      </c>
      <c r="K556" s="123">
        <f t="shared" si="274"/>
        <v>0.34013024672236891</v>
      </c>
      <c r="L556" s="123">
        <f t="shared" si="274"/>
        <v>0.85474759321689553</v>
      </c>
      <c r="M556" s="123">
        <f t="shared" si="274"/>
        <v>0.96451643358052663</v>
      </c>
      <c r="N556" s="123">
        <f t="shared" si="274"/>
        <v>0.96230616565430749</v>
      </c>
      <c r="O556" s="123">
        <f t="shared" si="274"/>
        <v>0.91776381574575694</v>
      </c>
      <c r="P556" s="123">
        <f t="shared" si="274"/>
        <v>0.45926149854262949</v>
      </c>
      <c r="Q556" s="123">
        <f t="shared" si="274"/>
        <v>0.51573285055778029</v>
      </c>
      <c r="R556" s="123">
        <f t="shared" si="274"/>
        <v>0.42403658654319121</v>
      </c>
      <c r="S556" s="123">
        <f t="shared" si="274"/>
        <v>0.4073558244427658</v>
      </c>
      <c r="T556" s="123">
        <f t="shared" si="274"/>
        <v>0.32392014013904652</v>
      </c>
      <c r="U556" s="123">
        <f t="shared" si="274"/>
        <v>0.29182037825262197</v>
      </c>
      <c r="V556" s="123">
        <f t="shared" si="274"/>
        <v>0.19887770827736764</v>
      </c>
      <c r="W556" s="123">
        <f t="shared" si="274"/>
        <v>0.24272167606626341</v>
      </c>
      <c r="X556" s="123">
        <f t="shared" si="274"/>
        <v>0.26898905155838587</v>
      </c>
      <c r="Y556" s="123">
        <f t="shared" si="274"/>
        <v>0.34770109557003503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0.67414717563022175</v>
      </c>
      <c r="D557" s="99">
        <f>RES_hhdet_in_tess!D86</f>
        <v>0.37736455924798801</v>
      </c>
      <c r="E557" s="99">
        <f>RES_hhdet_in_tess!E86</f>
        <v>0.89063844651602708</v>
      </c>
      <c r="F557" s="99">
        <f>RES_hhdet_in_tess!F86</f>
        <v>0.77929367645356695</v>
      </c>
      <c r="G557" s="99">
        <f>RES_hhdet_in_tess!G86</f>
        <v>0.97698184001950117</v>
      </c>
      <c r="H557" s="99">
        <f>RES_hhdet_in_tess!H86</f>
        <v>1.0463767095269527</v>
      </c>
      <c r="I557" s="99">
        <f>RES_hhdet_in_tess!I86</f>
        <v>0.33088789669675239</v>
      </c>
      <c r="J557" s="99">
        <f>RES_hhdet_in_tess!J86</f>
        <v>0.24717191074856779</v>
      </c>
      <c r="K557" s="99">
        <f>RES_hhdet_in_tess!K86</f>
        <v>0.34013024672236891</v>
      </c>
      <c r="L557" s="99">
        <f>RES_hhdet_in_tess!L86</f>
        <v>0.85474759321689553</v>
      </c>
      <c r="M557" s="99">
        <f>RES_hhdet_in_tess!M86</f>
        <v>0.96451643358052663</v>
      </c>
      <c r="N557" s="99">
        <f>RES_hhdet_in_tess!N86</f>
        <v>0.96230616565430749</v>
      </c>
      <c r="O557" s="99">
        <f>RES_hhdet_in_tess!O86</f>
        <v>0.91776381574575694</v>
      </c>
      <c r="P557" s="99">
        <f>RES_hhdet_in_tess!P86</f>
        <v>0.45926149854262949</v>
      </c>
      <c r="Q557" s="99">
        <f>RES_hhdet_in_tess!Q86</f>
        <v>0.51573285055778029</v>
      </c>
      <c r="R557" s="99">
        <f>RES_hhdet_in_tess!R86</f>
        <v>0.42403658654319121</v>
      </c>
      <c r="S557" s="99">
        <f>RES_hhdet_in_tess!S86</f>
        <v>0.4073558244427658</v>
      </c>
      <c r="T557" s="99">
        <f>RES_hhdet_in_tess!T86</f>
        <v>0.32392014013904652</v>
      </c>
      <c r="U557" s="99">
        <f>RES_hhdet_in_tess!U86</f>
        <v>0.29182037825262197</v>
      </c>
      <c r="V557" s="99">
        <f>RES_hhdet_in_tess!V86</f>
        <v>0.19887770827736764</v>
      </c>
      <c r="W557" s="99">
        <f>RES_hhdet_in_tess!W86</f>
        <v>0.24272167606626341</v>
      </c>
      <c r="X557" s="99">
        <f>RES_hhdet_in_tess!X86</f>
        <v>0.26898905155838587</v>
      </c>
      <c r="Y557" s="99">
        <f>RES_hhdet_in_tess!Y86</f>
        <v>0.34770109557003503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7.7314606991545292</v>
      </c>
      <c r="D558" s="123">
        <v>7.6600609475708294</v>
      </c>
      <c r="E558" s="123">
        <v>7.7599283321678172</v>
      </c>
      <c r="F558" s="123">
        <v>7.540717510359106</v>
      </c>
      <c r="G558" s="123">
        <v>7.4373882845065067</v>
      </c>
      <c r="H558" s="123">
        <v>7.4080241053954241</v>
      </c>
      <c r="I558" s="123">
        <v>7.5002266955954067</v>
      </c>
      <c r="J558" s="123">
        <v>7.5075575728777952</v>
      </c>
      <c r="K558" s="123">
        <v>7.4330010021727153</v>
      </c>
      <c r="L558" s="123">
        <v>7.4542683944800894</v>
      </c>
      <c r="M558" s="123">
        <v>6.5731539783221882</v>
      </c>
      <c r="N558" s="123">
        <v>6.3150461662952528</v>
      </c>
      <c r="O558" s="123">
        <v>6.2471823918084874</v>
      </c>
      <c r="P558" s="123">
        <v>5.7813086065537327</v>
      </c>
      <c r="Q558" s="123">
        <v>5.5355463243019543</v>
      </c>
      <c r="R558" s="123">
        <v>5.6249406760049361</v>
      </c>
      <c r="S558" s="123">
        <v>5.7653516672551577</v>
      </c>
      <c r="T558" s="123">
        <v>5.7250818535682475</v>
      </c>
      <c r="U558" s="123">
        <v>5.6960027487755092</v>
      </c>
      <c r="V558" s="123">
        <v>6.0589948947105166</v>
      </c>
      <c r="W558" s="123">
        <v>5.7717264885964017</v>
      </c>
      <c r="X558" s="123">
        <v>5.5584625501842</v>
      </c>
      <c r="Y558" s="123">
        <v>5.5321285641773077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7.8132081562981934</v>
      </c>
      <c r="D559" s="99">
        <v>7.8316327645965869</v>
      </c>
      <c r="E559" s="99">
        <v>7.4981037419671601</v>
      </c>
      <c r="F559" s="99">
        <v>7.3887749821891191</v>
      </c>
      <c r="G559" s="99">
        <v>7.355108448221725</v>
      </c>
      <c r="H559" s="99">
        <v>7.5747136656220784</v>
      </c>
      <c r="I559" s="99">
        <v>7.5412377344276704</v>
      </c>
      <c r="J559" s="99">
        <v>7.7921920763097834</v>
      </c>
      <c r="K559" s="99">
        <v>7.371723390205192</v>
      </c>
      <c r="L559" s="99">
        <v>6.7892388281234046</v>
      </c>
      <c r="M559" s="99">
        <v>6.5317891566327972</v>
      </c>
      <c r="N559" s="99">
        <v>6.4920357232880788</v>
      </c>
      <c r="O559" s="99">
        <v>6.2817324832750723</v>
      </c>
      <c r="P559" s="99">
        <v>5.9096778738411126</v>
      </c>
      <c r="Q559" s="99">
        <v>5.7013377149541977</v>
      </c>
      <c r="R559" s="99">
        <v>5.6400270509424475</v>
      </c>
      <c r="S559" s="99">
        <v>5.6818756549712992</v>
      </c>
      <c r="T559" s="99">
        <v>5.7830657113079269</v>
      </c>
      <c r="U559" s="99">
        <v>5.77581534538729</v>
      </c>
      <c r="V559" s="99">
        <v>5.9298616817990357</v>
      </c>
      <c r="W559" s="99">
        <v>5.7643909952619348</v>
      </c>
      <c r="X559" s="99">
        <v>5.5425455260194223</v>
      </c>
      <c r="Y559" s="99">
        <v>5.5489399243227107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7.8127918936627658</v>
      </c>
      <c r="D560" s="99">
        <v>7.8306744105891024</v>
      </c>
      <c r="E560" s="99">
        <v>7.4990349774573355</v>
      </c>
      <c r="F560" s="99">
        <v>7.3894495447354469</v>
      </c>
      <c r="G560" s="99">
        <v>7.3541702493885852</v>
      </c>
      <c r="H560" s="99">
        <v>7.5743344852322885</v>
      </c>
      <c r="I560" s="99">
        <v>7.5392707691290441</v>
      </c>
      <c r="J560" s="99">
        <v>7.7957312509371839</v>
      </c>
      <c r="K560" s="99">
        <v>7.3747380998082033</v>
      </c>
      <c r="L560" s="99">
        <v>6.7994756377154371</v>
      </c>
      <c r="M560" s="99">
        <v>6.5487357521533838</v>
      </c>
      <c r="N560" s="99">
        <v>6.5052047152079986</v>
      </c>
      <c r="O560" s="99">
        <v>6.2864993643036904</v>
      </c>
      <c r="P560" s="99">
        <v>5.9165546876425115</v>
      </c>
      <c r="Q560" s="99">
        <v>5.7087562208880911</v>
      </c>
      <c r="R560" s="99">
        <v>5.6441654099028273</v>
      </c>
      <c r="S560" s="99">
        <v>5.685380817483292</v>
      </c>
      <c r="T560" s="99">
        <v>5.7851642348753698</v>
      </c>
      <c r="U560" s="99">
        <v>5.7770989956610563</v>
      </c>
      <c r="V560" s="99">
        <v>5.9306496986366204</v>
      </c>
      <c r="W560" s="99">
        <v>5.7564451635431437</v>
      </c>
      <c r="X560" s="99">
        <v>0</v>
      </c>
      <c r="Y560" s="99">
        <v>5.5306558671680692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1.4795636100418412</v>
      </c>
      <c r="D561" s="102">
        <v>1.5466893810825839</v>
      </c>
      <c r="E561" s="102">
        <v>1.270276406503561</v>
      </c>
      <c r="F561" s="102">
        <v>1.2594947007058788</v>
      </c>
      <c r="G561" s="102">
        <v>1.4474557438488334</v>
      </c>
      <c r="H561" s="102">
        <v>1.3798688948197675</v>
      </c>
      <c r="I561" s="102">
        <v>1.390594055044726</v>
      </c>
      <c r="J561" s="102">
        <v>1.4242617577190586</v>
      </c>
      <c r="K561" s="102">
        <v>1.3856357196923716</v>
      </c>
      <c r="L561" s="102">
        <v>1.0150951802597703</v>
      </c>
      <c r="M561" s="102">
        <v>0.68850246198722631</v>
      </c>
      <c r="N561" s="102">
        <v>0.74899323552600527</v>
      </c>
      <c r="O561" s="102">
        <v>0.64490837581753779</v>
      </c>
      <c r="P561" s="102">
        <v>0.64651298889660513</v>
      </c>
      <c r="Q561" s="102">
        <v>0.6428672417699004</v>
      </c>
      <c r="R561" s="102">
        <v>0.66047437128696762</v>
      </c>
      <c r="S561" s="102">
        <v>0.64087973903771001</v>
      </c>
      <c r="T561" s="102">
        <v>0.48881086406282442</v>
      </c>
      <c r="U561" s="102">
        <v>0.5119014220528102</v>
      </c>
      <c r="V561" s="102">
        <v>0.58894054973231347</v>
      </c>
      <c r="W561" s="102">
        <v>0.6304427124466111</v>
      </c>
      <c r="X561" s="102">
        <v>0</v>
      </c>
      <c r="Y561" s="102">
        <v>0.83849719643031539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6.3332282836209233</v>
      </c>
      <c r="D562" s="105">
        <v>6.2839850295065185</v>
      </c>
      <c r="E562" s="105">
        <v>6.2287585709537749</v>
      </c>
      <c r="F562" s="105">
        <v>6.1299548440295686</v>
      </c>
      <c r="G562" s="105">
        <v>5.9067145055397514</v>
      </c>
      <c r="H562" s="105">
        <v>6.1944655904125216</v>
      </c>
      <c r="I562" s="105">
        <v>6.1486767140843188</v>
      </c>
      <c r="J562" s="105">
        <v>6.3714694932181253</v>
      </c>
      <c r="K562" s="105">
        <v>5.9891023801158312</v>
      </c>
      <c r="L562" s="105">
        <v>5.7843804574556676</v>
      </c>
      <c r="M562" s="105">
        <v>5.8602332901661587</v>
      </c>
      <c r="N562" s="105">
        <v>5.7562114796819923</v>
      </c>
      <c r="O562" s="105">
        <v>5.6415909884861524</v>
      </c>
      <c r="P562" s="105">
        <v>5.2700416987459064</v>
      </c>
      <c r="Q562" s="105">
        <v>5.0658889791181902</v>
      </c>
      <c r="R562" s="105">
        <v>4.9836910386158593</v>
      </c>
      <c r="S562" s="105">
        <v>5.0445010784455819</v>
      </c>
      <c r="T562" s="105">
        <v>5.2963533708125468</v>
      </c>
      <c r="U562" s="105">
        <v>5.2651975736082468</v>
      </c>
      <c r="V562" s="105">
        <v>5.3417091489043056</v>
      </c>
      <c r="W562" s="105">
        <v>5.1260024510965323</v>
      </c>
      <c r="X562" s="105">
        <v>0</v>
      </c>
      <c r="Y562" s="105">
        <v>4.6921586707377534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7.7275200494821021</v>
      </c>
      <c r="D563" s="102">
        <v>7.6365948622448396</v>
      </c>
      <c r="E563" s="102">
        <v>7.7936338972103121</v>
      </c>
      <c r="F563" s="102">
        <v>7.5868182106297857</v>
      </c>
      <c r="G563" s="102">
        <v>7.4188311697958671</v>
      </c>
      <c r="H563" s="102">
        <v>7.4205107380110453</v>
      </c>
      <c r="I563" s="102">
        <v>7.5142784563404836</v>
      </c>
      <c r="J563" s="102">
        <v>7.4706325563088329</v>
      </c>
      <c r="K563" s="102">
        <v>7.4561119293871743</v>
      </c>
      <c r="L563" s="102">
        <v>7.7101189599123989</v>
      </c>
      <c r="M563" s="102">
        <v>6.5847946963974247</v>
      </c>
      <c r="N563" s="102">
        <v>6.31446163009696</v>
      </c>
      <c r="O563" s="102">
        <v>6.3235449091754434</v>
      </c>
      <c r="P563" s="102">
        <v>5.8519437806578587</v>
      </c>
      <c r="Q563" s="102">
        <v>5.5776473291867745</v>
      </c>
      <c r="R563" s="102">
        <v>5.6846083239098979</v>
      </c>
      <c r="S563" s="102">
        <v>5.848930620180858</v>
      </c>
      <c r="T563" s="102">
        <v>5.7759368406863931</v>
      </c>
      <c r="U563" s="102">
        <v>5.7308992534399774</v>
      </c>
      <c r="V563" s="102">
        <v>6.6612706826245889</v>
      </c>
      <c r="W563" s="102">
        <v>5.8356531940214138</v>
      </c>
      <c r="X563" s="102">
        <v>5.550999711465729</v>
      </c>
      <c r="Y563" s="102">
        <v>5.4381506873589691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7.7272052200226344</v>
      </c>
      <c r="D564" s="105">
        <v>7.6360371104973321</v>
      </c>
      <c r="E564" s="105">
        <v>7.794602097035769</v>
      </c>
      <c r="F564" s="105">
        <v>7.5874400098004129</v>
      </c>
      <c r="G564" s="105">
        <v>7.4185091315192286</v>
      </c>
      <c r="H564" s="105">
        <v>7.4203062710653569</v>
      </c>
      <c r="I564" s="105">
        <v>7.5131830586111885</v>
      </c>
      <c r="J564" s="105">
        <v>7.4716599882567794</v>
      </c>
      <c r="K564" s="105">
        <v>7.4574483267946077</v>
      </c>
      <c r="L564" s="105">
        <v>7.7155801089128309</v>
      </c>
      <c r="M564" s="105">
        <v>6.5922120738130889</v>
      </c>
      <c r="N564" s="105">
        <v>6.3206394114473801</v>
      </c>
      <c r="O564" s="105">
        <v>6.3269303117923847</v>
      </c>
      <c r="P564" s="105">
        <v>5.8538615920985348</v>
      </c>
      <c r="Q564" s="105">
        <v>5.5760697183440797</v>
      </c>
      <c r="R564" s="105">
        <v>5.680544196470362</v>
      </c>
      <c r="S564" s="105">
        <v>5.8473227532445966</v>
      </c>
      <c r="T564" s="105">
        <v>5.7768789120408419</v>
      </c>
      <c r="U564" s="105">
        <v>5.7320608768037511</v>
      </c>
      <c r="V564" s="105">
        <v>6.6665757411932782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1.4593758089356277</v>
      </c>
      <c r="D565" s="99">
        <v>1.4997043060372921</v>
      </c>
      <c r="E565" s="99">
        <v>1.3365764059929983</v>
      </c>
      <c r="F565" s="99">
        <v>1.3035732754173506</v>
      </c>
      <c r="G565" s="99">
        <v>1.4627067178628352</v>
      </c>
      <c r="H565" s="99">
        <v>1.3441077193277229</v>
      </c>
      <c r="I565" s="99">
        <v>1.384159280297286</v>
      </c>
      <c r="J565" s="99">
        <v>1.3479848377508126</v>
      </c>
      <c r="K565" s="99">
        <v>1.405038593081092</v>
      </c>
      <c r="L565" s="99">
        <v>1.2300906193913257</v>
      </c>
      <c r="M565" s="99">
        <v>0.69762662866718128</v>
      </c>
      <c r="N565" s="99">
        <v>0.70283741698792312</v>
      </c>
      <c r="O565" s="99">
        <v>0.65409461336739871</v>
      </c>
      <c r="P565" s="99">
        <v>0.62860660281259673</v>
      </c>
      <c r="Q565" s="99">
        <v>0.60572059560785019</v>
      </c>
      <c r="R565" s="99">
        <v>0.66754998041850744</v>
      </c>
      <c r="S565" s="99">
        <v>0.68128219443119875</v>
      </c>
      <c r="T565" s="99">
        <v>0.48247992108382537</v>
      </c>
      <c r="U565" s="99">
        <v>0.49586863981993695</v>
      </c>
      <c r="V565" s="99">
        <v>0.78791206867206121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6.267829411087007</v>
      </c>
      <c r="D566" s="99">
        <v>6.1363328044600403</v>
      </c>
      <c r="E566" s="99">
        <v>6.4580256910427707</v>
      </c>
      <c r="F566" s="99">
        <v>6.2838667343830625</v>
      </c>
      <c r="G566" s="99">
        <v>5.9558024136563921</v>
      </c>
      <c r="H566" s="99">
        <v>6.0761985517376349</v>
      </c>
      <c r="I566" s="99">
        <v>6.1290237783139023</v>
      </c>
      <c r="J566" s="99">
        <v>6.1236751505059663</v>
      </c>
      <c r="K566" s="99">
        <v>6.0524097337135156</v>
      </c>
      <c r="L566" s="99">
        <v>6.4854894895215063</v>
      </c>
      <c r="M566" s="99">
        <v>5.8945854451459079</v>
      </c>
      <c r="N566" s="99">
        <v>5.6178019944594579</v>
      </c>
      <c r="O566" s="99">
        <v>5.6728356984249855</v>
      </c>
      <c r="P566" s="99">
        <v>5.2252549892859381</v>
      </c>
      <c r="Q566" s="99">
        <v>4.9703491227362298</v>
      </c>
      <c r="R566" s="99">
        <v>5.0129942160518528</v>
      </c>
      <c r="S566" s="99">
        <v>5.166040558813398</v>
      </c>
      <c r="T566" s="99">
        <v>5.294398990957017</v>
      </c>
      <c r="U566" s="99">
        <v>5.2361922369838156</v>
      </c>
      <c r="V566" s="99">
        <v>5.8786636725212169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7.7631502135272985</v>
      </c>
      <c r="D567" s="102">
        <v>7.8827786076614332</v>
      </c>
      <c r="E567" s="102">
        <v>7.2307270737275307</v>
      </c>
      <c r="F567" s="102">
        <v>7.088638947427178</v>
      </c>
      <c r="G567" s="102">
        <v>7.6036077175837775</v>
      </c>
      <c r="H567" s="102">
        <v>7.2610552977561937</v>
      </c>
      <c r="I567" s="102">
        <v>7.4201122619555475</v>
      </c>
      <c r="J567" s="102">
        <v>7.3396035144067779</v>
      </c>
      <c r="K567" s="102">
        <v>7.3663907360625309</v>
      </c>
      <c r="L567" s="102">
        <v>7.1274244835053642</v>
      </c>
      <c r="M567" s="102">
        <v>6.5547412118224306</v>
      </c>
      <c r="N567" s="102">
        <v>6.0909315599951803</v>
      </c>
      <c r="O567" s="102">
        <v>5.927114654548685</v>
      </c>
      <c r="P567" s="102">
        <v>5.560783373531657</v>
      </c>
      <c r="Q567" s="102">
        <v>5.3917934434150929</v>
      </c>
      <c r="R567" s="102">
        <v>5.4803351371392859</v>
      </c>
      <c r="S567" s="102">
        <v>5.5373103716451535</v>
      </c>
      <c r="T567" s="102">
        <v>5.6262810671486267</v>
      </c>
      <c r="U567" s="102">
        <v>5.5708924584677675</v>
      </c>
      <c r="V567" s="102">
        <v>5.298827438147633</v>
      </c>
      <c r="W567" s="102">
        <v>0</v>
      </c>
      <c r="X567" s="102">
        <v>5.5644437274751644</v>
      </c>
      <c r="Y567" s="102">
        <v>5.6280629078690199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7.7653500225002734</v>
      </c>
      <c r="D568" s="105">
        <v>7.8841801370771485</v>
      </c>
      <c r="E568" s="105">
        <v>7.2301459453913122</v>
      </c>
      <c r="F568" s="105">
        <v>7.0876386054213647</v>
      </c>
      <c r="G568" s="105">
        <v>7.6055115734762726</v>
      </c>
      <c r="H568" s="105">
        <v>7.2595030432485581</v>
      </c>
      <c r="I568" s="105">
        <v>7.418004892425258</v>
      </c>
      <c r="J568" s="105">
        <v>7.3415851618127075</v>
      </c>
      <c r="K568" s="105">
        <v>7.3704764641547067</v>
      </c>
      <c r="L568" s="105">
        <v>7.1397314441017183</v>
      </c>
      <c r="M568" s="105">
        <v>6.572492950513567</v>
      </c>
      <c r="N568" s="105">
        <v>6.1096839336866511</v>
      </c>
      <c r="O568" s="105">
        <v>5.9344375193290446</v>
      </c>
      <c r="P568" s="105">
        <v>5.5692812105107015</v>
      </c>
      <c r="Q568" s="105">
        <v>5.3944864807995696</v>
      </c>
      <c r="R568" s="105">
        <v>5.4821561047760401</v>
      </c>
      <c r="S568" s="105">
        <v>5.541268002428267</v>
      </c>
      <c r="T568" s="105">
        <v>5.6150287304324369</v>
      </c>
      <c r="U568" s="105">
        <v>5.5662316655783846</v>
      </c>
      <c r="V568" s="105">
        <v>5.2561365053358857</v>
      </c>
      <c r="W568" s="105">
        <v>5.6583071849400408</v>
      </c>
      <c r="X568" s="105">
        <v>5.5754089540490019</v>
      </c>
      <c r="Y568" s="105">
        <v>5.6328929688133034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1.4710685091681341</v>
      </c>
      <c r="D569" s="99">
        <v>1.6070243511152484</v>
      </c>
      <c r="E569" s="99">
        <v>1.059943805386633</v>
      </c>
      <c r="F569" s="99">
        <v>1.0561499815474622</v>
      </c>
      <c r="G569" s="99">
        <v>1.5555248539702327</v>
      </c>
      <c r="H569" s="99">
        <v>1.264870273015406</v>
      </c>
      <c r="I569" s="99">
        <v>1.3421351581705785</v>
      </c>
      <c r="J569" s="99">
        <v>1.2824948446523776</v>
      </c>
      <c r="K569" s="99">
        <v>1.3849190938318454</v>
      </c>
      <c r="L569" s="99">
        <v>0.93728741905034207</v>
      </c>
      <c r="M569" s="99">
        <v>0.65144837913121245</v>
      </c>
      <c r="N569" s="99">
        <v>0.58536590736301508</v>
      </c>
      <c r="O569" s="99">
        <v>0.48074688331000415</v>
      </c>
      <c r="P569" s="99">
        <v>0.48755956191388067</v>
      </c>
      <c r="Q569" s="99">
        <v>0.50274000380043282</v>
      </c>
      <c r="R569" s="99">
        <v>0.56464034114476569</v>
      </c>
      <c r="S569" s="99">
        <v>0.54584948248448217</v>
      </c>
      <c r="T569" s="99">
        <v>0.39888180300971376</v>
      </c>
      <c r="U569" s="99">
        <v>0.4080973644080535</v>
      </c>
      <c r="V569" s="99">
        <v>0.14993574985219449</v>
      </c>
      <c r="W569" s="99">
        <v>0.4026391685319281</v>
      </c>
      <c r="X569" s="99">
        <v>0.76494163802984838</v>
      </c>
      <c r="Y569" s="99">
        <v>0.75421305828396479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6.2942815133321384</v>
      </c>
      <c r="D570" s="99">
        <v>6.2771557859619014</v>
      </c>
      <c r="E570" s="99">
        <v>6.1702021400046787</v>
      </c>
      <c r="F570" s="99">
        <v>6.0314886238739023</v>
      </c>
      <c r="G570" s="99">
        <v>6.0499867195060393</v>
      </c>
      <c r="H570" s="99">
        <v>5.9946327702331521</v>
      </c>
      <c r="I570" s="99">
        <v>6.0758697342546792</v>
      </c>
      <c r="J570" s="99">
        <v>6.0590903171603294</v>
      </c>
      <c r="K570" s="99">
        <v>5.9855573703228613</v>
      </c>
      <c r="L570" s="99">
        <v>6.2024440250513759</v>
      </c>
      <c r="M570" s="99">
        <v>5.9210445713823541</v>
      </c>
      <c r="N570" s="99">
        <v>5.5243180263236376</v>
      </c>
      <c r="O570" s="99">
        <v>5.4536906360190409</v>
      </c>
      <c r="P570" s="99">
        <v>5.0817216485968206</v>
      </c>
      <c r="Q570" s="99">
        <v>4.8917464769991374</v>
      </c>
      <c r="R570" s="99">
        <v>4.9175157636312745</v>
      </c>
      <c r="S570" s="99">
        <v>4.9954185199437839</v>
      </c>
      <c r="T570" s="99">
        <v>5.2161469274227219</v>
      </c>
      <c r="U570" s="99">
        <v>5.1581343011703309</v>
      </c>
      <c r="V570" s="99">
        <v>5.1062007554836919</v>
      </c>
      <c r="W570" s="99">
        <v>5.2556680164081122</v>
      </c>
      <c r="X570" s="99">
        <v>4.8104673160191531</v>
      </c>
      <c r="Y570" s="99">
        <v>4.8786799105293372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13.432874105693806</v>
      </c>
      <c r="D571" s="123">
        <v>13.962397116426093</v>
      </c>
      <c r="E571" s="123">
        <v>14.179475208248538</v>
      </c>
      <c r="F571" s="123">
        <v>13.914809701693551</v>
      </c>
      <c r="G571" s="123">
        <v>13.901930566140095</v>
      </c>
      <c r="H571" s="123">
        <v>13.140003879348427</v>
      </c>
      <c r="I571" s="123">
        <v>12.794171179790604</v>
      </c>
      <c r="J571" s="123">
        <v>13.174962057202102</v>
      </c>
      <c r="K571" s="123">
        <v>12.953881207389477</v>
      </c>
      <c r="L571" s="123">
        <v>11.336102278529292</v>
      </c>
      <c r="M571" s="123">
        <v>9.994012126539694</v>
      </c>
      <c r="N571" s="123">
        <v>8.6009428655549236</v>
      </c>
      <c r="O571" s="123">
        <v>7.94018634752174</v>
      </c>
      <c r="P571" s="123">
        <v>7.0687233097797719</v>
      </c>
      <c r="Q571" s="123">
        <v>6.8729769479943208</v>
      </c>
      <c r="R571" s="123">
        <v>7.9194861034860837</v>
      </c>
      <c r="S571" s="123">
        <v>7.5727267541958421</v>
      </c>
      <c r="T571" s="123">
        <v>8.4645862412890001</v>
      </c>
      <c r="U571" s="123">
        <v>8.6620002029622505</v>
      </c>
      <c r="V571" s="123">
        <v>9.4155944677163621</v>
      </c>
      <c r="W571" s="123">
        <v>9.7523339155047051</v>
      </c>
      <c r="X571" s="123">
        <v>9.3908686588343802</v>
      </c>
      <c r="Y571" s="123">
        <v>10.528870183880802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14.453265363639206</v>
      </c>
      <c r="D572" s="99">
        <v>14.727825344358498</v>
      </c>
      <c r="E572" s="99">
        <v>14.157948246497179</v>
      </c>
      <c r="F572" s="99">
        <v>13.291332526202694</v>
      </c>
      <c r="G572" s="99">
        <v>13.453736251177645</v>
      </c>
      <c r="H572" s="99">
        <v>12.916883120454017</v>
      </c>
      <c r="I572" s="99">
        <v>12.079817506238129</v>
      </c>
      <c r="J572" s="99">
        <v>14.172381745105723</v>
      </c>
      <c r="K572" s="99">
        <v>14.362583791354645</v>
      </c>
      <c r="L572" s="99">
        <v>9.8179112079792237</v>
      </c>
      <c r="M572" s="99">
        <v>9.3158315428302387</v>
      </c>
      <c r="N572" s="99">
        <v>8.6409413366372014</v>
      </c>
      <c r="O572" s="99">
        <v>8.0466311770497772</v>
      </c>
      <c r="P572" s="99">
        <v>7.698025822965799</v>
      </c>
      <c r="Q572" s="99">
        <v>7.5775684205795883</v>
      </c>
      <c r="R572" s="99">
        <v>7.7612282828692862</v>
      </c>
      <c r="S572" s="99">
        <v>7.8996389654729446</v>
      </c>
      <c r="T572" s="99">
        <v>8.3216879559222861</v>
      </c>
      <c r="U572" s="99">
        <v>8.6865369283315328</v>
      </c>
      <c r="V572" s="99">
        <v>9.2933008692503467</v>
      </c>
      <c r="W572" s="99">
        <v>9.5971171275079605</v>
      </c>
      <c r="X572" s="99">
        <v>9.6448901813963914</v>
      </c>
      <c r="Y572" s="99">
        <v>10.127646002706209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12.98178137958571</v>
      </c>
      <c r="D573" s="99">
        <v>12.939178665605821</v>
      </c>
      <c r="E573" s="99">
        <v>15.039053841549451</v>
      </c>
      <c r="F573" s="99">
        <v>14.765223165441103</v>
      </c>
      <c r="G573" s="99">
        <v>13.531268435120257</v>
      </c>
      <c r="H573" s="99">
        <v>13.173530883435957</v>
      </c>
      <c r="I573" s="99">
        <v>13.102073715453258</v>
      </c>
      <c r="J573" s="99">
        <v>11.706337715004643</v>
      </c>
      <c r="K573" s="99">
        <v>11.52019367447037</v>
      </c>
      <c r="L573" s="99">
        <v>11.574061438271563</v>
      </c>
      <c r="M573" s="99">
        <v>10.244078304003146</v>
      </c>
      <c r="N573" s="99">
        <v>8.6376107316934085</v>
      </c>
      <c r="O573" s="99">
        <v>7.9434127422478937</v>
      </c>
      <c r="P573" s="99">
        <v>7.1172091112920093</v>
      </c>
      <c r="Q573" s="99">
        <v>6.8602000233647109</v>
      </c>
      <c r="R573" s="99">
        <v>7.3393764140292701</v>
      </c>
      <c r="S573" s="99">
        <v>7.8936573606159328</v>
      </c>
      <c r="T573" s="99">
        <v>8.1603004057994681</v>
      </c>
      <c r="U573" s="99">
        <v>8.5311745965611703</v>
      </c>
      <c r="V573" s="99">
        <v>10.032015319752798</v>
      </c>
      <c r="W573" s="99">
        <v>9.5510768160873738</v>
      </c>
      <c r="X573" s="99">
        <v>9.5548998035520096</v>
      </c>
      <c r="Y573" s="99">
        <v>9.8785450053428843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13.743102033390631</v>
      </c>
      <c r="D574" s="110">
        <v>14.793029682367596</v>
      </c>
      <c r="E574" s="110">
        <v>13.201137613015893</v>
      </c>
      <c r="F574" s="110">
        <v>13.366325071547175</v>
      </c>
      <c r="G574" s="110">
        <v>14.166669586465767</v>
      </c>
      <c r="H574" s="110">
        <v>13.199894661104469</v>
      </c>
      <c r="I574" s="110">
        <v>13.810074815502716</v>
      </c>
      <c r="J574" s="110">
        <v>11.367275161430944</v>
      </c>
      <c r="K574" s="110">
        <v>11.0091643537497</v>
      </c>
      <c r="L574" s="110">
        <v>13.659995321238277</v>
      </c>
      <c r="M574" s="110">
        <v>10.685923497658955</v>
      </c>
      <c r="N574" s="110">
        <v>8.2784244652205246</v>
      </c>
      <c r="O574" s="110">
        <v>6.5348817973909465</v>
      </c>
      <c r="P574" s="110">
        <v>5.8010366974744709</v>
      </c>
      <c r="Q574" s="110">
        <v>5.7528562402883781</v>
      </c>
      <c r="R574" s="110">
        <v>8.1628926177582652</v>
      </c>
      <c r="S574" s="110">
        <v>7.1350133803324329</v>
      </c>
      <c r="T574" s="110">
        <v>8.6727043324231055</v>
      </c>
      <c r="U574" s="110">
        <v>8.7109069094099834</v>
      </c>
      <c r="V574" s="110">
        <v>9.3090540864043891</v>
      </c>
      <c r="W574" s="110">
        <v>9.9862434911793674</v>
      </c>
      <c r="X574" s="110">
        <v>9.0910690616631982</v>
      </c>
      <c r="Y574" s="110">
        <v>10.822631912172065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5.1198343047018602</v>
      </c>
      <c r="D576" s="118">
        <f t="shared" si="275"/>
        <v>4.9582182156306009</v>
      </c>
      <c r="E576" s="118">
        <f t="shared" si="275"/>
        <v>5.6100915467238526</v>
      </c>
      <c r="F576" s="118">
        <f t="shared" si="275"/>
        <v>4.939542320722464</v>
      </c>
      <c r="G576" s="118">
        <f t="shared" si="275"/>
        <v>3.9549147267892235</v>
      </c>
      <c r="H576" s="118">
        <f t="shared" si="275"/>
        <v>3.7414447435757312</v>
      </c>
      <c r="I576" s="118">
        <f t="shared" si="275"/>
        <v>2.9696241256270395</v>
      </c>
      <c r="J576" s="118">
        <f t="shared" si="275"/>
        <v>2.3477243497219202</v>
      </c>
      <c r="K576" s="118">
        <f t="shared" si="275"/>
        <v>2.8508297975197228</v>
      </c>
      <c r="L576" s="118">
        <f t="shared" si="275"/>
        <v>3.1438125262183911</v>
      </c>
      <c r="M576" s="118">
        <f t="shared" si="275"/>
        <v>2.8942737290550546</v>
      </c>
      <c r="N576" s="118">
        <f t="shared" si="275"/>
        <v>1.9640635328061027</v>
      </c>
      <c r="O576" s="118">
        <f t="shared" si="275"/>
        <v>1.3965711374116194</v>
      </c>
      <c r="P576" s="118">
        <f t="shared" si="275"/>
        <v>1.609763733837609</v>
      </c>
      <c r="Q576" s="118">
        <f t="shared" si="275"/>
        <v>1.3418366844647203</v>
      </c>
      <c r="R576" s="118">
        <f t="shared" ref="R576:V576" si="276">R577+R580+R582+R595</f>
        <v>1.4190090737995775</v>
      </c>
      <c r="S576" s="118">
        <f t="shared" si="276"/>
        <v>1.7708792959907873</v>
      </c>
      <c r="T576" s="118">
        <f t="shared" si="276"/>
        <v>1.6543502658382292</v>
      </c>
      <c r="U576" s="118">
        <f t="shared" si="276"/>
        <v>1.8227005095042668</v>
      </c>
      <c r="V576" s="118">
        <f t="shared" si="276"/>
        <v>1.487755074278108</v>
      </c>
      <c r="W576" s="118">
        <f t="shared" ref="W576:Y576" si="277">W577+W580+W582+W595</f>
        <v>1.1122813441795576</v>
      </c>
      <c r="X576" s="118">
        <f t="shared" si="277"/>
        <v>0.66850569084019607</v>
      </c>
      <c r="Y576" s="118">
        <f t="shared" si="277"/>
        <v>0.96240707544809467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2.6938094523873883</v>
      </c>
      <c r="D582" s="123">
        <v>2.6273793540602246</v>
      </c>
      <c r="E582" s="123">
        <v>2.7175041808306069</v>
      </c>
      <c r="F582" s="123">
        <v>2.5690629158609046</v>
      </c>
      <c r="G582" s="123">
        <v>2.4394499192333621</v>
      </c>
      <c r="H582" s="123">
        <v>2.4094213254015227</v>
      </c>
      <c r="I582" s="123">
        <v>2.2776670620366</v>
      </c>
      <c r="J582" s="123">
        <v>1.8509910848870366</v>
      </c>
      <c r="K582" s="123">
        <v>2.0014399702138537</v>
      </c>
      <c r="L582" s="123">
        <v>1.7320934290641987</v>
      </c>
      <c r="M582" s="123">
        <v>1.3966042901852633</v>
      </c>
      <c r="N582" s="123">
        <v>1.2117015161996796</v>
      </c>
      <c r="O582" s="123">
        <v>1.1217533701700864</v>
      </c>
      <c r="P582" s="123">
        <v>1.1488257253777816</v>
      </c>
      <c r="Q582" s="123">
        <v>1.0693315090309112</v>
      </c>
      <c r="R582" s="123">
        <v>1.1077048126513529</v>
      </c>
      <c r="S582" s="123">
        <v>1.1528971110252837</v>
      </c>
      <c r="T582" s="123">
        <v>0.97092799220186565</v>
      </c>
      <c r="U582" s="123">
        <v>1.0774396190323055</v>
      </c>
      <c r="V582" s="123">
        <v>0.88481962555235982</v>
      </c>
      <c r="W582" s="123">
        <v>0.84214742204803394</v>
      </c>
      <c r="X582" s="123">
        <v>0.49870405671535961</v>
      </c>
      <c r="Y582" s="123">
        <v>0.69068723884163064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2.9850938841813455</v>
      </c>
      <c r="D587" s="102">
        <v>2.9413244919859554</v>
      </c>
      <c r="E587" s="102">
        <v>2.9918229013823741</v>
      </c>
      <c r="F587" s="102">
        <v>2.9026127170156886</v>
      </c>
      <c r="G587" s="102">
        <v>2.8277570876526656</v>
      </c>
      <c r="H587" s="102">
        <v>2.8169541323640428</v>
      </c>
      <c r="I587" s="102">
        <v>2.8398992345841259</v>
      </c>
      <c r="J587" s="102">
        <v>2.8089142012112127</v>
      </c>
      <c r="K587" s="102">
        <v>2.7864025521348128</v>
      </c>
      <c r="L587" s="102">
        <v>2.8609131077356134</v>
      </c>
      <c r="M587" s="102">
        <v>2.4085642503330744</v>
      </c>
      <c r="N587" s="102">
        <v>2.2567208971679436</v>
      </c>
      <c r="O587" s="102">
        <v>2.1866640343771668</v>
      </c>
      <c r="P587" s="102">
        <v>1.9470069415807292</v>
      </c>
      <c r="Q587" s="102">
        <v>1.7945990310176527</v>
      </c>
      <c r="R587" s="102">
        <v>1.790732888552554</v>
      </c>
      <c r="S587" s="102">
        <v>1.8072773930398986</v>
      </c>
      <c r="T587" s="102">
        <v>1.7546536655740861</v>
      </c>
      <c r="U587" s="102">
        <v>1.7163438681527925</v>
      </c>
      <c r="V587" s="102">
        <v>1.9730085457857645</v>
      </c>
      <c r="W587" s="102">
        <v>1.7168458874809895</v>
      </c>
      <c r="X587" s="102">
        <v>1.6260274430356987</v>
      </c>
      <c r="Y587" s="102">
        <v>1.5894849156708923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0.56374797788689157</v>
      </c>
      <c r="D588" s="105">
        <v>0.57762878424947683</v>
      </c>
      <c r="E588" s="105">
        <v>0.51308541735948698</v>
      </c>
      <c r="F588" s="105">
        <v>0.49872927777375925</v>
      </c>
      <c r="G588" s="105">
        <v>0.55752438543598914</v>
      </c>
      <c r="H588" s="105">
        <v>0.51024652183408825</v>
      </c>
      <c r="I588" s="105">
        <v>0.52312047038154941</v>
      </c>
      <c r="J588" s="105">
        <v>0.50683442469381201</v>
      </c>
      <c r="K588" s="105">
        <v>0.52507300838371918</v>
      </c>
      <c r="L588" s="105">
        <v>0.45643684552945568</v>
      </c>
      <c r="M588" s="105">
        <v>0.25517554234567846</v>
      </c>
      <c r="N588" s="105">
        <v>0.25118655859245936</v>
      </c>
      <c r="O588" s="105">
        <v>0.2261840766015577</v>
      </c>
      <c r="P588" s="105">
        <v>0.20914442535229186</v>
      </c>
      <c r="Q588" s="105">
        <v>0.19488962456573466</v>
      </c>
      <c r="R588" s="105">
        <v>0.21028778705123366</v>
      </c>
      <c r="S588" s="105">
        <v>0.21051128629015017</v>
      </c>
      <c r="T588" s="105">
        <v>0.146571055994273</v>
      </c>
      <c r="U588" s="105">
        <v>0.14850742644853721</v>
      </c>
      <c r="V588" s="105">
        <v>0.2333724778476064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0.56374797788689157</v>
      </c>
      <c r="D589" s="99">
        <v>0.57762878424947683</v>
      </c>
      <c r="E589" s="99">
        <v>0.51308541735948698</v>
      </c>
      <c r="F589" s="99">
        <v>0.49872927777375925</v>
      </c>
      <c r="G589" s="99">
        <v>0.55752438543598914</v>
      </c>
      <c r="H589" s="99">
        <v>0.51024652183408825</v>
      </c>
      <c r="I589" s="99">
        <v>0.52312047038154941</v>
      </c>
      <c r="J589" s="99">
        <v>0.50683442469381201</v>
      </c>
      <c r="K589" s="99">
        <v>0.52507300838371918</v>
      </c>
      <c r="L589" s="99">
        <v>0.45643684552945568</v>
      </c>
      <c r="M589" s="99">
        <v>0.25517554234567846</v>
      </c>
      <c r="N589" s="99">
        <v>0.25118655859245936</v>
      </c>
      <c r="O589" s="99">
        <v>0.2261840766015577</v>
      </c>
      <c r="P589" s="99">
        <v>0.20914442535229186</v>
      </c>
      <c r="Q589" s="99">
        <v>0.19488962456573466</v>
      </c>
      <c r="R589" s="99">
        <v>0.21028778705123366</v>
      </c>
      <c r="S589" s="99">
        <v>0.21051128629015017</v>
      </c>
      <c r="T589" s="99">
        <v>0.146571055994273</v>
      </c>
      <c r="U589" s="99">
        <v>0.14850742644853721</v>
      </c>
      <c r="V589" s="99">
        <v>0.2333724778476064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2.4260248523144718</v>
      </c>
      <c r="D595" s="123">
        <v>2.3308388615703763</v>
      </c>
      <c r="E595" s="123">
        <v>2.8925873658932462</v>
      </c>
      <c r="F595" s="123">
        <v>2.3704794048615594</v>
      </c>
      <c r="G595" s="123">
        <v>1.5154648075558614</v>
      </c>
      <c r="H595" s="123">
        <v>1.3320234181742083</v>
      </c>
      <c r="I595" s="123">
        <v>0.69195706359043962</v>
      </c>
      <c r="J595" s="123">
        <v>0.49673326483488373</v>
      </c>
      <c r="K595" s="123">
        <v>0.84938982730586909</v>
      </c>
      <c r="L595" s="123">
        <v>1.4117190971541926</v>
      </c>
      <c r="M595" s="123">
        <v>1.4976694388697915</v>
      </c>
      <c r="N595" s="123">
        <v>0.75236201660642299</v>
      </c>
      <c r="O595" s="123">
        <v>0.27481776724153312</v>
      </c>
      <c r="P595" s="123">
        <v>0.46093800845982741</v>
      </c>
      <c r="Q595" s="123">
        <v>0.27250517543380909</v>
      </c>
      <c r="R595" s="123">
        <v>0.31130426114822474</v>
      </c>
      <c r="S595" s="123">
        <v>0.61798218496550372</v>
      </c>
      <c r="T595" s="123">
        <v>0.68342227363636354</v>
      </c>
      <c r="U595" s="123">
        <v>0.74526089047196131</v>
      </c>
      <c r="V595" s="123">
        <v>0.60293544872574834</v>
      </c>
      <c r="W595" s="123">
        <v>0.2701339221315236</v>
      </c>
      <c r="X595" s="123">
        <v>0.16980163412483645</v>
      </c>
      <c r="Y595" s="123">
        <v>0.27171983660646404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5.2686196885501557</v>
      </c>
      <c r="D597" s="99">
        <v>5.2456291678764924</v>
      </c>
      <c r="E597" s="99">
        <v>6.0903208926196593</v>
      </c>
      <c r="F597" s="99">
        <v>5.9729512163781573</v>
      </c>
      <c r="G597" s="99">
        <v>5.4678579488698915</v>
      </c>
      <c r="H597" s="99">
        <v>5.3175446182635282</v>
      </c>
      <c r="I597" s="99">
        <v>5.28298876301709</v>
      </c>
      <c r="J597" s="99">
        <v>4.7151099801519436</v>
      </c>
      <c r="K597" s="99">
        <v>4.6351318177867791</v>
      </c>
      <c r="L597" s="99">
        <v>4.6517890919691469</v>
      </c>
      <c r="M597" s="99">
        <v>4.113883429479249</v>
      </c>
      <c r="N597" s="99">
        <v>3.4671636387818396</v>
      </c>
      <c r="O597" s="99">
        <v>3.1876403613127455</v>
      </c>
      <c r="P597" s="99">
        <v>2.8539171717823639</v>
      </c>
      <c r="Q597" s="99">
        <v>2.7423671242945602</v>
      </c>
      <c r="R597" s="99">
        <v>2.9103174631122211</v>
      </c>
      <c r="S597" s="99">
        <v>3.094990095355084</v>
      </c>
      <c r="T597" s="99">
        <v>3.1606288832040681</v>
      </c>
      <c r="U597" s="99">
        <v>3.2680363219049462</v>
      </c>
      <c r="V597" s="99">
        <v>3.8132888185938376</v>
      </c>
      <c r="W597" s="99">
        <v>3.6170549698644736</v>
      </c>
      <c r="X597" s="99">
        <v>3.6161119175966676</v>
      </c>
      <c r="Y597" s="99">
        <v>3.7383504765763722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6055</v>
      </c>
      <c r="C5" s="120">
        <v>6062</v>
      </c>
      <c r="D5" s="120">
        <v>5991</v>
      </c>
      <c r="E5" s="120">
        <v>5970</v>
      </c>
      <c r="F5" s="120">
        <v>5936</v>
      </c>
      <c r="G5" s="120">
        <v>5145</v>
      </c>
      <c r="H5" s="120">
        <v>4712</v>
      </c>
      <c r="I5" s="120">
        <v>4445</v>
      </c>
      <c r="J5" s="120">
        <v>4287</v>
      </c>
      <c r="K5" s="120">
        <v>4217</v>
      </c>
      <c r="L5" s="120">
        <v>4273</v>
      </c>
      <c r="M5" s="120">
        <v>4292</v>
      </c>
      <c r="N5" s="120">
        <v>4266</v>
      </c>
      <c r="O5" s="120">
        <v>4088</v>
      </c>
      <c r="P5" s="120">
        <v>3737</v>
      </c>
      <c r="Q5" s="120">
        <v>3501</v>
      </c>
      <c r="R5" s="120">
        <v>3513</v>
      </c>
      <c r="S5" s="120">
        <v>3562</v>
      </c>
      <c r="T5" s="120">
        <v>3577</v>
      </c>
      <c r="U5" s="120">
        <v>3459</v>
      </c>
      <c r="V5" s="120">
        <v>3194</v>
      </c>
      <c r="W5" s="120">
        <v>2639</v>
      </c>
      <c r="X5" s="120">
        <v>1819</v>
      </c>
      <c r="Y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6055</v>
      </c>
      <c r="C7" s="52">
        <v>6062</v>
      </c>
      <c r="D7" s="52">
        <v>5991</v>
      </c>
      <c r="E7" s="52">
        <v>5970</v>
      </c>
      <c r="F7" s="52">
        <v>5936</v>
      </c>
      <c r="G7" s="52">
        <v>5145</v>
      </c>
      <c r="H7" s="52">
        <v>4712</v>
      </c>
      <c r="I7" s="52">
        <v>4445</v>
      </c>
      <c r="J7" s="52">
        <v>4287</v>
      </c>
      <c r="K7" s="52">
        <v>4217</v>
      </c>
      <c r="L7" s="52">
        <v>4273</v>
      </c>
      <c r="M7" s="52">
        <v>4292</v>
      </c>
      <c r="N7" s="52">
        <v>4266</v>
      </c>
      <c r="O7" s="52">
        <v>4088</v>
      </c>
      <c r="P7" s="52">
        <v>3737</v>
      </c>
      <c r="Q7" s="52">
        <v>3501</v>
      </c>
      <c r="R7" s="52">
        <v>3513</v>
      </c>
      <c r="S7" s="52">
        <v>3562</v>
      </c>
      <c r="T7" s="52">
        <v>3577</v>
      </c>
      <c r="U7" s="52">
        <v>3459</v>
      </c>
      <c r="V7" s="52">
        <v>3194</v>
      </c>
      <c r="W7" s="52">
        <v>2639</v>
      </c>
      <c r="X7" s="52">
        <v>1819</v>
      </c>
      <c r="Y7" s="52">
        <v>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119</v>
      </c>
      <c r="C9" s="52">
        <v>147</v>
      </c>
      <c r="D9" s="52">
        <v>170</v>
      </c>
      <c r="E9" s="52">
        <v>180</v>
      </c>
      <c r="F9" s="52">
        <v>186</v>
      </c>
      <c r="G9" s="52">
        <v>182</v>
      </c>
      <c r="H9" s="52">
        <v>166</v>
      </c>
      <c r="I9" s="52">
        <v>142</v>
      </c>
      <c r="J9" s="52">
        <v>124</v>
      </c>
      <c r="K9" s="52">
        <v>105</v>
      </c>
      <c r="L9" s="52">
        <v>106</v>
      </c>
      <c r="M9" s="52">
        <v>136</v>
      </c>
      <c r="N9" s="52">
        <v>204</v>
      </c>
      <c r="O9" s="52">
        <v>276</v>
      </c>
      <c r="P9" s="52">
        <v>335</v>
      </c>
      <c r="Q9" s="52">
        <v>323</v>
      </c>
      <c r="R9" s="52">
        <v>303</v>
      </c>
      <c r="S9" s="52">
        <v>294</v>
      </c>
      <c r="T9" s="52">
        <v>291</v>
      </c>
      <c r="U9" s="52">
        <v>275</v>
      </c>
      <c r="V9" s="52">
        <v>245</v>
      </c>
      <c r="W9" s="52">
        <v>205</v>
      </c>
      <c r="X9" s="52">
        <v>173</v>
      </c>
      <c r="Y9" s="52">
        <v>0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1955</v>
      </c>
      <c r="C13" s="52">
        <v>1922</v>
      </c>
      <c r="D13" s="52">
        <v>1901</v>
      </c>
      <c r="E13" s="52">
        <v>1948</v>
      </c>
      <c r="F13" s="52">
        <v>1952</v>
      </c>
      <c r="G13" s="52">
        <v>1665</v>
      </c>
      <c r="H13" s="52">
        <v>1610</v>
      </c>
      <c r="I13" s="52">
        <v>1561</v>
      </c>
      <c r="J13" s="52">
        <v>1418</v>
      </c>
      <c r="K13" s="52">
        <v>1308</v>
      </c>
      <c r="L13" s="52">
        <v>1021</v>
      </c>
      <c r="M13" s="52">
        <v>819</v>
      </c>
      <c r="N13" s="52">
        <v>626</v>
      </c>
      <c r="O13" s="52">
        <v>514</v>
      </c>
      <c r="P13" s="52">
        <v>443</v>
      </c>
      <c r="Q13" s="52">
        <v>373</v>
      </c>
      <c r="R13" s="52">
        <v>344</v>
      </c>
      <c r="S13" s="52">
        <v>318</v>
      </c>
      <c r="T13" s="52">
        <v>415</v>
      </c>
      <c r="U13" s="52">
        <v>395</v>
      </c>
      <c r="V13" s="52">
        <v>425</v>
      </c>
      <c r="W13" s="52">
        <v>345</v>
      </c>
      <c r="X13" s="52">
        <v>248</v>
      </c>
      <c r="Y13" s="52">
        <v>0</v>
      </c>
      <c r="DA13" s="63" t="s">
        <v>1116</v>
      </c>
    </row>
    <row r="14" spans="1:105" ht="12" customHeight="1" x14ac:dyDescent="0.25">
      <c r="A14" s="97" t="s">
        <v>121</v>
      </c>
      <c r="B14" s="52">
        <v>4100</v>
      </c>
      <c r="C14" s="52">
        <v>4140</v>
      </c>
      <c r="D14" s="52">
        <v>4090</v>
      </c>
      <c r="E14" s="52">
        <v>4022</v>
      </c>
      <c r="F14" s="52">
        <v>3984</v>
      </c>
      <c r="G14" s="52">
        <v>3480</v>
      </c>
      <c r="H14" s="52">
        <v>3102</v>
      </c>
      <c r="I14" s="52">
        <v>2884</v>
      </c>
      <c r="J14" s="52">
        <v>2869</v>
      </c>
      <c r="K14" s="52">
        <v>2909</v>
      </c>
      <c r="L14" s="52">
        <v>3252</v>
      </c>
      <c r="M14" s="52">
        <v>3473</v>
      </c>
      <c r="N14" s="52">
        <v>3640</v>
      </c>
      <c r="O14" s="52">
        <v>3574</v>
      </c>
      <c r="P14" s="52">
        <v>3294</v>
      </c>
      <c r="Q14" s="52">
        <v>3128</v>
      </c>
      <c r="R14" s="52">
        <v>3169</v>
      </c>
      <c r="S14" s="52">
        <v>3244</v>
      </c>
      <c r="T14" s="52">
        <v>3162</v>
      </c>
      <c r="U14" s="52">
        <v>3064</v>
      </c>
      <c r="V14" s="52">
        <v>2769</v>
      </c>
      <c r="W14" s="52">
        <v>2294</v>
      </c>
      <c r="X14" s="52">
        <v>1571</v>
      </c>
      <c r="Y14" s="52">
        <v>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2903</v>
      </c>
      <c r="C16" s="52">
        <v>2915</v>
      </c>
      <c r="D16" s="52">
        <v>2897</v>
      </c>
      <c r="E16" s="52">
        <v>2939</v>
      </c>
      <c r="F16" s="52">
        <v>2880</v>
      </c>
      <c r="G16" s="52">
        <v>2446</v>
      </c>
      <c r="H16" s="52">
        <v>2110</v>
      </c>
      <c r="I16" s="52">
        <v>1886</v>
      </c>
      <c r="J16" s="52">
        <v>1708</v>
      </c>
      <c r="K16" s="52">
        <v>1618</v>
      </c>
      <c r="L16" s="52">
        <v>1720</v>
      </c>
      <c r="M16" s="52">
        <v>1867</v>
      </c>
      <c r="N16" s="52">
        <v>2083</v>
      </c>
      <c r="O16" s="52">
        <v>2127</v>
      </c>
      <c r="P16" s="52">
        <v>1967</v>
      </c>
      <c r="Q16" s="52">
        <v>1811</v>
      </c>
      <c r="R16" s="52">
        <v>1636</v>
      </c>
      <c r="S16" s="52">
        <v>1510</v>
      </c>
      <c r="T16" s="52">
        <v>1332</v>
      </c>
      <c r="U16" s="52">
        <v>1145</v>
      </c>
      <c r="V16" s="52">
        <v>957</v>
      </c>
      <c r="W16" s="52">
        <v>751</v>
      </c>
      <c r="X16" s="52">
        <v>513</v>
      </c>
      <c r="Y16" s="52">
        <v>0</v>
      </c>
      <c r="DA16" s="63" t="s">
        <v>1118</v>
      </c>
    </row>
    <row r="17" spans="1:105" ht="12" customHeight="1" x14ac:dyDescent="0.25">
      <c r="A17" s="109" t="s">
        <v>120</v>
      </c>
      <c r="B17" s="36">
        <v>3152</v>
      </c>
      <c r="C17" s="36">
        <v>3147</v>
      </c>
      <c r="D17" s="36">
        <v>3094</v>
      </c>
      <c r="E17" s="36">
        <v>3031</v>
      </c>
      <c r="F17" s="36">
        <v>3056</v>
      </c>
      <c r="G17" s="36">
        <v>2699</v>
      </c>
      <c r="H17" s="36">
        <v>2602</v>
      </c>
      <c r="I17" s="36">
        <v>2559</v>
      </c>
      <c r="J17" s="36">
        <v>2579</v>
      </c>
      <c r="K17" s="36">
        <v>2599</v>
      </c>
      <c r="L17" s="36">
        <v>2553</v>
      </c>
      <c r="M17" s="36">
        <v>2425</v>
      </c>
      <c r="N17" s="36">
        <v>2183</v>
      </c>
      <c r="O17" s="36">
        <v>1961</v>
      </c>
      <c r="P17" s="36">
        <v>1770</v>
      </c>
      <c r="Q17" s="36">
        <v>1690</v>
      </c>
      <c r="R17" s="36">
        <v>1877</v>
      </c>
      <c r="S17" s="36">
        <v>2052</v>
      </c>
      <c r="T17" s="36">
        <v>2245</v>
      </c>
      <c r="U17" s="36">
        <v>2314</v>
      </c>
      <c r="V17" s="36">
        <v>2237</v>
      </c>
      <c r="W17" s="36">
        <v>1888</v>
      </c>
      <c r="X17" s="36">
        <v>1306</v>
      </c>
      <c r="Y17" s="36">
        <v>0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473</v>
      </c>
      <c r="D21" s="52">
        <v>473</v>
      </c>
      <c r="E21" s="52">
        <v>474</v>
      </c>
      <c r="F21" s="52">
        <v>475</v>
      </c>
      <c r="G21" s="52">
        <v>792</v>
      </c>
      <c r="H21" s="52">
        <v>433</v>
      </c>
      <c r="I21" s="52">
        <v>361</v>
      </c>
      <c r="J21" s="52">
        <v>473</v>
      </c>
      <c r="K21" s="52">
        <v>483</v>
      </c>
      <c r="L21" s="52">
        <v>510</v>
      </c>
      <c r="M21" s="52">
        <v>545</v>
      </c>
      <c r="N21" s="52">
        <v>587</v>
      </c>
      <c r="O21" s="52">
        <v>520</v>
      </c>
      <c r="P21" s="52">
        <v>351</v>
      </c>
      <c r="Q21" s="52">
        <v>236</v>
      </c>
      <c r="R21" s="52">
        <v>207</v>
      </c>
      <c r="S21" s="52">
        <v>298</v>
      </c>
      <c r="T21" s="52">
        <v>271</v>
      </c>
      <c r="U21" s="52">
        <v>269</v>
      </c>
      <c r="V21" s="52">
        <v>265</v>
      </c>
      <c r="W21" s="52">
        <v>555</v>
      </c>
      <c r="X21" s="52">
        <v>820</v>
      </c>
      <c r="Y21" s="52">
        <v>1819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19</v>
      </c>
      <c r="D23" s="52">
        <v>18</v>
      </c>
      <c r="E23" s="52">
        <v>20</v>
      </c>
      <c r="F23" s="52">
        <v>20</v>
      </c>
      <c r="G23" s="52">
        <v>23</v>
      </c>
      <c r="H23" s="52">
        <v>28</v>
      </c>
      <c r="I23" s="52">
        <v>25</v>
      </c>
      <c r="J23" s="52">
        <v>24</v>
      </c>
      <c r="K23" s="52">
        <v>39</v>
      </c>
      <c r="L23" s="52">
        <v>26</v>
      </c>
      <c r="M23" s="52">
        <v>24</v>
      </c>
      <c r="N23" s="52">
        <v>16</v>
      </c>
      <c r="O23" s="52">
        <v>14</v>
      </c>
      <c r="P23" s="52">
        <v>16</v>
      </c>
      <c r="Q23" s="52">
        <v>18</v>
      </c>
      <c r="R23" s="52">
        <v>24</v>
      </c>
      <c r="S23" s="52">
        <v>41</v>
      </c>
      <c r="T23" s="52">
        <v>55</v>
      </c>
      <c r="U23" s="52">
        <v>64</v>
      </c>
      <c r="V23" s="52">
        <v>64</v>
      </c>
      <c r="W23" s="52">
        <v>54</v>
      </c>
      <c r="X23" s="52">
        <v>35</v>
      </c>
      <c r="Y23" s="52">
        <v>173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305</v>
      </c>
      <c r="D27" s="52">
        <v>306</v>
      </c>
      <c r="E27" s="52">
        <v>309</v>
      </c>
      <c r="F27" s="52">
        <v>320</v>
      </c>
      <c r="G27" s="52">
        <v>361</v>
      </c>
      <c r="H27" s="52">
        <v>375</v>
      </c>
      <c r="I27" s="52">
        <v>232</v>
      </c>
      <c r="J27" s="52">
        <v>243</v>
      </c>
      <c r="K27" s="52">
        <v>282</v>
      </c>
      <c r="L27" s="52">
        <v>289</v>
      </c>
      <c r="M27" s="52">
        <v>283</v>
      </c>
      <c r="N27" s="52">
        <v>255</v>
      </c>
      <c r="O27" s="52">
        <v>193</v>
      </c>
      <c r="P27" s="52">
        <v>77</v>
      </c>
      <c r="Q27" s="52">
        <v>95</v>
      </c>
      <c r="R27" s="52">
        <v>89</v>
      </c>
      <c r="S27" s="52">
        <v>86</v>
      </c>
      <c r="T27" s="52">
        <v>43</v>
      </c>
      <c r="U27" s="52">
        <v>67</v>
      </c>
      <c r="V27" s="52">
        <v>55</v>
      </c>
      <c r="W27" s="52">
        <v>80</v>
      </c>
      <c r="X27" s="52">
        <v>97</v>
      </c>
      <c r="Y27" s="52">
        <v>248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641</v>
      </c>
      <c r="D28" s="52">
        <v>641</v>
      </c>
      <c r="E28" s="52">
        <v>651</v>
      </c>
      <c r="F28" s="52">
        <v>676</v>
      </c>
      <c r="G28" s="52">
        <v>758</v>
      </c>
      <c r="H28" s="52">
        <v>791</v>
      </c>
      <c r="I28" s="52">
        <v>494</v>
      </c>
      <c r="J28" s="52">
        <v>494</v>
      </c>
      <c r="K28" s="52">
        <v>591</v>
      </c>
      <c r="L28" s="52">
        <v>548</v>
      </c>
      <c r="M28" s="52">
        <v>531</v>
      </c>
      <c r="N28" s="52">
        <v>516</v>
      </c>
      <c r="O28" s="52">
        <v>424</v>
      </c>
      <c r="P28" s="52">
        <v>364</v>
      </c>
      <c r="Q28" s="52">
        <v>408</v>
      </c>
      <c r="R28" s="52">
        <v>579</v>
      </c>
      <c r="S28" s="52">
        <v>700</v>
      </c>
      <c r="T28" s="52">
        <v>709</v>
      </c>
      <c r="U28" s="52">
        <v>584</v>
      </c>
      <c r="V28" s="52">
        <v>482</v>
      </c>
      <c r="W28" s="52">
        <v>555</v>
      </c>
      <c r="X28" s="52">
        <v>728</v>
      </c>
      <c r="Y28" s="52">
        <v>1571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454</v>
      </c>
      <c r="D30" s="52">
        <v>453</v>
      </c>
      <c r="E30" s="52">
        <v>461</v>
      </c>
      <c r="F30" s="52">
        <v>478</v>
      </c>
      <c r="G30" s="52">
        <v>537</v>
      </c>
      <c r="H30" s="52">
        <v>563</v>
      </c>
      <c r="I30" s="52">
        <v>352</v>
      </c>
      <c r="J30" s="52">
        <v>342</v>
      </c>
      <c r="K30" s="52">
        <v>416</v>
      </c>
      <c r="L30" s="52">
        <v>381</v>
      </c>
      <c r="M30" s="52">
        <v>351</v>
      </c>
      <c r="N30" s="52">
        <v>279</v>
      </c>
      <c r="O30" s="52">
        <v>209</v>
      </c>
      <c r="P30" s="52">
        <v>190</v>
      </c>
      <c r="Q30" s="52">
        <v>211</v>
      </c>
      <c r="R30" s="52">
        <v>287</v>
      </c>
      <c r="S30" s="52">
        <v>399</v>
      </c>
      <c r="T30" s="52">
        <v>405</v>
      </c>
      <c r="U30" s="52">
        <v>368</v>
      </c>
      <c r="V30" s="52">
        <v>268</v>
      </c>
      <c r="W30" s="52">
        <v>216</v>
      </c>
      <c r="X30" s="52">
        <v>238</v>
      </c>
      <c r="Y30" s="52">
        <v>513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492</v>
      </c>
      <c r="D31" s="36">
        <v>493</v>
      </c>
      <c r="E31" s="36">
        <v>500</v>
      </c>
      <c r="F31" s="36">
        <v>518</v>
      </c>
      <c r="G31" s="36">
        <v>580</v>
      </c>
      <c r="H31" s="36">
        <v>604</v>
      </c>
      <c r="I31" s="36">
        <v>372</v>
      </c>
      <c r="J31" s="36">
        <v>392</v>
      </c>
      <c r="K31" s="36">
        <v>457</v>
      </c>
      <c r="L31" s="36">
        <v>453</v>
      </c>
      <c r="M31" s="36">
        <v>466</v>
      </c>
      <c r="N31" s="36">
        <v>488</v>
      </c>
      <c r="O31" s="36">
        <v>413</v>
      </c>
      <c r="P31" s="36">
        <v>250</v>
      </c>
      <c r="Q31" s="36">
        <v>294</v>
      </c>
      <c r="R31" s="36">
        <v>365</v>
      </c>
      <c r="S31" s="36">
        <v>402</v>
      </c>
      <c r="T31" s="36">
        <v>339</v>
      </c>
      <c r="U31" s="36">
        <v>289</v>
      </c>
      <c r="V31" s="36">
        <v>262</v>
      </c>
      <c r="W31" s="36">
        <v>417</v>
      </c>
      <c r="X31" s="36">
        <v>585</v>
      </c>
      <c r="Y31" s="36">
        <v>1306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480</v>
      </c>
      <c r="D35" s="52">
        <v>402</v>
      </c>
      <c r="E35" s="52">
        <v>453</v>
      </c>
      <c r="F35" s="52">
        <v>441</v>
      </c>
      <c r="G35" s="52">
        <v>1</v>
      </c>
      <c r="H35" s="52">
        <v>0</v>
      </c>
      <c r="I35" s="52">
        <v>94</v>
      </c>
      <c r="J35" s="52">
        <v>315</v>
      </c>
      <c r="K35" s="52">
        <v>413</v>
      </c>
      <c r="L35" s="52">
        <v>566</v>
      </c>
      <c r="M35" s="52">
        <v>564</v>
      </c>
      <c r="N35" s="52">
        <v>561</v>
      </c>
      <c r="O35" s="52">
        <v>342</v>
      </c>
      <c r="P35" s="52">
        <v>0</v>
      </c>
      <c r="Q35" s="52">
        <v>0</v>
      </c>
      <c r="R35" s="52">
        <v>219</v>
      </c>
      <c r="S35" s="52">
        <v>347</v>
      </c>
      <c r="T35" s="52">
        <v>286</v>
      </c>
      <c r="U35" s="52">
        <v>151</v>
      </c>
      <c r="V35" s="52">
        <v>0</v>
      </c>
      <c r="W35" s="52">
        <v>0</v>
      </c>
      <c r="X35" s="52">
        <v>0</v>
      </c>
      <c r="Y35" s="52">
        <v>0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47</v>
      </c>
      <c r="D37" s="52">
        <v>41</v>
      </c>
      <c r="E37" s="52">
        <v>30</v>
      </c>
      <c r="F37" s="52">
        <v>26</v>
      </c>
      <c r="G37" s="52">
        <v>19</v>
      </c>
      <c r="H37" s="52">
        <v>12</v>
      </c>
      <c r="I37" s="52">
        <v>1</v>
      </c>
      <c r="J37" s="52">
        <v>6</v>
      </c>
      <c r="K37" s="52">
        <v>20</v>
      </c>
      <c r="L37" s="52">
        <v>27</v>
      </c>
      <c r="M37" s="52">
        <v>54</v>
      </c>
      <c r="N37" s="52">
        <v>84</v>
      </c>
      <c r="O37" s="52">
        <v>86</v>
      </c>
      <c r="P37" s="52">
        <v>75</v>
      </c>
      <c r="Q37" s="52">
        <v>6</v>
      </c>
      <c r="R37" s="52">
        <v>4</v>
      </c>
      <c r="S37" s="52">
        <v>32</v>
      </c>
      <c r="T37" s="52">
        <v>52</v>
      </c>
      <c r="U37" s="52">
        <v>48</v>
      </c>
      <c r="V37" s="52">
        <v>34</v>
      </c>
      <c r="W37" s="52">
        <v>14</v>
      </c>
      <c r="X37" s="52">
        <v>3</v>
      </c>
      <c r="Y37" s="52">
        <v>0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272</v>
      </c>
      <c r="D41" s="52">
        <v>285</v>
      </c>
      <c r="E41" s="52">
        <v>356</v>
      </c>
      <c r="F41" s="52">
        <v>324</v>
      </c>
      <c r="G41" s="52">
        <v>74</v>
      </c>
      <c r="H41" s="52">
        <v>320</v>
      </c>
      <c r="I41" s="52">
        <v>183</v>
      </c>
      <c r="J41" s="52">
        <v>100</v>
      </c>
      <c r="K41" s="52">
        <v>172</v>
      </c>
      <c r="L41" s="52">
        <v>2</v>
      </c>
      <c r="M41" s="52">
        <v>81</v>
      </c>
      <c r="N41" s="52">
        <v>62</v>
      </c>
      <c r="O41" s="52">
        <v>81</v>
      </c>
      <c r="P41" s="52">
        <v>6</v>
      </c>
      <c r="Q41" s="52">
        <v>25</v>
      </c>
      <c r="R41" s="52">
        <v>60</v>
      </c>
      <c r="S41" s="52">
        <v>60</v>
      </c>
      <c r="T41" s="52">
        <v>140</v>
      </c>
      <c r="U41" s="52">
        <v>47</v>
      </c>
      <c r="V41" s="52">
        <v>85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681</v>
      </c>
      <c r="D42" s="52">
        <v>591</v>
      </c>
      <c r="E42" s="52">
        <v>583</v>
      </c>
      <c r="F42" s="52">
        <v>638</v>
      </c>
      <c r="G42" s="52">
        <v>254</v>
      </c>
      <c r="H42" s="52">
        <v>413</v>
      </c>
      <c r="I42" s="52">
        <v>276</v>
      </c>
      <c r="J42" s="52">
        <v>479</v>
      </c>
      <c r="K42" s="52">
        <v>631</v>
      </c>
      <c r="L42" s="52">
        <v>891</v>
      </c>
      <c r="M42" s="52">
        <v>752</v>
      </c>
      <c r="N42" s="52">
        <v>683</v>
      </c>
      <c r="O42" s="52">
        <v>358</v>
      </c>
      <c r="P42" s="52">
        <v>84</v>
      </c>
      <c r="Q42" s="52">
        <v>242</v>
      </c>
      <c r="R42" s="52">
        <v>620</v>
      </c>
      <c r="S42" s="52">
        <v>775</v>
      </c>
      <c r="T42" s="52">
        <v>627</v>
      </c>
      <c r="U42" s="52">
        <v>486</v>
      </c>
      <c r="V42" s="52">
        <v>187</v>
      </c>
      <c r="W42" s="52">
        <v>80</v>
      </c>
      <c r="X42" s="52">
        <v>5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466</v>
      </c>
      <c r="D44" s="52">
        <v>435</v>
      </c>
      <c r="E44" s="52">
        <v>503</v>
      </c>
      <c r="F44" s="52">
        <v>419</v>
      </c>
      <c r="G44" s="52">
        <v>103</v>
      </c>
      <c r="H44" s="52">
        <v>227</v>
      </c>
      <c r="I44" s="52">
        <v>128</v>
      </c>
      <c r="J44" s="52">
        <v>164</v>
      </c>
      <c r="K44" s="52">
        <v>326</v>
      </c>
      <c r="L44" s="52">
        <v>483</v>
      </c>
      <c r="M44" s="52">
        <v>498</v>
      </c>
      <c r="N44" s="52">
        <v>495</v>
      </c>
      <c r="O44" s="52">
        <v>253</v>
      </c>
      <c r="P44" s="52">
        <v>30</v>
      </c>
      <c r="Q44" s="52">
        <v>55</v>
      </c>
      <c r="R44" s="52">
        <v>112</v>
      </c>
      <c r="S44" s="52">
        <v>273</v>
      </c>
      <c r="T44" s="52">
        <v>227</v>
      </c>
      <c r="U44" s="52">
        <v>181</v>
      </c>
      <c r="V44" s="52">
        <v>80</v>
      </c>
      <c r="W44" s="52">
        <v>10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487</v>
      </c>
      <c r="D45" s="36">
        <v>440</v>
      </c>
      <c r="E45" s="36">
        <v>437</v>
      </c>
      <c r="F45" s="36">
        <v>543</v>
      </c>
      <c r="G45" s="36">
        <v>223</v>
      </c>
      <c r="H45" s="36">
        <v>507</v>
      </c>
      <c r="I45" s="36">
        <v>329</v>
      </c>
      <c r="J45" s="36">
        <v>412</v>
      </c>
      <c r="K45" s="36">
        <v>477</v>
      </c>
      <c r="L45" s="36">
        <v>407</v>
      </c>
      <c r="M45" s="36">
        <v>338</v>
      </c>
      <c r="N45" s="36">
        <v>246</v>
      </c>
      <c r="O45" s="36">
        <v>191</v>
      </c>
      <c r="P45" s="36">
        <v>59</v>
      </c>
      <c r="Q45" s="36">
        <v>214</v>
      </c>
      <c r="R45" s="36">
        <v>552</v>
      </c>
      <c r="S45" s="36">
        <v>577</v>
      </c>
      <c r="T45" s="36">
        <v>532</v>
      </c>
      <c r="U45" s="36">
        <v>358</v>
      </c>
      <c r="V45" s="36">
        <v>185</v>
      </c>
      <c r="W45" s="36">
        <v>68</v>
      </c>
      <c r="X45" s="36">
        <v>3</v>
      </c>
      <c r="Y45" s="36">
        <v>0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190</v>
      </c>
      <c r="D49" s="52">
        <v>156</v>
      </c>
      <c r="E49" s="52">
        <v>174</v>
      </c>
      <c r="F49" s="52">
        <v>163</v>
      </c>
      <c r="G49" s="52">
        <v>0</v>
      </c>
      <c r="H49" s="52">
        <v>0</v>
      </c>
      <c r="I49" s="52">
        <v>27</v>
      </c>
      <c r="J49" s="52">
        <v>102</v>
      </c>
      <c r="K49" s="52">
        <v>157</v>
      </c>
      <c r="L49" s="52">
        <v>174</v>
      </c>
      <c r="M49" s="52">
        <v>223</v>
      </c>
      <c r="N49" s="52">
        <v>179</v>
      </c>
      <c r="O49" s="52">
        <v>82</v>
      </c>
      <c r="P49" s="52">
        <v>0</v>
      </c>
      <c r="Q49" s="52">
        <v>0</v>
      </c>
      <c r="R49" s="52">
        <v>83</v>
      </c>
      <c r="S49" s="52">
        <v>123</v>
      </c>
      <c r="T49" s="52">
        <v>101</v>
      </c>
      <c r="U49" s="52">
        <v>53</v>
      </c>
      <c r="V49" s="52">
        <v>0</v>
      </c>
      <c r="W49" s="52">
        <v>0</v>
      </c>
      <c r="X49" s="52">
        <v>0</v>
      </c>
      <c r="Y49" s="52">
        <v>0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11</v>
      </c>
      <c r="D51" s="52">
        <v>7</v>
      </c>
      <c r="E51" s="52">
        <v>9</v>
      </c>
      <c r="F51" s="52">
        <v>10</v>
      </c>
      <c r="G51" s="52">
        <v>0</v>
      </c>
      <c r="H51" s="52">
        <v>0</v>
      </c>
      <c r="I51" s="52">
        <v>1</v>
      </c>
      <c r="J51" s="52">
        <v>3</v>
      </c>
      <c r="K51" s="52">
        <v>4</v>
      </c>
      <c r="L51" s="52">
        <v>8</v>
      </c>
      <c r="M51" s="52">
        <v>13</v>
      </c>
      <c r="N51" s="52">
        <v>12</v>
      </c>
      <c r="O51" s="52">
        <v>6</v>
      </c>
      <c r="P51" s="52">
        <v>0</v>
      </c>
      <c r="Q51" s="52">
        <v>0</v>
      </c>
      <c r="R51" s="52">
        <v>3</v>
      </c>
      <c r="S51" s="52">
        <v>4</v>
      </c>
      <c r="T51" s="52">
        <v>3</v>
      </c>
      <c r="U51" s="52">
        <v>1</v>
      </c>
      <c r="V51" s="52">
        <v>0</v>
      </c>
      <c r="W51" s="52">
        <v>0</v>
      </c>
      <c r="X51" s="52">
        <v>0</v>
      </c>
      <c r="Y51" s="52">
        <v>0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54</v>
      </c>
      <c r="D55" s="52">
        <v>51</v>
      </c>
      <c r="E55" s="52">
        <v>66</v>
      </c>
      <c r="F55" s="52">
        <v>55</v>
      </c>
      <c r="G55" s="52">
        <v>0</v>
      </c>
      <c r="H55" s="52">
        <v>0</v>
      </c>
      <c r="I55" s="52">
        <v>11</v>
      </c>
      <c r="J55" s="52">
        <v>17</v>
      </c>
      <c r="K55" s="52">
        <v>34</v>
      </c>
      <c r="L55" s="52">
        <v>1</v>
      </c>
      <c r="M55" s="52">
        <v>22</v>
      </c>
      <c r="N55" s="52">
        <v>15</v>
      </c>
      <c r="O55" s="52">
        <v>15</v>
      </c>
      <c r="P55" s="52">
        <v>0</v>
      </c>
      <c r="Q55" s="52">
        <v>0</v>
      </c>
      <c r="R55" s="52">
        <v>8</v>
      </c>
      <c r="S55" s="52">
        <v>9</v>
      </c>
      <c r="T55" s="52">
        <v>19</v>
      </c>
      <c r="U55" s="52">
        <v>5</v>
      </c>
      <c r="V55" s="52">
        <v>0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136</v>
      </c>
      <c r="D56" s="52">
        <v>105</v>
      </c>
      <c r="E56" s="52">
        <v>108</v>
      </c>
      <c r="F56" s="52">
        <v>108</v>
      </c>
      <c r="G56" s="52">
        <v>0</v>
      </c>
      <c r="H56" s="52">
        <v>0</v>
      </c>
      <c r="I56" s="52">
        <v>16</v>
      </c>
      <c r="J56" s="52">
        <v>85</v>
      </c>
      <c r="K56" s="52">
        <v>123</v>
      </c>
      <c r="L56" s="52">
        <v>173</v>
      </c>
      <c r="M56" s="52">
        <v>201</v>
      </c>
      <c r="N56" s="52">
        <v>164</v>
      </c>
      <c r="O56" s="52">
        <v>67</v>
      </c>
      <c r="P56" s="52">
        <v>0</v>
      </c>
      <c r="Q56" s="52">
        <v>0</v>
      </c>
      <c r="R56" s="52">
        <v>75</v>
      </c>
      <c r="S56" s="52">
        <v>114</v>
      </c>
      <c r="T56" s="52">
        <v>82</v>
      </c>
      <c r="U56" s="52">
        <v>48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93</v>
      </c>
      <c r="D58" s="52">
        <v>78</v>
      </c>
      <c r="E58" s="52">
        <v>93</v>
      </c>
      <c r="F58" s="52">
        <v>71</v>
      </c>
      <c r="G58" s="52">
        <v>0</v>
      </c>
      <c r="H58" s="52">
        <v>0</v>
      </c>
      <c r="I58" s="52">
        <v>8</v>
      </c>
      <c r="J58" s="52">
        <v>29</v>
      </c>
      <c r="K58" s="52">
        <v>64</v>
      </c>
      <c r="L58" s="52">
        <v>94</v>
      </c>
      <c r="M58" s="52">
        <v>133</v>
      </c>
      <c r="N58" s="52">
        <v>119</v>
      </c>
      <c r="O58" s="52">
        <v>47</v>
      </c>
      <c r="P58" s="52">
        <v>0</v>
      </c>
      <c r="Q58" s="52">
        <v>0</v>
      </c>
      <c r="R58" s="52">
        <v>14</v>
      </c>
      <c r="S58" s="52">
        <v>39</v>
      </c>
      <c r="T58" s="52">
        <v>30</v>
      </c>
      <c r="U58" s="52">
        <v>18</v>
      </c>
      <c r="V58" s="52">
        <v>0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97</v>
      </c>
      <c r="D59" s="36">
        <v>78</v>
      </c>
      <c r="E59" s="36">
        <v>81</v>
      </c>
      <c r="F59" s="36">
        <v>92</v>
      </c>
      <c r="G59" s="36">
        <v>0</v>
      </c>
      <c r="H59" s="36">
        <v>0</v>
      </c>
      <c r="I59" s="36">
        <v>19</v>
      </c>
      <c r="J59" s="36">
        <v>73</v>
      </c>
      <c r="K59" s="36">
        <v>93</v>
      </c>
      <c r="L59" s="36">
        <v>80</v>
      </c>
      <c r="M59" s="36">
        <v>90</v>
      </c>
      <c r="N59" s="36">
        <v>60</v>
      </c>
      <c r="O59" s="36">
        <v>35</v>
      </c>
      <c r="P59" s="36">
        <v>0</v>
      </c>
      <c r="Q59" s="36">
        <v>0</v>
      </c>
      <c r="R59" s="36">
        <v>69</v>
      </c>
      <c r="S59" s="36">
        <v>84</v>
      </c>
      <c r="T59" s="36">
        <v>71</v>
      </c>
      <c r="U59" s="36">
        <v>35</v>
      </c>
      <c r="V59" s="36">
        <v>0</v>
      </c>
      <c r="W59" s="36">
        <v>0</v>
      </c>
      <c r="X59" s="36">
        <v>0</v>
      </c>
      <c r="Y59" s="36">
        <v>0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290</v>
      </c>
      <c r="D63" s="52">
        <v>246</v>
      </c>
      <c r="E63" s="52">
        <v>279</v>
      </c>
      <c r="F63" s="52">
        <v>278</v>
      </c>
      <c r="G63" s="52">
        <v>1</v>
      </c>
      <c r="H63" s="52">
        <v>0</v>
      </c>
      <c r="I63" s="52">
        <v>67</v>
      </c>
      <c r="J63" s="52">
        <v>213</v>
      </c>
      <c r="K63" s="52">
        <v>256</v>
      </c>
      <c r="L63" s="52">
        <v>392</v>
      </c>
      <c r="M63" s="52">
        <v>341</v>
      </c>
      <c r="N63" s="52">
        <v>382</v>
      </c>
      <c r="O63" s="52">
        <v>260</v>
      </c>
      <c r="P63" s="52">
        <v>0</v>
      </c>
      <c r="Q63" s="52">
        <v>0</v>
      </c>
      <c r="R63" s="52">
        <v>136</v>
      </c>
      <c r="S63" s="52">
        <v>224</v>
      </c>
      <c r="T63" s="52">
        <v>185</v>
      </c>
      <c r="U63" s="52">
        <v>98</v>
      </c>
      <c r="V63" s="52">
        <v>0</v>
      </c>
      <c r="W63" s="52">
        <v>0</v>
      </c>
      <c r="X63" s="52">
        <v>0</v>
      </c>
      <c r="Y63" s="52">
        <v>0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36</v>
      </c>
      <c r="D65" s="52">
        <v>34</v>
      </c>
      <c r="E65" s="52">
        <v>21</v>
      </c>
      <c r="F65" s="52">
        <v>16</v>
      </c>
      <c r="G65" s="52">
        <v>19</v>
      </c>
      <c r="H65" s="52">
        <v>12</v>
      </c>
      <c r="I65" s="52">
        <v>0</v>
      </c>
      <c r="J65" s="52">
        <v>3</v>
      </c>
      <c r="K65" s="52">
        <v>16</v>
      </c>
      <c r="L65" s="52">
        <v>19</v>
      </c>
      <c r="M65" s="52">
        <v>41</v>
      </c>
      <c r="N65" s="52">
        <v>72</v>
      </c>
      <c r="O65" s="52">
        <v>80</v>
      </c>
      <c r="P65" s="52">
        <v>75</v>
      </c>
      <c r="Q65" s="52">
        <v>6</v>
      </c>
      <c r="R65" s="52">
        <v>1</v>
      </c>
      <c r="S65" s="52">
        <v>28</v>
      </c>
      <c r="T65" s="52">
        <v>49</v>
      </c>
      <c r="U65" s="52">
        <v>47</v>
      </c>
      <c r="V65" s="52">
        <v>34</v>
      </c>
      <c r="W65" s="52">
        <v>14</v>
      </c>
      <c r="X65" s="52">
        <v>3</v>
      </c>
      <c r="Y65" s="52">
        <v>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218</v>
      </c>
      <c r="D69" s="52">
        <f t="shared" si="6"/>
        <v>234</v>
      </c>
      <c r="E69" s="52">
        <f t="shared" si="6"/>
        <v>290</v>
      </c>
      <c r="F69" s="52">
        <f t="shared" si="6"/>
        <v>269</v>
      </c>
      <c r="G69" s="52">
        <f t="shared" si="6"/>
        <v>74</v>
      </c>
      <c r="H69" s="52">
        <f t="shared" si="6"/>
        <v>320</v>
      </c>
      <c r="I69" s="52">
        <f t="shared" si="6"/>
        <v>172</v>
      </c>
      <c r="J69" s="52">
        <f t="shared" si="6"/>
        <v>83</v>
      </c>
      <c r="K69" s="52">
        <f t="shared" si="6"/>
        <v>138</v>
      </c>
      <c r="L69" s="52">
        <f t="shared" si="6"/>
        <v>1</v>
      </c>
      <c r="M69" s="52">
        <f t="shared" si="6"/>
        <v>59</v>
      </c>
      <c r="N69" s="52">
        <f t="shared" si="6"/>
        <v>47</v>
      </c>
      <c r="O69" s="52">
        <f t="shared" si="6"/>
        <v>66</v>
      </c>
      <c r="P69" s="52">
        <f t="shared" si="6"/>
        <v>6</v>
      </c>
      <c r="Q69" s="52">
        <f t="shared" si="6"/>
        <v>25</v>
      </c>
      <c r="R69" s="52">
        <f t="shared" ref="R69:V69" si="7">R41-R55</f>
        <v>52</v>
      </c>
      <c r="S69" s="52">
        <f t="shared" si="7"/>
        <v>51</v>
      </c>
      <c r="T69" s="52">
        <f t="shared" si="7"/>
        <v>121</v>
      </c>
      <c r="U69" s="52">
        <f t="shared" si="7"/>
        <v>42</v>
      </c>
      <c r="V69" s="52">
        <f t="shared" si="7"/>
        <v>85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545</v>
      </c>
      <c r="D70" s="52">
        <f t="shared" si="9"/>
        <v>486</v>
      </c>
      <c r="E70" s="52">
        <f t="shared" si="9"/>
        <v>475</v>
      </c>
      <c r="F70" s="52">
        <f t="shared" si="9"/>
        <v>530</v>
      </c>
      <c r="G70" s="52">
        <f t="shared" si="9"/>
        <v>254</v>
      </c>
      <c r="H70" s="52">
        <f t="shared" si="9"/>
        <v>413</v>
      </c>
      <c r="I70" s="52">
        <f t="shared" si="9"/>
        <v>260</v>
      </c>
      <c r="J70" s="52">
        <f t="shared" si="9"/>
        <v>394</v>
      </c>
      <c r="K70" s="52">
        <f t="shared" si="9"/>
        <v>508</v>
      </c>
      <c r="L70" s="52">
        <f t="shared" si="9"/>
        <v>718</v>
      </c>
      <c r="M70" s="52">
        <f t="shared" si="9"/>
        <v>551</v>
      </c>
      <c r="N70" s="52">
        <f t="shared" si="9"/>
        <v>519</v>
      </c>
      <c r="O70" s="52">
        <f t="shared" si="9"/>
        <v>291</v>
      </c>
      <c r="P70" s="52">
        <f t="shared" si="9"/>
        <v>84</v>
      </c>
      <c r="Q70" s="52">
        <f t="shared" si="9"/>
        <v>242</v>
      </c>
      <c r="R70" s="52">
        <f t="shared" ref="R70:V70" si="10">R42-R56</f>
        <v>545</v>
      </c>
      <c r="S70" s="52">
        <f t="shared" si="10"/>
        <v>661</v>
      </c>
      <c r="T70" s="52">
        <f t="shared" si="10"/>
        <v>545</v>
      </c>
      <c r="U70" s="52">
        <f t="shared" si="10"/>
        <v>438</v>
      </c>
      <c r="V70" s="52">
        <f t="shared" si="10"/>
        <v>187</v>
      </c>
      <c r="W70" s="52">
        <f t="shared" ref="W70:Y70" si="11">W42-W56</f>
        <v>80</v>
      </c>
      <c r="X70" s="52">
        <f t="shared" si="11"/>
        <v>5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373</v>
      </c>
      <c r="D72" s="52">
        <v>357</v>
      </c>
      <c r="E72" s="52">
        <v>410</v>
      </c>
      <c r="F72" s="52">
        <v>348</v>
      </c>
      <c r="G72" s="52">
        <v>103</v>
      </c>
      <c r="H72" s="52">
        <v>227</v>
      </c>
      <c r="I72" s="52">
        <v>120</v>
      </c>
      <c r="J72" s="52">
        <v>135</v>
      </c>
      <c r="K72" s="52">
        <v>262</v>
      </c>
      <c r="L72" s="52">
        <v>389</v>
      </c>
      <c r="M72" s="52">
        <v>365</v>
      </c>
      <c r="N72" s="52">
        <v>376</v>
      </c>
      <c r="O72" s="52">
        <v>206</v>
      </c>
      <c r="P72" s="52">
        <v>30</v>
      </c>
      <c r="Q72" s="52">
        <v>55</v>
      </c>
      <c r="R72" s="52">
        <v>98</v>
      </c>
      <c r="S72" s="52">
        <v>234</v>
      </c>
      <c r="T72" s="52">
        <v>197</v>
      </c>
      <c r="U72" s="52">
        <v>163</v>
      </c>
      <c r="V72" s="52">
        <v>80</v>
      </c>
      <c r="W72" s="52">
        <v>10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390</v>
      </c>
      <c r="D73" s="36">
        <v>362</v>
      </c>
      <c r="E73" s="36">
        <v>356</v>
      </c>
      <c r="F73" s="36">
        <v>451</v>
      </c>
      <c r="G73" s="36">
        <v>223</v>
      </c>
      <c r="H73" s="36">
        <v>507</v>
      </c>
      <c r="I73" s="36">
        <v>310</v>
      </c>
      <c r="J73" s="36">
        <v>339</v>
      </c>
      <c r="K73" s="36">
        <v>384</v>
      </c>
      <c r="L73" s="36">
        <v>327</v>
      </c>
      <c r="M73" s="36">
        <v>248</v>
      </c>
      <c r="N73" s="36">
        <v>186</v>
      </c>
      <c r="O73" s="36">
        <v>156</v>
      </c>
      <c r="P73" s="36">
        <v>59</v>
      </c>
      <c r="Q73" s="36">
        <v>214</v>
      </c>
      <c r="R73" s="36">
        <v>483</v>
      </c>
      <c r="S73" s="36">
        <v>493</v>
      </c>
      <c r="T73" s="36">
        <v>461</v>
      </c>
      <c r="U73" s="36">
        <v>323</v>
      </c>
      <c r="V73" s="36">
        <v>185</v>
      </c>
      <c r="W73" s="36">
        <v>68</v>
      </c>
      <c r="X73" s="36">
        <v>3</v>
      </c>
      <c r="Y73" s="36">
        <v>0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X79" s="52">
        <f>RES_hhdet_numvin!X126</f>
        <v>0</v>
      </c>
      <c r="Y79" s="52">
        <f>RES_hhdet_numvin!Y126</f>
        <v>0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X82" s="138">
        <f>RES_hhdet_numvin!X129</f>
        <v>0</v>
      </c>
      <c r="Y82" s="138">
        <f>RES_hhdet_numvin!Y129</f>
        <v>0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X84" s="138">
        <f>RES_hhdet_numvin!X131</f>
        <v>0</v>
      </c>
      <c r="Y84" s="138">
        <f>RES_hhdet_numvin!Y131</f>
        <v>0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X94" s="39">
        <f>RES_hhdet_numvin!X141</f>
        <v>0</v>
      </c>
      <c r="Y94" s="39">
        <f>RES_hhdet_numvin!Y141</f>
        <v>0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2.8540905748220098</v>
      </c>
      <c r="C98" s="117">
        <f t="shared" si="12"/>
        <v>2.5039389650418657</v>
      </c>
      <c r="D98" s="117">
        <f t="shared" si="12"/>
        <v>2.9868878592182773</v>
      </c>
      <c r="E98" s="117">
        <f t="shared" si="12"/>
        <v>3.0766506234611688</v>
      </c>
      <c r="F98" s="117">
        <f t="shared" si="12"/>
        <v>3.2814913880264585</v>
      </c>
      <c r="G98" s="117">
        <f t="shared" si="12"/>
        <v>2.5814627782563324</v>
      </c>
      <c r="H98" s="117">
        <f t="shared" si="12"/>
        <v>2.4579685381208165</v>
      </c>
      <c r="I98" s="117">
        <f t="shared" si="12"/>
        <v>2.4063197610124258</v>
      </c>
      <c r="J98" s="117">
        <f t="shared" si="12"/>
        <v>1.9448133924960418</v>
      </c>
      <c r="K98" s="117">
        <f t="shared" si="12"/>
        <v>1.8687785018235126</v>
      </c>
      <c r="L98" s="117">
        <f t="shared" si="12"/>
        <v>2.2322924652879408</v>
      </c>
      <c r="M98" s="117">
        <f t="shared" si="12"/>
        <v>1.9639526927366562</v>
      </c>
      <c r="N98" s="117">
        <f t="shared" si="12"/>
        <v>1.9857102859398823</v>
      </c>
      <c r="O98" s="117">
        <f t="shared" si="12"/>
        <v>1.7809319634420007</v>
      </c>
      <c r="P98" s="117">
        <f t="shared" si="12"/>
        <v>1.5833354175984864</v>
      </c>
      <c r="Q98" s="117">
        <f t="shared" si="12"/>
        <v>1.4776430005521157</v>
      </c>
      <c r="R98" s="117">
        <f t="shared" ref="R98:V98" si="13">R99+R102+R104+R113</f>
        <v>1.5560877514210301</v>
      </c>
      <c r="S98" s="117">
        <f t="shared" si="13"/>
        <v>1.5480972993928332</v>
      </c>
      <c r="T98" s="117">
        <f t="shared" si="13"/>
        <v>1.7942913139345096</v>
      </c>
      <c r="U98" s="117">
        <f t="shared" si="13"/>
        <v>1.5764559841064316</v>
      </c>
      <c r="V98" s="117">
        <f t="shared" si="13"/>
        <v>1.5495903229865924</v>
      </c>
      <c r="W98" s="117">
        <f t="shared" ref="W98:Y98" si="14">W99+W102+W104+W113</f>
        <v>1.4584507294402598</v>
      </c>
      <c r="X98" s="117">
        <f t="shared" si="14"/>
        <v>0.99958408382394581</v>
      </c>
      <c r="Y98" s="117">
        <f t="shared" si="14"/>
        <v>0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1.1258450293506059</v>
      </c>
      <c r="C99" s="122">
        <f t="shared" si="15"/>
        <v>0.74247719610787144</v>
      </c>
      <c r="D99" s="122">
        <f t="shared" si="15"/>
        <v>1.1974274682209525</v>
      </c>
      <c r="E99" s="122">
        <f t="shared" si="15"/>
        <v>1.2925991618359489</v>
      </c>
      <c r="F99" s="122">
        <f t="shared" si="15"/>
        <v>1.507873975674547</v>
      </c>
      <c r="G99" s="122">
        <f t="shared" si="15"/>
        <v>1.0291692433922885</v>
      </c>
      <c r="H99" s="122">
        <f t="shared" si="15"/>
        <v>1.1010670443722044</v>
      </c>
      <c r="I99" s="122">
        <f t="shared" si="15"/>
        <v>1.101151664103297</v>
      </c>
      <c r="J99" s="122">
        <f t="shared" si="15"/>
        <v>0.81394387812546665</v>
      </c>
      <c r="K99" s="122">
        <f t="shared" si="15"/>
        <v>0.76602613921861018</v>
      </c>
      <c r="L99" s="122">
        <f t="shared" si="15"/>
        <v>1.0285396836661556</v>
      </c>
      <c r="M99" s="122">
        <f t="shared" si="15"/>
        <v>0.90918875459548831</v>
      </c>
      <c r="N99" s="122">
        <f t="shared" si="15"/>
        <v>1.0765509210092934</v>
      </c>
      <c r="O99" s="122">
        <f t="shared" si="15"/>
        <v>0.9808549467947788</v>
      </c>
      <c r="P99" s="122">
        <f t="shared" si="15"/>
        <v>0.90905065073961622</v>
      </c>
      <c r="Q99" s="122">
        <f t="shared" si="15"/>
        <v>0.86114412656469042</v>
      </c>
      <c r="R99" s="122">
        <f t="shared" ref="R99:V99" si="16">SUM(R100:R101)</f>
        <v>0.86119229205746173</v>
      </c>
      <c r="S99" s="122">
        <f t="shared" si="16"/>
        <v>0.86116909419977417</v>
      </c>
      <c r="T99" s="122">
        <f t="shared" si="16"/>
        <v>1.0565463823523065</v>
      </c>
      <c r="U99" s="122">
        <f t="shared" si="16"/>
        <v>0.86113373281682604</v>
      </c>
      <c r="V99" s="122">
        <f t="shared" si="16"/>
        <v>0.86167039679352253</v>
      </c>
      <c r="W99" s="122">
        <f t="shared" ref="W99:Y99" si="17">SUM(W100:W101)</f>
        <v>0.86166999286391621</v>
      </c>
      <c r="X99" s="122">
        <f t="shared" si="17"/>
        <v>0.59783540628414034</v>
      </c>
      <c r="Y99" s="122">
        <f t="shared" si="17"/>
        <v>0</v>
      </c>
      <c r="DA99" s="130" t="s">
        <v>1688</v>
      </c>
    </row>
    <row r="100" spans="1:105" ht="12" customHeight="1" x14ac:dyDescent="0.25">
      <c r="A100" s="97" t="s">
        <v>198</v>
      </c>
      <c r="B100" s="98">
        <v>1.1226139294926909</v>
      </c>
      <c r="C100" s="98">
        <v>0.74041272570937233</v>
      </c>
      <c r="D100" s="98">
        <v>1.1942390369733451</v>
      </c>
      <c r="E100" s="98">
        <v>1.2897678417884777</v>
      </c>
      <c r="F100" s="98">
        <v>1.5047291487532239</v>
      </c>
      <c r="G100" s="98">
        <v>1.026999140154772</v>
      </c>
      <c r="H100" s="98">
        <v>1.0987102321582107</v>
      </c>
      <c r="I100" s="98">
        <v>1.098710232158211</v>
      </c>
      <c r="J100" s="98">
        <v>0.81203783319002565</v>
      </c>
      <c r="K100" s="98">
        <v>0.76431642304385217</v>
      </c>
      <c r="L100" s="98">
        <v>1.0269991401547722</v>
      </c>
      <c r="M100" s="98">
        <v>0.90765262252794465</v>
      </c>
      <c r="N100" s="98">
        <v>1.0748065348237317</v>
      </c>
      <c r="O100" s="98">
        <v>0.97927773000859897</v>
      </c>
      <c r="P100" s="98">
        <v>0.90765262252794476</v>
      </c>
      <c r="Q100" s="98">
        <v>0.85984522785898576</v>
      </c>
      <c r="R100" s="98">
        <v>0.85984522785898487</v>
      </c>
      <c r="S100" s="98">
        <v>0.85984522785898565</v>
      </c>
      <c r="T100" s="98">
        <v>1.0549441100601893</v>
      </c>
      <c r="U100" s="98">
        <v>0.85984522785898576</v>
      </c>
      <c r="V100" s="98">
        <v>0.85984522785898543</v>
      </c>
      <c r="W100" s="98">
        <v>0.85984522785898587</v>
      </c>
      <c r="X100" s="98">
        <v>0.59656061908856395</v>
      </c>
      <c r="Y100" s="98">
        <v>0</v>
      </c>
      <c r="DA100" s="63" t="s">
        <v>1689</v>
      </c>
    </row>
    <row r="101" spans="1:105" ht="12" customHeight="1" x14ac:dyDescent="0.25">
      <c r="A101" s="97" t="s">
        <v>53</v>
      </c>
      <c r="B101" s="98">
        <v>3.2310998579149802E-3</v>
      </c>
      <c r="C101" s="98">
        <v>2.0644703984991201E-3</v>
      </c>
      <c r="D101" s="98">
        <v>3.18843124760729E-3</v>
      </c>
      <c r="E101" s="98">
        <v>2.8313200474711364E-3</v>
      </c>
      <c r="F101" s="98">
        <v>3.1448269213229752E-3</v>
      </c>
      <c r="G101" s="98">
        <v>2.1701032375165226E-3</v>
      </c>
      <c r="H101" s="98">
        <v>2.3568122139935939E-3</v>
      </c>
      <c r="I101" s="98">
        <v>2.4414319450860116E-3</v>
      </c>
      <c r="J101" s="98">
        <v>1.9060449354410445E-3</v>
      </c>
      <c r="K101" s="98">
        <v>1.7097161747579781E-3</v>
      </c>
      <c r="L101" s="98">
        <v>1.5405435113834394E-3</v>
      </c>
      <c r="M101" s="98">
        <v>1.5361320675436379E-3</v>
      </c>
      <c r="N101" s="98">
        <v>1.744386185561803E-3</v>
      </c>
      <c r="O101" s="98">
        <v>1.5772167861798055E-3</v>
      </c>
      <c r="P101" s="98">
        <v>1.3980282116714446E-3</v>
      </c>
      <c r="Q101" s="98">
        <v>1.2988987057046555E-3</v>
      </c>
      <c r="R101" s="98">
        <v>1.3470641984768136E-3</v>
      </c>
      <c r="S101" s="98">
        <v>1.3238663407885421E-3</v>
      </c>
      <c r="T101" s="98">
        <v>1.602272292117104E-3</v>
      </c>
      <c r="U101" s="98">
        <v>1.2885049578402333E-3</v>
      </c>
      <c r="V101" s="98">
        <v>1.8251689345370886E-3</v>
      </c>
      <c r="W101" s="98">
        <v>1.8247650049303345E-3</v>
      </c>
      <c r="X101" s="98">
        <v>1.2747871955763644E-3</v>
      </c>
      <c r="Y101" s="98">
        <v>0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7.5093566198218293E-3</v>
      </c>
      <c r="C102" s="122">
        <f t="shared" si="18"/>
        <v>8.3253357143934573E-3</v>
      </c>
      <c r="D102" s="122">
        <f t="shared" si="18"/>
        <v>6.5490551733222106E-3</v>
      </c>
      <c r="E102" s="122">
        <f t="shared" si="18"/>
        <v>1.3716450775935356E-2</v>
      </c>
      <c r="F102" s="122">
        <f t="shared" si="18"/>
        <v>9.8557397548097447E-3</v>
      </c>
      <c r="G102" s="122">
        <f t="shared" si="18"/>
        <v>1.1256786151600503E-2</v>
      </c>
      <c r="H102" s="122">
        <f t="shared" si="18"/>
        <v>1.1806882662813238E-2</v>
      </c>
      <c r="I102" s="122">
        <f t="shared" si="18"/>
        <v>4.6802390865530548E-3</v>
      </c>
      <c r="J102" s="122">
        <f t="shared" si="18"/>
        <v>3.7946397336908705E-3</v>
      </c>
      <c r="K102" s="122">
        <f t="shared" si="18"/>
        <v>5.0162929394805423E-3</v>
      </c>
      <c r="L102" s="122">
        <f t="shared" si="18"/>
        <v>7.264805918696886E-3</v>
      </c>
      <c r="M102" s="122">
        <f t="shared" si="18"/>
        <v>7.5955408068476534E-3</v>
      </c>
      <c r="N102" s="122">
        <f t="shared" si="18"/>
        <v>9.380939908196835E-3</v>
      </c>
      <c r="O102" s="122">
        <f t="shared" si="18"/>
        <v>1.1075943071050523E-2</v>
      </c>
      <c r="P102" s="122">
        <f t="shared" si="18"/>
        <v>1.2025798618395441E-2</v>
      </c>
      <c r="Q102" s="122">
        <f t="shared" si="18"/>
        <v>1.1341436725605331E-2</v>
      </c>
      <c r="R102" s="122">
        <f t="shared" si="18"/>
        <v>1.1437783877590714E-2</v>
      </c>
      <c r="S102" s="122">
        <f t="shared" si="18"/>
        <v>1.0495644904930957E-2</v>
      </c>
      <c r="T102" s="122">
        <f t="shared" si="18"/>
        <v>1.0536076338313495E-2</v>
      </c>
      <c r="U102" s="122">
        <f t="shared" si="18"/>
        <v>9.6122999780807929E-3</v>
      </c>
      <c r="V102" s="122">
        <f t="shared" si="18"/>
        <v>8.608278701431096E-3</v>
      </c>
      <c r="W102" s="122">
        <f t="shared" si="18"/>
        <v>7.7364092988755273E-3</v>
      </c>
      <c r="X102" s="122">
        <f t="shared" si="18"/>
        <v>7.0593048697046431E-3</v>
      </c>
      <c r="Y102" s="122">
        <f t="shared" si="18"/>
        <v>0</v>
      </c>
      <c r="DA102" s="130" t="s">
        <v>1691</v>
      </c>
    </row>
    <row r="103" spans="1:105" ht="12" customHeight="1" x14ac:dyDescent="0.25">
      <c r="A103" s="97" t="s">
        <v>53</v>
      </c>
      <c r="B103" s="98">
        <v>7.5093566198218293E-3</v>
      </c>
      <c r="C103" s="98">
        <v>8.3253357143934573E-3</v>
      </c>
      <c r="D103" s="98">
        <v>6.5490551733222106E-3</v>
      </c>
      <c r="E103" s="98">
        <v>1.3716450775935356E-2</v>
      </c>
      <c r="F103" s="98">
        <v>9.8557397548097447E-3</v>
      </c>
      <c r="G103" s="98">
        <v>1.1256786151600503E-2</v>
      </c>
      <c r="H103" s="98">
        <v>1.1806882662813238E-2</v>
      </c>
      <c r="I103" s="98">
        <v>4.6802390865530548E-3</v>
      </c>
      <c r="J103" s="98">
        <v>3.7946397336908705E-3</v>
      </c>
      <c r="K103" s="98">
        <v>5.0162929394805423E-3</v>
      </c>
      <c r="L103" s="98">
        <v>7.264805918696886E-3</v>
      </c>
      <c r="M103" s="98">
        <v>7.5955408068476534E-3</v>
      </c>
      <c r="N103" s="98">
        <v>9.380939908196835E-3</v>
      </c>
      <c r="O103" s="98">
        <v>1.1075943071050523E-2</v>
      </c>
      <c r="P103" s="98">
        <v>1.2025798618395441E-2</v>
      </c>
      <c r="Q103" s="98">
        <v>1.1341436725605331E-2</v>
      </c>
      <c r="R103" s="98">
        <v>1.1437783877590714E-2</v>
      </c>
      <c r="S103" s="98">
        <v>1.0495644904930957E-2</v>
      </c>
      <c r="T103" s="98">
        <v>1.0536076338313495E-2</v>
      </c>
      <c r="U103" s="98">
        <v>9.6122999780807929E-3</v>
      </c>
      <c r="V103" s="98">
        <v>8.608278701431096E-3</v>
      </c>
      <c r="W103" s="98">
        <v>7.7364092988755273E-3</v>
      </c>
      <c r="X103" s="98">
        <v>7.0593048697046431E-3</v>
      </c>
      <c r="Y103" s="98">
        <v>0</v>
      </c>
      <c r="DA103" s="63" t="s">
        <v>1692</v>
      </c>
    </row>
    <row r="104" spans="1:105" ht="12" customHeight="1" x14ac:dyDescent="0.25">
      <c r="A104" s="121" t="s">
        <v>55</v>
      </c>
      <c r="B104" s="122">
        <v>0.53427357147336263</v>
      </c>
      <c r="C104" s="122">
        <v>0.55242730093049841</v>
      </c>
      <c r="D104" s="122">
        <v>0.55704618294087926</v>
      </c>
      <c r="E104" s="122">
        <v>0.50364229928788229</v>
      </c>
      <c r="F104" s="122">
        <v>0.49891864154945109</v>
      </c>
      <c r="G104" s="122">
        <v>0.47186722390520591</v>
      </c>
      <c r="H104" s="122">
        <v>0.41423879646645656</v>
      </c>
      <c r="I104" s="122">
        <v>0.40475823154868551</v>
      </c>
      <c r="J104" s="122">
        <v>0.38708880067508489</v>
      </c>
      <c r="K104" s="122">
        <v>0.38519147127138798</v>
      </c>
      <c r="L104" s="122">
        <v>0.36785812039110943</v>
      </c>
      <c r="M104" s="122">
        <v>0.33853686050805676</v>
      </c>
      <c r="N104" s="122">
        <v>0.31220410263482545</v>
      </c>
      <c r="O104" s="122">
        <v>0.29035510171129975</v>
      </c>
      <c r="P104" s="122">
        <v>0.25150991812088569</v>
      </c>
      <c r="Q104" s="122">
        <v>0.22995095394178144</v>
      </c>
      <c r="R104" s="122">
        <v>0.23630286212177704</v>
      </c>
      <c r="S104" s="122">
        <v>0.24228936409040355</v>
      </c>
      <c r="T104" s="122">
        <v>0.24810093499008029</v>
      </c>
      <c r="U104" s="122">
        <v>0.23990273250111752</v>
      </c>
      <c r="V104" s="122">
        <v>0.20930477692278723</v>
      </c>
      <c r="W104" s="122">
        <v>0.19080226272583475</v>
      </c>
      <c r="X104" s="122">
        <v>0.13428102954419024</v>
      </c>
      <c r="Y104" s="122">
        <v>0</v>
      </c>
      <c r="DA104" s="130" t="s">
        <v>1693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0.21674441010196682</v>
      </c>
      <c r="C109" s="101">
        <v>0.21848825720570153</v>
      </c>
      <c r="D109" s="101">
        <v>0.21906261758019177</v>
      </c>
      <c r="E109" s="101">
        <v>0.20596955273247849</v>
      </c>
      <c r="F109" s="101">
        <v>0.20475851293700145</v>
      </c>
      <c r="G109" s="101">
        <v>0.1875080552045133</v>
      </c>
      <c r="H109" s="101">
        <v>0.1736921033666273</v>
      </c>
      <c r="I109" s="101">
        <v>0.17329145296939849</v>
      </c>
      <c r="J109" s="101">
        <v>0.1573815319666402</v>
      </c>
      <c r="K109" s="101">
        <v>0.14723056896060269</v>
      </c>
      <c r="L109" s="101">
        <v>0.11298358394925526</v>
      </c>
      <c r="M109" s="101">
        <v>8.535625833461799E-2</v>
      </c>
      <c r="N109" s="101">
        <v>6.1497793609552792E-2</v>
      </c>
      <c r="O109" s="101">
        <v>4.9434432193479899E-2</v>
      </c>
      <c r="P109" s="101">
        <v>4.0309120558673542E-2</v>
      </c>
      <c r="Q109" s="101">
        <v>3.3054029849310808E-2</v>
      </c>
      <c r="R109" s="101">
        <v>3.0848580656981071E-2</v>
      </c>
      <c r="S109" s="101">
        <v>2.8579678956390586E-2</v>
      </c>
      <c r="T109" s="101">
        <v>3.7496966505049481E-2</v>
      </c>
      <c r="U109" s="101">
        <v>3.5285684118820458E-2</v>
      </c>
      <c r="V109" s="101">
        <v>3.5968404311826567E-2</v>
      </c>
      <c r="W109" s="101">
        <v>3.1537897347965242E-2</v>
      </c>
      <c r="X109" s="101">
        <v>2.2598093600580339E-2</v>
      </c>
      <c r="Y109" s="101">
        <v>0</v>
      </c>
      <c r="DA109" s="131" t="s">
        <v>1698</v>
      </c>
    </row>
    <row r="110" spans="1:105" ht="12" customHeight="1" x14ac:dyDescent="0.25">
      <c r="A110" s="107" t="s">
        <v>121</v>
      </c>
      <c r="B110" s="104">
        <v>0.31752916137139575</v>
      </c>
      <c r="C110" s="104">
        <v>0.33393904372479688</v>
      </c>
      <c r="D110" s="104">
        <v>0.33798356536068752</v>
      </c>
      <c r="E110" s="104">
        <v>0.29767274655540382</v>
      </c>
      <c r="F110" s="104">
        <v>0.29416012861244961</v>
      </c>
      <c r="G110" s="104">
        <v>0.28435916870069261</v>
      </c>
      <c r="H110" s="104">
        <v>0.24054669309982926</v>
      </c>
      <c r="I110" s="104">
        <v>0.23146677857928705</v>
      </c>
      <c r="J110" s="104">
        <v>0.22970726870844466</v>
      </c>
      <c r="K110" s="104">
        <v>0.23796090231078532</v>
      </c>
      <c r="L110" s="104">
        <v>0.25487453644185415</v>
      </c>
      <c r="M110" s="104">
        <v>0.2531806021734388</v>
      </c>
      <c r="N110" s="104">
        <v>0.25070630902527269</v>
      </c>
      <c r="O110" s="104">
        <v>0.24092066951781985</v>
      </c>
      <c r="P110" s="104">
        <v>0.21120079756221216</v>
      </c>
      <c r="Q110" s="104">
        <v>0.19689692409247064</v>
      </c>
      <c r="R110" s="104">
        <v>0.20545428146479597</v>
      </c>
      <c r="S110" s="104">
        <v>0.21370968513401298</v>
      </c>
      <c r="T110" s="104">
        <v>0.2106039684850308</v>
      </c>
      <c r="U110" s="104">
        <v>0.20461704838229705</v>
      </c>
      <c r="V110" s="104">
        <v>0.17333637261096066</v>
      </c>
      <c r="W110" s="104">
        <v>0.1592643653778695</v>
      </c>
      <c r="X110" s="104">
        <v>0.11168293594360991</v>
      </c>
      <c r="Y110" s="104">
        <v>0</v>
      </c>
      <c r="DA110" s="132" t="s">
        <v>1699</v>
      </c>
    </row>
    <row r="111" spans="1:105" ht="12" customHeight="1" x14ac:dyDescent="0.25">
      <c r="A111" s="108" t="s">
        <v>53</v>
      </c>
      <c r="B111" s="98">
        <v>7.5081846426368157E-2</v>
      </c>
      <c r="C111" s="98">
        <v>8.9118507963657417E-2</v>
      </c>
      <c r="D111" s="98">
        <v>9.6033469039347771E-2</v>
      </c>
      <c r="E111" s="98">
        <v>6.236339555819536E-2</v>
      </c>
      <c r="F111" s="98">
        <v>6.2296129571797851E-2</v>
      </c>
      <c r="G111" s="98">
        <v>8.0182635279955963E-2</v>
      </c>
      <c r="H111" s="98">
        <v>5.8331559450157174E-2</v>
      </c>
      <c r="I111" s="98">
        <v>5.7939116263118373E-2</v>
      </c>
      <c r="J111" s="98">
        <v>5.5602914998622917E-2</v>
      </c>
      <c r="K111" s="98">
        <v>6.1445374493145508E-2</v>
      </c>
      <c r="L111" s="98">
        <v>4.7076556639844044E-2</v>
      </c>
      <c r="M111" s="98">
        <v>3.573592012178705E-2</v>
      </c>
      <c r="N111" s="98">
        <v>3.4125608323268358E-2</v>
      </c>
      <c r="O111" s="98">
        <v>2.7825162574620067E-2</v>
      </c>
      <c r="P111" s="98">
        <v>2.6240523159774754E-2</v>
      </c>
      <c r="Q111" s="98">
        <v>2.5847909485747445E-2</v>
      </c>
      <c r="R111" s="98">
        <v>2.9298391810904517E-2</v>
      </c>
      <c r="S111" s="98">
        <v>2.8728029519531295E-2</v>
      </c>
      <c r="T111" s="98">
        <v>2.0301880481669459E-2</v>
      </c>
      <c r="U111" s="98">
        <v>2.005927072358181E-2</v>
      </c>
      <c r="V111" s="98">
        <v>6.6570263055820353E-3</v>
      </c>
      <c r="W111" s="98">
        <v>1.4958774996613734E-2</v>
      </c>
      <c r="X111" s="98">
        <v>1.9748010354568163E-2</v>
      </c>
      <c r="Y111" s="98">
        <v>0</v>
      </c>
      <c r="DA111" s="63" t="s">
        <v>1700</v>
      </c>
    </row>
    <row r="112" spans="1:105" ht="12" customHeight="1" x14ac:dyDescent="0.25">
      <c r="A112" s="108" t="s">
        <v>52</v>
      </c>
      <c r="B112" s="98">
        <v>0.24244731494502758</v>
      </c>
      <c r="C112" s="98">
        <v>0.24482053576113949</v>
      </c>
      <c r="D112" s="98">
        <v>0.24195009632133974</v>
      </c>
      <c r="E112" s="98">
        <v>0.23530935099720848</v>
      </c>
      <c r="F112" s="98">
        <v>0.23186399904065177</v>
      </c>
      <c r="G112" s="98">
        <v>0.20417653342073666</v>
      </c>
      <c r="H112" s="98">
        <v>0.1822151336496721</v>
      </c>
      <c r="I112" s="98">
        <v>0.17352766231616867</v>
      </c>
      <c r="J112" s="98">
        <v>0.17410435370982175</v>
      </c>
      <c r="K112" s="98">
        <v>0.17651552781763982</v>
      </c>
      <c r="L112" s="98">
        <v>0.20779797980201009</v>
      </c>
      <c r="M112" s="98">
        <v>0.21744468205165174</v>
      </c>
      <c r="N112" s="98">
        <v>0.2165807007020043</v>
      </c>
      <c r="O112" s="98">
        <v>0.21309550694319979</v>
      </c>
      <c r="P112" s="98">
        <v>0.1849602744024374</v>
      </c>
      <c r="Q112" s="98">
        <v>0.1710490146067232</v>
      </c>
      <c r="R112" s="98">
        <v>0.17615588965389145</v>
      </c>
      <c r="S112" s="98">
        <v>0.18498165561448168</v>
      </c>
      <c r="T112" s="98">
        <v>0.19030208800336135</v>
      </c>
      <c r="U112" s="98">
        <v>0.18455777765871526</v>
      </c>
      <c r="V112" s="98">
        <v>0.16667934630537862</v>
      </c>
      <c r="W112" s="98">
        <v>0.14430559038125576</v>
      </c>
      <c r="X112" s="98">
        <v>9.1934925589041747E-2</v>
      </c>
      <c r="Y112" s="98">
        <v>0</v>
      </c>
      <c r="DA112" s="63" t="s">
        <v>1701</v>
      </c>
    </row>
    <row r="113" spans="1:105" ht="12" customHeight="1" x14ac:dyDescent="0.25">
      <c r="A113" s="121" t="s">
        <v>54</v>
      </c>
      <c r="B113" s="122">
        <v>1.1864626173782196</v>
      </c>
      <c r="C113" s="122">
        <v>1.2007091322891026</v>
      </c>
      <c r="D113" s="122">
        <v>1.2258651528831233</v>
      </c>
      <c r="E113" s="122">
        <v>1.2666927115614022</v>
      </c>
      <c r="F113" s="122">
        <v>1.2648430310476506</v>
      </c>
      <c r="G113" s="122">
        <v>1.0691695248072373</v>
      </c>
      <c r="H113" s="122">
        <v>0.93085581461934241</v>
      </c>
      <c r="I113" s="122">
        <v>0.8957296262738903</v>
      </c>
      <c r="J113" s="122">
        <v>0.73998607396179938</v>
      </c>
      <c r="K113" s="122">
        <v>0.71254459839403395</v>
      </c>
      <c r="L113" s="122">
        <v>0.82862985531197897</v>
      </c>
      <c r="M113" s="122">
        <v>0.70863153682626345</v>
      </c>
      <c r="N113" s="122">
        <v>0.58757432238756668</v>
      </c>
      <c r="O113" s="122">
        <v>0.49864597186487147</v>
      </c>
      <c r="P113" s="122">
        <v>0.41074905011958895</v>
      </c>
      <c r="Q113" s="122">
        <v>0.37520648332003848</v>
      </c>
      <c r="R113" s="122">
        <v>0.4471548133642006</v>
      </c>
      <c r="S113" s="122">
        <v>0.43414319619772462</v>
      </c>
      <c r="T113" s="122">
        <v>0.47910792025380933</v>
      </c>
      <c r="U113" s="122">
        <v>0.46580721881040732</v>
      </c>
      <c r="V113" s="122">
        <v>0.4700068705688516</v>
      </c>
      <c r="W113" s="122">
        <v>0.39824206455163325</v>
      </c>
      <c r="X113" s="122">
        <v>0.26040834312591055</v>
      </c>
      <c r="Y113" s="122">
        <v>0</v>
      </c>
      <c r="DA113" s="130" t="s">
        <v>1702</v>
      </c>
    </row>
    <row r="114" spans="1:105" ht="12" customHeight="1" x14ac:dyDescent="0.25">
      <c r="A114" s="97" t="s">
        <v>50</v>
      </c>
      <c r="B114" s="98">
        <v>0.66736585782891578</v>
      </c>
      <c r="C114" s="98">
        <v>0.63992830328006289</v>
      </c>
      <c r="D114" s="98">
        <v>0.63339561188755622</v>
      </c>
      <c r="E114" s="98">
        <v>0.74823848325228226</v>
      </c>
      <c r="F114" s="98">
        <v>0.72944472195382482</v>
      </c>
      <c r="G114" s="98">
        <v>0.56825496502492767</v>
      </c>
      <c r="H114" s="98">
        <v>0.47965826487789842</v>
      </c>
      <c r="I114" s="98">
        <v>0.42910763908200378</v>
      </c>
      <c r="J114" s="98">
        <v>0.35008094185937</v>
      </c>
      <c r="K114" s="98">
        <v>0.32911365112578894</v>
      </c>
      <c r="L114" s="98">
        <v>0.355789503461867</v>
      </c>
      <c r="M114" s="98">
        <v>0.34959763508660613</v>
      </c>
      <c r="N114" s="98">
        <v>0.33384216102036129</v>
      </c>
      <c r="O114" s="98">
        <v>0.31710571452082115</v>
      </c>
      <c r="P114" s="98">
        <v>0.26450711131279958</v>
      </c>
      <c r="Q114" s="98">
        <v>0.23644013871781408</v>
      </c>
      <c r="R114" s="98">
        <v>0.23007006239115968</v>
      </c>
      <c r="S114" s="98">
        <v>0.22893334029952564</v>
      </c>
      <c r="T114" s="98">
        <v>0.20887801827708088</v>
      </c>
      <c r="U114" s="98">
        <v>0.18751575852155258</v>
      </c>
      <c r="V114" s="98">
        <v>0.18369979246110069</v>
      </c>
      <c r="W114" s="98">
        <v>0.13802197316058615</v>
      </c>
      <c r="X114" s="98">
        <v>9.5219789708299113E-2</v>
      </c>
      <c r="Y114" s="98">
        <v>0</v>
      </c>
      <c r="DA114" s="63" t="s">
        <v>1703</v>
      </c>
    </row>
    <row r="115" spans="1:105" ht="12" customHeight="1" x14ac:dyDescent="0.25">
      <c r="A115" s="109" t="s">
        <v>120</v>
      </c>
      <c r="B115" s="33">
        <v>0.51909675954930379</v>
      </c>
      <c r="C115" s="33">
        <v>0.56078082900903958</v>
      </c>
      <c r="D115" s="33">
        <v>0.59246954099556703</v>
      </c>
      <c r="E115" s="33">
        <v>0.5184542283091198</v>
      </c>
      <c r="F115" s="33">
        <v>0.53539830909382591</v>
      </c>
      <c r="G115" s="33">
        <v>0.5009145597823097</v>
      </c>
      <c r="H115" s="33">
        <v>0.45119754974144405</v>
      </c>
      <c r="I115" s="33">
        <v>0.46662198719188647</v>
      </c>
      <c r="J115" s="33">
        <v>0.38990513210242944</v>
      </c>
      <c r="K115" s="33">
        <v>0.38343094726824495</v>
      </c>
      <c r="L115" s="33">
        <v>0.47284035185011197</v>
      </c>
      <c r="M115" s="33">
        <v>0.35903390173965738</v>
      </c>
      <c r="N115" s="33">
        <v>0.25373216136720539</v>
      </c>
      <c r="O115" s="33">
        <v>0.1815402573440503</v>
      </c>
      <c r="P115" s="33">
        <v>0.1462419388067894</v>
      </c>
      <c r="Q115" s="33">
        <v>0.13876634460222437</v>
      </c>
      <c r="R115" s="33">
        <v>0.21708475097304092</v>
      </c>
      <c r="S115" s="33">
        <v>0.20520985589819898</v>
      </c>
      <c r="T115" s="33">
        <v>0.27022990197672841</v>
      </c>
      <c r="U115" s="33">
        <v>0.27829146028885471</v>
      </c>
      <c r="V115" s="33">
        <v>0.28630707810775091</v>
      </c>
      <c r="W115" s="33">
        <v>0.26022009139104707</v>
      </c>
      <c r="X115" s="33">
        <v>0.16518855341761141</v>
      </c>
      <c r="Y115" s="33">
        <v>0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2.0376937456720876</v>
      </c>
      <c r="C117" s="117">
        <f t="shared" si="19"/>
        <v>1.781579785117513</v>
      </c>
      <c r="D117" s="117">
        <f t="shared" si="19"/>
        <v>2.1499824063205386</v>
      </c>
      <c r="E117" s="117">
        <f t="shared" si="19"/>
        <v>2.2169923940844978</v>
      </c>
      <c r="F117" s="117">
        <f t="shared" si="19"/>
        <v>2.3778848954334113</v>
      </c>
      <c r="G117" s="117">
        <f t="shared" si="19"/>
        <v>1.8769655067120103</v>
      </c>
      <c r="H117" s="117">
        <f t="shared" si="19"/>
        <v>1.8072879868605267</v>
      </c>
      <c r="I117" s="117">
        <f t="shared" si="19"/>
        <v>1.7674554641070488</v>
      </c>
      <c r="J117" s="117">
        <f t="shared" si="19"/>
        <v>1.4359917243236862</v>
      </c>
      <c r="K117" s="117">
        <f t="shared" si="19"/>
        <v>1.390063891982261</v>
      </c>
      <c r="L117" s="117">
        <f t="shared" si="19"/>
        <v>1.6866340560490292</v>
      </c>
      <c r="M117" s="117">
        <f t="shared" si="19"/>
        <v>1.497967418932014</v>
      </c>
      <c r="N117" s="117">
        <f t="shared" si="19"/>
        <v>1.5378734026113785</v>
      </c>
      <c r="O117" s="117">
        <f t="shared" si="19"/>
        <v>1.3956980989910486</v>
      </c>
      <c r="P117" s="117">
        <f t="shared" si="19"/>
        <v>1.2523102326809183</v>
      </c>
      <c r="Q117" s="117">
        <f t="shared" si="19"/>
        <v>1.1728207701574296</v>
      </c>
      <c r="R117" s="117">
        <f t="shared" ref="R117:V117" si="20">R118+R121+R123+R132</f>
        <v>1.2400865889025232</v>
      </c>
      <c r="S117" s="117">
        <f t="shared" si="20"/>
        <v>1.2417978452629863</v>
      </c>
      <c r="T117" s="117">
        <f t="shared" si="20"/>
        <v>1.4526554741646238</v>
      </c>
      <c r="U117" s="117">
        <f t="shared" si="20"/>
        <v>1.2863406723057815</v>
      </c>
      <c r="V117" s="117">
        <f t="shared" si="20"/>
        <v>1.2650534053041569</v>
      </c>
      <c r="W117" s="117">
        <f t="shared" ref="W117:Y117" si="21">W118+W121+W123+W132</f>
        <v>1.1971833916186694</v>
      </c>
      <c r="X117" s="117">
        <f t="shared" si="21"/>
        <v>0.82452493577201813</v>
      </c>
      <c r="Y117" s="117">
        <f t="shared" si="21"/>
        <v>0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0.85165554528765808</v>
      </c>
      <c r="C118" s="122">
        <f t="shared" si="22"/>
        <v>0.56306208972533811</v>
      </c>
      <c r="D118" s="122">
        <f t="shared" si="22"/>
        <v>0.91012439516917809</v>
      </c>
      <c r="E118" s="122">
        <f t="shared" si="22"/>
        <v>0.98497441146882081</v>
      </c>
      <c r="F118" s="122">
        <f t="shared" si="22"/>
        <v>1.152210675750809</v>
      </c>
      <c r="G118" s="122">
        <f t="shared" si="22"/>
        <v>0.78710158490000681</v>
      </c>
      <c r="H118" s="122">
        <f t="shared" si="22"/>
        <v>0.84261170252421658</v>
      </c>
      <c r="I118" s="122">
        <f t="shared" si="22"/>
        <v>0.84406160371034655</v>
      </c>
      <c r="J118" s="122">
        <f t="shared" si="22"/>
        <v>0.62631037534098177</v>
      </c>
      <c r="K118" s="122">
        <f t="shared" si="22"/>
        <v>0.59227919073956381</v>
      </c>
      <c r="L118" s="122">
        <f t="shared" si="22"/>
        <v>0.79988944437627985</v>
      </c>
      <c r="M118" s="122">
        <f t="shared" si="22"/>
        <v>0.71159363774108086</v>
      </c>
      <c r="N118" s="122">
        <f t="shared" si="22"/>
        <v>0.84840120932457852</v>
      </c>
      <c r="O118" s="122">
        <f t="shared" si="22"/>
        <v>0.7776015633100738</v>
      </c>
      <c r="P118" s="122">
        <f t="shared" si="22"/>
        <v>0.72107217940990476</v>
      </c>
      <c r="Q118" s="122">
        <f t="shared" si="22"/>
        <v>0.68345044955936229</v>
      </c>
      <c r="R118" s="122">
        <f t="shared" ref="R118:V118" si="23">SUM(R119:R120)</f>
        <v>0.68540169159324571</v>
      </c>
      <c r="S118" s="122">
        <f t="shared" si="23"/>
        <v>0.68847963898497055</v>
      </c>
      <c r="T118" s="122">
        <f t="shared" si="23"/>
        <v>0.84799122694771978</v>
      </c>
      <c r="U118" s="122">
        <f t="shared" si="23"/>
        <v>0.69308484741266652</v>
      </c>
      <c r="V118" s="122">
        <f t="shared" si="23"/>
        <v>0.69451563799473681</v>
      </c>
      <c r="W118" s="122">
        <f t="shared" ref="W118:Y118" si="24">SUM(W119:W120)</f>
        <v>0.69515919108570368</v>
      </c>
      <c r="X118" s="122">
        <f t="shared" si="24"/>
        <v>0.48254581701773003</v>
      </c>
      <c r="Y118" s="122">
        <f t="shared" si="24"/>
        <v>0</v>
      </c>
      <c r="DA118" s="130" t="s">
        <v>1856</v>
      </c>
    </row>
    <row r="119" spans="1:105" ht="12" customHeight="1" x14ac:dyDescent="0.25">
      <c r="A119" s="97" t="s">
        <v>198</v>
      </c>
      <c r="B119" s="98">
        <v>0.84842444542974305</v>
      </c>
      <c r="C119" s="98">
        <v>0.560997619326839</v>
      </c>
      <c r="D119" s="98">
        <v>0.90693596392157083</v>
      </c>
      <c r="E119" s="98">
        <v>0.9821430914213497</v>
      </c>
      <c r="F119" s="98">
        <v>1.149065848829486</v>
      </c>
      <c r="G119" s="98">
        <v>0.78493148166249027</v>
      </c>
      <c r="H119" s="98">
        <v>0.84025489031022293</v>
      </c>
      <c r="I119" s="98">
        <v>0.84162017176526049</v>
      </c>
      <c r="J119" s="98">
        <v>0.62440433040554078</v>
      </c>
      <c r="K119" s="98">
        <v>0.5905694745648058</v>
      </c>
      <c r="L119" s="98">
        <v>0.7983489008648964</v>
      </c>
      <c r="M119" s="98">
        <v>0.7100575056735372</v>
      </c>
      <c r="N119" s="98">
        <v>0.84665682313901669</v>
      </c>
      <c r="O119" s="98">
        <v>0.77602434652389396</v>
      </c>
      <c r="P119" s="98">
        <v>0.7196741511982333</v>
      </c>
      <c r="Q119" s="98">
        <v>0.68215155085365764</v>
      </c>
      <c r="R119" s="98">
        <v>0.68405462739476885</v>
      </c>
      <c r="S119" s="98">
        <v>0.68715577264418204</v>
      </c>
      <c r="T119" s="98">
        <v>0.84638895465560271</v>
      </c>
      <c r="U119" s="98">
        <v>0.69179634245482624</v>
      </c>
      <c r="V119" s="98">
        <v>0.69269046906019971</v>
      </c>
      <c r="W119" s="98">
        <v>0.69333442608077334</v>
      </c>
      <c r="X119" s="98">
        <v>0.48127102982215364</v>
      </c>
      <c r="Y119" s="98">
        <v>0</v>
      </c>
      <c r="DA119" s="63" t="s">
        <v>1857</v>
      </c>
    </row>
    <row r="120" spans="1:105" ht="12" customHeight="1" x14ac:dyDescent="0.25">
      <c r="A120" s="97" t="s">
        <v>53</v>
      </c>
      <c r="B120" s="98">
        <v>3.2310998579149802E-3</v>
      </c>
      <c r="C120" s="98">
        <v>2.0644703984991201E-3</v>
      </c>
      <c r="D120" s="98">
        <v>3.18843124760729E-3</v>
      </c>
      <c r="E120" s="98">
        <v>2.8313200474711364E-3</v>
      </c>
      <c r="F120" s="98">
        <v>3.1448269213229752E-3</v>
      </c>
      <c r="G120" s="98">
        <v>2.1701032375165226E-3</v>
      </c>
      <c r="H120" s="98">
        <v>2.3568122139935939E-3</v>
      </c>
      <c r="I120" s="98">
        <v>2.4414319450860116E-3</v>
      </c>
      <c r="J120" s="98">
        <v>1.9060449354410445E-3</v>
      </c>
      <c r="K120" s="98">
        <v>1.7097161747579781E-3</v>
      </c>
      <c r="L120" s="98">
        <v>1.5405435113834394E-3</v>
      </c>
      <c r="M120" s="98">
        <v>1.5361320675436379E-3</v>
      </c>
      <c r="N120" s="98">
        <v>1.744386185561803E-3</v>
      </c>
      <c r="O120" s="98">
        <v>1.5772167861798055E-3</v>
      </c>
      <c r="P120" s="98">
        <v>1.3980282116714446E-3</v>
      </c>
      <c r="Q120" s="98">
        <v>1.2988987057046555E-3</v>
      </c>
      <c r="R120" s="98">
        <v>1.3470641984768136E-3</v>
      </c>
      <c r="S120" s="98">
        <v>1.3238663407885421E-3</v>
      </c>
      <c r="T120" s="98">
        <v>1.602272292117104E-3</v>
      </c>
      <c r="U120" s="98">
        <v>1.2885049578402333E-3</v>
      </c>
      <c r="V120" s="98">
        <v>1.8251689345370886E-3</v>
      </c>
      <c r="W120" s="98">
        <v>1.8247650049303345E-3</v>
      </c>
      <c r="X120" s="98">
        <v>1.2747871955763644E-3</v>
      </c>
      <c r="Y120" s="98">
        <v>0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1.332664279003663E-2</v>
      </c>
      <c r="C121" s="122">
        <f t="shared" si="25"/>
        <v>1.5907171120460833E-2</v>
      </c>
      <c r="D121" s="122">
        <f t="shared" si="25"/>
        <v>1.3244736180809487E-2</v>
      </c>
      <c r="E121" s="122">
        <f t="shared" si="25"/>
        <v>2.9043568139745565E-2</v>
      </c>
      <c r="F121" s="122">
        <f t="shared" si="25"/>
        <v>2.1798854736027017E-2</v>
      </c>
      <c r="G121" s="122">
        <f t="shared" si="25"/>
        <v>2.5996258784932245E-2</v>
      </c>
      <c r="H121" s="122">
        <f t="shared" si="25"/>
        <v>2.8576444631548233E-2</v>
      </c>
      <c r="I121" s="122">
        <f t="shared" si="25"/>
        <v>1.1583487661138125E-2</v>
      </c>
      <c r="J121" s="122">
        <f t="shared" si="25"/>
        <v>9.5608571998186676E-3</v>
      </c>
      <c r="K121" s="122">
        <f t="shared" si="25"/>
        <v>1.3375619024219434E-2</v>
      </c>
      <c r="L121" s="122">
        <f t="shared" si="25"/>
        <v>2.0666013533935476E-2</v>
      </c>
      <c r="M121" s="122">
        <f t="shared" si="25"/>
        <v>2.3374705815423964E-2</v>
      </c>
      <c r="N121" s="122">
        <f t="shared" si="25"/>
        <v>3.0635506191546116E-2</v>
      </c>
      <c r="O121" s="122">
        <f t="shared" si="25"/>
        <v>3.761607035035041E-2</v>
      </c>
      <c r="P121" s="122">
        <f t="shared" si="25"/>
        <v>4.2036824035542632E-2</v>
      </c>
      <c r="Q121" s="122">
        <f t="shared" si="25"/>
        <v>3.9868890370438864E-2</v>
      </c>
      <c r="R121" s="122">
        <f t="shared" si="25"/>
        <v>4.0489523286704764E-2</v>
      </c>
      <c r="S121" s="122">
        <f t="shared" si="25"/>
        <v>3.785531718618966E-2</v>
      </c>
      <c r="T121" s="122">
        <f t="shared" si="25"/>
        <v>3.8969001314566841E-2</v>
      </c>
      <c r="U121" s="122">
        <f t="shared" si="25"/>
        <v>3.6431066263317352E-2</v>
      </c>
      <c r="V121" s="122">
        <f t="shared" si="25"/>
        <v>3.3348008048802932E-2</v>
      </c>
      <c r="W121" s="122">
        <f t="shared" si="25"/>
        <v>3.0394996215660282E-2</v>
      </c>
      <c r="X121" s="122">
        <f t="shared" si="25"/>
        <v>2.7908889422388471E-2</v>
      </c>
      <c r="Y121" s="122">
        <f t="shared" si="25"/>
        <v>0</v>
      </c>
      <c r="DA121" s="130" t="s">
        <v>1859</v>
      </c>
    </row>
    <row r="122" spans="1:105" ht="12" customHeight="1" x14ac:dyDescent="0.25">
      <c r="A122" s="97" t="s">
        <v>53</v>
      </c>
      <c r="B122" s="98">
        <v>1.332664279003663E-2</v>
      </c>
      <c r="C122" s="98">
        <v>1.5907171120460833E-2</v>
      </c>
      <c r="D122" s="98">
        <v>1.3244736180809487E-2</v>
      </c>
      <c r="E122" s="98">
        <v>2.9043568139745565E-2</v>
      </c>
      <c r="F122" s="98">
        <v>2.1798854736027017E-2</v>
      </c>
      <c r="G122" s="98">
        <v>2.5996258784932245E-2</v>
      </c>
      <c r="H122" s="98">
        <v>2.8576444631548233E-2</v>
      </c>
      <c r="I122" s="98">
        <v>1.1583487661138125E-2</v>
      </c>
      <c r="J122" s="98">
        <v>9.5608571998186676E-3</v>
      </c>
      <c r="K122" s="98">
        <v>1.3375619024219434E-2</v>
      </c>
      <c r="L122" s="98">
        <v>2.0666013533935476E-2</v>
      </c>
      <c r="M122" s="98">
        <v>2.3374705815423964E-2</v>
      </c>
      <c r="N122" s="98">
        <v>3.0635506191546116E-2</v>
      </c>
      <c r="O122" s="98">
        <v>3.761607035035041E-2</v>
      </c>
      <c r="P122" s="98">
        <v>4.2036824035542632E-2</v>
      </c>
      <c r="Q122" s="98">
        <v>3.9868890370438864E-2</v>
      </c>
      <c r="R122" s="98">
        <v>4.0489523286704764E-2</v>
      </c>
      <c r="S122" s="98">
        <v>3.785531718618966E-2</v>
      </c>
      <c r="T122" s="98">
        <v>3.8969001314566841E-2</v>
      </c>
      <c r="U122" s="98">
        <v>3.6431066263317352E-2</v>
      </c>
      <c r="V122" s="98">
        <v>3.3348008048802932E-2</v>
      </c>
      <c r="W122" s="98">
        <v>3.0394996215660282E-2</v>
      </c>
      <c r="X122" s="98">
        <v>2.7908889422388471E-2</v>
      </c>
      <c r="Y122" s="98">
        <v>0</v>
      </c>
      <c r="DA122" s="63" t="s">
        <v>1860</v>
      </c>
    </row>
    <row r="123" spans="1:105" ht="12" customHeight="1" x14ac:dyDescent="0.25">
      <c r="A123" s="121" t="s">
        <v>55</v>
      </c>
      <c r="B123" s="122">
        <v>0.42889732436297379</v>
      </c>
      <c r="C123" s="122">
        <v>0.44222226883965998</v>
      </c>
      <c r="D123" s="122">
        <v>0.44511437892958239</v>
      </c>
      <c r="E123" s="122">
        <v>0.40928502351369245</v>
      </c>
      <c r="F123" s="122">
        <v>0.40597526427275471</v>
      </c>
      <c r="G123" s="122">
        <v>0.3794396242802518</v>
      </c>
      <c r="H123" s="122">
        <v>0.33521462729602935</v>
      </c>
      <c r="I123" s="122">
        <v>0.32656137439452138</v>
      </c>
      <c r="J123" s="122">
        <v>0.31522629470726293</v>
      </c>
      <c r="K123" s="122">
        <v>0.31510081125178874</v>
      </c>
      <c r="L123" s="122">
        <v>0.31429585431597395</v>
      </c>
      <c r="M123" s="122">
        <v>0.29826227119828219</v>
      </c>
      <c r="N123" s="122">
        <v>0.28068549972832491</v>
      </c>
      <c r="O123" s="122">
        <v>0.26521389220365948</v>
      </c>
      <c r="P123" s="122">
        <v>0.22994096935283301</v>
      </c>
      <c r="Q123" s="122">
        <v>0.21111380915152514</v>
      </c>
      <c r="R123" s="122">
        <v>0.21769167641034132</v>
      </c>
      <c r="S123" s="122">
        <v>0.22529723916021344</v>
      </c>
      <c r="T123" s="122">
        <v>0.23179114696024639</v>
      </c>
      <c r="U123" s="122">
        <v>0.22485279378441989</v>
      </c>
      <c r="V123" s="122">
        <v>0.1981270395698019</v>
      </c>
      <c r="W123" s="122">
        <v>0.17877204729290475</v>
      </c>
      <c r="X123" s="122">
        <v>0.12334804178934256</v>
      </c>
      <c r="Y123" s="122">
        <v>0</v>
      </c>
      <c r="DA123" s="130" t="s">
        <v>1861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0.13847964808086102</v>
      </c>
      <c r="C128" s="101">
        <v>0.1401834819098936</v>
      </c>
      <c r="D128" s="101">
        <v>0.14122226463051124</v>
      </c>
      <c r="E128" s="101">
        <v>0.133553222282325</v>
      </c>
      <c r="F128" s="101">
        <v>0.13351048264270932</v>
      </c>
      <c r="G128" s="101">
        <v>0.12276683143642488</v>
      </c>
      <c r="H128" s="101">
        <v>0.11455201659797834</v>
      </c>
      <c r="I128" s="101">
        <v>0.11470215022859043</v>
      </c>
      <c r="J128" s="101">
        <v>0.1042702150160686</v>
      </c>
      <c r="K128" s="101">
        <v>9.7743685950760398E-2</v>
      </c>
      <c r="L128" s="101">
        <v>7.5096312261108536E-2</v>
      </c>
      <c r="M128" s="101">
        <v>5.6893772332635532E-2</v>
      </c>
      <c r="N128" s="101">
        <v>4.1155548498085545E-2</v>
      </c>
      <c r="O128" s="101">
        <v>3.3333857928874736E-2</v>
      </c>
      <c r="P128" s="101">
        <v>2.7234907873682331E-2</v>
      </c>
      <c r="Q128" s="101">
        <v>2.2485555175431122E-2</v>
      </c>
      <c r="R128" s="101">
        <v>2.1309166973255845E-2</v>
      </c>
      <c r="S128" s="101">
        <v>2.0102634303708285E-2</v>
      </c>
      <c r="T128" s="101">
        <v>2.6936547105613273E-2</v>
      </c>
      <c r="U128" s="101">
        <v>2.5693313601898631E-2</v>
      </c>
      <c r="V128" s="101">
        <v>2.6553410025298398E-2</v>
      </c>
      <c r="W128" s="101">
        <v>2.34111385878468E-2</v>
      </c>
      <c r="X128" s="101">
        <v>1.6793985053094436E-2</v>
      </c>
      <c r="Y128" s="101">
        <v>0</v>
      </c>
      <c r="DA128" s="131" t="s">
        <v>1866</v>
      </c>
    </row>
    <row r="129" spans="1:105" ht="12" customHeight="1" x14ac:dyDescent="0.25">
      <c r="A129" s="107" t="s">
        <v>121</v>
      </c>
      <c r="B129" s="104">
        <v>0.29041767628211274</v>
      </c>
      <c r="C129" s="104">
        <v>0.30203878692976638</v>
      </c>
      <c r="D129" s="104">
        <v>0.30389211429907115</v>
      </c>
      <c r="E129" s="104">
        <v>0.27573180123136742</v>
      </c>
      <c r="F129" s="104">
        <v>0.27246478163004539</v>
      </c>
      <c r="G129" s="104">
        <v>0.25667279284382694</v>
      </c>
      <c r="H129" s="104">
        <v>0.22066261069805104</v>
      </c>
      <c r="I129" s="104">
        <v>0.21185922416593095</v>
      </c>
      <c r="J129" s="104">
        <v>0.21095607969119434</v>
      </c>
      <c r="K129" s="104">
        <v>0.21735712530102835</v>
      </c>
      <c r="L129" s="104">
        <v>0.2391995420548654</v>
      </c>
      <c r="M129" s="104">
        <v>0.24136849886564665</v>
      </c>
      <c r="N129" s="104">
        <v>0.23952995123023937</v>
      </c>
      <c r="O129" s="104">
        <v>0.23188003427478474</v>
      </c>
      <c r="P129" s="104">
        <v>0.20270606147915068</v>
      </c>
      <c r="Q129" s="104">
        <v>0.18862825397609401</v>
      </c>
      <c r="R129" s="104">
        <v>0.19638250943708546</v>
      </c>
      <c r="S129" s="104">
        <v>0.20519460485650515</v>
      </c>
      <c r="T129" s="104">
        <v>0.20485459985463311</v>
      </c>
      <c r="U129" s="104">
        <v>0.19915948018252125</v>
      </c>
      <c r="V129" s="104">
        <v>0.1715736295445035</v>
      </c>
      <c r="W129" s="104">
        <v>0.15536090870505795</v>
      </c>
      <c r="X129" s="104">
        <v>0.10655405673624811</v>
      </c>
      <c r="Y129" s="104">
        <v>0</v>
      </c>
      <c r="DA129" s="132" t="s">
        <v>1867</v>
      </c>
    </row>
    <row r="130" spans="1:105" ht="12" customHeight="1" x14ac:dyDescent="0.25">
      <c r="A130" s="108" t="s">
        <v>53</v>
      </c>
      <c r="B130" s="98">
        <v>4.7970361337085141E-2</v>
      </c>
      <c r="C130" s="98">
        <v>5.7218251168626902E-2</v>
      </c>
      <c r="D130" s="98">
        <v>6.1942017977731391E-2</v>
      </c>
      <c r="E130" s="98">
        <v>4.0422450234158934E-2</v>
      </c>
      <c r="F130" s="98">
        <v>4.0600782589393598E-2</v>
      </c>
      <c r="G130" s="98">
        <v>5.2496259423090254E-2</v>
      </c>
      <c r="H130" s="98">
        <v>3.8447477048378961E-2</v>
      </c>
      <c r="I130" s="98">
        <v>3.8331561849762268E-2</v>
      </c>
      <c r="J130" s="98">
        <v>3.6851725981372596E-2</v>
      </c>
      <c r="K130" s="98">
        <v>4.0841597483388531E-2</v>
      </c>
      <c r="L130" s="98">
        <v>3.1401562252855307E-2</v>
      </c>
      <c r="M130" s="98">
        <v>2.3923816813994914E-2</v>
      </c>
      <c r="N130" s="98">
        <v>2.2949250528235071E-2</v>
      </c>
      <c r="O130" s="98">
        <v>1.878452733158496E-2</v>
      </c>
      <c r="P130" s="98">
        <v>1.7745787076713291E-2</v>
      </c>
      <c r="Q130" s="98">
        <v>1.7579239369370819E-2</v>
      </c>
      <c r="R130" s="98">
        <v>2.0226619783194025E-2</v>
      </c>
      <c r="S130" s="98">
        <v>2.0212949242023461E-2</v>
      </c>
      <c r="T130" s="98">
        <v>1.4552511851271771E-2</v>
      </c>
      <c r="U130" s="98">
        <v>1.4601702523805996E-2</v>
      </c>
      <c r="V130" s="98">
        <v>4.894283239124872E-3</v>
      </c>
      <c r="W130" s="98">
        <v>1.1055318323802183E-2</v>
      </c>
      <c r="X130" s="98">
        <v>1.4619131147206369E-2</v>
      </c>
      <c r="Y130" s="98">
        <v>0</v>
      </c>
      <c r="DA130" s="63" t="s">
        <v>1868</v>
      </c>
    </row>
    <row r="131" spans="1:105" ht="12" customHeight="1" x14ac:dyDescent="0.25">
      <c r="A131" s="108" t="s">
        <v>52</v>
      </c>
      <c r="B131" s="98">
        <v>0.24244731494502758</v>
      </c>
      <c r="C131" s="98">
        <v>0.24482053576113949</v>
      </c>
      <c r="D131" s="98">
        <v>0.24195009632133974</v>
      </c>
      <c r="E131" s="98">
        <v>0.23530935099720848</v>
      </c>
      <c r="F131" s="98">
        <v>0.23186399904065177</v>
      </c>
      <c r="G131" s="98">
        <v>0.20417653342073666</v>
      </c>
      <c r="H131" s="98">
        <v>0.1822151336496721</v>
      </c>
      <c r="I131" s="98">
        <v>0.17352766231616867</v>
      </c>
      <c r="J131" s="98">
        <v>0.17410435370982175</v>
      </c>
      <c r="K131" s="98">
        <v>0.17651552781763982</v>
      </c>
      <c r="L131" s="98">
        <v>0.20779797980201009</v>
      </c>
      <c r="M131" s="98">
        <v>0.21744468205165174</v>
      </c>
      <c r="N131" s="98">
        <v>0.2165807007020043</v>
      </c>
      <c r="O131" s="98">
        <v>0.21309550694319979</v>
      </c>
      <c r="P131" s="98">
        <v>0.1849602744024374</v>
      </c>
      <c r="Q131" s="98">
        <v>0.1710490146067232</v>
      </c>
      <c r="R131" s="98">
        <v>0.17615588965389145</v>
      </c>
      <c r="S131" s="98">
        <v>0.18498165561448168</v>
      </c>
      <c r="T131" s="98">
        <v>0.19030208800336135</v>
      </c>
      <c r="U131" s="98">
        <v>0.18455777765871526</v>
      </c>
      <c r="V131" s="98">
        <v>0.16667934630537862</v>
      </c>
      <c r="W131" s="98">
        <v>0.14430559038125576</v>
      </c>
      <c r="X131" s="98">
        <v>9.1934925589041747E-2</v>
      </c>
      <c r="Y131" s="98">
        <v>0</v>
      </c>
      <c r="DA131" s="63" t="s">
        <v>1869</v>
      </c>
    </row>
    <row r="132" spans="1:105" ht="12" customHeight="1" x14ac:dyDescent="0.25">
      <c r="A132" s="121" t="s">
        <v>54</v>
      </c>
      <c r="B132" s="122">
        <v>0.74381423323141882</v>
      </c>
      <c r="C132" s="122">
        <v>0.76038825543205402</v>
      </c>
      <c r="D132" s="122">
        <v>0.78149889604096856</v>
      </c>
      <c r="E132" s="122">
        <v>0.79368939096223878</v>
      </c>
      <c r="F132" s="122">
        <v>0.79790010067382033</v>
      </c>
      <c r="G132" s="122">
        <v>0.68442803874681957</v>
      </c>
      <c r="H132" s="122">
        <v>0.60088521240873272</v>
      </c>
      <c r="I132" s="122">
        <v>0.58524899834104271</v>
      </c>
      <c r="J132" s="122">
        <v>0.48489419707562276</v>
      </c>
      <c r="K132" s="122">
        <v>0.46930827096668903</v>
      </c>
      <c r="L132" s="122">
        <v>0.55178274382283987</v>
      </c>
      <c r="M132" s="122">
        <v>0.46473680417722674</v>
      </c>
      <c r="N132" s="122">
        <v>0.37815118736692893</v>
      </c>
      <c r="O132" s="122">
        <v>0.31526657312696482</v>
      </c>
      <c r="P132" s="122">
        <v>0.25926025988263796</v>
      </c>
      <c r="Q132" s="122">
        <v>0.23838762107610331</v>
      </c>
      <c r="R132" s="122">
        <v>0.2965036976122315</v>
      </c>
      <c r="S132" s="122">
        <v>0.2901656499316127</v>
      </c>
      <c r="T132" s="122">
        <v>0.33390409894209072</v>
      </c>
      <c r="U132" s="122">
        <v>0.33197196484537772</v>
      </c>
      <c r="V132" s="122">
        <v>0.33906271969081525</v>
      </c>
      <c r="W132" s="122">
        <v>0.29285715702440063</v>
      </c>
      <c r="X132" s="122">
        <v>0.19072218754255707</v>
      </c>
      <c r="Y132" s="122">
        <v>0</v>
      </c>
      <c r="DA132" s="130" t="s">
        <v>1870</v>
      </c>
    </row>
    <row r="133" spans="1:105" ht="12" customHeight="1" x14ac:dyDescent="0.25">
      <c r="A133" s="97" t="s">
        <v>50</v>
      </c>
      <c r="B133" s="98">
        <v>0.36939948309083021</v>
      </c>
      <c r="C133" s="98">
        <v>0.35484056796393609</v>
      </c>
      <c r="D133" s="98">
        <v>0.35186510463693005</v>
      </c>
      <c r="E133" s="98">
        <v>0.41657623431324747</v>
      </c>
      <c r="F133" s="98">
        <v>0.40697176733988116</v>
      </c>
      <c r="G133" s="98">
        <v>0.31756329145210377</v>
      </c>
      <c r="H133" s="98">
        <v>0.26877508599866584</v>
      </c>
      <c r="I133" s="98">
        <v>0.24082736427204685</v>
      </c>
      <c r="J133" s="98">
        <v>0.19661442304474172</v>
      </c>
      <c r="K133" s="98">
        <v>0.18512786515435933</v>
      </c>
      <c r="L133" s="98">
        <v>0.20051625492487923</v>
      </c>
      <c r="M133" s="98">
        <v>0.19734901791026713</v>
      </c>
      <c r="N133" s="98">
        <v>0.18865796658190287</v>
      </c>
      <c r="O133" s="98">
        <v>0.17928417995205234</v>
      </c>
      <c r="P133" s="98">
        <v>0.14956399353919519</v>
      </c>
      <c r="Q133" s="98">
        <v>0.1337336523134833</v>
      </c>
      <c r="R133" s="98">
        <v>0.13027147270857539</v>
      </c>
      <c r="S133" s="98">
        <v>0.13021633278751957</v>
      </c>
      <c r="T133" s="98">
        <v>0.11962453089414363</v>
      </c>
      <c r="U133" s="98">
        <v>0.10836229091165689</v>
      </c>
      <c r="V133" s="98">
        <v>0.10699160037179449</v>
      </c>
      <c r="W133" s="98">
        <v>8.0709731124243234E-2</v>
      </c>
      <c r="X133" s="98">
        <v>5.5730450546394167E-2</v>
      </c>
      <c r="Y133" s="98">
        <v>0</v>
      </c>
      <c r="DA133" s="63" t="s">
        <v>1871</v>
      </c>
    </row>
    <row r="134" spans="1:105" ht="12" customHeight="1" x14ac:dyDescent="0.25">
      <c r="A134" s="109" t="s">
        <v>120</v>
      </c>
      <c r="B134" s="33">
        <v>0.37441475014058861</v>
      </c>
      <c r="C134" s="33">
        <v>0.40554768746811792</v>
      </c>
      <c r="D134" s="33">
        <v>0.42963379140403851</v>
      </c>
      <c r="E134" s="33">
        <v>0.37711315664899131</v>
      </c>
      <c r="F134" s="33">
        <v>0.39092833333393917</v>
      </c>
      <c r="G134" s="33">
        <v>0.3668647472947158</v>
      </c>
      <c r="H134" s="33">
        <v>0.33211012641006693</v>
      </c>
      <c r="I134" s="33">
        <v>0.34442163406899584</v>
      </c>
      <c r="J134" s="33">
        <v>0.28827977403088101</v>
      </c>
      <c r="K134" s="33">
        <v>0.28418040581232973</v>
      </c>
      <c r="L134" s="33">
        <v>0.35126648889796064</v>
      </c>
      <c r="M134" s="33">
        <v>0.26738778626695964</v>
      </c>
      <c r="N134" s="33">
        <v>0.18949322078502606</v>
      </c>
      <c r="O134" s="33">
        <v>0.13598239317491251</v>
      </c>
      <c r="P134" s="33">
        <v>0.10969626634344276</v>
      </c>
      <c r="Q134" s="33">
        <v>0.10465396876262001</v>
      </c>
      <c r="R134" s="33">
        <v>0.16623222490365613</v>
      </c>
      <c r="S134" s="33">
        <v>0.15994931714409313</v>
      </c>
      <c r="T134" s="33">
        <v>0.21427956804794709</v>
      </c>
      <c r="U134" s="33">
        <v>0.22360967393372086</v>
      </c>
      <c r="V134" s="33">
        <v>0.23207111931902075</v>
      </c>
      <c r="W134" s="33">
        <v>0.21214742590015737</v>
      </c>
      <c r="X134" s="33">
        <v>0.1349917369961629</v>
      </c>
      <c r="Y134" s="33">
        <v>0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0.71395552882871094</v>
      </c>
      <c r="C136" s="119">
        <f t="shared" si="26"/>
        <v>0.71151086747345105</v>
      </c>
      <c r="D136" s="119">
        <f t="shared" si="26"/>
        <v>0.71980687178635094</v>
      </c>
      <c r="E136" s="119">
        <f t="shared" si="26"/>
        <v>0.72058633410589434</v>
      </c>
      <c r="F136" s="119">
        <f t="shared" si="26"/>
        <v>0.72463542159819883</v>
      </c>
      <c r="G136" s="119">
        <f t="shared" si="26"/>
        <v>0.72709377122215191</v>
      </c>
      <c r="H136" s="119">
        <f t="shared" si="26"/>
        <v>0.73527710336042273</v>
      </c>
      <c r="I136" s="119">
        <f t="shared" si="26"/>
        <v>0.73450565163601378</v>
      </c>
      <c r="J136" s="119">
        <f t="shared" si="26"/>
        <v>0.73836992786268507</v>
      </c>
      <c r="K136" s="119">
        <f t="shared" si="26"/>
        <v>0.74383555387964251</v>
      </c>
      <c r="L136" s="119">
        <f t="shared" si="26"/>
        <v>0.75556141602237237</v>
      </c>
      <c r="M136" s="119">
        <f t="shared" si="26"/>
        <v>0.76273090715066139</v>
      </c>
      <c r="N136" s="119">
        <f t="shared" si="26"/>
        <v>0.77447018001594714</v>
      </c>
      <c r="O136" s="119">
        <f t="shared" si="26"/>
        <v>0.78368973528533226</v>
      </c>
      <c r="P136" s="119">
        <f t="shared" si="26"/>
        <v>0.79093173737018507</v>
      </c>
      <c r="Q136" s="119">
        <f t="shared" si="26"/>
        <v>0.79371050363261597</v>
      </c>
      <c r="R136" s="119">
        <f t="shared" ref="R136:V136" si="27">IF(R117=0,"",R117/R98)</f>
        <v>0.79692587244521884</v>
      </c>
      <c r="S136" s="119">
        <f t="shared" si="27"/>
        <v>0.80214457175916642</v>
      </c>
      <c r="T136" s="119">
        <f t="shared" si="27"/>
        <v>0.80959845421045429</v>
      </c>
      <c r="U136" s="119">
        <f t="shared" si="27"/>
        <v>0.81596992575400473</v>
      </c>
      <c r="V136" s="119">
        <f t="shared" si="27"/>
        <v>0.81637926265954264</v>
      </c>
      <c r="W136" s="119">
        <f t="shared" ref="W136:Y136" si="28">IF(W117=0,"",W117/W98)</f>
        <v>0.82085967489497402</v>
      </c>
      <c r="X136" s="119">
        <f t="shared" si="28"/>
        <v>0.82486801172120261</v>
      </c>
      <c r="Y136" s="119" t="str">
        <f t="shared" si="28"/>
        <v/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0.75645894691110205</v>
      </c>
      <c r="C137" s="124">
        <f t="shared" si="29"/>
        <v>0.75835607164362417</v>
      </c>
      <c r="D137" s="124">
        <f t="shared" si="29"/>
        <v>0.76006640846595275</v>
      </c>
      <c r="E137" s="124">
        <f t="shared" si="29"/>
        <v>0.76201071496117023</v>
      </c>
      <c r="F137" s="124">
        <f t="shared" si="29"/>
        <v>0.76412929352094427</v>
      </c>
      <c r="G137" s="124">
        <f t="shared" si="29"/>
        <v>0.76479314743764382</v>
      </c>
      <c r="H137" s="124">
        <f t="shared" si="29"/>
        <v>0.76526829754009096</v>
      </c>
      <c r="I137" s="124">
        <f t="shared" si="29"/>
        <v>0.76652620272584604</v>
      </c>
      <c r="J137" s="124">
        <f t="shared" si="29"/>
        <v>0.76947611766967328</v>
      </c>
      <c r="K137" s="124">
        <f t="shared" si="29"/>
        <v>0.77318404740564328</v>
      </c>
      <c r="L137" s="124">
        <f t="shared" si="29"/>
        <v>0.77769429520223432</v>
      </c>
      <c r="M137" s="124">
        <f t="shared" si="29"/>
        <v>0.78266876283316933</v>
      </c>
      <c r="N137" s="124">
        <f t="shared" si="29"/>
        <v>0.78807346012874258</v>
      </c>
      <c r="O137" s="124">
        <f t="shared" si="29"/>
        <v>0.79277936646097058</v>
      </c>
      <c r="P137" s="124">
        <f t="shared" si="29"/>
        <v>0.79321452421075811</v>
      </c>
      <c r="Q137" s="124">
        <f t="shared" si="29"/>
        <v>0.79365396392565479</v>
      </c>
      <c r="R137" s="124">
        <f t="shared" ref="R137:V137" si="30">IF(R118=0,"",R118/R99)</f>
        <v>0.79587532066243039</v>
      </c>
      <c r="S137" s="124">
        <f t="shared" si="30"/>
        <v>0.79947090951368593</v>
      </c>
      <c r="T137" s="124">
        <f t="shared" si="30"/>
        <v>0.80260672045437587</v>
      </c>
      <c r="U137" s="124">
        <f t="shared" si="30"/>
        <v>0.80485158228041953</v>
      </c>
      <c r="V137" s="124">
        <f t="shared" si="30"/>
        <v>0.80601079087687388</v>
      </c>
      <c r="W137" s="124">
        <f t="shared" ref="W137:Y137" si="31">IF(W118=0,"",W118/W99)</f>
        <v>0.80675803595668483</v>
      </c>
      <c r="X137" s="124">
        <f t="shared" si="31"/>
        <v>0.80715496597467284</v>
      </c>
      <c r="Y137" s="124" t="str">
        <f t="shared" si="31"/>
        <v/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0.75575798869086364</v>
      </c>
      <c r="C138" s="111">
        <f t="shared" si="32"/>
        <v>0.75768230319023777</v>
      </c>
      <c r="D138" s="111">
        <f t="shared" si="32"/>
        <v>0.75942582334277964</v>
      </c>
      <c r="E138" s="111">
        <f t="shared" si="32"/>
        <v>0.76148827688202003</v>
      </c>
      <c r="F138" s="111">
        <f t="shared" si="32"/>
        <v>0.76363633267925302</v>
      </c>
      <c r="G138" s="111">
        <f t="shared" si="32"/>
        <v>0.76429614297846304</v>
      </c>
      <c r="H138" s="111">
        <f t="shared" si="32"/>
        <v>0.76476478121051028</v>
      </c>
      <c r="I138" s="111">
        <f t="shared" si="32"/>
        <v>0.76600740316403071</v>
      </c>
      <c r="J138" s="111">
        <f t="shared" si="32"/>
        <v>0.76893502357226184</v>
      </c>
      <c r="K138" s="111">
        <f t="shared" si="32"/>
        <v>0.77267667782525495</v>
      </c>
      <c r="L138" s="111">
        <f t="shared" si="32"/>
        <v>0.77736082694731623</v>
      </c>
      <c r="M138" s="111">
        <f t="shared" si="32"/>
        <v>0.78230094647435022</v>
      </c>
      <c r="N138" s="111">
        <f t="shared" si="32"/>
        <v>0.78772950824854115</v>
      </c>
      <c r="O138" s="111">
        <f t="shared" si="32"/>
        <v>0.79244561858573026</v>
      </c>
      <c r="P138" s="111">
        <f t="shared" si="32"/>
        <v>0.79289601917728825</v>
      </c>
      <c r="Q138" s="111">
        <f t="shared" si="32"/>
        <v>0.79334225364280353</v>
      </c>
      <c r="R138" s="111">
        <f t="shared" ref="R138:V138" si="33">IF(R119=0,"",R119/R100)</f>
        <v>0.79555553166011661</v>
      </c>
      <c r="S138" s="111">
        <f t="shared" si="33"/>
        <v>0.79916216358518344</v>
      </c>
      <c r="T138" s="111">
        <f t="shared" si="33"/>
        <v>0.80230691520455277</v>
      </c>
      <c r="U138" s="111">
        <f t="shared" si="33"/>
        <v>0.80455914627496261</v>
      </c>
      <c r="V138" s="111">
        <f t="shared" si="33"/>
        <v>0.80559901551701218</v>
      </c>
      <c r="W138" s="111">
        <f t="shared" ref="W138:Y138" si="34">IF(W119=0,"",W119/W100)</f>
        <v>0.8063479375319389</v>
      </c>
      <c r="X138" s="111">
        <f t="shared" si="34"/>
        <v>0.80674287645310583</v>
      </c>
      <c r="Y138" s="111" t="str">
        <f t="shared" si="34"/>
        <v/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 t="str">
        <f t="shared" si="37"/>
        <v/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1.7746717148656104</v>
      </c>
      <c r="C140" s="124">
        <f t="shared" si="38"/>
        <v>1.9106942550027548</v>
      </c>
      <c r="D140" s="124">
        <f t="shared" si="38"/>
        <v>2.022388853091718</v>
      </c>
      <c r="E140" s="124">
        <f t="shared" si="38"/>
        <v>2.1174259007804457</v>
      </c>
      <c r="F140" s="124">
        <f t="shared" si="38"/>
        <v>2.2117928515095842</v>
      </c>
      <c r="G140" s="124">
        <f t="shared" si="38"/>
        <v>2.3093855062029465</v>
      </c>
      <c r="H140" s="124">
        <f t="shared" si="38"/>
        <v>2.4203208795791737</v>
      </c>
      <c r="I140" s="124">
        <f t="shared" si="38"/>
        <v>2.4749777622299289</v>
      </c>
      <c r="J140" s="124">
        <f t="shared" si="38"/>
        <v>2.5195691477460138</v>
      </c>
      <c r="K140" s="124">
        <f t="shared" si="38"/>
        <v>2.6664349920530226</v>
      </c>
      <c r="L140" s="124">
        <f t="shared" si="38"/>
        <v>2.8446752418738273</v>
      </c>
      <c r="M140" s="124">
        <f t="shared" si="38"/>
        <v>3.0774248219890841</v>
      </c>
      <c r="N140" s="124">
        <f t="shared" si="38"/>
        <v>3.2657182000257312</v>
      </c>
      <c r="O140" s="124">
        <f t="shared" si="38"/>
        <v>3.3961957107443519</v>
      </c>
      <c r="P140" s="124">
        <f t="shared" si="38"/>
        <v>3.495553631776303</v>
      </c>
      <c r="Q140" s="124">
        <f t="shared" si="38"/>
        <v>3.5153297888994683</v>
      </c>
      <c r="R140" s="124">
        <f t="shared" ref="R140:V140" si="39">IF(R121=0,"",R121/R102)</f>
        <v>3.5399797478280024</v>
      </c>
      <c r="S140" s="124">
        <f t="shared" si="39"/>
        <v>3.606764284527658</v>
      </c>
      <c r="T140" s="124">
        <f t="shared" si="39"/>
        <v>3.6986255664131407</v>
      </c>
      <c r="U140" s="124">
        <f t="shared" si="39"/>
        <v>3.7900467470212305</v>
      </c>
      <c r="V140" s="124">
        <f t="shared" si="39"/>
        <v>3.8739461401567938</v>
      </c>
      <c r="W140" s="124">
        <f t="shared" ref="W140:Y140" si="40">IF(W121=0,"",W121/W102)</f>
        <v>3.9288247352784369</v>
      </c>
      <c r="X140" s="124">
        <f t="shared" si="40"/>
        <v>3.9534897468674082</v>
      </c>
      <c r="Y140" s="124" t="str">
        <f t="shared" si="40"/>
        <v/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1.7746717148656104</v>
      </c>
      <c r="C141" s="111">
        <f t="shared" si="41"/>
        <v>1.9106942550027548</v>
      </c>
      <c r="D141" s="111">
        <f t="shared" si="41"/>
        <v>2.022388853091718</v>
      </c>
      <c r="E141" s="111">
        <f t="shared" si="41"/>
        <v>2.1174259007804457</v>
      </c>
      <c r="F141" s="111">
        <f t="shared" si="41"/>
        <v>2.2117928515095842</v>
      </c>
      <c r="G141" s="111">
        <f t="shared" si="41"/>
        <v>2.3093855062029465</v>
      </c>
      <c r="H141" s="111">
        <f t="shared" si="41"/>
        <v>2.4203208795791737</v>
      </c>
      <c r="I141" s="111">
        <f t="shared" si="41"/>
        <v>2.4749777622299289</v>
      </c>
      <c r="J141" s="111">
        <f t="shared" si="41"/>
        <v>2.5195691477460138</v>
      </c>
      <c r="K141" s="111">
        <f t="shared" si="41"/>
        <v>2.6664349920530226</v>
      </c>
      <c r="L141" s="111">
        <f t="shared" si="41"/>
        <v>2.8446752418738273</v>
      </c>
      <c r="M141" s="111">
        <f t="shared" si="41"/>
        <v>3.0774248219890841</v>
      </c>
      <c r="N141" s="111">
        <f t="shared" si="41"/>
        <v>3.2657182000257312</v>
      </c>
      <c r="O141" s="111">
        <f t="shared" si="41"/>
        <v>3.3961957107443519</v>
      </c>
      <c r="P141" s="111">
        <f t="shared" si="41"/>
        <v>3.495553631776303</v>
      </c>
      <c r="Q141" s="111">
        <f t="shared" si="41"/>
        <v>3.5153297888994683</v>
      </c>
      <c r="R141" s="111">
        <f t="shared" ref="R141:V141" si="42">IF(R122=0,"",R122/R103)</f>
        <v>3.5399797478280024</v>
      </c>
      <c r="S141" s="111">
        <f t="shared" si="42"/>
        <v>3.606764284527658</v>
      </c>
      <c r="T141" s="111">
        <f t="shared" si="42"/>
        <v>3.6986255664131407</v>
      </c>
      <c r="U141" s="111">
        <f t="shared" si="42"/>
        <v>3.7900467470212305</v>
      </c>
      <c r="V141" s="111">
        <f t="shared" si="42"/>
        <v>3.8739461401567938</v>
      </c>
      <c r="W141" s="111">
        <f t="shared" ref="W141:Y141" si="43">IF(W122=0,"",W122/W103)</f>
        <v>3.9288247352784369</v>
      </c>
      <c r="X141" s="111">
        <f t="shared" si="43"/>
        <v>3.9534897468674082</v>
      </c>
      <c r="Y141" s="111" t="str">
        <f t="shared" si="43"/>
        <v/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0.80276724746127071</v>
      </c>
      <c r="C142" s="124">
        <f t="shared" si="44"/>
        <v>0.8005076289582157</v>
      </c>
      <c r="D142" s="124">
        <f t="shared" si="44"/>
        <v>0.79906189569352726</v>
      </c>
      <c r="E142" s="124">
        <f t="shared" si="44"/>
        <v>0.81265021641826962</v>
      </c>
      <c r="F142" s="124">
        <f t="shared" si="44"/>
        <v>0.81371035368001143</v>
      </c>
      <c r="G142" s="124">
        <f t="shared" si="44"/>
        <v>0.80412371331914756</v>
      </c>
      <c r="H142" s="124">
        <f t="shared" si="44"/>
        <v>0.80923040081103004</v>
      </c>
      <c r="I142" s="124">
        <f t="shared" si="44"/>
        <v>0.80680601144301034</v>
      </c>
      <c r="J142" s="124">
        <f t="shared" si="44"/>
        <v>0.81435136887842441</v>
      </c>
      <c r="K142" s="124">
        <f t="shared" si="44"/>
        <v>0.81803683298528529</v>
      </c>
      <c r="L142" s="124">
        <f t="shared" si="44"/>
        <v>0.85439422672472831</v>
      </c>
      <c r="M142" s="124">
        <f t="shared" si="44"/>
        <v>0.88103337034161433</v>
      </c>
      <c r="N142" s="124">
        <f t="shared" si="44"/>
        <v>0.89904487916557974</v>
      </c>
      <c r="O142" s="124">
        <f t="shared" si="44"/>
        <v>0.91341219989088329</v>
      </c>
      <c r="P142" s="124">
        <f t="shared" si="44"/>
        <v>0.91424215422913946</v>
      </c>
      <c r="Q142" s="124">
        <f t="shared" si="44"/>
        <v>0.91808190195625172</v>
      </c>
      <c r="R142" s="124">
        <f t="shared" ref="R142:V142" si="45">IF(R123=0,"",R123/R104)</f>
        <v>0.92124011726170052</v>
      </c>
      <c r="S142" s="124">
        <f t="shared" si="45"/>
        <v>0.92986846536173173</v>
      </c>
      <c r="T142" s="124">
        <f t="shared" si="45"/>
        <v>0.93426148099568418</v>
      </c>
      <c r="U142" s="124">
        <f t="shared" si="45"/>
        <v>0.93726649730166156</v>
      </c>
      <c r="V142" s="124">
        <f t="shared" si="45"/>
        <v>0.94659588033621989</v>
      </c>
      <c r="W142" s="124">
        <f t="shared" ref="W142:Y142" si="46">IF(W123=0,"",W123/W104)</f>
        <v>0.93694930415884892</v>
      </c>
      <c r="X142" s="124">
        <f t="shared" si="46"/>
        <v>0.91858129333712191</v>
      </c>
      <c r="Y142" s="124" t="str">
        <f t="shared" si="46"/>
        <v/>
      </c>
      <c r="DA142" s="130" t="s">
        <v>2029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0.63890758712399387</v>
      </c>
      <c r="C147" s="112">
        <f t="shared" si="59"/>
        <v>0.64160648129438902</v>
      </c>
      <c r="D147" s="112">
        <f t="shared" si="59"/>
        <v>0.64466619722926632</v>
      </c>
      <c r="E147" s="112">
        <f t="shared" si="59"/>
        <v>0.64841244985266955</v>
      </c>
      <c r="F147" s="112">
        <f t="shared" si="59"/>
        <v>0.65203873933088585</v>
      </c>
      <c r="G147" s="112">
        <f t="shared" si="59"/>
        <v>0.65472830648541591</v>
      </c>
      <c r="H147" s="112">
        <f t="shared" si="59"/>
        <v>0.65951194313182593</v>
      </c>
      <c r="I147" s="112">
        <f t="shared" si="59"/>
        <v>0.66190310175797107</v>
      </c>
      <c r="J147" s="112">
        <f t="shared" si="59"/>
        <v>0.66253145278933057</v>
      </c>
      <c r="K147" s="112">
        <f t="shared" si="59"/>
        <v>0.66388173760922942</v>
      </c>
      <c r="L147" s="112">
        <f t="shared" si="59"/>
        <v>0.66466569422011634</v>
      </c>
      <c r="M147" s="112">
        <f t="shared" si="59"/>
        <v>0.66654482568340379</v>
      </c>
      <c r="N147" s="112">
        <f t="shared" si="59"/>
        <v>0.66921991965078609</v>
      </c>
      <c r="O147" s="112">
        <f t="shared" si="59"/>
        <v>0.6743044564244286</v>
      </c>
      <c r="P147" s="112">
        <f t="shared" si="59"/>
        <v>0.67565125451048924</v>
      </c>
      <c r="Q147" s="112">
        <f t="shared" si="59"/>
        <v>0.68026668088399378</v>
      </c>
      <c r="R147" s="112">
        <f t="shared" ref="R147:V147" si="60">IF(R128=0,"",R128/R109)</f>
        <v>0.69076652861931764</v>
      </c>
      <c r="S147" s="112">
        <f t="shared" si="60"/>
        <v>0.70338908755352614</v>
      </c>
      <c r="T147" s="112">
        <f t="shared" si="60"/>
        <v>0.71836603374264685</v>
      </c>
      <c r="U147" s="112">
        <f t="shared" si="60"/>
        <v>0.72815121042798459</v>
      </c>
      <c r="V147" s="112">
        <f t="shared" si="60"/>
        <v>0.73824264749402635</v>
      </c>
      <c r="W147" s="112">
        <f t="shared" ref="W147:Y147" si="61">IF(W128=0,"",W128/W109)</f>
        <v>0.74231767354513367</v>
      </c>
      <c r="X147" s="112">
        <f t="shared" si="61"/>
        <v>0.74315937219868633</v>
      </c>
      <c r="Y147" s="112" t="str">
        <f t="shared" si="61"/>
        <v/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0.9146173379094078</v>
      </c>
      <c r="C148" s="113">
        <f t="shared" si="62"/>
        <v>0.90447281504069987</v>
      </c>
      <c r="D148" s="113">
        <f t="shared" si="62"/>
        <v>0.89913281426795166</v>
      </c>
      <c r="E148" s="113">
        <f t="shared" si="62"/>
        <v>0.9262917227796913</v>
      </c>
      <c r="F148" s="113">
        <f t="shared" si="62"/>
        <v>0.92624647301882501</v>
      </c>
      <c r="G148" s="113">
        <f t="shared" si="62"/>
        <v>0.90263589535947941</v>
      </c>
      <c r="H148" s="113">
        <f t="shared" si="62"/>
        <v>0.91733795154055131</v>
      </c>
      <c r="I148" s="113">
        <f t="shared" si="62"/>
        <v>0.91528998444742393</v>
      </c>
      <c r="J148" s="113">
        <f t="shared" si="62"/>
        <v>0.91836919605251932</v>
      </c>
      <c r="K148" s="113">
        <f t="shared" si="62"/>
        <v>0.91341528457121202</v>
      </c>
      <c r="L148" s="113">
        <f t="shared" si="62"/>
        <v>0.9384991745122222</v>
      </c>
      <c r="M148" s="113">
        <f t="shared" si="62"/>
        <v>0.95334514885267407</v>
      </c>
      <c r="N148" s="113">
        <f t="shared" si="62"/>
        <v>0.95542051638634007</v>
      </c>
      <c r="O148" s="113">
        <f t="shared" si="62"/>
        <v>0.9624746383897691</v>
      </c>
      <c r="P148" s="113">
        <f t="shared" si="62"/>
        <v>0.95977886361646325</v>
      </c>
      <c r="Q148" s="113">
        <f t="shared" si="62"/>
        <v>0.95800508233184312</v>
      </c>
      <c r="R148" s="113">
        <f t="shared" ref="R148:V148" si="63">IF(R129=0,"",R129/R110)</f>
        <v>0.95584530065261775</v>
      </c>
      <c r="S148" s="113">
        <f t="shared" si="63"/>
        <v>0.96015585221526956</v>
      </c>
      <c r="T148" s="113">
        <f t="shared" si="63"/>
        <v>0.97270056840924946</v>
      </c>
      <c r="U148" s="113">
        <f t="shared" si="63"/>
        <v>0.97332789108765205</v>
      </c>
      <c r="V148" s="113">
        <f t="shared" si="63"/>
        <v>0.98983050677763118</v>
      </c>
      <c r="W148" s="113">
        <f t="shared" ref="W148:Y148" si="64">IF(W129=0,"",W129/W110)</f>
        <v>0.97549070902615131</v>
      </c>
      <c r="X148" s="113">
        <f t="shared" si="64"/>
        <v>0.95407642927697178</v>
      </c>
      <c r="Y148" s="113" t="str">
        <f t="shared" si="64"/>
        <v/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0.63890758712399387</v>
      </c>
      <c r="C149" s="111">
        <f t="shared" si="65"/>
        <v>0.64204678103408708</v>
      </c>
      <c r="D149" s="111">
        <f t="shared" si="65"/>
        <v>0.64500448226390639</v>
      </c>
      <c r="E149" s="111">
        <f t="shared" si="65"/>
        <v>0.6481759030654145</v>
      </c>
      <c r="F149" s="111">
        <f t="shared" si="65"/>
        <v>0.651738444562598</v>
      </c>
      <c r="G149" s="111">
        <f t="shared" si="65"/>
        <v>0.65470858172471735</v>
      </c>
      <c r="H149" s="111">
        <f t="shared" si="65"/>
        <v>0.65911964999377992</v>
      </c>
      <c r="I149" s="111">
        <f t="shared" si="65"/>
        <v>0.6615834745508975</v>
      </c>
      <c r="J149" s="111">
        <f t="shared" si="65"/>
        <v>0.66276607948135957</v>
      </c>
      <c r="K149" s="111">
        <f t="shared" si="65"/>
        <v>0.66468139905217083</v>
      </c>
      <c r="L149" s="111">
        <f t="shared" si="65"/>
        <v>0.66703184120051084</v>
      </c>
      <c r="M149" s="111">
        <f t="shared" si="65"/>
        <v>0.66946133561031007</v>
      </c>
      <c r="N149" s="111">
        <f t="shared" si="65"/>
        <v>0.67249352189825296</v>
      </c>
      <c r="O149" s="111">
        <f t="shared" si="65"/>
        <v>0.6750913774972418</v>
      </c>
      <c r="P149" s="111">
        <f t="shared" si="65"/>
        <v>0.67627413404305081</v>
      </c>
      <c r="Q149" s="111">
        <f t="shared" si="65"/>
        <v>0.68010294523292192</v>
      </c>
      <c r="R149" s="111">
        <f t="shared" ref="R149:V149" si="66">IF(R130=0,"",R130/R111)</f>
        <v>0.69036621237572204</v>
      </c>
      <c r="S149" s="111">
        <f t="shared" si="66"/>
        <v>0.70359678613812704</v>
      </c>
      <c r="T149" s="111">
        <f t="shared" si="66"/>
        <v>0.71680610396712829</v>
      </c>
      <c r="U149" s="111">
        <f t="shared" si="66"/>
        <v>0.72792788556565713</v>
      </c>
      <c r="V149" s="111">
        <f t="shared" si="66"/>
        <v>0.73520563303481734</v>
      </c>
      <c r="W149" s="111">
        <f t="shared" ref="W149:Y149" si="67">IF(W130=0,"",W130/W111)</f>
        <v>0.73905238405583418</v>
      </c>
      <c r="X149" s="111">
        <f t="shared" si="67"/>
        <v>0.74028374933602525</v>
      </c>
      <c r="Y149" s="111" t="str">
        <f t="shared" si="67"/>
        <v/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 t="str">
        <f t="shared" si="70"/>
        <v/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0.62691754661015697</v>
      </c>
      <c r="C151" s="124">
        <f t="shared" si="71"/>
        <v>0.63328264521683542</v>
      </c>
      <c r="D151" s="124">
        <f t="shared" si="71"/>
        <v>0.63750804417839457</v>
      </c>
      <c r="E151" s="124">
        <f t="shared" si="71"/>
        <v>0.62658400393248426</v>
      </c>
      <c r="F151" s="124">
        <f t="shared" si="71"/>
        <v>0.6308293448973914</v>
      </c>
      <c r="G151" s="124">
        <f t="shared" si="71"/>
        <v>0.64014922130353136</v>
      </c>
      <c r="H151" s="124">
        <f t="shared" si="71"/>
        <v>0.645519105076928</v>
      </c>
      <c r="I151" s="124">
        <f t="shared" si="71"/>
        <v>0.65337684628741877</v>
      </c>
      <c r="J151" s="124">
        <f t="shared" si="71"/>
        <v>0.65527476007697771</v>
      </c>
      <c r="K151" s="124">
        <f t="shared" si="71"/>
        <v>0.65863704815731927</v>
      </c>
      <c r="L151" s="124">
        <f t="shared" si="71"/>
        <v>0.66589773502077565</v>
      </c>
      <c r="M151" s="124">
        <f t="shared" si="71"/>
        <v>0.65582292069392778</v>
      </c>
      <c r="N151" s="124">
        <f t="shared" si="71"/>
        <v>0.64358017864078598</v>
      </c>
      <c r="O151" s="124">
        <f t="shared" si="71"/>
        <v>0.63224530210864549</v>
      </c>
      <c r="P151" s="124">
        <f t="shared" si="71"/>
        <v>0.63118894567657491</v>
      </c>
      <c r="Q151" s="124">
        <f t="shared" si="71"/>
        <v>0.6353504847963054</v>
      </c>
      <c r="R151" s="124">
        <f t="shared" ref="R151:V151" si="72">IF(R132=0,"",R132/R113)</f>
        <v>0.66308958050001776</v>
      </c>
      <c r="S151" s="124">
        <f t="shared" si="72"/>
        <v>0.66836392340802853</v>
      </c>
      <c r="T151" s="124">
        <f t="shared" si="72"/>
        <v>0.69692878123409796</v>
      </c>
      <c r="U151" s="124">
        <f t="shared" si="72"/>
        <v>0.71268102219020535</v>
      </c>
      <c r="V151" s="124">
        <f t="shared" si="72"/>
        <v>0.72139949631043898</v>
      </c>
      <c r="W151" s="124">
        <f t="shared" ref="W151:Y151" si="73">IF(W132=0,"",W132/W113)</f>
        <v>0.73537474589510832</v>
      </c>
      <c r="X151" s="124">
        <f t="shared" si="73"/>
        <v>0.73239660931424388</v>
      </c>
      <c r="Y151" s="124" t="str">
        <f t="shared" si="73"/>
        <v/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0.55351870155983995</v>
      </c>
      <c r="C152" s="111">
        <f t="shared" si="74"/>
        <v>0.55450050598659184</v>
      </c>
      <c r="D152" s="111">
        <f t="shared" si="74"/>
        <v>0.55552185400898391</v>
      </c>
      <c r="E152" s="111">
        <f t="shared" si="74"/>
        <v>0.55674259428967543</v>
      </c>
      <c r="F152" s="111">
        <f t="shared" si="74"/>
        <v>0.55791995622341783</v>
      </c>
      <c r="G152" s="111">
        <f t="shared" si="74"/>
        <v>0.55883944883468495</v>
      </c>
      <c r="H152" s="111">
        <f t="shared" si="74"/>
        <v>0.56034703387647267</v>
      </c>
      <c r="I152" s="111">
        <f t="shared" si="74"/>
        <v>0.56122833139781048</v>
      </c>
      <c r="J152" s="111">
        <f t="shared" si="74"/>
        <v>0.56162561149564982</v>
      </c>
      <c r="K152" s="111">
        <f t="shared" si="74"/>
        <v>0.56250436443793239</v>
      </c>
      <c r="L152" s="111">
        <f t="shared" si="74"/>
        <v>0.56358114270892279</v>
      </c>
      <c r="M152" s="111">
        <f t="shared" si="74"/>
        <v>0.5645032978022797</v>
      </c>
      <c r="N152" s="111">
        <f t="shared" si="74"/>
        <v>0.56511126696905267</v>
      </c>
      <c r="O152" s="111">
        <f t="shared" si="74"/>
        <v>0.56537669219543674</v>
      </c>
      <c r="P152" s="111">
        <f t="shared" si="74"/>
        <v>0.56544413039362296</v>
      </c>
      <c r="Q152" s="111">
        <f t="shared" si="74"/>
        <v>0.56561315282043279</v>
      </c>
      <c r="R152" s="111">
        <f t="shared" ref="R152:V152" si="75">IF(R133=0,"",R133/R114)</f>
        <v>0.56622522441486067</v>
      </c>
      <c r="S152" s="111">
        <f t="shared" si="75"/>
        <v>0.5687958451886066</v>
      </c>
      <c r="T152" s="111">
        <f t="shared" si="75"/>
        <v>0.57270043004457882</v>
      </c>
      <c r="U152" s="111">
        <f t="shared" si="75"/>
        <v>0.57788364970510997</v>
      </c>
      <c r="V152" s="111">
        <f t="shared" si="75"/>
        <v>0.58242635409863341</v>
      </c>
      <c r="W152" s="111">
        <f t="shared" ref="W152:Y152" si="76">IF(W133=0,"",W133/W114)</f>
        <v>0.58476001520670096</v>
      </c>
      <c r="X152" s="111">
        <f t="shared" si="76"/>
        <v>0.58528222670015873</v>
      </c>
      <c r="Y152" s="111" t="str">
        <f t="shared" si="76"/>
        <v/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0.72128123177973091</v>
      </c>
      <c r="C153" s="45">
        <f t="shared" si="77"/>
        <v>0.72318393655639868</v>
      </c>
      <c r="D153" s="45">
        <f t="shared" si="77"/>
        <v>0.72515760165846754</v>
      </c>
      <c r="E153" s="45">
        <f t="shared" si="77"/>
        <v>0.72737984581378279</v>
      </c>
      <c r="F153" s="45">
        <f t="shared" si="77"/>
        <v>0.73016355616735973</v>
      </c>
      <c r="G153" s="45">
        <f t="shared" si="77"/>
        <v>0.73238986595668121</v>
      </c>
      <c r="H153" s="45">
        <f t="shared" si="77"/>
        <v>0.73606367454872168</v>
      </c>
      <c r="I153" s="45">
        <f t="shared" si="77"/>
        <v>0.73811702732164908</v>
      </c>
      <c r="J153" s="45">
        <f t="shared" si="77"/>
        <v>0.73935875754297309</v>
      </c>
      <c r="K153" s="45">
        <f t="shared" si="77"/>
        <v>0.74115145852721065</v>
      </c>
      <c r="L153" s="45">
        <f t="shared" si="77"/>
        <v>0.7428860238419549</v>
      </c>
      <c r="M153" s="45">
        <f t="shared" si="77"/>
        <v>0.74474244624633756</v>
      </c>
      <c r="N153" s="45">
        <f t="shared" si="77"/>
        <v>0.74682381517567387</v>
      </c>
      <c r="O153" s="45">
        <f t="shared" si="77"/>
        <v>0.74904814592832858</v>
      </c>
      <c r="P153" s="45">
        <f t="shared" si="77"/>
        <v>0.75010128584502889</v>
      </c>
      <c r="Q153" s="45">
        <f t="shared" si="77"/>
        <v>0.75417399703517485</v>
      </c>
      <c r="R153" s="45">
        <f t="shared" ref="R153:V153" si="78">IF(R134=0,"",R134/R115)</f>
        <v>0.76574805074309438</v>
      </c>
      <c r="S153" s="45">
        <f t="shared" si="78"/>
        <v>0.77944266587001154</v>
      </c>
      <c r="T153" s="45">
        <f t="shared" si="78"/>
        <v>0.79295283934344307</v>
      </c>
      <c r="U153" s="45">
        <f t="shared" si="78"/>
        <v>0.80350893161300574</v>
      </c>
      <c r="V153" s="45">
        <f t="shared" si="78"/>
        <v>0.81056717442270632</v>
      </c>
      <c r="W153" s="45">
        <f t="shared" ref="W153:Y153" si="79">IF(W134=0,"",W134/W115)</f>
        <v>0.81526151484341669</v>
      </c>
      <c r="X153" s="45">
        <f t="shared" si="79"/>
        <v>0.81719788813024918</v>
      </c>
      <c r="Y153" s="45" t="str">
        <f t="shared" si="79"/>
        <v/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1.7630943727151642</v>
      </c>
      <c r="C155" s="117">
        <f t="shared" si="80"/>
        <v>1.6906078985291426</v>
      </c>
      <c r="D155" s="117">
        <f t="shared" si="80"/>
        <v>1.6733493718938679</v>
      </c>
      <c r="E155" s="117">
        <f t="shared" si="80"/>
        <v>1.9767494003404937</v>
      </c>
      <c r="F155" s="117">
        <f t="shared" si="80"/>
        <v>1.9270987111439291</v>
      </c>
      <c r="G155" s="117">
        <f t="shared" si="80"/>
        <v>1.501256199054378</v>
      </c>
      <c r="H155" s="117">
        <f t="shared" si="80"/>
        <v>1.2671951639595855</v>
      </c>
      <c r="I155" s="117">
        <f t="shared" si="80"/>
        <v>1.1336469417476847</v>
      </c>
      <c r="J155" s="117">
        <f t="shared" si="80"/>
        <v>0.92486861793476749</v>
      </c>
      <c r="K155" s="117">
        <f t="shared" si="80"/>
        <v>0.86947574479060907</v>
      </c>
      <c r="L155" s="117">
        <f t="shared" si="80"/>
        <v>0.93994990014240543</v>
      </c>
      <c r="M155" s="117">
        <f t="shared" si="80"/>
        <v>0.92359178388436036</v>
      </c>
      <c r="N155" s="117">
        <f t="shared" si="80"/>
        <v>0.88196785700859082</v>
      </c>
      <c r="O155" s="117">
        <f t="shared" si="80"/>
        <v>0.83775232770569352</v>
      </c>
      <c r="P155" s="117">
        <f t="shared" si="80"/>
        <v>0.69879361376963511</v>
      </c>
      <c r="Q155" s="117">
        <f t="shared" si="80"/>
        <v>0.62464429842654257</v>
      </c>
      <c r="R155" s="117">
        <f t="shared" ref="R155:V155" si="81">R156+R159+R161+R170</f>
        <v>0.60781537978538303</v>
      </c>
      <c r="S155" s="117">
        <f t="shared" si="81"/>
        <v>0.60481230688378018</v>
      </c>
      <c r="T155" s="117">
        <f t="shared" si="81"/>
        <v>0.55182873724808634</v>
      </c>
      <c r="U155" s="117">
        <f t="shared" si="81"/>
        <v>0.49539240697794101</v>
      </c>
      <c r="V155" s="117">
        <f t="shared" si="81"/>
        <v>0.48531111766904211</v>
      </c>
      <c r="W155" s="117">
        <f t="shared" ref="W155:Y155" si="82">W156+W159+W161+W170</f>
        <v>0.36463622065133633</v>
      </c>
      <c r="X155" s="117">
        <f t="shared" si="82"/>
        <v>0.25155838201249597</v>
      </c>
      <c r="Y155" s="117">
        <f t="shared" si="82"/>
        <v>0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1.7630943727151642</v>
      </c>
      <c r="C170" s="122">
        <v>1.6906078985291426</v>
      </c>
      <c r="D170" s="122">
        <v>1.6733493718938679</v>
      </c>
      <c r="E170" s="122">
        <v>1.9767494003404937</v>
      </c>
      <c r="F170" s="122">
        <v>1.9270987111439291</v>
      </c>
      <c r="G170" s="122">
        <v>1.501256199054378</v>
      </c>
      <c r="H170" s="122">
        <v>1.2671951639595855</v>
      </c>
      <c r="I170" s="122">
        <v>1.1336469417476847</v>
      </c>
      <c r="J170" s="122">
        <v>0.92486861793476749</v>
      </c>
      <c r="K170" s="122">
        <v>0.86947574479060907</v>
      </c>
      <c r="L170" s="122">
        <v>0.93994990014240543</v>
      </c>
      <c r="M170" s="122">
        <v>0.92359178388436036</v>
      </c>
      <c r="N170" s="122">
        <v>0.88196785700859082</v>
      </c>
      <c r="O170" s="122">
        <v>0.83775232770569352</v>
      </c>
      <c r="P170" s="122">
        <v>0.69879361376963511</v>
      </c>
      <c r="Q170" s="122">
        <v>0.62464429842654257</v>
      </c>
      <c r="R170" s="122">
        <v>0.60781537978538303</v>
      </c>
      <c r="S170" s="122">
        <v>0.60481230688378018</v>
      </c>
      <c r="T170" s="122">
        <v>0.55182873724808634</v>
      </c>
      <c r="U170" s="122">
        <v>0.49539240697794101</v>
      </c>
      <c r="V170" s="122">
        <v>0.48531111766904211</v>
      </c>
      <c r="W170" s="122">
        <v>0.36463622065133633</v>
      </c>
      <c r="X170" s="122">
        <v>0.25155838201249597</v>
      </c>
      <c r="Y170" s="122">
        <v>0</v>
      </c>
      <c r="DA170" s="130" t="s">
        <v>2206</v>
      </c>
    </row>
    <row r="171" spans="1:105" ht="12" customHeight="1" x14ac:dyDescent="0.25">
      <c r="A171" s="97" t="s">
        <v>50</v>
      </c>
      <c r="B171" s="98">
        <v>1.7630943727151642</v>
      </c>
      <c r="C171" s="98">
        <v>1.6906078985291426</v>
      </c>
      <c r="D171" s="98">
        <v>1.6733493718938679</v>
      </c>
      <c r="E171" s="98">
        <v>1.9767494003404937</v>
      </c>
      <c r="F171" s="98">
        <v>1.9270987111439291</v>
      </c>
      <c r="G171" s="98">
        <v>1.501256199054378</v>
      </c>
      <c r="H171" s="98">
        <v>1.2671951639595855</v>
      </c>
      <c r="I171" s="98">
        <v>1.1336469417476847</v>
      </c>
      <c r="J171" s="98">
        <v>0.92486861793476749</v>
      </c>
      <c r="K171" s="98">
        <v>0.86947574479060907</v>
      </c>
      <c r="L171" s="98">
        <v>0.93994990014240543</v>
      </c>
      <c r="M171" s="98">
        <v>0.92359178388436036</v>
      </c>
      <c r="N171" s="98">
        <v>0.88196785700859082</v>
      </c>
      <c r="O171" s="98">
        <v>0.83775232770569352</v>
      </c>
      <c r="P171" s="98">
        <v>0.69879361376963511</v>
      </c>
      <c r="Q171" s="98">
        <v>0.62464429842654257</v>
      </c>
      <c r="R171" s="98">
        <v>0.60781537978538303</v>
      </c>
      <c r="S171" s="98">
        <v>0.60481230688378018</v>
      </c>
      <c r="T171" s="98">
        <v>0.55182873724808634</v>
      </c>
      <c r="U171" s="98">
        <v>0.49539240697794101</v>
      </c>
      <c r="V171" s="98">
        <v>0.48531111766904211</v>
      </c>
      <c r="W171" s="98">
        <v>0.36463622065133633</v>
      </c>
      <c r="X171" s="98">
        <v>0.25155838201249597</v>
      </c>
      <c r="Y171" s="98">
        <v>0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5481.9278918546606</v>
      </c>
      <c r="C174" s="117">
        <f t="shared" si="87"/>
        <v>4803.8287963439298</v>
      </c>
      <c r="D174" s="117">
        <f t="shared" si="87"/>
        <v>5798.2817230359815</v>
      </c>
      <c r="E174" s="117">
        <f t="shared" si="87"/>
        <v>5993.5421693221761</v>
      </c>
      <c r="F174" s="117">
        <f t="shared" si="87"/>
        <v>6429.2022983065544</v>
      </c>
      <c r="G174" s="117">
        <f t="shared" si="87"/>
        <v>5835.259885543468</v>
      </c>
      <c r="H174" s="117">
        <f t="shared" si="87"/>
        <v>6066.6753179849529</v>
      </c>
      <c r="I174" s="117">
        <f t="shared" si="87"/>
        <v>6295.9502408491589</v>
      </c>
      <c r="J174" s="117">
        <f t="shared" si="87"/>
        <v>5275.9924783599181</v>
      </c>
      <c r="K174" s="117">
        <f t="shared" si="87"/>
        <v>5153.8757354060826</v>
      </c>
      <c r="L174" s="117">
        <f t="shared" si="87"/>
        <v>6075.72229611485</v>
      </c>
      <c r="M174" s="117">
        <f t="shared" si="87"/>
        <v>5321.7077857705763</v>
      </c>
      <c r="N174" s="117">
        <f t="shared" si="87"/>
        <v>5413.4577181155264</v>
      </c>
      <c r="O174" s="117">
        <f t="shared" si="87"/>
        <v>5066.5946024536361</v>
      </c>
      <c r="P174" s="117">
        <f t="shared" si="87"/>
        <v>4927.5330229249121</v>
      </c>
      <c r="Q174" s="117">
        <f t="shared" si="87"/>
        <v>4908.5941435078839</v>
      </c>
      <c r="R174" s="117">
        <f t="shared" ref="R174:V174" si="88">R175+R178+R180+R189</f>
        <v>5151.5230711718132</v>
      </c>
      <c r="S174" s="117">
        <f t="shared" si="88"/>
        <v>5054.5681055414516</v>
      </c>
      <c r="T174" s="117">
        <f t="shared" si="88"/>
        <v>5833.8294607375865</v>
      </c>
      <c r="U174" s="117">
        <f t="shared" si="88"/>
        <v>5300.4287641392884</v>
      </c>
      <c r="V174" s="117">
        <f t="shared" si="88"/>
        <v>5642.3717771866213</v>
      </c>
      <c r="W174" s="117">
        <f t="shared" ref="W174:Y174" si="89">W175+W178+W180+W189</f>
        <v>6427.3520209890939</v>
      </c>
      <c r="X174" s="117">
        <f t="shared" si="89"/>
        <v>6390.9636585335284</v>
      </c>
      <c r="Y174" s="117">
        <f t="shared" si="89"/>
        <v>0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2162.4405766057052</v>
      </c>
      <c r="C175" s="122">
        <f t="shared" si="90"/>
        <v>1424.4489922029932</v>
      </c>
      <c r="D175" s="122">
        <f t="shared" si="90"/>
        <v>2324.5003263911995</v>
      </c>
      <c r="E175" s="122">
        <f t="shared" si="90"/>
        <v>2518.0784341963295</v>
      </c>
      <c r="F175" s="122">
        <f t="shared" si="90"/>
        <v>2954.2746524755694</v>
      </c>
      <c r="G175" s="122">
        <f t="shared" si="90"/>
        <v>2326.3825657244543</v>
      </c>
      <c r="H175" s="122">
        <f t="shared" si="90"/>
        <v>2717.6166651206995</v>
      </c>
      <c r="I175" s="122">
        <f t="shared" si="90"/>
        <v>2881.0784822320234</v>
      </c>
      <c r="J175" s="122">
        <f t="shared" si="90"/>
        <v>2208.1099376251873</v>
      </c>
      <c r="K175" s="122">
        <f t="shared" si="90"/>
        <v>2112.6118091326621</v>
      </c>
      <c r="L175" s="122">
        <f t="shared" si="90"/>
        <v>2799.4187973408357</v>
      </c>
      <c r="M175" s="122">
        <f t="shared" si="90"/>
        <v>2463.6219049267311</v>
      </c>
      <c r="N175" s="122">
        <f t="shared" si="90"/>
        <v>2934.9008934219605</v>
      </c>
      <c r="O175" s="122">
        <f t="shared" si="90"/>
        <v>2790.4459469724261</v>
      </c>
      <c r="P175" s="122">
        <f t="shared" si="90"/>
        <v>2829.0765502011604</v>
      </c>
      <c r="Q175" s="122">
        <f t="shared" si="90"/>
        <v>2860.6415858175801</v>
      </c>
      <c r="R175" s="122">
        <f t="shared" ref="R175:V175" si="91">SUM(R176:R177)</f>
        <v>2851.0294211865298</v>
      </c>
      <c r="S175" s="122">
        <f t="shared" si="91"/>
        <v>2811.7340161547936</v>
      </c>
      <c r="T175" s="122">
        <f t="shared" si="91"/>
        <v>3435.1787606254752</v>
      </c>
      <c r="U175" s="122">
        <f t="shared" si="91"/>
        <v>2895.3412294477266</v>
      </c>
      <c r="V175" s="122">
        <f t="shared" si="91"/>
        <v>3137.5161912049675</v>
      </c>
      <c r="W175" s="122">
        <f t="shared" ref="W175:Y175" si="92">SUM(W176:W177)</f>
        <v>3797.3558230418134</v>
      </c>
      <c r="X175" s="122">
        <f t="shared" si="92"/>
        <v>3822.3341259398308</v>
      </c>
      <c r="Y175" s="122">
        <f t="shared" si="92"/>
        <v>0</v>
      </c>
      <c r="DA175" s="130" t="s">
        <v>2360</v>
      </c>
    </row>
    <row r="176" spans="1:105" ht="12" customHeight="1" x14ac:dyDescent="0.25">
      <c r="A176" s="97" t="s">
        <v>198</v>
      </c>
      <c r="B176" s="98">
        <v>2156.2345169281575</v>
      </c>
      <c r="C176" s="98">
        <v>1420.4882876938304</v>
      </c>
      <c r="D176" s="98">
        <v>2318.3107995326327</v>
      </c>
      <c r="E176" s="98">
        <v>2512.5628140703511</v>
      </c>
      <c r="F176" s="98">
        <v>2948.1132075471687</v>
      </c>
      <c r="G176" s="98">
        <v>2321.4771622934886</v>
      </c>
      <c r="H176" s="98">
        <v>2711.7996604414243</v>
      </c>
      <c r="I176" s="98">
        <v>2874.6906636670401</v>
      </c>
      <c r="J176" s="98">
        <v>2202.9391182645204</v>
      </c>
      <c r="K176" s="98">
        <v>2107.8966089637183</v>
      </c>
      <c r="L176" s="98">
        <v>2795.2258366487249</v>
      </c>
      <c r="M176" s="98">
        <v>2459.4594594594587</v>
      </c>
      <c r="N176" s="98">
        <v>2930.1453352086264</v>
      </c>
      <c r="O176" s="98">
        <v>2785.9589041095905</v>
      </c>
      <c r="P176" s="98">
        <v>2824.7257158148241</v>
      </c>
      <c r="Q176" s="98">
        <v>2856.3267637817776</v>
      </c>
      <c r="R176" s="98">
        <v>2846.5698832906332</v>
      </c>
      <c r="S176" s="98">
        <v>2807.4115665356553</v>
      </c>
      <c r="T176" s="98">
        <v>3429.9692479731625</v>
      </c>
      <c r="U176" s="98">
        <v>2891.0089621277839</v>
      </c>
      <c r="V176" s="98">
        <v>3130.8703819661864</v>
      </c>
      <c r="W176" s="98">
        <v>3789.3141341417227</v>
      </c>
      <c r="X176" s="98">
        <v>3814.1836173721822</v>
      </c>
      <c r="Y176" s="98">
        <v>0</v>
      </c>
      <c r="DA176" s="63" t="s">
        <v>2361</v>
      </c>
    </row>
    <row r="177" spans="1:105" ht="12" customHeight="1" x14ac:dyDescent="0.25">
      <c r="A177" s="97" t="s">
        <v>53</v>
      </c>
      <c r="B177" s="98">
        <v>6.2060596775476844</v>
      </c>
      <c r="C177" s="98">
        <v>3.9607045091627784</v>
      </c>
      <c r="D177" s="98">
        <v>6.1895268585666479</v>
      </c>
      <c r="E177" s="98">
        <v>5.515620125978109</v>
      </c>
      <c r="F177" s="98">
        <v>6.1614449284006412</v>
      </c>
      <c r="G177" s="98">
        <v>4.9054034309654337</v>
      </c>
      <c r="H177" s="98">
        <v>5.8170046792753602</v>
      </c>
      <c r="I177" s="98">
        <v>6.3878185649831982</v>
      </c>
      <c r="J177" s="98">
        <v>5.1708193606669806</v>
      </c>
      <c r="K177" s="98">
        <v>4.7152001689436283</v>
      </c>
      <c r="L177" s="98">
        <v>4.1929606921107885</v>
      </c>
      <c r="M177" s="98">
        <v>4.1624454672722528</v>
      </c>
      <c r="N177" s="98">
        <v>4.7555582133342167</v>
      </c>
      <c r="O177" s="98">
        <v>4.4870428628354055</v>
      </c>
      <c r="P177" s="98">
        <v>4.3508343863363397</v>
      </c>
      <c r="Q177" s="98">
        <v>4.3148220358026688</v>
      </c>
      <c r="R177" s="98">
        <v>4.4595378958967666</v>
      </c>
      <c r="S177" s="98">
        <v>4.3224496191383341</v>
      </c>
      <c r="T177" s="98">
        <v>5.2095126523125295</v>
      </c>
      <c r="U177" s="98">
        <v>4.3322673199427326</v>
      </c>
      <c r="V177" s="98">
        <v>6.6458092387809451</v>
      </c>
      <c r="W177" s="98">
        <v>8.0416889000908629</v>
      </c>
      <c r="X177" s="98">
        <v>8.1505085676487727</v>
      </c>
      <c r="Y177" s="98">
        <v>0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14.423421550541349</v>
      </c>
      <c r="C178" s="122">
        <f t="shared" si="93"/>
        <v>15.972229356383357</v>
      </c>
      <c r="D178" s="122">
        <f t="shared" si="93"/>
        <v>12.713321927180322</v>
      </c>
      <c r="E178" s="122">
        <f t="shared" si="93"/>
        <v>26.720657039217453</v>
      </c>
      <c r="F178" s="122">
        <f t="shared" si="93"/>
        <v>19.309678798591197</v>
      </c>
      <c r="G178" s="122">
        <f t="shared" si="93"/>
        <v>25.445368890789865</v>
      </c>
      <c r="H178" s="122">
        <f t="shared" si="93"/>
        <v>29.141350884660007</v>
      </c>
      <c r="I178" s="122">
        <f t="shared" si="93"/>
        <v>12.24548494411969</v>
      </c>
      <c r="J178" s="122">
        <f t="shared" si="93"/>
        <v>10.294299067605511</v>
      </c>
      <c r="K178" s="122">
        <f t="shared" si="93"/>
        <v>13.834357810329312</v>
      </c>
      <c r="L178" s="122">
        <f t="shared" si="93"/>
        <v>19.772921327976778</v>
      </c>
      <c r="M178" s="122">
        <f t="shared" si="93"/>
        <v>20.581579586122604</v>
      </c>
      <c r="N178" s="122">
        <f t="shared" si="93"/>
        <v>25.574386106968866</v>
      </c>
      <c r="O178" s="122">
        <f t="shared" si="93"/>
        <v>31.510082660547351</v>
      </c>
      <c r="P178" s="122">
        <f t="shared" si="93"/>
        <v>37.425752724629106</v>
      </c>
      <c r="Q178" s="122">
        <f t="shared" si="93"/>
        <v>37.675209688314766</v>
      </c>
      <c r="R178" s="122">
        <f t="shared" si="93"/>
        <v>37.865478649695419</v>
      </c>
      <c r="S178" s="122">
        <f t="shared" si="93"/>
        <v>34.268486873763905</v>
      </c>
      <c r="T178" s="122">
        <f t="shared" si="93"/>
        <v>34.256239254846506</v>
      </c>
      <c r="U178" s="122">
        <f t="shared" si="93"/>
        <v>32.318892380768901</v>
      </c>
      <c r="V178" s="122">
        <f t="shared" si="93"/>
        <v>31.344483812662386</v>
      </c>
      <c r="W178" s="122">
        <f t="shared" si="93"/>
        <v>34.094141775643187</v>
      </c>
      <c r="X178" s="122">
        <f t="shared" si="93"/>
        <v>45.134533059189117</v>
      </c>
      <c r="Y178" s="122">
        <f t="shared" si="93"/>
        <v>0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14.423421550541349</v>
      </c>
      <c r="C179" s="98">
        <f>RES_hhdet_fech!C129</f>
        <v>15.972229356383357</v>
      </c>
      <c r="D179" s="98">
        <f>RES_hhdet_fech!D129</f>
        <v>12.713321927180322</v>
      </c>
      <c r="E179" s="98">
        <f>RES_hhdet_fech!E129</f>
        <v>26.720657039217453</v>
      </c>
      <c r="F179" s="98">
        <f>RES_hhdet_fech!F129</f>
        <v>19.309678798591197</v>
      </c>
      <c r="G179" s="98">
        <f>RES_hhdet_fech!G129</f>
        <v>25.445368890789865</v>
      </c>
      <c r="H179" s="98">
        <f>RES_hhdet_fech!H129</f>
        <v>29.141350884660007</v>
      </c>
      <c r="I179" s="98">
        <f>RES_hhdet_fech!I129</f>
        <v>12.24548494411969</v>
      </c>
      <c r="J179" s="98">
        <f>RES_hhdet_fech!J129</f>
        <v>10.294299067605511</v>
      </c>
      <c r="K179" s="98">
        <f>RES_hhdet_fech!K129</f>
        <v>13.834357810329312</v>
      </c>
      <c r="L179" s="98">
        <f>RES_hhdet_fech!L129</f>
        <v>19.772921327976778</v>
      </c>
      <c r="M179" s="98">
        <f>RES_hhdet_fech!M129</f>
        <v>20.581579586122604</v>
      </c>
      <c r="N179" s="98">
        <f>RES_hhdet_fech!N129</f>
        <v>25.574386106968866</v>
      </c>
      <c r="O179" s="98">
        <f>RES_hhdet_fech!O129</f>
        <v>31.510082660547351</v>
      </c>
      <c r="P179" s="98">
        <f>RES_hhdet_fech!P129</f>
        <v>37.425752724629106</v>
      </c>
      <c r="Q179" s="98">
        <f>RES_hhdet_fech!Q129</f>
        <v>37.675209688314766</v>
      </c>
      <c r="R179" s="98">
        <f>RES_hhdet_fech!R129</f>
        <v>37.865478649695419</v>
      </c>
      <c r="S179" s="98">
        <f>RES_hhdet_fech!S129</f>
        <v>34.268486873763905</v>
      </c>
      <c r="T179" s="98">
        <f>RES_hhdet_fech!T129</f>
        <v>34.256239254846506</v>
      </c>
      <c r="U179" s="98">
        <f>RES_hhdet_fech!U129</f>
        <v>32.318892380768901</v>
      </c>
      <c r="V179" s="98">
        <f>RES_hhdet_fech!V129</f>
        <v>31.344483812662386</v>
      </c>
      <c r="W179" s="98">
        <f>RES_hhdet_fech!W129</f>
        <v>34.094141775643187</v>
      </c>
      <c r="X179" s="98">
        <f>RES_hhdet_fech!X129</f>
        <v>45.134533059189117</v>
      </c>
      <c r="Y179" s="98">
        <f>RES_hhdet_fech!Y129</f>
        <v>0</v>
      </c>
      <c r="DA179" s="63" t="s">
        <v>2364</v>
      </c>
    </row>
    <row r="180" spans="1:105" ht="12" customHeight="1" x14ac:dyDescent="0.25">
      <c r="A180" s="121" t="s">
        <v>55</v>
      </c>
      <c r="B180" s="122">
        <v>1026.1934989653521</v>
      </c>
      <c r="C180" s="122">
        <v>1059.8366067010386</v>
      </c>
      <c r="D180" s="122">
        <v>1081.3632294445711</v>
      </c>
      <c r="E180" s="122">
        <v>981.13231837823628</v>
      </c>
      <c r="F180" s="122">
        <v>977.49727109503306</v>
      </c>
      <c r="G180" s="122">
        <v>1066.6308676418939</v>
      </c>
      <c r="H180" s="122">
        <v>1022.4102722633469</v>
      </c>
      <c r="I180" s="122">
        <v>1059.0187250643896</v>
      </c>
      <c r="J180" s="122">
        <v>1050.1149409496704</v>
      </c>
      <c r="K180" s="122">
        <v>1062.3136852943423</v>
      </c>
      <c r="L180" s="122">
        <v>1001.2145893163123</v>
      </c>
      <c r="M180" s="122">
        <v>917.33077532821528</v>
      </c>
      <c r="N180" s="122">
        <v>851.13307867862636</v>
      </c>
      <c r="O180" s="122">
        <v>826.03469493699026</v>
      </c>
      <c r="P180" s="122">
        <v>782.72955519023299</v>
      </c>
      <c r="Q180" s="122">
        <v>763.87591954953393</v>
      </c>
      <c r="R180" s="122">
        <v>782.29498618738035</v>
      </c>
      <c r="S180" s="122">
        <v>791.07953519691</v>
      </c>
      <c r="T180" s="122">
        <v>806.65749900325227</v>
      </c>
      <c r="U180" s="122">
        <v>806.61138450072178</v>
      </c>
      <c r="V180" s="122">
        <v>762.12102555166427</v>
      </c>
      <c r="W180" s="122">
        <v>840.86029386186362</v>
      </c>
      <c r="X180" s="122">
        <v>858.54226146175506</v>
      </c>
      <c r="Y180" s="122">
        <v>0</v>
      </c>
      <c r="DA180" s="130" t="s">
        <v>2365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1289.3797900183497</v>
      </c>
      <c r="C185" s="101">
        <v>1322.06994344553</v>
      </c>
      <c r="D185" s="101">
        <v>1340.1884494779752</v>
      </c>
      <c r="E185" s="101">
        <v>1229.6847527098178</v>
      </c>
      <c r="F185" s="101">
        <v>1219.949541730188</v>
      </c>
      <c r="G185" s="101">
        <v>1309.740950167261</v>
      </c>
      <c r="H185" s="101">
        <v>1254.682709412345</v>
      </c>
      <c r="I185" s="101">
        <v>1291.082381828382</v>
      </c>
      <c r="J185" s="101">
        <v>1290.7949342538968</v>
      </c>
      <c r="K185" s="101">
        <v>1309.0913738622394</v>
      </c>
      <c r="L185" s="101">
        <v>1286.9726555630152</v>
      </c>
      <c r="M185" s="101">
        <v>1212.0797123707048</v>
      </c>
      <c r="N185" s="101">
        <v>1142.5229068356214</v>
      </c>
      <c r="O185" s="101">
        <v>1118.5261603310723</v>
      </c>
      <c r="P185" s="101">
        <v>1058.2281537186757</v>
      </c>
      <c r="Q185" s="101">
        <v>1030.6122443632296</v>
      </c>
      <c r="R185" s="101">
        <v>1042.9331193043311</v>
      </c>
      <c r="S185" s="101">
        <v>1045.2253656063601</v>
      </c>
      <c r="T185" s="101">
        <v>1050.818603502953</v>
      </c>
      <c r="U185" s="101">
        <v>1038.9177374731187</v>
      </c>
      <c r="V185" s="101">
        <v>984.26480505068935</v>
      </c>
      <c r="W185" s="101">
        <v>1063.147090309669</v>
      </c>
      <c r="X185" s="101">
        <v>1059.7412442530215</v>
      </c>
      <c r="Y185" s="101">
        <v>0</v>
      </c>
      <c r="DA185" s="131" t="s">
        <v>2370</v>
      </c>
    </row>
    <row r="186" spans="1:105" ht="12" customHeight="1" x14ac:dyDescent="0.25">
      <c r="A186" s="107" t="s">
        <v>121</v>
      </c>
      <c r="B186" s="104">
        <v>900.69857237788597</v>
      </c>
      <c r="C186" s="104">
        <v>938.0944634104801</v>
      </c>
      <c r="D186" s="104">
        <v>961.06329221144154</v>
      </c>
      <c r="E186" s="104">
        <v>860.74938897049879</v>
      </c>
      <c r="F186" s="104">
        <v>858.70539552278842</v>
      </c>
      <c r="G186" s="104">
        <v>950.31526781294679</v>
      </c>
      <c r="H186" s="104">
        <v>901.85623492940499</v>
      </c>
      <c r="I186" s="104">
        <v>933.41145453436491</v>
      </c>
      <c r="J186" s="104">
        <v>931.15912690108451</v>
      </c>
      <c r="K186" s="104">
        <v>951.35279954432224</v>
      </c>
      <c r="L186" s="104">
        <v>911.49780406481057</v>
      </c>
      <c r="M186" s="104">
        <v>847.82332371928965</v>
      </c>
      <c r="N186" s="104">
        <v>801.02043240767068</v>
      </c>
      <c r="O186" s="104">
        <v>783.96961009855761</v>
      </c>
      <c r="P186" s="104">
        <v>745.67859005723358</v>
      </c>
      <c r="Q186" s="104">
        <v>732.06880664815662</v>
      </c>
      <c r="R186" s="104">
        <v>754.00230149434435</v>
      </c>
      <c r="S186" s="104">
        <v>766.16634960190231</v>
      </c>
      <c r="T186" s="104">
        <v>774.61231925392406</v>
      </c>
      <c r="U186" s="104">
        <v>776.6632743753637</v>
      </c>
      <c r="V186" s="104">
        <v>728.02528474737176</v>
      </c>
      <c r="W186" s="104">
        <v>807.43006510227656</v>
      </c>
      <c r="X186" s="104">
        <v>826.78074158127504</v>
      </c>
      <c r="Y186" s="104">
        <v>0</v>
      </c>
      <c r="DA186" s="132" t="s">
        <v>2371</v>
      </c>
    </row>
    <row r="187" spans="1:105" ht="12" customHeight="1" x14ac:dyDescent="0.25">
      <c r="A187" s="108" t="s">
        <v>53</v>
      </c>
      <c r="B187" s="98">
        <v>212.97606681430776</v>
      </c>
      <c r="C187" s="98">
        <v>250.34981826505694</v>
      </c>
      <c r="D187" s="98">
        <v>273.07316501897662</v>
      </c>
      <c r="E187" s="98">
        <v>180.32975891144008</v>
      </c>
      <c r="F187" s="98">
        <v>181.8534103714882</v>
      </c>
      <c r="G187" s="98">
        <v>267.96668054766894</v>
      </c>
      <c r="H187" s="98">
        <v>218.69633668772659</v>
      </c>
      <c r="I187" s="98">
        <v>233.64491058948224</v>
      </c>
      <c r="J187" s="98">
        <v>225.39627097733862</v>
      </c>
      <c r="K187" s="98">
        <v>245.65476292721976</v>
      </c>
      <c r="L187" s="98">
        <v>168.35804234974975</v>
      </c>
      <c r="M187" s="98">
        <v>119.66851454546024</v>
      </c>
      <c r="N187" s="98">
        <v>109.03319362626677</v>
      </c>
      <c r="O187" s="98">
        <v>90.544667247574523</v>
      </c>
      <c r="P187" s="98">
        <v>92.646412977589662</v>
      </c>
      <c r="Q187" s="98">
        <v>96.103320754233636</v>
      </c>
      <c r="R187" s="98">
        <v>107.52297152439873</v>
      </c>
      <c r="S187" s="98">
        <v>102.99228832063778</v>
      </c>
      <c r="T187" s="98">
        <v>74.671369387038524</v>
      </c>
      <c r="U187" s="98">
        <v>76.138811525866984</v>
      </c>
      <c r="V187" s="98">
        <v>27.959991308746503</v>
      </c>
      <c r="W187" s="98">
        <v>75.837207153713038</v>
      </c>
      <c r="X187" s="98">
        <v>146.19310020600111</v>
      </c>
      <c r="Y187" s="98">
        <v>0</v>
      </c>
      <c r="DA187" s="63" t="s">
        <v>2372</v>
      </c>
    </row>
    <row r="188" spans="1:105" ht="12" customHeight="1" x14ac:dyDescent="0.25">
      <c r="A188" s="108" t="s">
        <v>52</v>
      </c>
      <c r="B188" s="98">
        <v>687.72250556357835</v>
      </c>
      <c r="C188" s="98">
        <v>687.74464514542331</v>
      </c>
      <c r="D188" s="98">
        <v>687.99012719246491</v>
      </c>
      <c r="E188" s="98">
        <v>680.41963005905882</v>
      </c>
      <c r="F188" s="98">
        <v>676.85198515130025</v>
      </c>
      <c r="G188" s="98">
        <v>682.34858726527796</v>
      </c>
      <c r="H188" s="98">
        <v>683.15989824167843</v>
      </c>
      <c r="I188" s="98">
        <v>699.76654394488276</v>
      </c>
      <c r="J188" s="98">
        <v>705.76285592374586</v>
      </c>
      <c r="K188" s="98">
        <v>705.6980366171025</v>
      </c>
      <c r="L188" s="98">
        <v>743.13976171506079</v>
      </c>
      <c r="M188" s="98">
        <v>728.15480917382956</v>
      </c>
      <c r="N188" s="98">
        <v>691.9872387814039</v>
      </c>
      <c r="O188" s="98">
        <v>693.42494285098303</v>
      </c>
      <c r="P188" s="98">
        <v>653.03217707964382</v>
      </c>
      <c r="Q188" s="98">
        <v>635.96548589392285</v>
      </c>
      <c r="R188" s="98">
        <v>646.47932996994552</v>
      </c>
      <c r="S188" s="98">
        <v>663.17406128126447</v>
      </c>
      <c r="T188" s="98">
        <v>699.9409498668856</v>
      </c>
      <c r="U188" s="98">
        <v>700.5244628494969</v>
      </c>
      <c r="V188" s="98">
        <v>700.0652934386253</v>
      </c>
      <c r="W188" s="98">
        <v>731.59285794856351</v>
      </c>
      <c r="X188" s="98">
        <v>680.58764137527407</v>
      </c>
      <c r="Y188" s="98">
        <v>0</v>
      </c>
      <c r="DA188" s="63" t="s">
        <v>2373</v>
      </c>
    </row>
    <row r="189" spans="1:105" ht="12" customHeight="1" x14ac:dyDescent="0.25">
      <c r="A189" s="121" t="s">
        <v>54</v>
      </c>
      <c r="B189" s="122">
        <v>2278.8703947330628</v>
      </c>
      <c r="C189" s="122">
        <v>2303.5709680835143</v>
      </c>
      <c r="D189" s="122">
        <v>2379.7048452730301</v>
      </c>
      <c r="E189" s="122">
        <v>2467.6107597083933</v>
      </c>
      <c r="F189" s="122">
        <v>2478.1206959373617</v>
      </c>
      <c r="G189" s="122">
        <v>2416.8010832863301</v>
      </c>
      <c r="H189" s="122">
        <v>2297.5070297162465</v>
      </c>
      <c r="I189" s="122">
        <v>2343.6075486086261</v>
      </c>
      <c r="J189" s="122">
        <v>2007.4733007174543</v>
      </c>
      <c r="K189" s="122">
        <v>1965.1158831687492</v>
      </c>
      <c r="L189" s="122">
        <v>2255.3159881297252</v>
      </c>
      <c r="M189" s="122">
        <v>1920.1735259295072</v>
      </c>
      <c r="N189" s="122">
        <v>1601.84935990797</v>
      </c>
      <c r="O189" s="122">
        <v>1418.603877883673</v>
      </c>
      <c r="P189" s="122">
        <v>1278.3011648088896</v>
      </c>
      <c r="Q189" s="122">
        <v>1246.4014284524555</v>
      </c>
      <c r="R189" s="122">
        <v>1480.3331851482076</v>
      </c>
      <c r="S189" s="122">
        <v>1417.4860673159844</v>
      </c>
      <c r="T189" s="122">
        <v>1557.7369618540124</v>
      </c>
      <c r="U189" s="122">
        <v>1566.1572578100715</v>
      </c>
      <c r="V189" s="122">
        <v>1711.3900766173274</v>
      </c>
      <c r="W189" s="122">
        <v>1755.0417623097742</v>
      </c>
      <c r="X189" s="122">
        <v>1664.9527380727541</v>
      </c>
      <c r="Y189" s="122">
        <v>0</v>
      </c>
      <c r="DA189" s="130" t="s">
        <v>2374</v>
      </c>
    </row>
    <row r="190" spans="1:105" ht="12" customHeight="1" x14ac:dyDescent="0.25">
      <c r="A190" s="97" t="s">
        <v>50</v>
      </c>
      <c r="B190" s="98">
        <v>2673.6014214778816</v>
      </c>
      <c r="C190" s="98">
        <v>2553.1273300676266</v>
      </c>
      <c r="D190" s="98">
        <v>2542.7652627726197</v>
      </c>
      <c r="E190" s="98">
        <v>2960.8756584634375</v>
      </c>
      <c r="F190" s="98">
        <v>2945.6396237232575</v>
      </c>
      <c r="G190" s="98">
        <v>2701.8827650204043</v>
      </c>
      <c r="H190" s="98">
        <v>2643.803611625573</v>
      </c>
      <c r="I190" s="98">
        <v>2646.0879334696201</v>
      </c>
      <c r="J190" s="98">
        <v>2383.7478652368109</v>
      </c>
      <c r="K190" s="98">
        <v>2365.6314972762211</v>
      </c>
      <c r="L190" s="98">
        <v>2405.7162356171584</v>
      </c>
      <c r="M190" s="98">
        <v>2177.7292426658969</v>
      </c>
      <c r="N190" s="98">
        <v>1863.9387098736447</v>
      </c>
      <c r="O190" s="98">
        <v>1733.86904554638</v>
      </c>
      <c r="P190" s="98">
        <v>1563.9134237762373</v>
      </c>
      <c r="Q190" s="98">
        <v>1518.3869758631572</v>
      </c>
      <c r="R190" s="98">
        <v>1635.5225095410678</v>
      </c>
      <c r="S190" s="98">
        <v>1763.2415547572737</v>
      </c>
      <c r="T190" s="98">
        <v>1823.7622766985367</v>
      </c>
      <c r="U190" s="98">
        <v>1904.6360450704424</v>
      </c>
      <c r="V190" s="98">
        <v>2232.422765227378</v>
      </c>
      <c r="W190" s="98">
        <v>2137.4108493443637</v>
      </c>
      <c r="X190" s="98">
        <v>2158.6864606384379</v>
      </c>
      <c r="Y190" s="98">
        <v>0</v>
      </c>
      <c r="DA190" s="63" t="s">
        <v>2375</v>
      </c>
    </row>
    <row r="191" spans="1:105" ht="12" customHeight="1" x14ac:dyDescent="0.25">
      <c r="A191" s="109" t="s">
        <v>120</v>
      </c>
      <c r="B191" s="33">
        <v>1915.3221172456863</v>
      </c>
      <c r="C191" s="33">
        <v>2072.4121516921291</v>
      </c>
      <c r="D191" s="33">
        <v>2227.0267491203767</v>
      </c>
      <c r="E191" s="33">
        <v>1989.3179397014394</v>
      </c>
      <c r="F191" s="33">
        <v>2037.5269420030088</v>
      </c>
      <c r="G191" s="33">
        <v>2158.442508435814</v>
      </c>
      <c r="H191" s="33">
        <v>2016.6900474607971</v>
      </c>
      <c r="I191" s="33">
        <v>2120.6774955223291</v>
      </c>
      <c r="J191" s="33">
        <v>1758.2771176235958</v>
      </c>
      <c r="K191" s="33">
        <v>1715.7760356789875</v>
      </c>
      <c r="L191" s="33">
        <v>2153.9887551965539</v>
      </c>
      <c r="M191" s="33">
        <v>1721.8821761782331</v>
      </c>
      <c r="N191" s="33">
        <v>1351.7659352728351</v>
      </c>
      <c r="O191" s="33">
        <v>1076.6512967421238</v>
      </c>
      <c r="P191" s="33">
        <v>960.90042278133376</v>
      </c>
      <c r="Q191" s="33">
        <v>954.94235959992272</v>
      </c>
      <c r="R191" s="33">
        <v>1345.0696077871421</v>
      </c>
      <c r="S191" s="33">
        <v>1163.0558596959331</v>
      </c>
      <c r="T191" s="33">
        <v>1399.8992249395776</v>
      </c>
      <c r="U191" s="33">
        <v>1398.673156075791</v>
      </c>
      <c r="V191" s="33">
        <v>1488.4896371896036</v>
      </c>
      <c r="W191" s="33">
        <v>1602.9447366937909</v>
      </c>
      <c r="X191" s="33">
        <v>1471.0129220879178</v>
      </c>
      <c r="Y191" s="33">
        <v>0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3913.8527270299546</v>
      </c>
      <c r="C193" s="117">
        <f t="shared" si="94"/>
        <v>3417.9763940806129</v>
      </c>
      <c r="D193" s="117">
        <f t="shared" si="94"/>
        <v>4173.6430287945022</v>
      </c>
      <c r="E193" s="117">
        <f t="shared" si="94"/>
        <v>4318.8645801009561</v>
      </c>
      <c r="F193" s="117">
        <f t="shared" si="94"/>
        <v>4658.8277179734796</v>
      </c>
      <c r="G193" s="117">
        <f t="shared" si="94"/>
        <v>4242.7811162411435</v>
      </c>
      <c r="H193" s="117">
        <f t="shared" si="94"/>
        <v>4460.6874548361475</v>
      </c>
      <c r="I193" s="117">
        <f t="shared" si="94"/>
        <v>4624.4110343228294</v>
      </c>
      <c r="J193" s="117">
        <f t="shared" si="94"/>
        <v>3895.634185650681</v>
      </c>
      <c r="K193" s="117">
        <f t="shared" si="94"/>
        <v>3833.6360122726337</v>
      </c>
      <c r="L193" s="117">
        <f t="shared" si="94"/>
        <v>4590.5813414112363</v>
      </c>
      <c r="M193" s="117">
        <f t="shared" si="94"/>
        <v>4059.0310070315281</v>
      </c>
      <c r="N193" s="117">
        <f t="shared" si="94"/>
        <v>4192.5615734576486</v>
      </c>
      <c r="O193" s="117">
        <f t="shared" si="94"/>
        <v>3970.638182794984</v>
      </c>
      <c r="P193" s="117">
        <f t="shared" si="94"/>
        <v>3897.3422547709611</v>
      </c>
      <c r="Q193" s="117">
        <f t="shared" si="94"/>
        <v>3896.0027297717525</v>
      </c>
      <c r="R193" s="117">
        <f t="shared" ref="R193:V193" si="95">R194+R197+R199+R208</f>
        <v>4105.3820179152708</v>
      </c>
      <c r="S193" s="117">
        <f t="shared" si="95"/>
        <v>4054.4943684470886</v>
      </c>
      <c r="T193" s="117">
        <f t="shared" si="95"/>
        <v>4723.059313540557</v>
      </c>
      <c r="U193" s="117">
        <f t="shared" si="95"/>
        <v>4324.9904651391262</v>
      </c>
      <c r="V193" s="117">
        <f t="shared" si="95"/>
        <v>4606.3153111106276</v>
      </c>
      <c r="W193" s="117">
        <f t="shared" ref="W193:Y193" si="96">W194+W197+W199+W208</f>
        <v>5275.9540903846619</v>
      </c>
      <c r="X193" s="117">
        <f t="shared" si="96"/>
        <v>5271.701485997015</v>
      </c>
      <c r="Y193" s="117">
        <f t="shared" si="96"/>
        <v>0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1635.797521336988</v>
      </c>
      <c r="C194" s="122">
        <f t="shared" si="97"/>
        <v>1080.2395419837812</v>
      </c>
      <c r="D194" s="122">
        <f t="shared" si="97"/>
        <v>1766.7746145580941</v>
      </c>
      <c r="E194" s="122">
        <f t="shared" si="97"/>
        <v>1918.8027479702489</v>
      </c>
      <c r="F194" s="122">
        <f t="shared" si="97"/>
        <v>2257.4478030629903</v>
      </c>
      <c r="G194" s="122">
        <f t="shared" si="97"/>
        <v>1779.2014445844663</v>
      </c>
      <c r="H194" s="122">
        <f t="shared" si="97"/>
        <v>2079.7058786834968</v>
      </c>
      <c r="I194" s="122">
        <f t="shared" si="97"/>
        <v>2208.4221487404566</v>
      </c>
      <c r="J194" s="122">
        <f t="shared" si="97"/>
        <v>1699.0878621916534</v>
      </c>
      <c r="K194" s="122">
        <f t="shared" si="97"/>
        <v>1633.4377491821501</v>
      </c>
      <c r="L194" s="122">
        <f t="shared" si="97"/>
        <v>2177.0920285738675</v>
      </c>
      <c r="M194" s="122">
        <f t="shared" si="97"/>
        <v>1928.1999084177003</v>
      </c>
      <c r="N194" s="122">
        <f t="shared" si="97"/>
        <v>2312.9175022139816</v>
      </c>
      <c r="O194" s="122">
        <f t="shared" si="97"/>
        <v>2212.2079699843835</v>
      </c>
      <c r="P194" s="122">
        <f t="shared" si="97"/>
        <v>2244.0646097236267</v>
      </c>
      <c r="Q194" s="122">
        <f t="shared" si="97"/>
        <v>2270.3595339546937</v>
      </c>
      <c r="R194" s="122">
        <f t="shared" ref="R194:V194" si="98">SUM(R195:R196)</f>
        <v>2269.0639548048525</v>
      </c>
      <c r="S194" s="122">
        <f t="shared" si="98"/>
        <v>2247.8995512058414</v>
      </c>
      <c r="T194" s="122">
        <f t="shared" si="98"/>
        <v>2757.0975592401401</v>
      </c>
      <c r="U194" s="122">
        <f t="shared" si="98"/>
        <v>2330.3199697627383</v>
      </c>
      <c r="V194" s="122">
        <f t="shared" si="98"/>
        <v>2528.8719066621129</v>
      </c>
      <c r="W194" s="122">
        <f t="shared" ref="W194:Y194" si="99">SUM(W195:W196)</f>
        <v>3063.5473256258933</v>
      </c>
      <c r="X194" s="122">
        <f t="shared" si="99"/>
        <v>3085.2159713667943</v>
      </c>
      <c r="Y194" s="122">
        <f t="shared" si="99"/>
        <v>0</v>
      </c>
      <c r="DA194" s="130" t="s">
        <v>2528</v>
      </c>
    </row>
    <row r="195" spans="1:105" ht="12" customHeight="1" x14ac:dyDescent="0.25">
      <c r="A195" s="97" t="s">
        <v>198</v>
      </c>
      <c r="B195" s="98">
        <v>1629.5914616594403</v>
      </c>
      <c r="C195" s="98">
        <v>1076.2788374746185</v>
      </c>
      <c r="D195" s="98">
        <v>1760.5850876995273</v>
      </c>
      <c r="E195" s="98">
        <v>1913.2871278442708</v>
      </c>
      <c r="F195" s="98">
        <v>2251.2863581345896</v>
      </c>
      <c r="G195" s="98">
        <v>1774.2960411535009</v>
      </c>
      <c r="H195" s="98">
        <v>2073.8888740042216</v>
      </c>
      <c r="I195" s="98">
        <v>2202.0343301754733</v>
      </c>
      <c r="J195" s="98">
        <v>1693.9170428309865</v>
      </c>
      <c r="K195" s="98">
        <v>1628.7225490132064</v>
      </c>
      <c r="L195" s="98">
        <v>2172.8990678817568</v>
      </c>
      <c r="M195" s="98">
        <v>1924.0374629504281</v>
      </c>
      <c r="N195" s="98">
        <v>2308.1619440006475</v>
      </c>
      <c r="O195" s="98">
        <v>2207.7209271215479</v>
      </c>
      <c r="P195" s="98">
        <v>2239.7137753372904</v>
      </c>
      <c r="Q195" s="98">
        <v>2266.0447119188912</v>
      </c>
      <c r="R195" s="98">
        <v>2264.604416908956</v>
      </c>
      <c r="S195" s="98">
        <v>2243.5771015867031</v>
      </c>
      <c r="T195" s="98">
        <v>2751.8880465878274</v>
      </c>
      <c r="U195" s="98">
        <v>2325.9877024427956</v>
      </c>
      <c r="V195" s="98">
        <v>2522.2260974233318</v>
      </c>
      <c r="W195" s="98">
        <v>3055.5056367258026</v>
      </c>
      <c r="X195" s="98">
        <v>3077.0654627991457</v>
      </c>
      <c r="Y195" s="98">
        <v>0</v>
      </c>
      <c r="DA195" s="63" t="s">
        <v>2529</v>
      </c>
    </row>
    <row r="196" spans="1:105" ht="12" customHeight="1" x14ac:dyDescent="0.25">
      <c r="A196" s="97" t="s">
        <v>53</v>
      </c>
      <c r="B196" s="98">
        <v>6.2060596775476844</v>
      </c>
      <c r="C196" s="98">
        <v>3.9607045091627784</v>
      </c>
      <c r="D196" s="98">
        <v>6.1895268585666479</v>
      </c>
      <c r="E196" s="98">
        <v>5.515620125978109</v>
      </c>
      <c r="F196" s="98">
        <v>6.1614449284006412</v>
      </c>
      <c r="G196" s="98">
        <v>4.9054034309654337</v>
      </c>
      <c r="H196" s="98">
        <v>5.8170046792753602</v>
      </c>
      <c r="I196" s="98">
        <v>6.3878185649831982</v>
      </c>
      <c r="J196" s="98">
        <v>5.1708193606669806</v>
      </c>
      <c r="K196" s="98">
        <v>4.7152001689436283</v>
      </c>
      <c r="L196" s="98">
        <v>4.1929606921107885</v>
      </c>
      <c r="M196" s="98">
        <v>4.1624454672722528</v>
      </c>
      <c r="N196" s="98">
        <v>4.7555582133342167</v>
      </c>
      <c r="O196" s="98">
        <v>4.4870428628354055</v>
      </c>
      <c r="P196" s="98">
        <v>4.3508343863363397</v>
      </c>
      <c r="Q196" s="98">
        <v>4.3148220358026688</v>
      </c>
      <c r="R196" s="98">
        <v>4.4595378958967666</v>
      </c>
      <c r="S196" s="98">
        <v>4.3224496191383341</v>
      </c>
      <c r="T196" s="98">
        <v>5.2095126523125295</v>
      </c>
      <c r="U196" s="98">
        <v>4.3322673199427326</v>
      </c>
      <c r="V196" s="98">
        <v>6.6458092387809451</v>
      </c>
      <c r="W196" s="98">
        <v>8.0416889000908629</v>
      </c>
      <c r="X196" s="98">
        <v>8.1505085676487727</v>
      </c>
      <c r="Y196" s="98">
        <v>0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25.596838257328816</v>
      </c>
      <c r="C197" s="122">
        <f t="shared" si="100"/>
        <v>30.518046870828027</v>
      </c>
      <c r="D197" s="122">
        <f t="shared" si="100"/>
        <v>25.711280551295999</v>
      </c>
      <c r="E197" s="122">
        <f t="shared" si="100"/>
        <v>56.57901130071037</v>
      </c>
      <c r="F197" s="122">
        <f t="shared" si="100"/>
        <v>42.709009531670183</v>
      </c>
      <c r="G197" s="122">
        <f t="shared" si="100"/>
        <v>58.763166116377455</v>
      </c>
      <c r="H197" s="122">
        <f t="shared" si="100"/>
        <v>70.531420005285639</v>
      </c>
      <c r="I197" s="122">
        <f t="shared" si="100"/>
        <v>30.307302924417638</v>
      </c>
      <c r="J197" s="122">
        <f t="shared" si="100"/>
        <v>25.937198328409401</v>
      </c>
      <c r="K197" s="122">
        <f t="shared" si="100"/>
        <v>36.888415758044111</v>
      </c>
      <c r="L197" s="122">
        <f t="shared" si="100"/>
        <v>56.247539761214512</v>
      </c>
      <c r="M197" s="122">
        <f t="shared" si="100"/>
        <v>63.338263894077521</v>
      </c>
      <c r="N197" s="122">
        <f t="shared" si="100"/>
        <v>83.518738164013442</v>
      </c>
      <c r="O197" s="122">
        <f t="shared" si="100"/>
        <v>107.0144075769509</v>
      </c>
      <c r="P197" s="122">
        <f t="shared" si="100"/>
        <v>130.82372585853915</v>
      </c>
      <c r="Q197" s="122">
        <f t="shared" si="100"/>
        <v>132.44078692036675</v>
      </c>
      <c r="R197" s="122">
        <f t="shared" si="100"/>
        <v>134.04302756173539</v>
      </c>
      <c r="S197" s="122">
        <f t="shared" si="100"/>
        <v>123.59835454109651</v>
      </c>
      <c r="T197" s="122">
        <f t="shared" si="100"/>
        <v>126.70100231714071</v>
      </c>
      <c r="U197" s="122">
        <f t="shared" si="100"/>
        <v>122.4901129350624</v>
      </c>
      <c r="V197" s="122">
        <f t="shared" si="100"/>
        <v>121.42684208127052</v>
      </c>
      <c r="W197" s="122">
        <f t="shared" si="100"/>
        <v>133.94990753623685</v>
      </c>
      <c r="X197" s="122">
        <f t="shared" si="100"/>
        <v>178.43891367915222</v>
      </c>
      <c r="Y197" s="122">
        <f t="shared" si="100"/>
        <v>0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25.596838257328816</v>
      </c>
      <c r="C198" s="98">
        <f>RES_hhdet_tesh!C129</f>
        <v>30.518046870828027</v>
      </c>
      <c r="D198" s="98">
        <f>RES_hhdet_tesh!D129</f>
        <v>25.711280551295999</v>
      </c>
      <c r="E198" s="98">
        <f>RES_hhdet_tesh!E129</f>
        <v>56.57901130071037</v>
      </c>
      <c r="F198" s="98">
        <f>RES_hhdet_tesh!F129</f>
        <v>42.709009531670183</v>
      </c>
      <c r="G198" s="98">
        <f>RES_hhdet_tesh!G129</f>
        <v>58.763166116377455</v>
      </c>
      <c r="H198" s="98">
        <f>RES_hhdet_tesh!H129</f>
        <v>70.531420005285639</v>
      </c>
      <c r="I198" s="98">
        <f>RES_hhdet_tesh!I129</f>
        <v>30.307302924417638</v>
      </c>
      <c r="J198" s="98">
        <f>RES_hhdet_tesh!J129</f>
        <v>25.937198328409401</v>
      </c>
      <c r="K198" s="98">
        <f>RES_hhdet_tesh!K129</f>
        <v>36.888415758044111</v>
      </c>
      <c r="L198" s="98">
        <f>RES_hhdet_tesh!L129</f>
        <v>56.247539761214512</v>
      </c>
      <c r="M198" s="98">
        <f>RES_hhdet_tesh!M129</f>
        <v>63.338263894077521</v>
      </c>
      <c r="N198" s="98">
        <f>RES_hhdet_tesh!N129</f>
        <v>83.518738164013442</v>
      </c>
      <c r="O198" s="98">
        <f>RES_hhdet_tesh!O129</f>
        <v>107.0144075769509</v>
      </c>
      <c r="P198" s="98">
        <f>RES_hhdet_tesh!P129</f>
        <v>130.82372585853915</v>
      </c>
      <c r="Q198" s="98">
        <f>RES_hhdet_tesh!Q129</f>
        <v>132.44078692036675</v>
      </c>
      <c r="R198" s="98">
        <f>RES_hhdet_tesh!R129</f>
        <v>134.04302756173539</v>
      </c>
      <c r="S198" s="98">
        <f>RES_hhdet_tesh!S129</f>
        <v>123.59835454109651</v>
      </c>
      <c r="T198" s="98">
        <f>RES_hhdet_tesh!T129</f>
        <v>126.70100231714071</v>
      </c>
      <c r="U198" s="98">
        <f>RES_hhdet_tesh!U129</f>
        <v>122.4901129350624</v>
      </c>
      <c r="V198" s="98">
        <f>RES_hhdet_tesh!V129</f>
        <v>121.42684208127052</v>
      </c>
      <c r="W198" s="98">
        <f>RES_hhdet_tesh!W129</f>
        <v>133.94990753623685</v>
      </c>
      <c r="X198" s="98">
        <f>RES_hhdet_tesh!X129</f>
        <v>178.43891367915222</v>
      </c>
      <c r="Y198" s="98">
        <f>RES_hhdet_tesh!Y129</f>
        <v>0</v>
      </c>
      <c r="DA198" s="63" t="s">
        <v>2532</v>
      </c>
    </row>
    <row r="199" spans="1:105" ht="12" customHeight="1" x14ac:dyDescent="0.25">
      <c r="A199" s="121" t="s">
        <v>55</v>
      </c>
      <c r="B199" s="122">
        <v>823.79453052706606</v>
      </c>
      <c r="C199" s="122">
        <v>848.40728911336942</v>
      </c>
      <c r="D199" s="122">
        <v>864.07615205325374</v>
      </c>
      <c r="E199" s="122">
        <v>797.31739086503228</v>
      </c>
      <c r="F199" s="122">
        <v>795.39965018398527</v>
      </c>
      <c r="G199" s="122">
        <v>857.7031740290239</v>
      </c>
      <c r="H199" s="122">
        <v>827.36547441698247</v>
      </c>
      <c r="I199" s="122">
        <v>854.42267361266227</v>
      </c>
      <c r="J199" s="122">
        <v>855.16253964204986</v>
      </c>
      <c r="K199" s="122">
        <v>869.01172275511101</v>
      </c>
      <c r="L199" s="122">
        <v>855.43196482442715</v>
      </c>
      <c r="M199" s="122">
        <v>808.19902470550369</v>
      </c>
      <c r="N199" s="122">
        <v>765.20683587445353</v>
      </c>
      <c r="O199" s="122">
        <v>754.51016788859101</v>
      </c>
      <c r="P199" s="122">
        <v>715.60435471593473</v>
      </c>
      <c r="Q199" s="122">
        <v>701.30065707861672</v>
      </c>
      <c r="R199" s="122">
        <v>720.68152480850256</v>
      </c>
      <c r="S199" s="122">
        <v>735.59991337262272</v>
      </c>
      <c r="T199" s="122">
        <v>753.62902967505318</v>
      </c>
      <c r="U199" s="122">
        <v>756.00982703463535</v>
      </c>
      <c r="V199" s="122">
        <v>721.42062310482038</v>
      </c>
      <c r="W199" s="122">
        <v>787.84346722867826</v>
      </c>
      <c r="X199" s="122">
        <v>788.64086091811657</v>
      </c>
      <c r="Y199" s="122">
        <v>0</v>
      </c>
      <c r="DA199" s="130" t="s">
        <v>2533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823.79453052706583</v>
      </c>
      <c r="C204" s="101">
        <v>848.2486444391584</v>
      </c>
      <c r="D204" s="101">
        <v>863.97419129555283</v>
      </c>
      <c r="E204" s="101">
        <v>797.34290305104707</v>
      </c>
      <c r="F204" s="101">
        <v>795.45436123704371</v>
      </c>
      <c r="G204" s="101">
        <v>857.52447423761043</v>
      </c>
      <c r="H204" s="101">
        <v>827.4782316984398</v>
      </c>
      <c r="I204" s="101">
        <v>854.57143315727524</v>
      </c>
      <c r="J204" s="101">
        <v>855.1922430443426</v>
      </c>
      <c r="K204" s="101">
        <v>869.08185596891701</v>
      </c>
      <c r="L204" s="101">
        <v>855.40657355209817</v>
      </c>
      <c r="M204" s="101">
        <v>807.90546059652172</v>
      </c>
      <c r="N204" s="101">
        <v>764.59908791171699</v>
      </c>
      <c r="O204" s="101">
        <v>754.22717453854716</v>
      </c>
      <c r="P204" s="101">
        <v>714.99317961834197</v>
      </c>
      <c r="Q204" s="101">
        <v>701.09117075137783</v>
      </c>
      <c r="R204" s="101">
        <v>720.42329040396942</v>
      </c>
      <c r="S204" s="101">
        <v>735.20011620165837</v>
      </c>
      <c r="T204" s="101">
        <v>754.8723923814033</v>
      </c>
      <c r="U204" s="101">
        <v>756.48920807615457</v>
      </c>
      <c r="V204" s="101">
        <v>726.62625551581277</v>
      </c>
      <c r="W204" s="101">
        <v>789.19287471495147</v>
      </c>
      <c r="X204" s="101">
        <v>787.55663777213022</v>
      </c>
      <c r="Y204" s="101">
        <v>0</v>
      </c>
      <c r="DA204" s="131" t="s">
        <v>2538</v>
      </c>
    </row>
    <row r="205" spans="1:105" ht="12" customHeight="1" x14ac:dyDescent="0.25">
      <c r="A205" s="107" t="s">
        <v>121</v>
      </c>
      <c r="B205" s="104">
        <v>823.79453052706617</v>
      </c>
      <c r="C205" s="104">
        <v>848.48094009497174</v>
      </c>
      <c r="D205" s="104">
        <v>864.12354261569612</v>
      </c>
      <c r="E205" s="104">
        <v>797.30503439104996</v>
      </c>
      <c r="F205" s="104">
        <v>795.37284396521784</v>
      </c>
      <c r="G205" s="104">
        <v>857.78867263612278</v>
      </c>
      <c r="H205" s="104">
        <v>827.30695113421461</v>
      </c>
      <c r="I205" s="104">
        <v>854.34215570380616</v>
      </c>
      <c r="J205" s="104">
        <v>855.1478587691148</v>
      </c>
      <c r="K205" s="104">
        <v>868.98018812339615</v>
      </c>
      <c r="L205" s="104">
        <v>855.43993668452788</v>
      </c>
      <c r="M205" s="104">
        <v>808.26825275193505</v>
      </c>
      <c r="N205" s="104">
        <v>765.3113551669461</v>
      </c>
      <c r="O205" s="104">
        <v>754.5508669881774</v>
      </c>
      <c r="P205" s="104">
        <v>715.68654978825805</v>
      </c>
      <c r="Q205" s="104">
        <v>701.32563738554131</v>
      </c>
      <c r="R205" s="104">
        <v>720.70955656462729</v>
      </c>
      <c r="S205" s="104">
        <v>735.63910434067657</v>
      </c>
      <c r="T205" s="104">
        <v>753.4658432350991</v>
      </c>
      <c r="U205" s="104">
        <v>755.94802693300323</v>
      </c>
      <c r="V205" s="104">
        <v>720.62163654842027</v>
      </c>
      <c r="W205" s="104">
        <v>787.64052669565126</v>
      </c>
      <c r="X205" s="104">
        <v>788.81201772282986</v>
      </c>
      <c r="Y205" s="104">
        <v>0</v>
      </c>
      <c r="DA205" s="132" t="s">
        <v>2539</v>
      </c>
    </row>
    <row r="206" spans="1:105" ht="12" customHeight="1" x14ac:dyDescent="0.25">
      <c r="A206" s="108" t="s">
        <v>53</v>
      </c>
      <c r="B206" s="98">
        <v>136.07202496348788</v>
      </c>
      <c r="C206" s="98">
        <v>160.73629494954852</v>
      </c>
      <c r="D206" s="98">
        <v>176.13341542323133</v>
      </c>
      <c r="E206" s="98">
        <v>116.88540433199115</v>
      </c>
      <c r="F206" s="98">
        <v>118.52085881391756</v>
      </c>
      <c r="G206" s="98">
        <v>175.44008537084474</v>
      </c>
      <c r="H206" s="98">
        <v>144.14705289253621</v>
      </c>
      <c r="I206" s="98">
        <v>154.57561175892343</v>
      </c>
      <c r="J206" s="98">
        <v>149.38500284536886</v>
      </c>
      <c r="K206" s="98">
        <v>163.28215150629379</v>
      </c>
      <c r="L206" s="98">
        <v>112.30017496946716</v>
      </c>
      <c r="M206" s="98">
        <v>80.113443578105617</v>
      </c>
      <c r="N206" s="98">
        <v>73.324116385542268</v>
      </c>
      <c r="O206" s="98">
        <v>61.125924137194481</v>
      </c>
      <c r="P206" s="98">
        <v>62.654372708614318</v>
      </c>
      <c r="Q206" s="98">
        <v>65.360151491618481</v>
      </c>
      <c r="R206" s="98">
        <v>74.230226594681767</v>
      </c>
      <c r="S206" s="98">
        <v>72.465043059412096</v>
      </c>
      <c r="T206" s="98">
        <v>53.524893368213377</v>
      </c>
      <c r="U206" s="98">
        <v>55.423564083506442</v>
      </c>
      <c r="V206" s="98">
        <v>20.556343109794966</v>
      </c>
      <c r="W206" s="98">
        <v>56.047668747087798</v>
      </c>
      <c r="X206" s="98">
        <v>108.22437634755575</v>
      </c>
      <c r="Y206" s="98">
        <v>0</v>
      </c>
      <c r="DA206" s="63" t="s">
        <v>2540</v>
      </c>
    </row>
    <row r="207" spans="1:105" ht="12" customHeight="1" x14ac:dyDescent="0.25">
      <c r="A207" s="108" t="s">
        <v>52</v>
      </c>
      <c r="B207" s="98">
        <v>687.72250556357835</v>
      </c>
      <c r="C207" s="98">
        <v>687.74464514542331</v>
      </c>
      <c r="D207" s="98">
        <v>687.99012719246491</v>
      </c>
      <c r="E207" s="98">
        <v>680.41963005905882</v>
      </c>
      <c r="F207" s="98">
        <v>676.85198515130025</v>
      </c>
      <c r="G207" s="98">
        <v>682.34858726527796</v>
      </c>
      <c r="H207" s="98">
        <v>683.15989824167843</v>
      </c>
      <c r="I207" s="98">
        <v>699.76654394488276</v>
      </c>
      <c r="J207" s="98">
        <v>705.76285592374586</v>
      </c>
      <c r="K207" s="98">
        <v>705.6980366171025</v>
      </c>
      <c r="L207" s="98">
        <v>743.13976171506079</v>
      </c>
      <c r="M207" s="98">
        <v>728.15480917382956</v>
      </c>
      <c r="N207" s="98">
        <v>691.9872387814039</v>
      </c>
      <c r="O207" s="98">
        <v>693.42494285098303</v>
      </c>
      <c r="P207" s="98">
        <v>653.03217707964382</v>
      </c>
      <c r="Q207" s="98">
        <v>635.96548589392285</v>
      </c>
      <c r="R207" s="98">
        <v>646.47932996994552</v>
      </c>
      <c r="S207" s="98">
        <v>663.17406128126447</v>
      </c>
      <c r="T207" s="98">
        <v>699.9409498668856</v>
      </c>
      <c r="U207" s="98">
        <v>700.5244628494969</v>
      </c>
      <c r="V207" s="98">
        <v>700.0652934386253</v>
      </c>
      <c r="W207" s="98">
        <v>731.59285794856351</v>
      </c>
      <c r="X207" s="98">
        <v>680.58764137527407</v>
      </c>
      <c r="Y207" s="98">
        <v>0</v>
      </c>
      <c r="DA207" s="63" t="s">
        <v>2541</v>
      </c>
    </row>
    <row r="208" spans="1:105" ht="12" customHeight="1" x14ac:dyDescent="0.25">
      <c r="A208" s="121" t="s">
        <v>54</v>
      </c>
      <c r="B208" s="122">
        <v>1428.6638369085715</v>
      </c>
      <c r="C208" s="122">
        <v>1458.8115161126341</v>
      </c>
      <c r="D208" s="122">
        <v>1517.0809816318585</v>
      </c>
      <c r="E208" s="122">
        <v>1546.1654299649642</v>
      </c>
      <c r="F208" s="122">
        <v>1563.2712551948334</v>
      </c>
      <c r="G208" s="122">
        <v>1547.1133315112754</v>
      </c>
      <c r="H208" s="122">
        <v>1483.0846817303825</v>
      </c>
      <c r="I208" s="122">
        <v>1531.258909045293</v>
      </c>
      <c r="J208" s="122">
        <v>1315.4465854885684</v>
      </c>
      <c r="K208" s="122">
        <v>1294.2981245773283</v>
      </c>
      <c r="L208" s="122">
        <v>1501.8098082517267</v>
      </c>
      <c r="M208" s="122">
        <v>1259.2938100142467</v>
      </c>
      <c r="N208" s="122">
        <v>1030.9184972052001</v>
      </c>
      <c r="O208" s="122">
        <v>896.90563734505884</v>
      </c>
      <c r="P208" s="122">
        <v>806.84956447286049</v>
      </c>
      <c r="Q208" s="122">
        <v>791.90175181807524</v>
      </c>
      <c r="R208" s="122">
        <v>981.59351074018002</v>
      </c>
      <c r="S208" s="122">
        <v>947.39654932752831</v>
      </c>
      <c r="T208" s="122">
        <v>1085.6317223082235</v>
      </c>
      <c r="U208" s="122">
        <v>1116.1705554066907</v>
      </c>
      <c r="V208" s="122">
        <v>1234.5959392624238</v>
      </c>
      <c r="W208" s="122">
        <v>1290.6133899938534</v>
      </c>
      <c r="X208" s="122">
        <v>1219.4057400329514</v>
      </c>
      <c r="Y208" s="122">
        <v>0</v>
      </c>
      <c r="DA208" s="130" t="s">
        <v>2542</v>
      </c>
    </row>
    <row r="209" spans="1:105" ht="12" customHeight="1" x14ac:dyDescent="0.25">
      <c r="A209" s="97" t="s">
        <v>50</v>
      </c>
      <c r="B209" s="98">
        <v>1479.8883873049792</v>
      </c>
      <c r="C209" s="98">
        <v>1415.7103963706952</v>
      </c>
      <c r="D209" s="98">
        <v>1412.5616730850868</v>
      </c>
      <c r="E209" s="98">
        <v>1648.4455954620851</v>
      </c>
      <c r="F209" s="98">
        <v>1643.4311299176454</v>
      </c>
      <c r="G209" s="98">
        <v>1509.9186752199373</v>
      </c>
      <c r="H209" s="98">
        <v>1481.4475119262956</v>
      </c>
      <c r="I209" s="98">
        <v>1485.0595156330357</v>
      </c>
      <c r="J209" s="98">
        <v>1338.773852465074</v>
      </c>
      <c r="K209" s="98">
        <v>1330.6780418697151</v>
      </c>
      <c r="L209" s="98">
        <v>1355.8163051025265</v>
      </c>
      <c r="M209" s="98">
        <v>1229.3353392053598</v>
      </c>
      <c r="N209" s="98">
        <v>1053.332765889357</v>
      </c>
      <c r="O209" s="98">
        <v>980.28914567107142</v>
      </c>
      <c r="P209" s="98">
        <v>884.30566591806814</v>
      </c>
      <c r="Q209" s="98">
        <v>858.81964461944278</v>
      </c>
      <c r="R209" s="98">
        <v>926.07410000044717</v>
      </c>
      <c r="S209" s="98">
        <v>1002.9244704098361</v>
      </c>
      <c r="T209" s="98">
        <v>1044.4694401643321</v>
      </c>
      <c r="U209" s="98">
        <v>1100.6580290852137</v>
      </c>
      <c r="V209" s="98">
        <v>1300.2218519581713</v>
      </c>
      <c r="W209" s="98">
        <v>1249.8724007655776</v>
      </c>
      <c r="X209" s="98">
        <v>1263.4408184299496</v>
      </c>
      <c r="Y209" s="98">
        <v>0</v>
      </c>
      <c r="DA209" s="63" t="s">
        <v>2543</v>
      </c>
    </row>
    <row r="210" spans="1:105" ht="12" customHeight="1" x14ac:dyDescent="0.25">
      <c r="A210" s="109" t="s">
        <v>120</v>
      </c>
      <c r="B210" s="33">
        <v>1381.4858959819305</v>
      </c>
      <c r="C210" s="33">
        <v>1498.7351780280303</v>
      </c>
      <c r="D210" s="33">
        <v>1614.9453762213859</v>
      </c>
      <c r="E210" s="33">
        <v>1446.9897762546252</v>
      </c>
      <c r="F210" s="33">
        <v>1487.7279177597229</v>
      </c>
      <c r="G210" s="33">
        <v>1580.8214194285085</v>
      </c>
      <c r="H210" s="33">
        <v>1484.4122867598303</v>
      </c>
      <c r="I210" s="33">
        <v>1565.3081689028613</v>
      </c>
      <c r="J210" s="33">
        <v>1299.9975851024219</v>
      </c>
      <c r="K210" s="33">
        <v>1271.649911349517</v>
      </c>
      <c r="L210" s="33">
        <v>1600.16814174825</v>
      </c>
      <c r="M210" s="33">
        <v>1282.3587440349445</v>
      </c>
      <c r="N210" s="33">
        <v>1009.5309930049716</v>
      </c>
      <c r="O210" s="33">
        <v>806.46365763601852</v>
      </c>
      <c r="P210" s="33">
        <v>720.7726426973104</v>
      </c>
      <c r="Q210" s="33">
        <v>720.19269627767505</v>
      </c>
      <c r="R210" s="33">
        <v>1029.9844302767826</v>
      </c>
      <c r="S210" s="33">
        <v>906.53535983713607</v>
      </c>
      <c r="T210" s="33">
        <v>1110.0540652105233</v>
      </c>
      <c r="U210" s="33">
        <v>1123.8463733142496</v>
      </c>
      <c r="V210" s="33">
        <v>1206.5208393742562</v>
      </c>
      <c r="W210" s="33">
        <v>1306.8191542472616</v>
      </c>
      <c r="X210" s="33">
        <v>1202.1086533425532</v>
      </c>
      <c r="Y210" s="33">
        <v>0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291.17991291745074</v>
      </c>
      <c r="C212" s="117">
        <f t="shared" si="101"/>
        <v>278.88615944063719</v>
      </c>
      <c r="D212" s="117">
        <f t="shared" si="101"/>
        <v>279.31052777397224</v>
      </c>
      <c r="E212" s="117">
        <f t="shared" si="101"/>
        <v>331.11380240209274</v>
      </c>
      <c r="F212" s="117">
        <f t="shared" si="101"/>
        <v>324.64600928974545</v>
      </c>
      <c r="G212" s="117">
        <f t="shared" si="101"/>
        <v>291.78934869861575</v>
      </c>
      <c r="H212" s="117">
        <f t="shared" si="101"/>
        <v>268.92936416799353</v>
      </c>
      <c r="I212" s="117">
        <f t="shared" si="101"/>
        <v>255.03868205797181</v>
      </c>
      <c r="J212" s="117">
        <f t="shared" si="101"/>
        <v>215.73795613127302</v>
      </c>
      <c r="K212" s="117">
        <f t="shared" si="101"/>
        <v>206.18348228375839</v>
      </c>
      <c r="L212" s="117">
        <f t="shared" si="101"/>
        <v>219.97423359288683</v>
      </c>
      <c r="M212" s="117">
        <f t="shared" si="101"/>
        <v>215.18913883605785</v>
      </c>
      <c r="N212" s="117">
        <f t="shared" si="101"/>
        <v>206.7435201614137</v>
      </c>
      <c r="O212" s="117">
        <f t="shared" si="101"/>
        <v>204.92963006499352</v>
      </c>
      <c r="P212" s="117">
        <f t="shared" si="101"/>
        <v>186.99320678877044</v>
      </c>
      <c r="Q212" s="117">
        <f t="shared" si="101"/>
        <v>178.41882274394246</v>
      </c>
      <c r="R212" s="117">
        <f t="shared" ref="R212:V212" si="102">R213+R216+R218+R227</f>
        <v>173.01889546979305</v>
      </c>
      <c r="S212" s="117">
        <f t="shared" si="102"/>
        <v>169.79570659286361</v>
      </c>
      <c r="T212" s="117">
        <f t="shared" si="102"/>
        <v>154.27138307187207</v>
      </c>
      <c r="U212" s="117">
        <f t="shared" si="102"/>
        <v>143.21838883432812</v>
      </c>
      <c r="V212" s="117">
        <f t="shared" si="102"/>
        <v>151.94462043489108</v>
      </c>
      <c r="W212" s="117">
        <f t="shared" ref="W212:Y212" si="103">W213+W216+W218+W227</f>
        <v>138.17211847341278</v>
      </c>
      <c r="X212" s="117">
        <f t="shared" si="103"/>
        <v>138.29487741203738</v>
      </c>
      <c r="Y212" s="117">
        <f t="shared" si="103"/>
        <v>0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291.17991291745074</v>
      </c>
      <c r="C227" s="122">
        <v>278.88615944063719</v>
      </c>
      <c r="D227" s="122">
        <v>279.31052777397224</v>
      </c>
      <c r="E227" s="122">
        <v>331.11380240209274</v>
      </c>
      <c r="F227" s="122">
        <v>324.64600928974545</v>
      </c>
      <c r="G227" s="122">
        <v>291.78934869861575</v>
      </c>
      <c r="H227" s="122">
        <v>268.92936416799353</v>
      </c>
      <c r="I227" s="122">
        <v>255.03868205797181</v>
      </c>
      <c r="J227" s="122">
        <v>215.73795613127302</v>
      </c>
      <c r="K227" s="122">
        <v>206.18348228375839</v>
      </c>
      <c r="L227" s="122">
        <v>219.97423359288683</v>
      </c>
      <c r="M227" s="122">
        <v>215.18913883605785</v>
      </c>
      <c r="N227" s="122">
        <v>206.7435201614137</v>
      </c>
      <c r="O227" s="122">
        <v>204.92963006499352</v>
      </c>
      <c r="P227" s="122">
        <v>186.99320678877044</v>
      </c>
      <c r="Q227" s="122">
        <v>178.41882274394246</v>
      </c>
      <c r="R227" s="122">
        <v>173.01889546979305</v>
      </c>
      <c r="S227" s="122">
        <v>169.79570659286361</v>
      </c>
      <c r="T227" s="122">
        <v>154.27138307187207</v>
      </c>
      <c r="U227" s="122">
        <v>143.21838883432812</v>
      </c>
      <c r="V227" s="122">
        <v>151.94462043489108</v>
      </c>
      <c r="W227" s="122">
        <v>138.17211847341278</v>
      </c>
      <c r="X227" s="122">
        <v>138.29487741203738</v>
      </c>
      <c r="Y227" s="122">
        <v>0</v>
      </c>
      <c r="DA227" s="130" t="s">
        <v>2710</v>
      </c>
    </row>
    <row r="228" spans="1:105" ht="12" customHeight="1" x14ac:dyDescent="0.25">
      <c r="A228" s="97" t="s">
        <v>50</v>
      </c>
      <c r="B228" s="98">
        <v>607.33529890291572</v>
      </c>
      <c r="C228" s="98">
        <v>579.96840429816211</v>
      </c>
      <c r="D228" s="98">
        <v>577.61455709142831</v>
      </c>
      <c r="E228" s="98">
        <v>672.59251457655455</v>
      </c>
      <c r="F228" s="98">
        <v>669.13149692497541</v>
      </c>
      <c r="G228" s="98">
        <v>613.75968890203524</v>
      </c>
      <c r="H228" s="98">
        <v>600.56642841686516</v>
      </c>
      <c r="I228" s="98">
        <v>601.08533496695907</v>
      </c>
      <c r="J228" s="98">
        <v>541.49216506719404</v>
      </c>
      <c r="K228" s="98">
        <v>537.3768509212664</v>
      </c>
      <c r="L228" s="98">
        <v>546.48250008279388</v>
      </c>
      <c r="M228" s="98">
        <v>494.69297476398521</v>
      </c>
      <c r="N228" s="98">
        <v>423.41231733489718</v>
      </c>
      <c r="O228" s="98">
        <v>393.86569238631574</v>
      </c>
      <c r="P228" s="98">
        <v>355.25857334501023</v>
      </c>
      <c r="Q228" s="98">
        <v>344.91678543707485</v>
      </c>
      <c r="R228" s="98">
        <v>371.52529326734901</v>
      </c>
      <c r="S228" s="98">
        <v>400.53795157866239</v>
      </c>
      <c r="T228" s="98">
        <v>414.28583877483959</v>
      </c>
      <c r="U228" s="98">
        <v>432.65712399820171</v>
      </c>
      <c r="V228" s="98">
        <v>507.11715534905136</v>
      </c>
      <c r="W228" s="98">
        <v>485.53424853706565</v>
      </c>
      <c r="X228" s="98">
        <v>490.36721639862765</v>
      </c>
      <c r="Y228" s="98">
        <v>0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53.772383520990488</v>
      </c>
      <c r="C231" s="118">
        <f t="shared" si="108"/>
        <v>47.002734606255714</v>
      </c>
      <c r="D231" s="118">
        <f t="shared" si="108"/>
        <v>56.597088427400905</v>
      </c>
      <c r="E231" s="118">
        <f t="shared" si="108"/>
        <v>58.361619081943346</v>
      </c>
      <c r="F231" s="118">
        <f t="shared" si="108"/>
        <v>62.43075732625185</v>
      </c>
      <c r="G231" s="118">
        <f t="shared" si="108"/>
        <v>56.513776485716761</v>
      </c>
      <c r="H231" s="118">
        <f t="shared" si="108"/>
        <v>58.559939863573973</v>
      </c>
      <c r="I231" s="118">
        <f t="shared" si="108"/>
        <v>60.600587244100005</v>
      </c>
      <c r="J231" s="118">
        <f t="shared" si="108"/>
        <v>50.610633098930336</v>
      </c>
      <c r="K231" s="118">
        <f t="shared" si="108"/>
        <v>49.233948350078137</v>
      </c>
      <c r="L231" s="118">
        <f t="shared" si="108"/>
        <v>57.83035847700512</v>
      </c>
      <c r="M231" s="118">
        <f t="shared" si="108"/>
        <v>50.322944980501092</v>
      </c>
      <c r="N231" s="118">
        <f t="shared" si="108"/>
        <v>50.878362012363958</v>
      </c>
      <c r="O231" s="118">
        <f t="shared" si="108"/>
        <v>47.39888248562599</v>
      </c>
      <c r="P231" s="118">
        <f t="shared" si="108"/>
        <v>45.771153512044357</v>
      </c>
      <c r="Q231" s="118">
        <f t="shared" si="108"/>
        <v>45.338526973463672</v>
      </c>
      <c r="R231" s="118">
        <f t="shared" ref="R231:V231" si="109">R232+R235+R237+R246</f>
        <v>47.331500772648383</v>
      </c>
      <c r="S231" s="118">
        <f t="shared" si="109"/>
        <v>46.147664668825676</v>
      </c>
      <c r="T231" s="118">
        <f t="shared" si="109"/>
        <v>52.917698585711648</v>
      </c>
      <c r="U231" s="118">
        <f t="shared" si="109"/>
        <v>47.754183464335995</v>
      </c>
      <c r="V231" s="118">
        <f t="shared" si="109"/>
        <v>50.53819707244562</v>
      </c>
      <c r="W231" s="118">
        <f t="shared" ref="W231:Y231" si="110">W232+W235+W237+W246</f>
        <v>57.226644732528705</v>
      </c>
      <c r="X231" s="118">
        <f t="shared" si="110"/>
        <v>56.543627175822223</v>
      </c>
      <c r="Y231" s="118">
        <f t="shared" si="110"/>
        <v>0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21.211439902259229</v>
      </c>
      <c r="C232" s="123">
        <f t="shared" si="111"/>
        <v>13.93742382984629</v>
      </c>
      <c r="D232" s="123">
        <f t="shared" si="111"/>
        <v>22.689471951597444</v>
      </c>
      <c r="E232" s="123">
        <f t="shared" si="111"/>
        <v>24.519579614744327</v>
      </c>
      <c r="F232" s="123">
        <f t="shared" si="111"/>
        <v>28.687478686489605</v>
      </c>
      <c r="G232" s="123">
        <f t="shared" si="111"/>
        <v>22.530729893511051</v>
      </c>
      <c r="H232" s="123">
        <f t="shared" si="111"/>
        <v>26.232402451129385</v>
      </c>
      <c r="I232" s="123">
        <f t="shared" si="111"/>
        <v>27.731325890538276</v>
      </c>
      <c r="J232" s="123">
        <f t="shared" si="111"/>
        <v>21.181577182609978</v>
      </c>
      <c r="K232" s="123">
        <f t="shared" si="111"/>
        <v>20.181359822096546</v>
      </c>
      <c r="L232" s="123">
        <f t="shared" si="111"/>
        <v>26.645620831124774</v>
      </c>
      <c r="M232" s="123">
        <f t="shared" si="111"/>
        <v>23.296414340125878</v>
      </c>
      <c r="N232" s="123">
        <f t="shared" si="111"/>
        <v>27.583655013364289</v>
      </c>
      <c r="O232" s="123">
        <f t="shared" si="111"/>
        <v>26.105111993563664</v>
      </c>
      <c r="P232" s="123">
        <f t="shared" si="111"/>
        <v>26.278889755612177</v>
      </c>
      <c r="Q232" s="123">
        <f t="shared" si="111"/>
        <v>26.422489191032447</v>
      </c>
      <c r="R232" s="123">
        <f t="shared" ref="R232:V232" si="112">SUM(R233:R234)</f>
        <v>26.19487467830325</v>
      </c>
      <c r="S232" s="123">
        <f t="shared" si="112"/>
        <v>25.670829991030928</v>
      </c>
      <c r="T232" s="123">
        <f t="shared" si="112"/>
        <v>31.159936276202739</v>
      </c>
      <c r="U232" s="123">
        <f t="shared" si="112"/>
        <v>26.085560699985187</v>
      </c>
      <c r="V232" s="123">
        <f t="shared" si="112"/>
        <v>28.102439514924772</v>
      </c>
      <c r="W232" s="123">
        <f t="shared" ref="W232:Y232" si="113">SUM(W233:W234)</f>
        <v>33.810180599812789</v>
      </c>
      <c r="X232" s="123">
        <f t="shared" si="113"/>
        <v>33.81784771534079</v>
      </c>
      <c r="Y232" s="123">
        <f t="shared" si="113"/>
        <v>0</v>
      </c>
      <c r="DA232" s="130" t="s">
        <v>2864</v>
      </c>
    </row>
    <row r="233" spans="1:105" ht="12" customHeight="1" x14ac:dyDescent="0.25">
      <c r="A233" s="97" t="s">
        <v>198</v>
      </c>
      <c r="B233" s="99">
        <v>21.150564489864422</v>
      </c>
      <c r="C233" s="99">
        <v>13.898670587216232</v>
      </c>
      <c r="D233" s="99">
        <v>22.629055915317881</v>
      </c>
      <c r="E233" s="99">
        <v>24.465871721865774</v>
      </c>
      <c r="F233" s="99">
        <v>28.627647986621074</v>
      </c>
      <c r="G233" s="99">
        <v>22.483221662771122</v>
      </c>
      <c r="H233" s="99">
        <v>26.176252512926059</v>
      </c>
      <c r="I233" s="99">
        <v>27.669841040525462</v>
      </c>
      <c r="J233" s="99">
        <v>21.131975436103147</v>
      </c>
      <c r="K233" s="99">
        <v>20.136316454057376</v>
      </c>
      <c r="L233" s="99">
        <v>26.605711103838551</v>
      </c>
      <c r="M233" s="99">
        <v>23.257053570488363</v>
      </c>
      <c r="N233" s="99">
        <v>27.538959917374306</v>
      </c>
      <c r="O233" s="99">
        <v>26.063134919404128</v>
      </c>
      <c r="P233" s="99">
        <v>26.238475473723859</v>
      </c>
      <c r="Q233" s="99">
        <v>26.382635076078845</v>
      </c>
      <c r="R233" s="99">
        <v>26.153901044205309</v>
      </c>
      <c r="S233" s="99">
        <v>25.631366489618571</v>
      </c>
      <c r="T233" s="99">
        <v>31.112681651745707</v>
      </c>
      <c r="U233" s="99">
        <v>26.046529161666477</v>
      </c>
      <c r="V233" s="99">
        <v>28.042913622218911</v>
      </c>
      <c r="W233" s="99">
        <v>33.738580526838383</v>
      </c>
      <c r="X233" s="99">
        <v>33.745736631259263</v>
      </c>
      <c r="Y233" s="99">
        <v>0</v>
      </c>
      <c r="DA233" s="63" t="s">
        <v>2865</v>
      </c>
    </row>
    <row r="234" spans="1:105" ht="12" customHeight="1" x14ac:dyDescent="0.25">
      <c r="A234" s="97" t="s">
        <v>53</v>
      </c>
      <c r="B234" s="99">
        <v>6.0875412394807218E-2</v>
      </c>
      <c r="C234" s="99">
        <v>3.875324263005854E-2</v>
      </c>
      <c r="D234" s="99">
        <v>6.0416036279563108E-2</v>
      </c>
      <c r="E234" s="99">
        <v>5.370789287855119E-2</v>
      </c>
      <c r="F234" s="99">
        <v>5.9830699868530443E-2</v>
      </c>
      <c r="G234" s="99">
        <v>4.7508230739928638E-2</v>
      </c>
      <c r="H234" s="99">
        <v>5.6149938203325221E-2</v>
      </c>
      <c r="I234" s="99">
        <v>6.1484850012813258E-2</v>
      </c>
      <c r="J234" s="99">
        <v>4.9601746506832217E-2</v>
      </c>
      <c r="K234" s="99">
        <v>4.5043368039171194E-2</v>
      </c>
      <c r="L234" s="99">
        <v>3.9909727286221372E-2</v>
      </c>
      <c r="M234" s="99">
        <v>3.9360769637513511E-2</v>
      </c>
      <c r="N234" s="99">
        <v>4.4695095989983238E-2</v>
      </c>
      <c r="O234" s="99">
        <v>4.1977074159536214E-2</v>
      </c>
      <c r="P234" s="99">
        <v>4.0414281888317749E-2</v>
      </c>
      <c r="Q234" s="99">
        <v>3.9854114953600764E-2</v>
      </c>
      <c r="R234" s="99">
        <v>4.0973634097940498E-2</v>
      </c>
      <c r="S234" s="99">
        <v>3.9463501412356869E-2</v>
      </c>
      <c r="T234" s="99">
        <v>4.7254624457032261E-2</v>
      </c>
      <c r="U234" s="99">
        <v>3.9031538318709459E-2</v>
      </c>
      <c r="V234" s="99">
        <v>5.9525892705861387E-2</v>
      </c>
      <c r="W234" s="99">
        <v>7.1600072974406667E-2</v>
      </c>
      <c r="X234" s="99">
        <v>7.2111084081524238E-2</v>
      </c>
      <c r="Y234" s="99">
        <v>0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0.14147974409751524</v>
      </c>
      <c r="C235" s="123">
        <f t="shared" si="114"/>
        <v>0.15627918673531854</v>
      </c>
      <c r="D235" s="123">
        <f t="shared" si="114"/>
        <v>0.12409486804685474</v>
      </c>
      <c r="E235" s="123">
        <f t="shared" si="114"/>
        <v>0.26019017864329469</v>
      </c>
      <c r="F235" s="123">
        <f t="shared" si="114"/>
        <v>0.18750660115956366</v>
      </c>
      <c r="G235" s="123">
        <f t="shared" si="114"/>
        <v>0.24643527765632317</v>
      </c>
      <c r="H235" s="123">
        <f t="shared" si="114"/>
        <v>0.28129340469069597</v>
      </c>
      <c r="I235" s="123">
        <f t="shared" si="114"/>
        <v>0.11786681125395153</v>
      </c>
      <c r="J235" s="123">
        <f t="shared" si="114"/>
        <v>9.8749381326487459E-2</v>
      </c>
      <c r="K235" s="123">
        <f t="shared" si="114"/>
        <v>0.13215686463123208</v>
      </c>
      <c r="L235" s="123">
        <f t="shared" si="114"/>
        <v>0.18820398181558068</v>
      </c>
      <c r="M235" s="123">
        <f t="shared" si="114"/>
        <v>0.19462280508779956</v>
      </c>
      <c r="N235" s="123">
        <f t="shared" si="114"/>
        <v>0.2403607716820382</v>
      </c>
      <c r="O235" s="123">
        <f t="shared" si="114"/>
        <v>0.29478235823650789</v>
      </c>
      <c r="P235" s="123">
        <f t="shared" si="114"/>
        <v>0.34764249479265535</v>
      </c>
      <c r="Q235" s="123">
        <f t="shared" si="114"/>
        <v>0.34798935514840762</v>
      </c>
      <c r="R235" s="123">
        <f t="shared" si="114"/>
        <v>0.34790292253453547</v>
      </c>
      <c r="S235" s="123">
        <f t="shared" si="114"/>
        <v>0.31286760964300198</v>
      </c>
      <c r="T235" s="123">
        <f t="shared" si="114"/>
        <v>0.31073265952803469</v>
      </c>
      <c r="U235" s="123">
        <f t="shared" si="114"/>
        <v>0.2911768811151994</v>
      </c>
      <c r="V235" s="123">
        <f t="shared" si="114"/>
        <v>0.28074961427803474</v>
      </c>
      <c r="W235" s="123">
        <f t="shared" si="114"/>
        <v>0.30356098942204007</v>
      </c>
      <c r="X235" s="123">
        <f t="shared" si="114"/>
        <v>0.39932478831200408</v>
      </c>
      <c r="Y235" s="123">
        <f t="shared" si="114"/>
        <v>0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0.14147974409751524</v>
      </c>
      <c r="C236" s="99">
        <f>RES_hhdet_fecs!C129</f>
        <v>0.15627918673531854</v>
      </c>
      <c r="D236" s="99">
        <f>RES_hhdet_fecs!D129</f>
        <v>0.12409486804685474</v>
      </c>
      <c r="E236" s="99">
        <f>RES_hhdet_fecs!E129</f>
        <v>0.26019017864329469</v>
      </c>
      <c r="F236" s="99">
        <f>RES_hhdet_fecs!F129</f>
        <v>0.18750660115956366</v>
      </c>
      <c r="G236" s="99">
        <f>RES_hhdet_fecs!G129</f>
        <v>0.24643527765632317</v>
      </c>
      <c r="H236" s="99">
        <f>RES_hhdet_fecs!H129</f>
        <v>0.28129340469069597</v>
      </c>
      <c r="I236" s="99">
        <f>RES_hhdet_fecs!I129</f>
        <v>0.11786681125395153</v>
      </c>
      <c r="J236" s="99">
        <f>RES_hhdet_fecs!J129</f>
        <v>9.8749381326487459E-2</v>
      </c>
      <c r="K236" s="99">
        <f>RES_hhdet_fecs!K129</f>
        <v>0.13215686463123208</v>
      </c>
      <c r="L236" s="99">
        <f>RES_hhdet_fecs!L129</f>
        <v>0.18820398181558068</v>
      </c>
      <c r="M236" s="99">
        <f>RES_hhdet_fecs!M129</f>
        <v>0.19462280508779956</v>
      </c>
      <c r="N236" s="99">
        <f>RES_hhdet_fecs!N129</f>
        <v>0.2403607716820382</v>
      </c>
      <c r="O236" s="99">
        <f>RES_hhdet_fecs!O129</f>
        <v>0.29478235823650789</v>
      </c>
      <c r="P236" s="99">
        <f>RES_hhdet_fecs!P129</f>
        <v>0.34764249479265535</v>
      </c>
      <c r="Q236" s="99">
        <f>RES_hhdet_fecs!Q129</f>
        <v>0.34798935514840762</v>
      </c>
      <c r="R236" s="99">
        <f>RES_hhdet_fecs!R129</f>
        <v>0.34790292253453547</v>
      </c>
      <c r="S236" s="99">
        <f>RES_hhdet_fecs!S129</f>
        <v>0.31286760964300198</v>
      </c>
      <c r="T236" s="99">
        <f>RES_hhdet_fecs!T129</f>
        <v>0.31073265952803469</v>
      </c>
      <c r="U236" s="99">
        <f>RES_hhdet_fecs!U129</f>
        <v>0.2911768811151994</v>
      </c>
      <c r="V236" s="99">
        <f>RES_hhdet_fecs!V129</f>
        <v>0.28074961427803474</v>
      </c>
      <c r="W236" s="99">
        <f>RES_hhdet_fecs!W129</f>
        <v>0.30356098942204007</v>
      </c>
      <c r="X236" s="99">
        <f>RES_hhdet_fecs!X129</f>
        <v>0.39932478831200408</v>
      </c>
      <c r="Y236" s="99">
        <f>RES_hhdet_fecs!Y129</f>
        <v>0</v>
      </c>
      <c r="DA236" s="63" t="s">
        <v>2868</v>
      </c>
    </row>
    <row r="237" spans="1:105" ht="12" customHeight="1" x14ac:dyDescent="0.25">
      <c r="A237" s="121" t="s">
        <v>55</v>
      </c>
      <c r="B237" s="123">
        <v>10.065960640435042</v>
      </c>
      <c r="C237" s="123">
        <v>10.36989885831831</v>
      </c>
      <c r="D237" s="123">
        <v>10.555197771068086</v>
      </c>
      <c r="E237" s="123">
        <v>9.5536944625602445</v>
      </c>
      <c r="F237" s="123">
        <v>9.4919854886012178</v>
      </c>
      <c r="G237" s="123">
        <v>10.33018916535643</v>
      </c>
      <c r="H237" s="123">
        <v>9.8690437383631853</v>
      </c>
      <c r="I237" s="123">
        <v>10.193402772628058</v>
      </c>
      <c r="J237" s="123">
        <v>10.073361970491248</v>
      </c>
      <c r="K237" s="123">
        <v>10.148071043711699</v>
      </c>
      <c r="L237" s="123">
        <v>9.529829671378268</v>
      </c>
      <c r="M237" s="123">
        <v>8.6744308395125227</v>
      </c>
      <c r="N237" s="123">
        <v>7.9993710402126537</v>
      </c>
      <c r="O237" s="123">
        <v>7.7276996694006952</v>
      </c>
      <c r="P237" s="123">
        <v>7.2706635272350333</v>
      </c>
      <c r="Q237" s="123">
        <v>7.0555861760707161</v>
      </c>
      <c r="R237" s="123">
        <v>7.18762106499591</v>
      </c>
      <c r="S237" s="123">
        <v>7.2224713080064156</v>
      </c>
      <c r="T237" s="123">
        <v>7.3170562632047069</v>
      </c>
      <c r="U237" s="123">
        <v>7.2671607814966004</v>
      </c>
      <c r="V237" s="123">
        <v>6.8262468520975759</v>
      </c>
      <c r="W237" s="123">
        <v>7.4866932991041484</v>
      </c>
      <c r="X237" s="123">
        <v>7.595895727236841</v>
      </c>
      <c r="Y237" s="123">
        <v>0</v>
      </c>
      <c r="DA237" s="130" t="s">
        <v>2869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12.647562306702275</v>
      </c>
      <c r="C242" s="102">
        <v>12.935703022966095</v>
      </c>
      <c r="D242" s="102">
        <v>13.081593445716674</v>
      </c>
      <c r="E242" s="102">
        <v>11.973953148416793</v>
      </c>
      <c r="F242" s="102">
        <v>11.846317825477447</v>
      </c>
      <c r="G242" s="102">
        <v>12.684680505031039</v>
      </c>
      <c r="H242" s="102">
        <v>12.111105368245985</v>
      </c>
      <c r="I242" s="102">
        <v>12.427091626562591</v>
      </c>
      <c r="J242" s="102">
        <v>12.382115609798891</v>
      </c>
      <c r="K242" s="102">
        <v>12.505489149359178</v>
      </c>
      <c r="L242" s="102">
        <v>12.249751781595505</v>
      </c>
      <c r="M242" s="102">
        <v>11.461625315223976</v>
      </c>
      <c r="N242" s="102">
        <v>10.73799724469569</v>
      </c>
      <c r="O242" s="102">
        <v>10.464008706154639</v>
      </c>
      <c r="P242" s="102">
        <v>9.829730830677148</v>
      </c>
      <c r="Q242" s="102">
        <v>9.5193123884655844</v>
      </c>
      <c r="R242" s="102">
        <v>9.5823291597808637</v>
      </c>
      <c r="S242" s="102">
        <v>9.5427954808783912</v>
      </c>
      <c r="T242" s="102">
        <v>9.5318011098317541</v>
      </c>
      <c r="U242" s="102">
        <v>9.3601235762859147</v>
      </c>
      <c r="V242" s="102">
        <v>8.8159679392708625</v>
      </c>
      <c r="W242" s="102">
        <v>9.4658485542558513</v>
      </c>
      <c r="X242" s="102">
        <v>9.3759903857182039</v>
      </c>
      <c r="Y242" s="102">
        <v>0</v>
      </c>
      <c r="DA242" s="131" t="s">
        <v>2874</v>
      </c>
    </row>
    <row r="243" spans="1:105" ht="12" customHeight="1" x14ac:dyDescent="0.25">
      <c r="A243" s="107" t="s">
        <v>121</v>
      </c>
      <c r="B243" s="105">
        <v>8.834977406885665</v>
      </c>
      <c r="C243" s="105">
        <v>9.1787211760832754</v>
      </c>
      <c r="D243" s="105">
        <v>9.3809488279123521</v>
      </c>
      <c r="E243" s="105">
        <v>8.3814756858201775</v>
      </c>
      <c r="F243" s="105">
        <v>8.3384571950313386</v>
      </c>
      <c r="G243" s="105">
        <v>9.2036868433569392</v>
      </c>
      <c r="H243" s="105">
        <v>8.7053689401325869</v>
      </c>
      <c r="I243" s="105">
        <v>8.9843915725615542</v>
      </c>
      <c r="J243" s="105">
        <v>8.9322630996169927</v>
      </c>
      <c r="K243" s="105">
        <v>9.0880838033586944</v>
      </c>
      <c r="L243" s="105">
        <v>8.6758811859748874</v>
      </c>
      <c r="M243" s="105">
        <v>8.0171569334924602</v>
      </c>
      <c r="N243" s="105">
        <v>7.5283875226284831</v>
      </c>
      <c r="O243" s="105">
        <v>7.334173411736586</v>
      </c>
      <c r="P243" s="105">
        <v>6.9265023810829822</v>
      </c>
      <c r="Q243" s="105">
        <v>6.76179785215023</v>
      </c>
      <c r="R243" s="105">
        <v>6.9276716851896545</v>
      </c>
      <c r="S243" s="105">
        <v>6.9950165956225412</v>
      </c>
      <c r="T243" s="105">
        <v>7.0263797574013473</v>
      </c>
      <c r="U243" s="105">
        <v>6.9973434499229112</v>
      </c>
      <c r="V243" s="105">
        <v>6.5208544858828228</v>
      </c>
      <c r="W243" s="105">
        <v>7.1890435331811595</v>
      </c>
      <c r="X243" s="105">
        <v>7.3148877862416928</v>
      </c>
      <c r="Y243" s="105">
        <v>0</v>
      </c>
      <c r="DA243" s="132" t="s">
        <v>2875</v>
      </c>
    </row>
    <row r="244" spans="1:105" ht="12" customHeight="1" x14ac:dyDescent="0.25">
      <c r="A244" s="108" t="s">
        <v>53</v>
      </c>
      <c r="B244" s="99">
        <v>2.089088176907139</v>
      </c>
      <c r="C244" s="99">
        <v>2.4495306901012954</v>
      </c>
      <c r="D244" s="99">
        <v>2.6654700143884944</v>
      </c>
      <c r="E244" s="99">
        <v>1.7559460501665856</v>
      </c>
      <c r="F244" s="99">
        <v>1.7658872135418888</v>
      </c>
      <c r="G244" s="99">
        <v>2.5952244436633189</v>
      </c>
      <c r="H244" s="99">
        <v>2.1110152849041852</v>
      </c>
      <c r="I244" s="99">
        <v>2.2489089409334633</v>
      </c>
      <c r="J244" s="99">
        <v>2.1621425767929177</v>
      </c>
      <c r="K244" s="99">
        <v>2.3466910206666975</v>
      </c>
      <c r="L244" s="99">
        <v>1.6024771158153002</v>
      </c>
      <c r="M244" s="99">
        <v>1.1316051755926133</v>
      </c>
      <c r="N244" s="99">
        <v>1.0247480603972441</v>
      </c>
      <c r="O244" s="99">
        <v>0.84706126684963368</v>
      </c>
      <c r="P244" s="99">
        <v>0.860579355025894</v>
      </c>
      <c r="Q244" s="99">
        <v>0.88766414025451068</v>
      </c>
      <c r="R244" s="99">
        <v>0.98790659373420731</v>
      </c>
      <c r="S244" s="99">
        <v>0.94030854578556944</v>
      </c>
      <c r="T244" s="99">
        <v>0.67733159578957758</v>
      </c>
      <c r="U244" s="99">
        <v>0.68597219888364558</v>
      </c>
      <c r="V244" s="99">
        <v>0.25043503099504483</v>
      </c>
      <c r="W244" s="99">
        <v>0.67522502223627379</v>
      </c>
      <c r="X244" s="99">
        <v>1.2934337598193335</v>
      </c>
      <c r="Y244" s="99">
        <v>0</v>
      </c>
      <c r="DA244" s="63" t="s">
        <v>2876</v>
      </c>
    </row>
    <row r="245" spans="1:105" ht="12" customHeight="1" x14ac:dyDescent="0.25">
      <c r="A245" s="108" t="s">
        <v>52</v>
      </c>
      <c r="B245" s="99">
        <v>6.7458892299785269</v>
      </c>
      <c r="C245" s="99">
        <v>6.7291904859819818</v>
      </c>
      <c r="D245" s="99">
        <v>6.7154788135238572</v>
      </c>
      <c r="E245" s="99">
        <v>6.6255296356535922</v>
      </c>
      <c r="F245" s="99">
        <v>6.5725699814894503</v>
      </c>
      <c r="G245" s="99">
        <v>6.6084623996936225</v>
      </c>
      <c r="H245" s="99">
        <v>6.5943536552284021</v>
      </c>
      <c r="I245" s="99">
        <v>6.7354826316280922</v>
      </c>
      <c r="J245" s="99">
        <v>6.7701205228240751</v>
      </c>
      <c r="K245" s="99">
        <v>6.7413927826919968</v>
      </c>
      <c r="L245" s="99">
        <v>7.0734040701595866</v>
      </c>
      <c r="M245" s="99">
        <v>6.8855517578998473</v>
      </c>
      <c r="N245" s="99">
        <v>6.5036394622312397</v>
      </c>
      <c r="O245" s="99">
        <v>6.487112144886952</v>
      </c>
      <c r="P245" s="99">
        <v>6.0659230260570869</v>
      </c>
      <c r="Q245" s="99">
        <v>5.874133711895718</v>
      </c>
      <c r="R245" s="99">
        <v>5.9397650914554463</v>
      </c>
      <c r="S245" s="99">
        <v>6.0547080498369716</v>
      </c>
      <c r="T245" s="99">
        <v>6.3490481616117709</v>
      </c>
      <c r="U245" s="99">
        <v>6.311371251039267</v>
      </c>
      <c r="V245" s="99">
        <v>6.2704194548877785</v>
      </c>
      <c r="W245" s="99">
        <v>6.5138185109448861</v>
      </c>
      <c r="X245" s="99">
        <v>6.0214540264223606</v>
      </c>
      <c r="Y245" s="99">
        <v>0</v>
      </c>
      <c r="DA245" s="63" t="s">
        <v>2877</v>
      </c>
    </row>
    <row r="246" spans="1:105" ht="12" customHeight="1" x14ac:dyDescent="0.25">
      <c r="A246" s="121" t="s">
        <v>54</v>
      </c>
      <c r="B246" s="123">
        <v>22.353503234198701</v>
      </c>
      <c r="C246" s="123">
        <v>22.539132731355796</v>
      </c>
      <c r="D246" s="123">
        <v>23.228323836688524</v>
      </c>
      <c r="E246" s="123">
        <v>24.028154825995482</v>
      </c>
      <c r="F246" s="123">
        <v>24.063786550001463</v>
      </c>
      <c r="G246" s="123">
        <v>23.406422149192959</v>
      </c>
      <c r="H246" s="123">
        <v>22.177200269390706</v>
      </c>
      <c r="I246" s="123">
        <v>22.557991769679724</v>
      </c>
      <c r="J246" s="123">
        <v>19.256944564502621</v>
      </c>
      <c r="K246" s="123">
        <v>18.772360619638658</v>
      </c>
      <c r="L246" s="123">
        <v>21.466703992686497</v>
      </c>
      <c r="M246" s="123">
        <v>18.157476995774893</v>
      </c>
      <c r="N246" s="123">
        <v>15.054975187104981</v>
      </c>
      <c r="O246" s="123">
        <v>13.271288464425123</v>
      </c>
      <c r="P246" s="123">
        <v>11.87395773440449</v>
      </c>
      <c r="Q246" s="123">
        <v>11.512462251212099</v>
      </c>
      <c r="R246" s="123">
        <v>13.60110210681469</v>
      </c>
      <c r="S246" s="123">
        <v>12.941495760145328</v>
      </c>
      <c r="T246" s="123">
        <v>14.129973386776163</v>
      </c>
      <c r="U246" s="123">
        <v>14.110285101739011</v>
      </c>
      <c r="V246" s="123">
        <v>15.328761091145241</v>
      </c>
      <c r="W246" s="123">
        <v>15.626209844189729</v>
      </c>
      <c r="X246" s="123">
        <v>14.730558944932593</v>
      </c>
      <c r="Y246" s="123">
        <v>0</v>
      </c>
      <c r="DA246" s="130" t="s">
        <v>2878</v>
      </c>
    </row>
    <row r="247" spans="1:105" ht="12" customHeight="1" x14ac:dyDescent="0.25">
      <c r="A247" s="97" t="s">
        <v>50</v>
      </c>
      <c r="B247" s="99">
        <v>26.225430880181587</v>
      </c>
      <c r="C247" s="99">
        <v>24.980899902694038</v>
      </c>
      <c r="D247" s="99">
        <v>24.819958274106135</v>
      </c>
      <c r="E247" s="99">
        <v>28.831280809655812</v>
      </c>
      <c r="F247" s="99">
        <v>28.603628255358704</v>
      </c>
      <c r="G247" s="99">
        <v>26.167403280745631</v>
      </c>
      <c r="H247" s="99">
        <v>25.519905449516795</v>
      </c>
      <c r="I247" s="99">
        <v>25.469464740585117</v>
      </c>
      <c r="J247" s="99">
        <v>22.866406482323391</v>
      </c>
      <c r="K247" s="99">
        <v>22.59840650640729</v>
      </c>
      <c r="L247" s="99">
        <v>22.89825398844426</v>
      </c>
      <c r="M247" s="99">
        <v>20.592966256833996</v>
      </c>
      <c r="N247" s="99">
        <v>17.518220957459064</v>
      </c>
      <c r="O247" s="99">
        <v>16.220649486248178</v>
      </c>
      <c r="P247" s="99">
        <v>14.526969391413418</v>
      </c>
      <c r="Q247" s="99">
        <v>14.024673225912858</v>
      </c>
      <c r="R247" s="99">
        <v>15.026960736568745</v>
      </c>
      <c r="S247" s="99">
        <v>16.098206275996173</v>
      </c>
      <c r="T247" s="99">
        <v>16.543044855843707</v>
      </c>
      <c r="U247" s="99">
        <v>17.159807852610744</v>
      </c>
      <c r="V247" s="99">
        <v>19.995602224270737</v>
      </c>
      <c r="W247" s="99">
        <v>19.030675606913345</v>
      </c>
      <c r="X247" s="99">
        <v>19.098835315211755</v>
      </c>
      <c r="Y247" s="99">
        <v>0</v>
      </c>
      <c r="DA247" s="63" t="s">
        <v>2879</v>
      </c>
    </row>
    <row r="248" spans="1:105" ht="12" customHeight="1" x14ac:dyDescent="0.25">
      <c r="A248" s="109" t="s">
        <v>120</v>
      </c>
      <c r="B248" s="110">
        <v>18.787448045020927</v>
      </c>
      <c r="C248" s="110">
        <v>20.277375087742513</v>
      </c>
      <c r="D248" s="110">
        <v>21.738031346320454</v>
      </c>
      <c r="E248" s="110">
        <v>19.370818215643212</v>
      </c>
      <c r="F248" s="110">
        <v>19.785401696785208</v>
      </c>
      <c r="G248" s="110">
        <v>20.904251031083362</v>
      </c>
      <c r="H248" s="110">
        <v>19.466551564522895</v>
      </c>
      <c r="I248" s="110">
        <v>20.41221684856696</v>
      </c>
      <c r="J248" s="110">
        <v>16.866498284689563</v>
      </c>
      <c r="K248" s="110">
        <v>16.390466720142062</v>
      </c>
      <c r="L248" s="110">
        <v>20.50224414438906</v>
      </c>
      <c r="M248" s="110">
        <v>16.282401346126502</v>
      </c>
      <c r="N248" s="110">
        <v>12.704567060834917</v>
      </c>
      <c r="O248" s="110">
        <v>10.07226200169303</v>
      </c>
      <c r="P248" s="110">
        <v>8.9256673788471037</v>
      </c>
      <c r="Q248" s="110">
        <v>8.8203829167842454</v>
      </c>
      <c r="R248" s="110">
        <v>12.358318559517066</v>
      </c>
      <c r="S248" s="110">
        <v>10.618575253841838</v>
      </c>
      <c r="T248" s="110">
        <v>12.698253477289317</v>
      </c>
      <c r="U248" s="110">
        <v>12.601338018874646</v>
      </c>
      <c r="V248" s="110">
        <v>13.332262671654362</v>
      </c>
      <c r="W248" s="110">
        <v>14.271997032852108</v>
      </c>
      <c r="X248" s="110">
        <v>13.014689283406396</v>
      </c>
      <c r="Y248" s="110">
        <v>0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38.39109051310902</v>
      </c>
      <c r="C250" s="118">
        <f t="shared" si="115"/>
        <v>33.442956473321395</v>
      </c>
      <c r="D250" s="118">
        <f t="shared" si="115"/>
        <v>40.738973173142924</v>
      </c>
      <c r="E250" s="118">
        <f t="shared" si="115"/>
        <v>42.054585146742163</v>
      </c>
      <c r="F250" s="118">
        <f t="shared" si="115"/>
        <v>45.239538155803345</v>
      </c>
      <c r="G250" s="118">
        <f t="shared" si="115"/>
        <v>41.090814871005577</v>
      </c>
      <c r="H250" s="118">
        <f t="shared" si="115"/>
        <v>43.05778295584922</v>
      </c>
      <c r="I250" s="118">
        <f t="shared" si="115"/>
        <v>44.511473823252786</v>
      </c>
      <c r="J250" s="118">
        <f t="shared" si="115"/>
        <v>37.369369510342011</v>
      </c>
      <c r="K250" s="118">
        <f t="shared" si="115"/>
        <v>36.621961240662081</v>
      </c>
      <c r="L250" s="118">
        <f t="shared" si="115"/>
        <v>43.694387539967401</v>
      </c>
      <c r="M250" s="118">
        <f t="shared" si="115"/>
        <v>38.38286547547041</v>
      </c>
      <c r="N250" s="118">
        <f t="shared" si="115"/>
        <v>39.403774186632035</v>
      </c>
      <c r="O250" s="118">
        <f t="shared" si="115"/>
        <v>37.146017667980807</v>
      </c>
      <c r="P250" s="118">
        <f t="shared" si="115"/>
        <v>36.201857968718699</v>
      </c>
      <c r="Q250" s="118">
        <f t="shared" si="115"/>
        <v>35.985665078068806</v>
      </c>
      <c r="R250" s="118">
        <f t="shared" ref="R250:V250" si="116">R251+R254+R256+R265</f>
        <v>37.719697547384364</v>
      </c>
      <c r="S250" s="118">
        <f t="shared" si="116"/>
        <v>37.017098713460783</v>
      </c>
      <c r="T250" s="118">
        <f t="shared" si="116"/>
        <v>42.84208697536689</v>
      </c>
      <c r="U250" s="118">
        <f t="shared" si="116"/>
        <v>38.965977535837368</v>
      </c>
      <c r="V250" s="118">
        <f t="shared" si="116"/>
        <v>41.258336062145816</v>
      </c>
      <c r="W250" s="118">
        <f t="shared" ref="W250:Y250" si="117">W251+W254+W256+W265</f>
        <v>46.975044990473691</v>
      </c>
      <c r="X250" s="118">
        <f t="shared" si="117"/>
        <v>46.641029324025439</v>
      </c>
      <c r="Y250" s="118">
        <f t="shared" si="117"/>
        <v>0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16.045583490931147</v>
      </c>
      <c r="C251" s="123">
        <f t="shared" si="118"/>
        <v>10.569529984434467</v>
      </c>
      <c r="D251" s="123">
        <f t="shared" si="118"/>
        <v>17.245505456239641</v>
      </c>
      <c r="E251" s="123">
        <f t="shared" si="118"/>
        <v>18.684182392778659</v>
      </c>
      <c r="F251" s="123">
        <f t="shared" si="118"/>
        <v>21.920942821604452</v>
      </c>
      <c r="G251" s="123">
        <f t="shared" si="118"/>
        <v>17.231347829325724</v>
      </c>
      <c r="H251" s="123">
        <f t="shared" si="118"/>
        <v>20.07482596416229</v>
      </c>
      <c r="I251" s="123">
        <f t="shared" si="118"/>
        <v>21.256787931427244</v>
      </c>
      <c r="J251" s="123">
        <f t="shared" si="118"/>
        <v>16.298717776595261</v>
      </c>
      <c r="K251" s="123">
        <f t="shared" si="118"/>
        <v>15.60390546939824</v>
      </c>
      <c r="L251" s="123">
        <f t="shared" si="118"/>
        <v>20.722147312487554</v>
      </c>
      <c r="M251" s="123">
        <f t="shared" si="118"/>
        <v>18.233375790035225</v>
      </c>
      <c r="N251" s="123">
        <f t="shared" si="118"/>
        <v>21.737946449379525</v>
      </c>
      <c r="O251" s="123">
        <f t="shared" si="118"/>
        <v>20.695594147650091</v>
      </c>
      <c r="P251" s="123">
        <f t="shared" si="118"/>
        <v>20.844797034284881</v>
      </c>
      <c r="Q251" s="123">
        <f t="shared" si="118"/>
        <v>20.970313283245673</v>
      </c>
      <c r="R251" s="123">
        <f t="shared" ref="R251:V251" si="119">SUM(R252:R253)</f>
        <v>20.847854284306774</v>
      </c>
      <c r="S251" s="123">
        <f t="shared" si="119"/>
        <v>20.523081800900698</v>
      </c>
      <c r="T251" s="123">
        <f t="shared" si="119"/>
        <v>25.009174264210419</v>
      </c>
      <c r="U251" s="123">
        <f t="shared" si="119"/>
        <v>20.995004804055007</v>
      </c>
      <c r="V251" s="123">
        <f t="shared" si="119"/>
        <v>22.650869498994027</v>
      </c>
      <c r="W251" s="123">
        <f t="shared" ref="W251:Y251" si="120">SUM(W252:W253)</f>
        <v>27.276634896045771</v>
      </c>
      <c r="X251" s="123">
        <f t="shared" si="120"/>
        <v>27.296243722012559</v>
      </c>
      <c r="Y251" s="123">
        <f t="shared" si="120"/>
        <v>0</v>
      </c>
      <c r="DA251" s="130" t="s">
        <v>3032</v>
      </c>
    </row>
    <row r="252" spans="1:105" ht="12" customHeight="1" x14ac:dyDescent="0.25">
      <c r="A252" s="97" t="s">
        <v>198</v>
      </c>
      <c r="B252" s="99">
        <v>15.98470807853634</v>
      </c>
      <c r="C252" s="99">
        <v>10.530776741804409</v>
      </c>
      <c r="D252" s="99">
        <v>17.185089419960079</v>
      </c>
      <c r="E252" s="99">
        <v>18.630474499900107</v>
      </c>
      <c r="F252" s="99">
        <v>21.861112121735921</v>
      </c>
      <c r="G252" s="99">
        <v>17.183839598585795</v>
      </c>
      <c r="H252" s="99">
        <v>20.018676025958964</v>
      </c>
      <c r="I252" s="99">
        <v>21.19530308141443</v>
      </c>
      <c r="J252" s="99">
        <v>16.24911603008843</v>
      </c>
      <c r="K252" s="99">
        <v>15.55886210135907</v>
      </c>
      <c r="L252" s="99">
        <v>20.682237585201332</v>
      </c>
      <c r="M252" s="99">
        <v>18.19401502039771</v>
      </c>
      <c r="N252" s="99">
        <v>21.693251353389542</v>
      </c>
      <c r="O252" s="99">
        <v>20.653617073490555</v>
      </c>
      <c r="P252" s="99">
        <v>20.804382752396563</v>
      </c>
      <c r="Q252" s="99">
        <v>20.930459168292071</v>
      </c>
      <c r="R252" s="99">
        <v>20.806880650208832</v>
      </c>
      <c r="S252" s="99">
        <v>20.483618299488342</v>
      </c>
      <c r="T252" s="99">
        <v>24.961919639753386</v>
      </c>
      <c r="U252" s="99">
        <v>20.955973265736297</v>
      </c>
      <c r="V252" s="99">
        <v>22.591343606288167</v>
      </c>
      <c r="W252" s="99">
        <v>27.205034823071365</v>
      </c>
      <c r="X252" s="99">
        <v>27.224132637931035</v>
      </c>
      <c r="Y252" s="99">
        <v>0</v>
      </c>
      <c r="DA252" s="63" t="s">
        <v>3033</v>
      </c>
    </row>
    <row r="253" spans="1:105" ht="12" customHeight="1" x14ac:dyDescent="0.25">
      <c r="A253" s="97" t="s">
        <v>53</v>
      </c>
      <c r="B253" s="99">
        <v>6.0875412394807218E-2</v>
      </c>
      <c r="C253" s="99">
        <v>3.875324263005854E-2</v>
      </c>
      <c r="D253" s="99">
        <v>6.0416036279563108E-2</v>
      </c>
      <c r="E253" s="99">
        <v>5.370789287855119E-2</v>
      </c>
      <c r="F253" s="99">
        <v>5.9830699868530443E-2</v>
      </c>
      <c r="G253" s="99">
        <v>4.7508230739928638E-2</v>
      </c>
      <c r="H253" s="99">
        <v>5.6149938203325221E-2</v>
      </c>
      <c r="I253" s="99">
        <v>6.1484850012813258E-2</v>
      </c>
      <c r="J253" s="99">
        <v>4.9601746506832217E-2</v>
      </c>
      <c r="K253" s="99">
        <v>4.5043368039171194E-2</v>
      </c>
      <c r="L253" s="99">
        <v>3.9909727286221372E-2</v>
      </c>
      <c r="M253" s="99">
        <v>3.9360769637513511E-2</v>
      </c>
      <c r="N253" s="99">
        <v>4.4695095989983238E-2</v>
      </c>
      <c r="O253" s="99">
        <v>4.1977074159536214E-2</v>
      </c>
      <c r="P253" s="99">
        <v>4.0414281888317749E-2</v>
      </c>
      <c r="Q253" s="99">
        <v>3.9854114953600764E-2</v>
      </c>
      <c r="R253" s="99">
        <v>4.0973634097940498E-2</v>
      </c>
      <c r="S253" s="99">
        <v>3.9463501412356869E-2</v>
      </c>
      <c r="T253" s="99">
        <v>4.7254624457032261E-2</v>
      </c>
      <c r="U253" s="99">
        <v>3.9031538318709459E-2</v>
      </c>
      <c r="V253" s="99">
        <v>5.9525892705861387E-2</v>
      </c>
      <c r="W253" s="99">
        <v>7.1600072974406667E-2</v>
      </c>
      <c r="X253" s="99">
        <v>7.2111084081524238E-2</v>
      </c>
      <c r="Y253" s="99">
        <v>0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0.25108010007628506</v>
      </c>
      <c r="C254" s="123">
        <f t="shared" si="121"/>
        <v>0.29860174427167585</v>
      </c>
      <c r="D254" s="123">
        <f t="shared" si="121"/>
        <v>0.25096807786384662</v>
      </c>
      <c r="E254" s="123">
        <f t="shared" si="121"/>
        <v>0.55093342338800333</v>
      </c>
      <c r="F254" s="123">
        <f t="shared" si="121"/>
        <v>0.41472576005558159</v>
      </c>
      <c r="G254" s="123">
        <f t="shared" si="121"/>
        <v>0.56911405843661156</v>
      </c>
      <c r="H254" s="123">
        <f t="shared" si="121"/>
        <v>0.68082030066080579</v>
      </c>
      <c r="I254" s="123">
        <f t="shared" si="121"/>
        <v>0.29171773675848234</v>
      </c>
      <c r="J254" s="123">
        <f t="shared" si="121"/>
        <v>0.24880589454922414</v>
      </c>
      <c r="K254" s="123">
        <f t="shared" si="121"/>
        <v>0.3523876882927317</v>
      </c>
      <c r="L254" s="123">
        <f t="shared" si="121"/>
        <v>0.53537920749285439</v>
      </c>
      <c r="M254" s="123">
        <f t="shared" si="121"/>
        <v>0.59893705130233776</v>
      </c>
      <c r="N254" s="123">
        <f t="shared" si="121"/>
        <v>0.78495054665426167</v>
      </c>
      <c r="O254" s="123">
        <f t="shared" si="121"/>
        <v>1.0011385806459332</v>
      </c>
      <c r="P254" s="123">
        <f t="shared" si="121"/>
        <v>1.215202985232241</v>
      </c>
      <c r="Q254" s="123">
        <f t="shared" si="121"/>
        <v>1.2232973463731138</v>
      </c>
      <c r="R254" s="123">
        <f t="shared" si="121"/>
        <v>1.2315692999824297</v>
      </c>
      <c r="S254" s="123">
        <f t="shared" si="121"/>
        <v>1.1284397202459207</v>
      </c>
      <c r="T254" s="123">
        <f t="shared" si="121"/>
        <v>1.1492837588499387</v>
      </c>
      <c r="U254" s="123">
        <f t="shared" si="121"/>
        <v>1.103573991078449</v>
      </c>
      <c r="V254" s="123">
        <f t="shared" si="121"/>
        <v>1.0876088845829013</v>
      </c>
      <c r="W254" s="123">
        <f t="shared" si="121"/>
        <v>1.1926379239069069</v>
      </c>
      <c r="X254" s="123">
        <f t="shared" si="121"/>
        <v>1.578726456261506</v>
      </c>
      <c r="Y254" s="123">
        <f t="shared" si="121"/>
        <v>0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0.25108010007628506</v>
      </c>
      <c r="C255" s="99">
        <f>RES_hhdet_tess!C129</f>
        <v>0.29860174427167585</v>
      </c>
      <c r="D255" s="99">
        <f>RES_hhdet_tess!D129</f>
        <v>0.25096807786384662</v>
      </c>
      <c r="E255" s="99">
        <f>RES_hhdet_tess!E129</f>
        <v>0.55093342338800333</v>
      </c>
      <c r="F255" s="99">
        <f>RES_hhdet_tess!F129</f>
        <v>0.41472576005558159</v>
      </c>
      <c r="G255" s="99">
        <f>RES_hhdet_tess!G129</f>
        <v>0.56911405843661156</v>
      </c>
      <c r="H255" s="99">
        <f>RES_hhdet_tess!H129</f>
        <v>0.68082030066080579</v>
      </c>
      <c r="I255" s="99">
        <f>RES_hhdet_tess!I129</f>
        <v>0.29171773675848234</v>
      </c>
      <c r="J255" s="99">
        <f>RES_hhdet_tess!J129</f>
        <v>0.24880589454922414</v>
      </c>
      <c r="K255" s="99">
        <f>RES_hhdet_tess!K129</f>
        <v>0.3523876882927317</v>
      </c>
      <c r="L255" s="99">
        <f>RES_hhdet_tess!L129</f>
        <v>0.53537920749285439</v>
      </c>
      <c r="M255" s="99">
        <f>RES_hhdet_tess!M129</f>
        <v>0.59893705130233776</v>
      </c>
      <c r="N255" s="99">
        <f>RES_hhdet_tess!N129</f>
        <v>0.78495054665426167</v>
      </c>
      <c r="O255" s="99">
        <f>RES_hhdet_tess!O129</f>
        <v>1.0011385806459332</v>
      </c>
      <c r="P255" s="99">
        <f>RES_hhdet_tess!P129</f>
        <v>1.215202985232241</v>
      </c>
      <c r="Q255" s="99">
        <f>RES_hhdet_tess!Q129</f>
        <v>1.2232973463731138</v>
      </c>
      <c r="R255" s="99">
        <f>RES_hhdet_tess!R129</f>
        <v>1.2315692999824297</v>
      </c>
      <c r="S255" s="99">
        <f>RES_hhdet_tess!S129</f>
        <v>1.1284397202459207</v>
      </c>
      <c r="T255" s="99">
        <f>RES_hhdet_tess!T129</f>
        <v>1.1492837588499387</v>
      </c>
      <c r="U255" s="99">
        <f>RES_hhdet_tess!U129</f>
        <v>1.103573991078449</v>
      </c>
      <c r="V255" s="99">
        <f>RES_hhdet_tess!V129</f>
        <v>1.0876088845829013</v>
      </c>
      <c r="W255" s="99">
        <f>RES_hhdet_tess!W129</f>
        <v>1.1926379239069069</v>
      </c>
      <c r="X255" s="99">
        <f>RES_hhdet_tess!X129</f>
        <v>1.578726456261506</v>
      </c>
      <c r="Y255" s="99">
        <f>RES_hhdet_tess!Y129</f>
        <v>0</v>
      </c>
      <c r="DA255" s="63" t="s">
        <v>3036</v>
      </c>
    </row>
    <row r="256" spans="1:105" ht="12" customHeight="1" x14ac:dyDescent="0.25">
      <c r="A256" s="121" t="s">
        <v>55</v>
      </c>
      <c r="B256" s="123">
        <v>8.0806235163755282</v>
      </c>
      <c r="C256" s="123">
        <v>8.3011831476088975</v>
      </c>
      <c r="D256" s="123">
        <v>8.4342563403697586</v>
      </c>
      <c r="E256" s="123">
        <v>7.7638118725936058</v>
      </c>
      <c r="F256" s="123">
        <v>7.7237268690552323</v>
      </c>
      <c r="G256" s="123">
        <v>8.306750070935637</v>
      </c>
      <c r="H256" s="123">
        <v>7.9863302200172255</v>
      </c>
      <c r="I256" s="123">
        <v>8.2240986340161673</v>
      </c>
      <c r="J256" s="123">
        <v>8.2032561098774099</v>
      </c>
      <c r="K256" s="123">
        <v>8.3014958975075999</v>
      </c>
      <c r="L256" s="123">
        <v>8.1422314528956079</v>
      </c>
      <c r="M256" s="123">
        <v>7.6424630383309564</v>
      </c>
      <c r="N256" s="123">
        <v>7.1917935702486231</v>
      </c>
      <c r="O256" s="123">
        <v>7.0585751551233411</v>
      </c>
      <c r="P256" s="123">
        <v>6.6471470858145905</v>
      </c>
      <c r="Q256" s="123">
        <v>6.4776059759432396</v>
      </c>
      <c r="R256" s="123">
        <v>6.6215248727494993</v>
      </c>
      <c r="S256" s="123">
        <v>6.7159483112950644</v>
      </c>
      <c r="T256" s="123">
        <v>6.8360438209903771</v>
      </c>
      <c r="U256" s="123">
        <v>6.8112663310013248</v>
      </c>
      <c r="V256" s="123">
        <v>6.4616971483536547</v>
      </c>
      <c r="W256" s="123">
        <v>7.0146520770463487</v>
      </c>
      <c r="X256" s="123">
        <v>6.9774477211791375</v>
      </c>
      <c r="Y256" s="123">
        <v>0</v>
      </c>
      <c r="DA256" s="130" t="s">
        <v>3037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8.0806235163755264</v>
      </c>
      <c r="C261" s="102">
        <v>8.299630899634467</v>
      </c>
      <c r="D261" s="102">
        <v>8.433261100349462</v>
      </c>
      <c r="E261" s="102">
        <v>7.7640602953860185</v>
      </c>
      <c r="F261" s="102">
        <v>7.7242581406373159</v>
      </c>
      <c r="G261" s="102">
        <v>8.3050193853675438</v>
      </c>
      <c r="H261" s="102">
        <v>7.9874186348861977</v>
      </c>
      <c r="I261" s="102">
        <v>8.2255304934522897</v>
      </c>
      <c r="J261" s="102">
        <v>8.2035410435655063</v>
      </c>
      <c r="K261" s="102">
        <v>8.3021658661299362</v>
      </c>
      <c r="L261" s="102">
        <v>8.1419897719382828</v>
      </c>
      <c r="M261" s="102">
        <v>7.6396870477844541</v>
      </c>
      <c r="N261" s="102">
        <v>7.1860816533056102</v>
      </c>
      <c r="O261" s="102">
        <v>7.0559277026240936</v>
      </c>
      <c r="P261" s="102">
        <v>6.6414699672474473</v>
      </c>
      <c r="Q261" s="102">
        <v>6.4756710427993669</v>
      </c>
      <c r="R261" s="102">
        <v>6.6191522497894892</v>
      </c>
      <c r="S261" s="102">
        <v>6.7122982060049647</v>
      </c>
      <c r="T261" s="102">
        <v>6.8473221576935952</v>
      </c>
      <c r="U261" s="102">
        <v>6.8155853118281051</v>
      </c>
      <c r="V261" s="102">
        <v>6.5083235117097784</v>
      </c>
      <c r="W261" s="102">
        <v>7.0266666769257693</v>
      </c>
      <c r="X261" s="102">
        <v>6.9678551287912596</v>
      </c>
      <c r="Y261" s="102">
        <v>0</v>
      </c>
      <c r="DA261" s="131" t="s">
        <v>3042</v>
      </c>
    </row>
    <row r="262" spans="1:105" ht="12" customHeight="1" x14ac:dyDescent="0.25">
      <c r="A262" s="107" t="s">
        <v>121</v>
      </c>
      <c r="B262" s="105">
        <v>8.08062351637553</v>
      </c>
      <c r="C262" s="105">
        <v>8.3019037806057234</v>
      </c>
      <c r="D262" s="105">
        <v>8.4347189201444746</v>
      </c>
      <c r="E262" s="105">
        <v>7.7636915524544667</v>
      </c>
      <c r="F262" s="105">
        <v>7.7234665673162217</v>
      </c>
      <c r="G262" s="105">
        <v>8.3075781144617533</v>
      </c>
      <c r="H262" s="105">
        <v>7.9857653109459683</v>
      </c>
      <c r="I262" s="105">
        <v>8.2233236227194322</v>
      </c>
      <c r="J262" s="105">
        <v>8.2031152817248429</v>
      </c>
      <c r="K262" s="105">
        <v>8.301194653451903</v>
      </c>
      <c r="L262" s="105">
        <v>8.1423073312035505</v>
      </c>
      <c r="M262" s="105">
        <v>7.6431176701356165</v>
      </c>
      <c r="N262" s="105">
        <v>7.1927758944261848</v>
      </c>
      <c r="O262" s="105">
        <v>7.0589559023490285</v>
      </c>
      <c r="P262" s="105">
        <v>6.6479105841525499</v>
      </c>
      <c r="Q262" s="105">
        <v>6.47783670806046</v>
      </c>
      <c r="R262" s="105">
        <v>6.6217824247527322</v>
      </c>
      <c r="S262" s="105">
        <v>6.7163061206299135</v>
      </c>
      <c r="T262" s="105">
        <v>6.8345635838835364</v>
      </c>
      <c r="U262" s="105">
        <v>6.8107095433294633</v>
      </c>
      <c r="V262" s="105">
        <v>6.4545407003845847</v>
      </c>
      <c r="W262" s="105">
        <v>7.0128451734027575</v>
      </c>
      <c r="X262" s="105">
        <v>6.9789620196592095</v>
      </c>
      <c r="Y262" s="105">
        <v>0</v>
      </c>
      <c r="DA262" s="132" t="s">
        <v>3043</v>
      </c>
    </row>
    <row r="263" spans="1:105" ht="12" customHeight="1" x14ac:dyDescent="0.25">
      <c r="A263" s="108" t="s">
        <v>53</v>
      </c>
      <c r="B263" s="99">
        <v>1.3347342863970035</v>
      </c>
      <c r="C263" s="99">
        <v>1.5727132946237428</v>
      </c>
      <c r="D263" s="99">
        <v>1.7192401066206182</v>
      </c>
      <c r="E263" s="99">
        <v>1.1381619168008743</v>
      </c>
      <c r="F263" s="99">
        <v>1.150896585826771</v>
      </c>
      <c r="G263" s="99">
        <v>1.6991157147681302</v>
      </c>
      <c r="H263" s="99">
        <v>1.3914116557175664</v>
      </c>
      <c r="I263" s="99">
        <v>1.4878409910913397</v>
      </c>
      <c r="J263" s="99">
        <v>1.4329947589007666</v>
      </c>
      <c r="K263" s="99">
        <v>1.5598018707599073</v>
      </c>
      <c r="L263" s="99">
        <v>1.0689032610439639</v>
      </c>
      <c r="M263" s="99">
        <v>0.75756591223577019</v>
      </c>
      <c r="N263" s="99">
        <v>0.68913643219494614</v>
      </c>
      <c r="O263" s="99">
        <v>0.57184375746207794</v>
      </c>
      <c r="P263" s="99">
        <v>0.58198755809546365</v>
      </c>
      <c r="Q263" s="99">
        <v>0.60370299616474221</v>
      </c>
      <c r="R263" s="99">
        <v>0.68201733329728587</v>
      </c>
      <c r="S263" s="99">
        <v>0.66159807079294242</v>
      </c>
      <c r="T263" s="99">
        <v>0.48551542227176492</v>
      </c>
      <c r="U263" s="99">
        <v>0.49933829229019661</v>
      </c>
      <c r="V263" s="99">
        <v>0.18412124549680606</v>
      </c>
      <c r="W263" s="99">
        <v>0.49902666245787192</v>
      </c>
      <c r="X263" s="99">
        <v>0.95750799323684821</v>
      </c>
      <c r="Y263" s="99">
        <v>0</v>
      </c>
      <c r="DA263" s="63" t="s">
        <v>3044</v>
      </c>
    </row>
    <row r="264" spans="1:105" ht="12" customHeight="1" x14ac:dyDescent="0.25">
      <c r="A264" s="108" t="s">
        <v>52</v>
      </c>
      <c r="B264" s="99">
        <v>6.7458892299785269</v>
      </c>
      <c r="C264" s="99">
        <v>6.7291904859819818</v>
      </c>
      <c r="D264" s="99">
        <v>6.7154788135238572</v>
      </c>
      <c r="E264" s="99">
        <v>6.6255296356535922</v>
      </c>
      <c r="F264" s="99">
        <v>6.5725699814894503</v>
      </c>
      <c r="G264" s="99">
        <v>6.6084623996936225</v>
      </c>
      <c r="H264" s="99">
        <v>6.5943536552284021</v>
      </c>
      <c r="I264" s="99">
        <v>6.7354826316280922</v>
      </c>
      <c r="J264" s="99">
        <v>6.7701205228240751</v>
      </c>
      <c r="K264" s="99">
        <v>6.7413927826919968</v>
      </c>
      <c r="L264" s="99">
        <v>7.0734040701595866</v>
      </c>
      <c r="M264" s="99">
        <v>6.8855517578998473</v>
      </c>
      <c r="N264" s="99">
        <v>6.5036394622312397</v>
      </c>
      <c r="O264" s="99">
        <v>6.487112144886952</v>
      </c>
      <c r="P264" s="99">
        <v>6.0659230260570869</v>
      </c>
      <c r="Q264" s="99">
        <v>5.874133711895718</v>
      </c>
      <c r="R264" s="99">
        <v>5.9397650914554463</v>
      </c>
      <c r="S264" s="99">
        <v>6.0547080498369716</v>
      </c>
      <c r="T264" s="99">
        <v>6.3490481616117709</v>
      </c>
      <c r="U264" s="99">
        <v>6.311371251039267</v>
      </c>
      <c r="V264" s="99">
        <v>6.2704194548877785</v>
      </c>
      <c r="W264" s="99">
        <v>6.5138185109448861</v>
      </c>
      <c r="X264" s="99">
        <v>6.0214540264223606</v>
      </c>
      <c r="Y264" s="99">
        <v>0</v>
      </c>
      <c r="DA264" s="63" t="s">
        <v>3045</v>
      </c>
    </row>
    <row r="265" spans="1:105" ht="12" customHeight="1" x14ac:dyDescent="0.25">
      <c r="A265" s="121" t="s">
        <v>54</v>
      </c>
      <c r="B265" s="123">
        <v>14.013803405726057</v>
      </c>
      <c r="C265" s="123">
        <v>14.273641597006353</v>
      </c>
      <c r="D265" s="123">
        <v>14.808243298669684</v>
      </c>
      <c r="E265" s="123">
        <v>15.055657457981892</v>
      </c>
      <c r="F265" s="123">
        <v>15.180142705088079</v>
      </c>
      <c r="G265" s="123">
        <v>14.983602912307603</v>
      </c>
      <c r="H265" s="123">
        <v>14.315806471008896</v>
      </c>
      <c r="I265" s="123">
        <v>14.738869521050891</v>
      </c>
      <c r="J265" s="123">
        <v>12.618589729320115</v>
      </c>
      <c r="K265" s="123">
        <v>12.364172185463509</v>
      </c>
      <c r="L265" s="123">
        <v>14.294629567091382</v>
      </c>
      <c r="M265" s="123">
        <v>11.908089595801894</v>
      </c>
      <c r="N265" s="123">
        <v>9.6890836203496242</v>
      </c>
      <c r="O265" s="123">
        <v>8.3907097845614427</v>
      </c>
      <c r="P265" s="123">
        <v>7.494710863386981</v>
      </c>
      <c r="Q265" s="123">
        <v>7.3144484725067729</v>
      </c>
      <c r="R265" s="123">
        <v>9.0187490903456595</v>
      </c>
      <c r="S265" s="123">
        <v>8.6496288810190993</v>
      </c>
      <c r="T265" s="123">
        <v>9.8475851313161513</v>
      </c>
      <c r="U265" s="123">
        <v>10.056132409702585</v>
      </c>
      <c r="V265" s="123">
        <v>11.058160530215234</v>
      </c>
      <c r="W265" s="123">
        <v>11.491120093474663</v>
      </c>
      <c r="X265" s="123">
        <v>10.788611424572235</v>
      </c>
      <c r="Y265" s="123">
        <v>0</v>
      </c>
      <c r="DA265" s="130" t="s">
        <v>3046</v>
      </c>
    </row>
    <row r="266" spans="1:105" ht="12" customHeight="1" x14ac:dyDescent="0.25">
      <c r="A266" s="97" t="s">
        <v>50</v>
      </c>
      <c r="B266" s="99">
        <v>14.516266448645441</v>
      </c>
      <c r="C266" s="99">
        <v>13.851921636044247</v>
      </c>
      <c r="D266" s="99">
        <v>13.788029236857058</v>
      </c>
      <c r="E266" s="99">
        <v>16.051602074661911</v>
      </c>
      <c r="F266" s="99">
        <v>15.95853502406065</v>
      </c>
      <c r="G266" s="99">
        <v>14.623377226846815</v>
      </c>
      <c r="H266" s="99">
        <v>14.300003323444765</v>
      </c>
      <c r="I266" s="99">
        <v>14.294185197953956</v>
      </c>
      <c r="J266" s="99">
        <v>12.842359523342967</v>
      </c>
      <c r="K266" s="99">
        <v>12.711702289196669</v>
      </c>
      <c r="L266" s="99">
        <v>12.905024148846568</v>
      </c>
      <c r="M266" s="99">
        <v>11.624797363513858</v>
      </c>
      <c r="N266" s="99">
        <v>9.8997440403135055</v>
      </c>
      <c r="O266" s="99">
        <v>9.1707771517966048</v>
      </c>
      <c r="P266" s="99">
        <v>8.2141895747825391</v>
      </c>
      <c r="Q266" s="99">
        <v>7.9325396405848823</v>
      </c>
      <c r="R266" s="99">
        <v>8.5086442153369362</v>
      </c>
      <c r="S266" s="99">
        <v>9.1565928447757727</v>
      </c>
      <c r="T266" s="99">
        <v>9.4742089031884493</v>
      </c>
      <c r="U266" s="99">
        <v>9.9163723901051029</v>
      </c>
      <c r="V266" s="99">
        <v>11.645965701488532</v>
      </c>
      <c r="W266" s="99">
        <v>11.128378157292438</v>
      </c>
      <c r="X266" s="99">
        <v>11.178208860666764</v>
      </c>
      <c r="Y266" s="99">
        <v>0</v>
      </c>
      <c r="DA266" s="63" t="s">
        <v>3047</v>
      </c>
    </row>
    <row r="267" spans="1:105" ht="12" customHeight="1" x14ac:dyDescent="0.25">
      <c r="A267" s="109" t="s">
        <v>120</v>
      </c>
      <c r="B267" s="110">
        <v>13.551033667910389</v>
      </c>
      <c r="C267" s="110">
        <v>14.66427193898428</v>
      </c>
      <c r="D267" s="110">
        <v>15.763498675874329</v>
      </c>
      <c r="E267" s="110">
        <v>14.089942766981377</v>
      </c>
      <c r="F267" s="110">
        <v>14.446579263124402</v>
      </c>
      <c r="G267" s="110">
        <v>15.310061610579957</v>
      </c>
      <c r="H267" s="110">
        <v>14.32862147537489</v>
      </c>
      <c r="I267" s="110">
        <v>15.066604821309125</v>
      </c>
      <c r="J267" s="110">
        <v>12.470393215868762</v>
      </c>
      <c r="K267" s="110">
        <v>12.147818315574995</v>
      </c>
      <c r="L267" s="110">
        <v>15.230830632262194</v>
      </c>
      <c r="M267" s="110">
        <v>12.12619540927891</v>
      </c>
      <c r="N267" s="110">
        <v>9.4880732425279284</v>
      </c>
      <c r="O267" s="110">
        <v>7.5446091776725188</v>
      </c>
      <c r="P267" s="110">
        <v>6.6951545778982426</v>
      </c>
      <c r="Q267" s="110">
        <v>6.652103439731949</v>
      </c>
      <c r="R267" s="110">
        <v>9.4633583474123988</v>
      </c>
      <c r="S267" s="110">
        <v>8.2765706035958146</v>
      </c>
      <c r="T267" s="110">
        <v>10.069116149519312</v>
      </c>
      <c r="U267" s="110">
        <v>10.125287648440317</v>
      </c>
      <c r="V267" s="110">
        <v>10.806694482424197</v>
      </c>
      <c r="W267" s="110">
        <v>11.635409920843756</v>
      </c>
      <c r="X267" s="110">
        <v>10.635576597071093</v>
      </c>
      <c r="Y267" s="110">
        <v>0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2.8561918835653461</v>
      </c>
      <c r="C269" s="118">
        <f t="shared" si="122"/>
        <v>2.7287425704102239</v>
      </c>
      <c r="D269" s="118">
        <f t="shared" si="122"/>
        <v>2.7263529773524646</v>
      </c>
      <c r="E269" s="118">
        <f t="shared" si="122"/>
        <v>3.2241931503337082</v>
      </c>
      <c r="F269" s="118">
        <f t="shared" si="122"/>
        <v>3.1524744878914048</v>
      </c>
      <c r="G269" s="118">
        <f t="shared" si="122"/>
        <v>2.8259440636259905</v>
      </c>
      <c r="H269" s="118">
        <f t="shared" si="122"/>
        <v>2.595900813504842</v>
      </c>
      <c r="I269" s="118">
        <f t="shared" si="122"/>
        <v>2.4548310122269745</v>
      </c>
      <c r="J269" s="118">
        <f t="shared" si="122"/>
        <v>2.0694939555082779</v>
      </c>
      <c r="K269" s="118">
        <f t="shared" si="122"/>
        <v>1.9696297385792478</v>
      </c>
      <c r="L269" s="118">
        <f t="shared" si="122"/>
        <v>2.0937739028190498</v>
      </c>
      <c r="M269" s="118">
        <f t="shared" si="122"/>
        <v>2.0348639252616034</v>
      </c>
      <c r="N269" s="118">
        <f t="shared" si="122"/>
        <v>1.9430781970057678</v>
      </c>
      <c r="O269" s="118">
        <f t="shared" si="122"/>
        <v>1.9171526864552058</v>
      </c>
      <c r="P269" s="118">
        <f t="shared" si="122"/>
        <v>1.7369533058061233</v>
      </c>
      <c r="Q269" s="118">
        <f t="shared" si="122"/>
        <v>1.6479762577740757</v>
      </c>
      <c r="R269" s="118">
        <f t="shared" ref="R269:V269" si="123">R270+R273+R275+R284</f>
        <v>1.5896743296052982</v>
      </c>
      <c r="S269" s="118">
        <f t="shared" si="123"/>
        <v>1.5502165895169819</v>
      </c>
      <c r="T269" s="118">
        <f t="shared" si="123"/>
        <v>1.3993701058182848</v>
      </c>
      <c r="U269" s="118">
        <f t="shared" si="123"/>
        <v>1.2903252774819081</v>
      </c>
      <c r="V269" s="118">
        <f t="shared" si="123"/>
        <v>1.3609537752695466</v>
      </c>
      <c r="W269" s="118">
        <f t="shared" ref="W269:Y269" si="124">W270+W273+W275+W284</f>
        <v>1.2302308493447114</v>
      </c>
      <c r="X269" s="118">
        <f t="shared" si="124"/>
        <v>1.2235547573910923</v>
      </c>
      <c r="Y269" s="118">
        <f t="shared" si="124"/>
        <v>0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2.8561918835653461</v>
      </c>
      <c r="C284" s="123">
        <v>2.7287425704102239</v>
      </c>
      <c r="D284" s="123">
        <v>2.7263529773524646</v>
      </c>
      <c r="E284" s="123">
        <v>3.2241931503337082</v>
      </c>
      <c r="F284" s="123">
        <v>3.1524744878914048</v>
      </c>
      <c r="G284" s="123">
        <v>2.8259440636259905</v>
      </c>
      <c r="H284" s="123">
        <v>2.595900813504842</v>
      </c>
      <c r="I284" s="123">
        <v>2.4548310122269745</v>
      </c>
      <c r="J284" s="123">
        <v>2.0694939555082779</v>
      </c>
      <c r="K284" s="123">
        <v>1.9696297385792478</v>
      </c>
      <c r="L284" s="123">
        <v>2.0937739028190498</v>
      </c>
      <c r="M284" s="123">
        <v>2.0348639252616034</v>
      </c>
      <c r="N284" s="123">
        <v>1.9430781970057678</v>
      </c>
      <c r="O284" s="123">
        <v>1.9171526864552058</v>
      </c>
      <c r="P284" s="123">
        <v>1.7369533058061233</v>
      </c>
      <c r="Q284" s="123">
        <v>1.6479762577740757</v>
      </c>
      <c r="R284" s="123">
        <v>1.5896743296052982</v>
      </c>
      <c r="S284" s="123">
        <v>1.5502165895169819</v>
      </c>
      <c r="T284" s="123">
        <v>1.3993701058182848</v>
      </c>
      <c r="U284" s="123">
        <v>1.2903252774819081</v>
      </c>
      <c r="V284" s="123">
        <v>1.3609537752695466</v>
      </c>
      <c r="W284" s="123">
        <v>1.2302308493447114</v>
      </c>
      <c r="X284" s="123">
        <v>1.2235547573910923</v>
      </c>
      <c r="Y284" s="123">
        <v>0</v>
      </c>
      <c r="DA284" s="130" t="s">
        <v>3214</v>
      </c>
    </row>
    <row r="285" spans="1:105" ht="12" customHeight="1" x14ac:dyDescent="0.25">
      <c r="A285" s="97" t="s">
        <v>50</v>
      </c>
      <c r="B285" s="99">
        <v>5.9573688787420505</v>
      </c>
      <c r="C285" s="99">
        <v>5.6746612218959784</v>
      </c>
      <c r="D285" s="99">
        <v>5.638101721545949</v>
      </c>
      <c r="E285" s="99">
        <v>6.5493137487214153</v>
      </c>
      <c r="F285" s="99">
        <v>6.4976001944872852</v>
      </c>
      <c r="G285" s="99">
        <v>5.9441873292541789</v>
      </c>
      <c r="H285" s="99">
        <v>5.7971017219122345</v>
      </c>
      <c r="I285" s="99">
        <v>5.7856436104713165</v>
      </c>
      <c r="J285" s="99">
        <v>5.1943328965245819</v>
      </c>
      <c r="K285" s="99">
        <v>5.1334540219954796</v>
      </c>
      <c r="L285" s="99">
        <v>5.2015673760150003</v>
      </c>
      <c r="M285" s="99">
        <v>4.6778982149024113</v>
      </c>
      <c r="N285" s="99">
        <v>3.979439072696402</v>
      </c>
      <c r="O285" s="99">
        <v>3.6846827372961362</v>
      </c>
      <c r="P285" s="99">
        <v>3.2999463669534737</v>
      </c>
      <c r="Q285" s="99">
        <v>3.1858447699983654</v>
      </c>
      <c r="R285" s="99">
        <v>3.4135244009189565</v>
      </c>
      <c r="S285" s="99">
        <v>3.6568685376552916</v>
      </c>
      <c r="T285" s="99">
        <v>3.7579180694534569</v>
      </c>
      <c r="U285" s="99">
        <v>3.8980219517990569</v>
      </c>
      <c r="V285" s="99">
        <v>4.542201001265342</v>
      </c>
      <c r="W285" s="99">
        <v>4.3230082708664357</v>
      </c>
      <c r="X285" s="99">
        <v>4.3384914302035025</v>
      </c>
      <c r="Y285" s="99">
        <v>0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7.8263186027188791E-2</v>
      </c>
      <c r="D290" s="117">
        <f t="shared" si="129"/>
        <v>7.7497022784293212E-2</v>
      </c>
      <c r="E290" s="117">
        <f t="shared" si="129"/>
        <v>9.0025201526414717E-2</v>
      </c>
      <c r="F290" s="117">
        <f t="shared" si="129"/>
        <v>8.9057506033876022E-2</v>
      </c>
      <c r="G290" s="117">
        <f t="shared" si="129"/>
        <v>0</v>
      </c>
      <c r="H290" s="117">
        <f t="shared" si="129"/>
        <v>0</v>
      </c>
      <c r="I290" s="117">
        <f t="shared" si="129"/>
        <v>1.4203493980587192E-2</v>
      </c>
      <c r="J290" s="117">
        <f t="shared" si="129"/>
        <v>4.4046278381177764E-2</v>
      </c>
      <c r="K290" s="117">
        <f t="shared" si="129"/>
        <v>6.7516989677146574E-2</v>
      </c>
      <c r="L290" s="117">
        <f t="shared" si="129"/>
        <v>8.7783645000440669E-2</v>
      </c>
      <c r="M290" s="117">
        <f t="shared" si="129"/>
        <v>0.10038173414901889</v>
      </c>
      <c r="N290" s="117">
        <f t="shared" si="129"/>
        <v>8.1857368046112225E-2</v>
      </c>
      <c r="O290" s="117">
        <f t="shared" si="129"/>
        <v>3.4670960745323276E-2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3.2941421308464565E-2</v>
      </c>
      <c r="S290" s="117">
        <f t="shared" si="130"/>
        <v>4.7545124210117445E-2</v>
      </c>
      <c r="T290" s="117">
        <f t="shared" si="130"/>
        <v>4.4812923650157654E-2</v>
      </c>
      <c r="U290" s="117">
        <f t="shared" si="130"/>
        <v>2.1195259601951153E-2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2.3610072952219258E-2</v>
      </c>
      <c r="D291" s="122">
        <f t="shared" si="132"/>
        <v>3.1306321901794124E-2</v>
      </c>
      <c r="E291" s="122">
        <f t="shared" si="132"/>
        <v>3.7517170795149241E-2</v>
      </c>
      <c r="F291" s="122">
        <f t="shared" si="132"/>
        <v>4.125188130715908E-2</v>
      </c>
      <c r="G291" s="122">
        <f t="shared" si="132"/>
        <v>0</v>
      </c>
      <c r="H291" s="122">
        <f t="shared" si="132"/>
        <v>0</v>
      </c>
      <c r="I291" s="122">
        <f t="shared" si="132"/>
        <v>6.4603983441290725E-3</v>
      </c>
      <c r="J291" s="122">
        <f t="shared" si="132"/>
        <v>1.8573500630099739E-2</v>
      </c>
      <c r="K291" s="122">
        <f t="shared" si="132"/>
        <v>2.7192250300073634E-2</v>
      </c>
      <c r="L291" s="122">
        <f t="shared" si="132"/>
        <v>3.9847229029866711E-2</v>
      </c>
      <c r="M291" s="122">
        <f t="shared" si="132"/>
        <v>4.5151864900169106E-2</v>
      </c>
      <c r="N291" s="122">
        <f t="shared" si="132"/>
        <v>4.300904360800846E-2</v>
      </c>
      <c r="O291" s="122">
        <f t="shared" si="132"/>
        <v>1.8520282224640621E-2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1.7866650197236E-2</v>
      </c>
      <c r="S291" s="122">
        <f t="shared" si="133"/>
        <v>2.5595933694747518E-2</v>
      </c>
      <c r="T291" s="122">
        <f t="shared" si="133"/>
        <v>2.5104868355673257E-2</v>
      </c>
      <c r="U291" s="122">
        <f t="shared" si="133"/>
        <v>1.0810189202454424E-2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2.3542464389350714E-2</v>
      </c>
      <c r="D292" s="98">
        <v>3.1220510450485465E-2</v>
      </c>
      <c r="E292" s="98">
        <v>3.7432644404443785E-2</v>
      </c>
      <c r="F292" s="98">
        <v>4.1163468414605386E-2</v>
      </c>
      <c r="G292" s="98">
        <v>0</v>
      </c>
      <c r="H292" s="98">
        <v>0</v>
      </c>
      <c r="I292" s="98">
        <v>6.4456370030086529E-3</v>
      </c>
      <c r="J292" s="98">
        <v>1.8528753975783723E-2</v>
      </c>
      <c r="K292" s="98">
        <v>2.7129974935584535E-2</v>
      </c>
      <c r="L292" s="98">
        <v>3.9786212287653715E-2</v>
      </c>
      <c r="M292" s="98">
        <v>4.5074113609619819E-2</v>
      </c>
      <c r="N292" s="98">
        <v>4.2938196029744087E-2</v>
      </c>
      <c r="O292" s="98">
        <v>1.8490014784444272E-2</v>
      </c>
      <c r="P292" s="98">
        <v>0</v>
      </c>
      <c r="Q292" s="98">
        <v>0</v>
      </c>
      <c r="R292" s="98">
        <v>1.7837858278678193E-2</v>
      </c>
      <c r="S292" s="98">
        <v>2.555539342683557E-2</v>
      </c>
      <c r="T292" s="98">
        <v>2.5065624882607756E-2</v>
      </c>
      <c r="U292" s="98">
        <v>1.0793493277292133E-2</v>
      </c>
      <c r="V292" s="98">
        <v>0</v>
      </c>
      <c r="W292" s="98">
        <v>0</v>
      </c>
      <c r="X292" s="98">
        <v>0</v>
      </c>
      <c r="Y292" s="98">
        <v>0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6.7608562868542744E-5</v>
      </c>
      <c r="D293" s="98">
        <v>8.5811451308655685E-5</v>
      </c>
      <c r="E293" s="98">
        <v>8.4526390705455792E-5</v>
      </c>
      <c r="F293" s="98">
        <v>8.8412892553693098E-5</v>
      </c>
      <c r="G293" s="98">
        <v>0</v>
      </c>
      <c r="H293" s="98">
        <v>0</v>
      </c>
      <c r="I293" s="98">
        <v>1.4761341120419885E-5</v>
      </c>
      <c r="J293" s="98">
        <v>4.4746654316016165E-5</v>
      </c>
      <c r="K293" s="98">
        <v>6.2275364489099082E-5</v>
      </c>
      <c r="L293" s="98">
        <v>6.1016742212996683E-5</v>
      </c>
      <c r="M293" s="98">
        <v>7.7751290549286299E-5</v>
      </c>
      <c r="N293" s="98">
        <v>7.0847578264370261E-5</v>
      </c>
      <c r="O293" s="98">
        <v>3.0267440196347601E-5</v>
      </c>
      <c r="P293" s="98">
        <v>0</v>
      </c>
      <c r="Q293" s="98">
        <v>0</v>
      </c>
      <c r="R293" s="98">
        <v>2.8791918557805416E-5</v>
      </c>
      <c r="S293" s="98">
        <v>4.0540267911949104E-5</v>
      </c>
      <c r="T293" s="98">
        <v>3.9243473065501462E-5</v>
      </c>
      <c r="U293" s="98">
        <v>1.669592516229041E-5</v>
      </c>
      <c r="V293" s="98">
        <v>0</v>
      </c>
      <c r="W293" s="98">
        <v>0</v>
      </c>
      <c r="X293" s="98">
        <v>0</v>
      </c>
      <c r="Y293" s="98">
        <v>0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5.4588404860628941E-4</v>
      </c>
      <c r="D294" s="122">
        <f t="shared" si="135"/>
        <v>2.3786950949020616E-4</v>
      </c>
      <c r="E294" s="122">
        <f t="shared" si="135"/>
        <v>6.0177186276144765E-4</v>
      </c>
      <c r="F294" s="122">
        <f t="shared" si="135"/>
        <v>4.6651140986567576E-4</v>
      </c>
      <c r="G294" s="122">
        <f t="shared" si="135"/>
        <v>0</v>
      </c>
      <c r="H294" s="122">
        <f t="shared" si="135"/>
        <v>0</v>
      </c>
      <c r="I294" s="122">
        <f t="shared" si="135"/>
        <v>2.8284368245336218E-5</v>
      </c>
      <c r="J294" s="122">
        <f t="shared" si="135"/>
        <v>7.6903529137528558E-5</v>
      </c>
      <c r="K294" s="122">
        <f t="shared" si="135"/>
        <v>1.6279532977453524E-4</v>
      </c>
      <c r="L294" s="122">
        <f t="shared" si="135"/>
        <v>4.8164610046034465E-4</v>
      </c>
      <c r="M294" s="122">
        <f t="shared" si="135"/>
        <v>6.7251255894024468E-4</v>
      </c>
      <c r="N294" s="122">
        <f t="shared" si="135"/>
        <v>5.2038304044478339E-4</v>
      </c>
      <c r="O294" s="122">
        <f t="shared" si="135"/>
        <v>2.2410174651721747E-4</v>
      </c>
      <c r="P294" s="122">
        <f t="shared" si="135"/>
        <v>0</v>
      </c>
      <c r="Q294" s="122">
        <f t="shared" si="135"/>
        <v>0</v>
      </c>
      <c r="R294" s="122">
        <f t="shared" si="135"/>
        <v>9.7064617851237408E-5</v>
      </c>
      <c r="S294" s="122">
        <f t="shared" si="135"/>
        <v>1.2313213812953965E-4</v>
      </c>
      <c r="T294" s="122">
        <f t="shared" si="135"/>
        <v>9.5226211322055354E-5</v>
      </c>
      <c r="U294" s="122">
        <f t="shared" si="135"/>
        <v>3.1171169881846136E-5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5.4588404860628941E-4</v>
      </c>
      <c r="D295" s="98">
        <v>2.3786950949020616E-4</v>
      </c>
      <c r="E295" s="98">
        <v>6.0177186276144765E-4</v>
      </c>
      <c r="F295" s="98">
        <v>4.6651140986567576E-4</v>
      </c>
      <c r="G295" s="98">
        <v>0</v>
      </c>
      <c r="H295" s="98">
        <v>0</v>
      </c>
      <c r="I295" s="98">
        <v>2.8284368245336218E-5</v>
      </c>
      <c r="J295" s="98">
        <v>7.6903529137528558E-5</v>
      </c>
      <c r="K295" s="98">
        <v>1.6279532977453524E-4</v>
      </c>
      <c r="L295" s="98">
        <v>4.8164610046034465E-4</v>
      </c>
      <c r="M295" s="98">
        <v>6.7251255894024468E-4</v>
      </c>
      <c r="N295" s="98">
        <v>5.2038304044478339E-4</v>
      </c>
      <c r="O295" s="98">
        <v>2.2410174651721747E-4</v>
      </c>
      <c r="P295" s="98">
        <v>0</v>
      </c>
      <c r="Q295" s="98">
        <v>0</v>
      </c>
      <c r="R295" s="98">
        <v>9.7064617851237408E-5</v>
      </c>
      <c r="S295" s="98">
        <v>1.2313213812953965E-4</v>
      </c>
      <c r="T295" s="98">
        <v>9.5226211322055354E-5</v>
      </c>
      <c r="U295" s="98">
        <v>3.1171169881846136E-5</v>
      </c>
      <c r="V295" s="98">
        <v>0</v>
      </c>
      <c r="W295" s="98">
        <v>0</v>
      </c>
      <c r="X295" s="98">
        <v>0</v>
      </c>
      <c r="Y295" s="98">
        <v>0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1.6845405521171614E-2</v>
      </c>
      <c r="D296" s="122">
        <v>1.4310656341811685E-2</v>
      </c>
      <c r="E296" s="122">
        <v>1.4722208297218617E-2</v>
      </c>
      <c r="F296" s="122">
        <v>1.3522396016700959E-2</v>
      </c>
      <c r="G296" s="122">
        <v>0</v>
      </c>
      <c r="H296" s="122">
        <v>0</v>
      </c>
      <c r="I296" s="122">
        <v>2.4568798668929814E-3</v>
      </c>
      <c r="J296" s="122">
        <v>8.5099212522100464E-3</v>
      </c>
      <c r="K296" s="122">
        <v>1.3558786817570154E-2</v>
      </c>
      <c r="L296" s="122">
        <v>1.3348432001356001E-2</v>
      </c>
      <c r="M296" s="122">
        <v>1.648552283784414E-2</v>
      </c>
      <c r="N296" s="122">
        <v>1.2381604745342403E-2</v>
      </c>
      <c r="O296" s="122">
        <v>5.7351672733174236E-3</v>
      </c>
      <c r="P296" s="122">
        <v>0</v>
      </c>
      <c r="Q296" s="122">
        <v>0</v>
      </c>
      <c r="R296" s="122">
        <v>5.2897227983060516E-3</v>
      </c>
      <c r="S296" s="122">
        <v>7.8891026448069407E-3</v>
      </c>
      <c r="T296" s="122">
        <v>6.7772849534030932E-3</v>
      </c>
      <c r="U296" s="122">
        <v>3.4479345335304335E-3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5.9695974372801861E-3</v>
      </c>
      <c r="D301" s="101">
        <v>5.7220723514328393E-3</v>
      </c>
      <c r="E301" s="101">
        <v>6.8084899538246313E-3</v>
      </c>
      <c r="F301" s="101">
        <v>5.638556182386025E-3</v>
      </c>
      <c r="G301" s="101">
        <v>0</v>
      </c>
      <c r="H301" s="101">
        <v>0</v>
      </c>
      <c r="I301" s="101">
        <v>1.1950310286655153E-3</v>
      </c>
      <c r="J301" s="101">
        <v>1.8388747295338737E-3</v>
      </c>
      <c r="K301" s="101">
        <v>3.7179538506481877E-3</v>
      </c>
      <c r="L301" s="101">
        <v>1.0696548409963886E-4</v>
      </c>
      <c r="M301" s="101">
        <v>2.2039192228080922E-3</v>
      </c>
      <c r="N301" s="101">
        <v>1.4052461448787752E-3</v>
      </c>
      <c r="O301" s="101">
        <v>1.3637609454054637E-3</v>
      </c>
      <c r="P301" s="101">
        <v>0</v>
      </c>
      <c r="Q301" s="101">
        <v>0</v>
      </c>
      <c r="R301" s="101">
        <v>6.5532298099770956E-4</v>
      </c>
      <c r="S301" s="101">
        <v>7.41657620433316E-4</v>
      </c>
      <c r="T301" s="101">
        <v>1.5849997969795942E-3</v>
      </c>
      <c r="U301" s="101">
        <v>4.117536886233736E-4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1.0875808083891429E-2</v>
      </c>
      <c r="D302" s="104">
        <v>8.5885839903788452E-3</v>
      </c>
      <c r="E302" s="104">
        <v>7.9137183433939853E-3</v>
      </c>
      <c r="F302" s="104">
        <v>7.883839834314935E-3</v>
      </c>
      <c r="G302" s="104">
        <v>0</v>
      </c>
      <c r="H302" s="104">
        <v>0</v>
      </c>
      <c r="I302" s="104">
        <v>1.2618488382274658E-3</v>
      </c>
      <c r="J302" s="104">
        <v>6.6710465226761731E-3</v>
      </c>
      <c r="K302" s="104">
        <v>9.8408329669219651E-3</v>
      </c>
      <c r="L302" s="104">
        <v>1.3241466517256361E-2</v>
      </c>
      <c r="M302" s="104">
        <v>1.4281603615036047E-2</v>
      </c>
      <c r="N302" s="104">
        <v>1.0976358600463629E-2</v>
      </c>
      <c r="O302" s="104">
        <v>4.3714063279119602E-3</v>
      </c>
      <c r="P302" s="104">
        <v>0</v>
      </c>
      <c r="Q302" s="104">
        <v>0</v>
      </c>
      <c r="R302" s="104">
        <v>4.6343998173083416E-3</v>
      </c>
      <c r="S302" s="104">
        <v>7.1474450243736252E-3</v>
      </c>
      <c r="T302" s="104">
        <v>5.1922851564234988E-3</v>
      </c>
      <c r="U302" s="104">
        <v>3.03618084490706E-3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2.8489518078781383E-3</v>
      </c>
      <c r="D303" s="98">
        <v>2.4016825141644814E-3</v>
      </c>
      <c r="E303" s="98">
        <v>1.6331703724721393E-3</v>
      </c>
      <c r="F303" s="98">
        <v>1.6496496426617656E-3</v>
      </c>
      <c r="G303" s="98">
        <v>0</v>
      </c>
      <c r="H303" s="98">
        <v>0</v>
      </c>
      <c r="I303" s="98">
        <v>3.1440703606214264E-4</v>
      </c>
      <c r="J303" s="98">
        <v>1.6065904350007257E-3</v>
      </c>
      <c r="K303" s="98">
        <v>2.528714743102707E-3</v>
      </c>
      <c r="L303" s="98">
        <v>2.4334920244984404E-3</v>
      </c>
      <c r="M303" s="98">
        <v>2.0012138844961876E-3</v>
      </c>
      <c r="N303" s="98">
        <v>1.4765518318101412E-3</v>
      </c>
      <c r="O303" s="98">
        <v>4.9407734649763537E-4</v>
      </c>
      <c r="P303" s="98">
        <v>0</v>
      </c>
      <c r="Q303" s="98">
        <v>0</v>
      </c>
      <c r="R303" s="98">
        <v>6.3298214597824764E-4</v>
      </c>
      <c r="S303" s="98">
        <v>9.260615258239529E-4</v>
      </c>
      <c r="T303" s="98">
        <v>4.8496708364104992E-4</v>
      </c>
      <c r="U303" s="98">
        <v>2.895661198104722E-4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8.026856276013291E-3</v>
      </c>
      <c r="D304" s="98">
        <v>6.1869014762143638E-3</v>
      </c>
      <c r="E304" s="98">
        <v>6.2805479709218456E-3</v>
      </c>
      <c r="F304" s="98">
        <v>6.2341901916531687E-3</v>
      </c>
      <c r="G304" s="98">
        <v>0</v>
      </c>
      <c r="H304" s="98">
        <v>0</v>
      </c>
      <c r="I304" s="98">
        <v>9.4744180216532325E-4</v>
      </c>
      <c r="J304" s="98">
        <v>5.0644560876754469E-3</v>
      </c>
      <c r="K304" s="98">
        <v>7.3121182238192585E-3</v>
      </c>
      <c r="L304" s="98">
        <v>1.0807974492757921E-2</v>
      </c>
      <c r="M304" s="98">
        <v>1.2280389730539859E-2</v>
      </c>
      <c r="N304" s="98">
        <v>9.4998067686534876E-3</v>
      </c>
      <c r="O304" s="98">
        <v>3.8773289814143246E-3</v>
      </c>
      <c r="P304" s="98">
        <v>0</v>
      </c>
      <c r="Q304" s="98">
        <v>0</v>
      </c>
      <c r="R304" s="98">
        <v>4.0014176713300941E-3</v>
      </c>
      <c r="S304" s="98">
        <v>6.2213834985496725E-3</v>
      </c>
      <c r="T304" s="98">
        <v>4.7073180727824487E-3</v>
      </c>
      <c r="U304" s="98">
        <v>2.7466147250965879E-3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3.7261823505191638E-2</v>
      </c>
      <c r="D305" s="122">
        <v>3.1642175031197185E-2</v>
      </c>
      <c r="E305" s="122">
        <v>3.7184050571285418E-2</v>
      </c>
      <c r="F305" s="122">
        <v>3.3816717300150304E-2</v>
      </c>
      <c r="G305" s="122">
        <v>0</v>
      </c>
      <c r="H305" s="122">
        <v>0</v>
      </c>
      <c r="I305" s="122">
        <v>5.2579314013198025E-3</v>
      </c>
      <c r="J305" s="122">
        <v>1.6885952969730455E-2</v>
      </c>
      <c r="K305" s="122">
        <v>2.6603157229728253E-2</v>
      </c>
      <c r="L305" s="122">
        <v>3.4106337868757622E-2</v>
      </c>
      <c r="M305" s="122">
        <v>3.8071833852065404E-2</v>
      </c>
      <c r="N305" s="122">
        <v>2.5946336652316573E-2</v>
      </c>
      <c r="O305" s="122">
        <v>1.0191409500848014E-2</v>
      </c>
      <c r="P305" s="122">
        <v>0</v>
      </c>
      <c r="Q305" s="122">
        <v>0</v>
      </c>
      <c r="R305" s="122">
        <v>9.6879836950712755E-3</v>
      </c>
      <c r="S305" s="122">
        <v>1.3936955732433448E-2</v>
      </c>
      <c r="T305" s="122">
        <v>1.2835544129759249E-2</v>
      </c>
      <c r="U305" s="122">
        <v>6.9059646960844502E-3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2.0225923232376392E-2</v>
      </c>
      <c r="D306" s="98">
        <v>1.6907574984420734E-2</v>
      </c>
      <c r="E306" s="98">
        <v>2.3499880502115982E-2</v>
      </c>
      <c r="F306" s="98">
        <v>1.7866818901776278E-2</v>
      </c>
      <c r="G306" s="98">
        <v>0</v>
      </c>
      <c r="H306" s="98">
        <v>0</v>
      </c>
      <c r="I306" s="98">
        <v>1.8132676752536303E-3</v>
      </c>
      <c r="J306" s="98">
        <v>5.9192191995598746E-3</v>
      </c>
      <c r="K306" s="98">
        <v>1.2970111177195256E-2</v>
      </c>
      <c r="L306" s="98">
        <v>1.9388819334451E-2</v>
      </c>
      <c r="M306" s="98">
        <v>2.4853612592071712E-2</v>
      </c>
      <c r="N306" s="98">
        <v>1.9045031357568534E-2</v>
      </c>
      <c r="O306" s="98">
        <v>6.9984629056686933E-3</v>
      </c>
      <c r="P306" s="98">
        <v>0</v>
      </c>
      <c r="Q306" s="98">
        <v>0</v>
      </c>
      <c r="R306" s="98">
        <v>1.9460025388320283E-3</v>
      </c>
      <c r="S306" s="98">
        <v>5.8050003805267848E-3</v>
      </c>
      <c r="T306" s="98">
        <v>4.5938073192724012E-3</v>
      </c>
      <c r="U306" s="98">
        <v>2.8727073195640891E-3</v>
      </c>
      <c r="V306" s="98">
        <v>0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1.7035900272815246E-2</v>
      </c>
      <c r="D307" s="33">
        <v>1.4734600046776451E-2</v>
      </c>
      <c r="E307" s="33">
        <v>1.3684170069169437E-2</v>
      </c>
      <c r="F307" s="33">
        <v>1.5949898398374025E-2</v>
      </c>
      <c r="G307" s="33">
        <v>0</v>
      </c>
      <c r="H307" s="33">
        <v>0</v>
      </c>
      <c r="I307" s="33">
        <v>3.4446637260661726E-3</v>
      </c>
      <c r="J307" s="33">
        <v>1.0966733770170581E-2</v>
      </c>
      <c r="K307" s="33">
        <v>1.3633046052532998E-2</v>
      </c>
      <c r="L307" s="33">
        <v>1.4717518534306626E-2</v>
      </c>
      <c r="M307" s="33">
        <v>1.3218221259993692E-2</v>
      </c>
      <c r="N307" s="33">
        <v>6.9013052947480384E-3</v>
      </c>
      <c r="O307" s="33">
        <v>3.1929465951793215E-3</v>
      </c>
      <c r="P307" s="33">
        <v>0</v>
      </c>
      <c r="Q307" s="33">
        <v>0</v>
      </c>
      <c r="R307" s="33">
        <v>7.7419811562392474E-3</v>
      </c>
      <c r="S307" s="33">
        <v>8.1319553519066633E-3</v>
      </c>
      <c r="T307" s="33">
        <v>8.2417368104868473E-3</v>
      </c>
      <c r="U307" s="33">
        <v>4.0332573765203611E-3</v>
      </c>
      <c r="V307" s="33">
        <v>0</v>
      </c>
      <c r="W307" s="33">
        <v>0</v>
      </c>
      <c r="X307" s="33">
        <v>0</v>
      </c>
      <c r="Y307" s="33">
        <v>0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5.7337811248614617E-2</v>
      </c>
      <c r="D309" s="117">
        <f t="shared" si="136"/>
        <v>5.6908477449025038E-2</v>
      </c>
      <c r="E309" s="117">
        <f t="shared" si="136"/>
        <v>6.6008984533207568E-2</v>
      </c>
      <c r="F309" s="117">
        <f t="shared" si="136"/>
        <v>6.6449682262177678E-2</v>
      </c>
      <c r="G309" s="117">
        <f t="shared" si="136"/>
        <v>0</v>
      </c>
      <c r="H309" s="117">
        <f t="shared" si="136"/>
        <v>0</v>
      </c>
      <c r="I309" s="117">
        <f t="shared" si="136"/>
        <v>1.0715468237394582E-2</v>
      </c>
      <c r="J309" s="117">
        <f t="shared" si="136"/>
        <v>3.3793490895010415E-2</v>
      </c>
      <c r="K309" s="117">
        <f t="shared" si="136"/>
        <v>5.1057430099596936E-2</v>
      </c>
      <c r="L309" s="117">
        <f t="shared" si="136"/>
        <v>6.7694322718229907E-2</v>
      </c>
      <c r="M309" s="117">
        <f t="shared" si="136"/>
        <v>7.7344589249091933E-2</v>
      </c>
      <c r="N309" s="117">
        <f t="shared" si="136"/>
        <v>6.3704863431456468E-2</v>
      </c>
      <c r="O309" s="117">
        <f t="shared" si="136"/>
        <v>2.7284022155292548E-2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2.7194105264220454E-2</v>
      </c>
      <c r="S309" s="117">
        <f t="shared" si="137"/>
        <v>3.8924865011626932E-2</v>
      </c>
      <c r="T309" s="117">
        <f t="shared" si="137"/>
        <v>3.6859784597531843E-2</v>
      </c>
      <c r="U309" s="117">
        <f t="shared" si="137"/>
        <v>1.7462402004845626E-2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1.8439508127490747E-2</v>
      </c>
      <c r="D310" s="122">
        <f t="shared" si="139"/>
        <v>2.4494520708103058E-2</v>
      </c>
      <c r="E310" s="122">
        <f t="shared" si="139"/>
        <v>2.9405482440267531E-2</v>
      </c>
      <c r="F310" s="122">
        <f t="shared" si="139"/>
        <v>3.2392968269146998E-2</v>
      </c>
      <c r="G310" s="122">
        <f t="shared" si="139"/>
        <v>0</v>
      </c>
      <c r="H310" s="122">
        <f t="shared" si="139"/>
        <v>0</v>
      </c>
      <c r="I310" s="122">
        <f t="shared" si="139"/>
        <v>5.1033498124307295E-3</v>
      </c>
      <c r="J310" s="122">
        <f t="shared" si="139"/>
        <v>1.4703375213676382E-2</v>
      </c>
      <c r="K310" s="122">
        <f t="shared" si="139"/>
        <v>2.1573406760239739E-2</v>
      </c>
      <c r="L310" s="122">
        <f t="shared" si="139"/>
        <v>3.1681447272187239E-2</v>
      </c>
      <c r="M310" s="122">
        <f t="shared" si="139"/>
        <v>3.6017296201297254E-2</v>
      </c>
      <c r="N310" s="122">
        <f t="shared" si="139"/>
        <v>3.4457490878289164E-2</v>
      </c>
      <c r="O310" s="122">
        <f t="shared" si="139"/>
        <v>1.4922494498096801E-2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1.4649657904982521E-2</v>
      </c>
      <c r="S310" s="122">
        <f t="shared" si="140"/>
        <v>2.1083056617141435E-2</v>
      </c>
      <c r="T310" s="122">
        <f t="shared" si="140"/>
        <v>2.0769329307026546E-2</v>
      </c>
      <c r="U310" s="122">
        <f t="shared" si="140"/>
        <v>8.9807126259844623E-3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1.8371899564622204E-2</v>
      </c>
      <c r="D311" s="98">
        <v>2.4408709256794402E-2</v>
      </c>
      <c r="E311" s="98">
        <v>2.9320956049562075E-2</v>
      </c>
      <c r="F311" s="98">
        <v>3.2304555376593304E-2</v>
      </c>
      <c r="G311" s="98">
        <v>0</v>
      </c>
      <c r="H311" s="98">
        <v>0</v>
      </c>
      <c r="I311" s="98">
        <v>5.08858847131031E-3</v>
      </c>
      <c r="J311" s="98">
        <v>1.4658628559360365E-2</v>
      </c>
      <c r="K311" s="98">
        <v>2.151113139575064E-2</v>
      </c>
      <c r="L311" s="98">
        <v>3.1620430529974243E-2</v>
      </c>
      <c r="M311" s="98">
        <v>3.5939544910747967E-2</v>
      </c>
      <c r="N311" s="98">
        <v>3.4386643300024791E-2</v>
      </c>
      <c r="O311" s="98">
        <v>1.4892227057900454E-2</v>
      </c>
      <c r="P311" s="98">
        <v>0</v>
      </c>
      <c r="Q311" s="98">
        <v>0</v>
      </c>
      <c r="R311" s="98">
        <v>1.4620865986424716E-2</v>
      </c>
      <c r="S311" s="98">
        <v>2.1042516349229486E-2</v>
      </c>
      <c r="T311" s="98">
        <v>2.0730085833961045E-2</v>
      </c>
      <c r="U311" s="98">
        <v>8.9640167008221711E-3</v>
      </c>
      <c r="V311" s="98">
        <v>0</v>
      </c>
      <c r="W311" s="98">
        <v>0</v>
      </c>
      <c r="X311" s="98">
        <v>0</v>
      </c>
      <c r="Y311" s="98">
        <v>0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6.7608562868542744E-5</v>
      </c>
      <c r="D312" s="98">
        <v>8.5811451308655685E-5</v>
      </c>
      <c r="E312" s="98">
        <v>8.4526390705455792E-5</v>
      </c>
      <c r="F312" s="98">
        <v>8.8412892553693098E-5</v>
      </c>
      <c r="G312" s="98">
        <v>0</v>
      </c>
      <c r="H312" s="98">
        <v>0</v>
      </c>
      <c r="I312" s="98">
        <v>1.4761341120419885E-5</v>
      </c>
      <c r="J312" s="98">
        <v>4.4746654316016165E-5</v>
      </c>
      <c r="K312" s="98">
        <v>6.2275364489099082E-5</v>
      </c>
      <c r="L312" s="98">
        <v>6.1016742212996683E-5</v>
      </c>
      <c r="M312" s="98">
        <v>7.7751290549286299E-5</v>
      </c>
      <c r="N312" s="98">
        <v>7.0847578264370261E-5</v>
      </c>
      <c r="O312" s="98">
        <v>3.0267440196347601E-5</v>
      </c>
      <c r="P312" s="98">
        <v>0</v>
      </c>
      <c r="Q312" s="98">
        <v>0</v>
      </c>
      <c r="R312" s="98">
        <v>2.8791918557805416E-5</v>
      </c>
      <c r="S312" s="98">
        <v>4.0540267911949104E-5</v>
      </c>
      <c r="T312" s="98">
        <v>3.9243473065501462E-5</v>
      </c>
      <c r="U312" s="98">
        <v>1.669592516229041E-5</v>
      </c>
      <c r="V312" s="98">
        <v>0</v>
      </c>
      <c r="W312" s="98">
        <v>0</v>
      </c>
      <c r="X312" s="98">
        <v>0</v>
      </c>
      <c r="Y312" s="98">
        <v>0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1.2435351312500497E-3</v>
      </c>
      <c r="D313" s="122">
        <f t="shared" si="142"/>
        <v>5.6454747107286582E-4</v>
      </c>
      <c r="E313" s="122">
        <f t="shared" si="142"/>
        <v>1.4864411509201323E-3</v>
      </c>
      <c r="F313" s="122">
        <f t="shared" si="142"/>
        <v>1.1978345348361188E-3</v>
      </c>
      <c r="G313" s="122">
        <f t="shared" si="142"/>
        <v>0</v>
      </c>
      <c r="H313" s="122">
        <f t="shared" si="142"/>
        <v>0</v>
      </c>
      <c r="I313" s="122">
        <f t="shared" si="142"/>
        <v>8.1123891603030707E-5</v>
      </c>
      <c r="J313" s="122">
        <f t="shared" si="142"/>
        <v>2.2852329515287895E-4</v>
      </c>
      <c r="K313" s="122">
        <f t="shared" si="142"/>
        <v>5.0096783045634795E-4</v>
      </c>
      <c r="L313" s="122">
        <f t="shared" si="142"/>
        <v>1.5342323387986649E-3</v>
      </c>
      <c r="M313" s="122">
        <f t="shared" si="142"/>
        <v>2.225529907473156E-3</v>
      </c>
      <c r="N313" s="122">
        <f t="shared" si="142"/>
        <v>1.7968367452126112E-3</v>
      </c>
      <c r="O313" s="122">
        <f t="shared" si="142"/>
        <v>8.1036168611663551E-4</v>
      </c>
      <c r="P313" s="122">
        <f t="shared" si="142"/>
        <v>0</v>
      </c>
      <c r="Q313" s="122">
        <f t="shared" si="142"/>
        <v>0</v>
      </c>
      <c r="R313" s="122">
        <f t="shared" si="142"/>
        <v>3.8228956536820485E-4</v>
      </c>
      <c r="S313" s="122">
        <f t="shared" si="142"/>
        <v>4.853360358252765E-4</v>
      </c>
      <c r="T313" s="122">
        <f t="shared" si="142"/>
        <v>3.7566840485145787E-4</v>
      </c>
      <c r="U313" s="122">
        <f t="shared" si="142"/>
        <v>1.2308916480289908E-4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1.2435351312500497E-3</v>
      </c>
      <c r="D314" s="98">
        <v>5.6454747107286582E-4</v>
      </c>
      <c r="E314" s="98">
        <v>1.4864411509201323E-3</v>
      </c>
      <c r="F314" s="98">
        <v>1.1978345348361188E-3</v>
      </c>
      <c r="G314" s="98">
        <v>0</v>
      </c>
      <c r="H314" s="98">
        <v>0</v>
      </c>
      <c r="I314" s="98">
        <v>8.1123891603030707E-5</v>
      </c>
      <c r="J314" s="98">
        <v>2.2852329515287895E-4</v>
      </c>
      <c r="K314" s="98">
        <v>5.0096783045634795E-4</v>
      </c>
      <c r="L314" s="98">
        <v>1.5342323387986649E-3</v>
      </c>
      <c r="M314" s="98">
        <v>2.225529907473156E-3</v>
      </c>
      <c r="N314" s="98">
        <v>1.7968367452126112E-3</v>
      </c>
      <c r="O314" s="98">
        <v>8.1036168611663551E-4</v>
      </c>
      <c r="P314" s="98">
        <v>0</v>
      </c>
      <c r="Q314" s="98">
        <v>0</v>
      </c>
      <c r="R314" s="98">
        <v>3.8228956536820485E-4</v>
      </c>
      <c r="S314" s="98">
        <v>4.853360358252765E-4</v>
      </c>
      <c r="T314" s="98">
        <v>3.7566840485145787E-4</v>
      </c>
      <c r="U314" s="98">
        <v>1.2308916480289908E-4</v>
      </c>
      <c r="V314" s="98">
        <v>0</v>
      </c>
      <c r="W314" s="98">
        <v>0</v>
      </c>
      <c r="X314" s="98">
        <v>0</v>
      </c>
      <c r="Y314" s="98">
        <v>0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1.3833755166899307E-2</v>
      </c>
      <c r="D315" s="122">
        <v>1.1544546858335371E-2</v>
      </c>
      <c r="E315" s="122">
        <v>1.1857249054264218E-2</v>
      </c>
      <c r="F315" s="122">
        <v>1.1057110012102798E-2</v>
      </c>
      <c r="G315" s="122">
        <v>0</v>
      </c>
      <c r="H315" s="122">
        <v>0</v>
      </c>
      <c r="I315" s="122">
        <v>1.9522042208742663E-3</v>
      </c>
      <c r="J315" s="122">
        <v>7.3633752379469331E-3</v>
      </c>
      <c r="K315" s="122">
        <v>1.149149605617799E-2</v>
      </c>
      <c r="L315" s="122">
        <v>1.2513021093529695E-2</v>
      </c>
      <c r="M315" s="122">
        <v>1.5119485661606331E-2</v>
      </c>
      <c r="N315" s="122">
        <v>1.1464425857728408E-2</v>
      </c>
      <c r="O315" s="122">
        <v>5.1625315889810026E-3</v>
      </c>
      <c r="P315" s="122">
        <v>0</v>
      </c>
      <c r="Q315" s="122">
        <v>0</v>
      </c>
      <c r="R315" s="122">
        <v>4.9365375798452998E-3</v>
      </c>
      <c r="S315" s="122">
        <v>7.4456361959514506E-3</v>
      </c>
      <c r="T315" s="122">
        <v>6.2437703908234839E-3</v>
      </c>
      <c r="U315" s="122">
        <v>3.2729194239006724E-3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3.9309015319736939E-3</v>
      </c>
      <c r="D320" s="101">
        <v>3.7737271762892264E-3</v>
      </c>
      <c r="E320" s="101">
        <v>4.4978015975295563E-3</v>
      </c>
      <c r="F320" s="101">
        <v>3.7312755736519055E-3</v>
      </c>
      <c r="G320" s="101">
        <v>0</v>
      </c>
      <c r="H320" s="101">
        <v>0</v>
      </c>
      <c r="I320" s="101">
        <v>7.954763397402736E-4</v>
      </c>
      <c r="J320" s="101">
        <v>1.2269531482106122E-3</v>
      </c>
      <c r="K320" s="101">
        <v>2.4875233369474115E-3</v>
      </c>
      <c r="L320" s="101">
        <v>7.1790665439880311E-5</v>
      </c>
      <c r="M320" s="101">
        <v>1.4879762276739923E-3</v>
      </c>
      <c r="N320" s="101">
        <v>9.5800379603632466E-4</v>
      </c>
      <c r="O320" s="101">
        <v>9.4341317582451807E-4</v>
      </c>
      <c r="P320" s="101">
        <v>0</v>
      </c>
      <c r="Q320" s="101">
        <v>0</v>
      </c>
      <c r="R320" s="101">
        <v>4.7566803329963486E-4</v>
      </c>
      <c r="S320" s="101">
        <v>5.4444199696439971E-4</v>
      </c>
      <c r="T320" s="101">
        <v>1.1764809548226647E-3</v>
      </c>
      <c r="U320" s="101">
        <v>3.0900011445040627E-4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9.9028536349256135E-3</v>
      </c>
      <c r="D321" s="104">
        <v>7.7708196820461435E-3</v>
      </c>
      <c r="E321" s="104">
        <v>7.359447456734663E-3</v>
      </c>
      <c r="F321" s="104">
        <v>7.3258344384508926E-3</v>
      </c>
      <c r="G321" s="104">
        <v>0</v>
      </c>
      <c r="H321" s="104">
        <v>0</v>
      </c>
      <c r="I321" s="104">
        <v>1.1567278811339928E-3</v>
      </c>
      <c r="J321" s="104">
        <v>6.1364220897363207E-3</v>
      </c>
      <c r="K321" s="104">
        <v>9.0039727192305786E-3</v>
      </c>
      <c r="L321" s="104">
        <v>1.2441230428089815E-2</v>
      </c>
      <c r="M321" s="104">
        <v>1.3631509433932338E-2</v>
      </c>
      <c r="N321" s="104">
        <v>1.0506422061692083E-2</v>
      </c>
      <c r="O321" s="104">
        <v>4.2191184131564847E-3</v>
      </c>
      <c r="P321" s="104">
        <v>0</v>
      </c>
      <c r="Q321" s="104">
        <v>0</v>
      </c>
      <c r="R321" s="104">
        <v>4.4608695465456647E-3</v>
      </c>
      <c r="S321" s="104">
        <v>6.901194198987051E-3</v>
      </c>
      <c r="T321" s="104">
        <v>5.0672894360008196E-3</v>
      </c>
      <c r="U321" s="104">
        <v>2.9639193094502659E-3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1.8759973589123227E-3</v>
      </c>
      <c r="D322" s="98">
        <v>1.5839182058317801E-3</v>
      </c>
      <c r="E322" s="98">
        <v>1.0788994858128174E-3</v>
      </c>
      <c r="F322" s="98">
        <v>1.0916442467977237E-3</v>
      </c>
      <c r="G322" s="98">
        <v>0</v>
      </c>
      <c r="H322" s="98">
        <v>0</v>
      </c>
      <c r="I322" s="98">
        <v>2.0928607896866954E-4</v>
      </c>
      <c r="J322" s="98">
        <v>1.071966002060874E-3</v>
      </c>
      <c r="K322" s="98">
        <v>1.6918544954113196E-3</v>
      </c>
      <c r="L322" s="98">
        <v>1.6332559353318945E-3</v>
      </c>
      <c r="M322" s="98">
        <v>1.3511197033924797E-3</v>
      </c>
      <c r="N322" s="98">
        <v>1.0066152930385949E-3</v>
      </c>
      <c r="O322" s="98">
        <v>3.4178943174216053E-4</v>
      </c>
      <c r="P322" s="98">
        <v>0</v>
      </c>
      <c r="Q322" s="98">
        <v>0</v>
      </c>
      <c r="R322" s="98">
        <v>4.5945187521557063E-4</v>
      </c>
      <c r="S322" s="98">
        <v>6.7981070043737844E-4</v>
      </c>
      <c r="T322" s="98">
        <v>3.599713632183708E-4</v>
      </c>
      <c r="U322" s="98">
        <v>2.17304584353678E-4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8.026856276013291E-3</v>
      </c>
      <c r="D323" s="98">
        <v>6.1869014762143638E-3</v>
      </c>
      <c r="E323" s="98">
        <v>6.2805479709218456E-3</v>
      </c>
      <c r="F323" s="98">
        <v>6.2341901916531687E-3</v>
      </c>
      <c r="G323" s="98">
        <v>0</v>
      </c>
      <c r="H323" s="98">
        <v>0</v>
      </c>
      <c r="I323" s="98">
        <v>9.4744180216532325E-4</v>
      </c>
      <c r="J323" s="98">
        <v>5.0644560876754469E-3</v>
      </c>
      <c r="K323" s="98">
        <v>7.3121182238192585E-3</v>
      </c>
      <c r="L323" s="98">
        <v>1.0807974492757921E-2</v>
      </c>
      <c r="M323" s="98">
        <v>1.2280389730539859E-2</v>
      </c>
      <c r="N323" s="98">
        <v>9.4998067686534876E-3</v>
      </c>
      <c r="O323" s="98">
        <v>3.8773289814143246E-3</v>
      </c>
      <c r="P323" s="98">
        <v>0</v>
      </c>
      <c r="Q323" s="98">
        <v>0</v>
      </c>
      <c r="R323" s="98">
        <v>4.0014176713300941E-3</v>
      </c>
      <c r="S323" s="98">
        <v>6.2213834985496725E-3</v>
      </c>
      <c r="T323" s="98">
        <v>4.7073180727824487E-3</v>
      </c>
      <c r="U323" s="98">
        <v>2.7466147250965879E-3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2.3821012822974514E-2</v>
      </c>
      <c r="D324" s="122">
        <v>2.0304862411513747E-2</v>
      </c>
      <c r="E324" s="122">
        <v>2.3259811887755683E-2</v>
      </c>
      <c r="F324" s="122">
        <v>2.1801769446091766E-2</v>
      </c>
      <c r="G324" s="122">
        <v>0</v>
      </c>
      <c r="H324" s="122">
        <v>0</v>
      </c>
      <c r="I324" s="122">
        <v>3.578790312486555E-3</v>
      </c>
      <c r="J324" s="122">
        <v>1.1498217148234222E-2</v>
      </c>
      <c r="K324" s="122">
        <v>1.7491559452722856E-2</v>
      </c>
      <c r="L324" s="122">
        <v>2.1965622013714305E-2</v>
      </c>
      <c r="M324" s="122">
        <v>2.3982277478715196E-2</v>
      </c>
      <c r="N324" s="122">
        <v>1.5986109950226285E-2</v>
      </c>
      <c r="O324" s="122">
        <v>6.3886343820981073E-3</v>
      </c>
      <c r="P324" s="122">
        <v>0</v>
      </c>
      <c r="Q324" s="122">
        <v>0</v>
      </c>
      <c r="R324" s="122">
        <v>7.2256202140244304E-3</v>
      </c>
      <c r="S324" s="122">
        <v>9.9108361627087711E-3</v>
      </c>
      <c r="T324" s="122">
        <v>9.4710164948303577E-3</v>
      </c>
      <c r="U324" s="122">
        <v>5.0856807901575908E-3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1.1320814003652164E-2</v>
      </c>
      <c r="D325" s="98">
        <v>9.4737584265379877E-3</v>
      </c>
      <c r="E325" s="98">
        <v>1.3181895131382107E-2</v>
      </c>
      <c r="F325" s="98">
        <v>1.0032984542059567E-2</v>
      </c>
      <c r="G325" s="98">
        <v>0</v>
      </c>
      <c r="H325" s="98">
        <v>0</v>
      </c>
      <c r="I325" s="98">
        <v>1.0215370700829135E-3</v>
      </c>
      <c r="J325" s="98">
        <v>3.338301093851E-3</v>
      </c>
      <c r="K325" s="98">
        <v>7.3227338503578428E-3</v>
      </c>
      <c r="L325" s="98">
        <v>1.0958446490080606E-2</v>
      </c>
      <c r="M325" s="98">
        <v>1.4058607060559999E-2</v>
      </c>
      <c r="N325" s="98">
        <v>1.0777867509959878E-2</v>
      </c>
      <c r="O325" s="98">
        <v>3.9616156359879888E-3</v>
      </c>
      <c r="P325" s="98">
        <v>0</v>
      </c>
      <c r="Q325" s="98">
        <v>0</v>
      </c>
      <c r="R325" s="98">
        <v>1.1147925537408651E-3</v>
      </c>
      <c r="S325" s="98">
        <v>3.3632032971611073E-3</v>
      </c>
      <c r="T325" s="98">
        <v>2.6942461913095489E-3</v>
      </c>
      <c r="U325" s="98">
        <v>1.7035119968644768E-3</v>
      </c>
      <c r="V325" s="98">
        <v>0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1.250019881932235E-2</v>
      </c>
      <c r="D326" s="33">
        <v>1.0831103984975761E-2</v>
      </c>
      <c r="E326" s="33">
        <v>1.0077916756373576E-2</v>
      </c>
      <c r="F326" s="33">
        <v>1.1768784904032201E-2</v>
      </c>
      <c r="G326" s="33">
        <v>0</v>
      </c>
      <c r="H326" s="33">
        <v>0</v>
      </c>
      <c r="I326" s="33">
        <v>2.5572532424036412E-3</v>
      </c>
      <c r="J326" s="33">
        <v>8.1599160543832216E-3</v>
      </c>
      <c r="K326" s="33">
        <v>1.0168825602365011E-2</v>
      </c>
      <c r="L326" s="33">
        <v>1.10071755236337E-2</v>
      </c>
      <c r="M326" s="33">
        <v>9.923670418155197E-3</v>
      </c>
      <c r="N326" s="33">
        <v>5.2082424402664085E-3</v>
      </c>
      <c r="O326" s="33">
        <v>2.427018746110119E-3</v>
      </c>
      <c r="P326" s="33">
        <v>0</v>
      </c>
      <c r="Q326" s="33">
        <v>0</v>
      </c>
      <c r="R326" s="33">
        <v>6.1108276602835658E-3</v>
      </c>
      <c r="S326" s="33">
        <v>6.5476328655476633E-3</v>
      </c>
      <c r="T326" s="33">
        <v>6.7767703035208088E-3</v>
      </c>
      <c r="U326" s="33">
        <v>3.3821687932931136E-3</v>
      </c>
      <c r="V326" s="33">
        <v>0</v>
      </c>
      <c r="W326" s="33">
        <v>0</v>
      </c>
      <c r="X326" s="33">
        <v>0</v>
      </c>
      <c r="Y326" s="33">
        <v>0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0.73262812516596687</v>
      </c>
      <c r="D328" s="119">
        <f t="shared" si="143"/>
        <v>0.73433114466119875</v>
      </c>
      <c r="E328" s="119">
        <f t="shared" si="143"/>
        <v>0.73322784524775053</v>
      </c>
      <c r="F328" s="119">
        <f t="shared" si="143"/>
        <v>0.74614353378480314</v>
      </c>
      <c r="G328" s="119" t="str">
        <f t="shared" si="143"/>
        <v/>
      </c>
      <c r="H328" s="119" t="str">
        <f t="shared" si="143"/>
        <v/>
      </c>
      <c r="I328" s="119">
        <f t="shared" si="143"/>
        <v>0.75442480927862443</v>
      </c>
      <c r="J328" s="119">
        <f t="shared" si="143"/>
        <v>0.76722692897140077</v>
      </c>
      <c r="K328" s="119">
        <f t="shared" si="143"/>
        <v>0.75621603308654417</v>
      </c>
      <c r="L328" s="119">
        <f t="shared" si="143"/>
        <v>0.77114959988150511</v>
      </c>
      <c r="M328" s="119">
        <f t="shared" si="143"/>
        <v>0.770504613262331</v>
      </c>
      <c r="N328" s="119">
        <f t="shared" si="143"/>
        <v>0.77824226397762974</v>
      </c>
      <c r="O328" s="119">
        <f t="shared" si="143"/>
        <v>0.78694162402098577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0.82552920256761075</v>
      </c>
      <c r="S328" s="119">
        <f t="shared" si="144"/>
        <v>0.81869309752152986</v>
      </c>
      <c r="T328" s="119">
        <f t="shared" si="144"/>
        <v>0.82252577147802697</v>
      </c>
      <c r="U328" s="119">
        <f t="shared" si="144"/>
        <v>0.82388243092045477</v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0.78100174297671976</v>
      </c>
      <c r="D329" s="124">
        <f t="shared" si="146"/>
        <v>0.78241451630570846</v>
      </c>
      <c r="E329" s="124">
        <f t="shared" si="146"/>
        <v>0.78378731170393834</v>
      </c>
      <c r="F329" s="124">
        <f t="shared" si="146"/>
        <v>0.78524826608393594</v>
      </c>
      <c r="G329" s="124" t="str">
        <f t="shared" si="146"/>
        <v/>
      </c>
      <c r="H329" s="124" t="str">
        <f t="shared" si="146"/>
        <v/>
      </c>
      <c r="I329" s="124">
        <f t="shared" si="146"/>
        <v>0.78994352059860684</v>
      </c>
      <c r="J329" s="124">
        <f t="shared" si="146"/>
        <v>0.79163187955255288</v>
      </c>
      <c r="K329" s="124">
        <f t="shared" si="146"/>
        <v>0.79336599664137841</v>
      </c>
      <c r="L329" s="124">
        <f t="shared" si="146"/>
        <v>0.79507278281360616</v>
      </c>
      <c r="M329" s="124">
        <f t="shared" si="146"/>
        <v>0.79769232745826979</v>
      </c>
      <c r="N329" s="124">
        <f t="shared" si="146"/>
        <v>0.80116849824284486</v>
      </c>
      <c r="O329" s="124">
        <f t="shared" si="146"/>
        <v>0.80573796430828237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0.81994429527975243</v>
      </c>
      <c r="S329" s="124">
        <f t="shared" si="147"/>
        <v>0.82368773370700832</v>
      </c>
      <c r="T329" s="124">
        <f t="shared" si="147"/>
        <v>0.82730285667214198</v>
      </c>
      <c r="U329" s="124">
        <f t="shared" si="147"/>
        <v>0.83076368579612059</v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0.78037283016694792</v>
      </c>
      <c r="D330" s="111">
        <f t="shared" si="149"/>
        <v>0.78181646951306838</v>
      </c>
      <c r="E330" s="111">
        <f t="shared" si="149"/>
        <v>0.78329908335520271</v>
      </c>
      <c r="F330" s="111">
        <f t="shared" si="149"/>
        <v>0.78478701190133882</v>
      </c>
      <c r="G330" s="111" t="str">
        <f t="shared" si="149"/>
        <v/>
      </c>
      <c r="H330" s="111" t="str">
        <f t="shared" si="149"/>
        <v/>
      </c>
      <c r="I330" s="111">
        <f t="shared" si="149"/>
        <v>0.78946246413428056</v>
      </c>
      <c r="J330" s="111">
        <f t="shared" si="149"/>
        <v>0.7911286737639539</v>
      </c>
      <c r="K330" s="111">
        <f t="shared" si="149"/>
        <v>0.79289167965783702</v>
      </c>
      <c r="L330" s="111">
        <f t="shared" si="149"/>
        <v>0.79475850330659792</v>
      </c>
      <c r="M330" s="111">
        <f t="shared" si="149"/>
        <v>0.79734335370441245</v>
      </c>
      <c r="N330" s="111">
        <f t="shared" si="149"/>
        <v>0.80084042832643743</v>
      </c>
      <c r="O330" s="111">
        <f t="shared" si="149"/>
        <v>0.80541996485742928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0.81965366906750314</v>
      </c>
      <c r="S330" s="111">
        <f t="shared" si="150"/>
        <v>0.82340803750385083</v>
      </c>
      <c r="T330" s="111">
        <f t="shared" si="150"/>
        <v>0.8270324769898314</v>
      </c>
      <c r="U330" s="111">
        <f t="shared" si="150"/>
        <v>0.83050190244534616</v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2.3733494565267517</v>
      </c>
      <c r="E332" s="124">
        <f t="shared" si="155"/>
        <v>2.4701074325726364</v>
      </c>
      <c r="F332" s="124">
        <f t="shared" si="155"/>
        <v>2.5676425260017015</v>
      </c>
      <c r="G332" s="124" t="str">
        <f t="shared" si="155"/>
        <v/>
      </c>
      <c r="H332" s="124" t="str">
        <f t="shared" si="155"/>
        <v/>
      </c>
      <c r="I332" s="124">
        <f t="shared" si="155"/>
        <v>2.8681528574147013</v>
      </c>
      <c r="J332" s="124">
        <f t="shared" si="155"/>
        <v>2.9715579729014108</v>
      </c>
      <c r="K332" s="124">
        <f t="shared" si="155"/>
        <v>3.0772862535440515</v>
      </c>
      <c r="L332" s="124">
        <f t="shared" si="155"/>
        <v>3.1853934607428278</v>
      </c>
      <c r="M332" s="124">
        <f t="shared" si="155"/>
        <v>3.3092763516270676</v>
      </c>
      <c r="N332" s="124">
        <f t="shared" si="155"/>
        <v>3.4529118083418195</v>
      </c>
      <c r="O332" s="124">
        <f t="shared" si="155"/>
        <v>3.6160435994387772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3.9385058513711679</v>
      </c>
      <c r="S332" s="124">
        <f t="shared" si="156"/>
        <v>3.9415870072416408</v>
      </c>
      <c r="T332" s="124">
        <f t="shared" si="156"/>
        <v>3.9450105137643892</v>
      </c>
      <c r="U332" s="124">
        <f t="shared" si="156"/>
        <v>3.9488144099007756</v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2.3733494565267517</v>
      </c>
      <c r="E333" s="111">
        <f t="shared" si="158"/>
        <v>2.4701074325726364</v>
      </c>
      <c r="F333" s="111">
        <f t="shared" si="158"/>
        <v>2.5676425260017015</v>
      </c>
      <c r="G333" s="111" t="str">
        <f t="shared" si="158"/>
        <v/>
      </c>
      <c r="H333" s="111" t="str">
        <f t="shared" si="158"/>
        <v/>
      </c>
      <c r="I333" s="111">
        <f t="shared" si="158"/>
        <v>2.8681528574147013</v>
      </c>
      <c r="J333" s="111">
        <f t="shared" si="158"/>
        <v>2.9715579729014108</v>
      </c>
      <c r="K333" s="111">
        <f t="shared" si="158"/>
        <v>3.0772862535440515</v>
      </c>
      <c r="L333" s="111">
        <f t="shared" si="158"/>
        <v>3.1853934607428278</v>
      </c>
      <c r="M333" s="111">
        <f t="shared" si="158"/>
        <v>3.3092763516270676</v>
      </c>
      <c r="N333" s="111">
        <f t="shared" si="158"/>
        <v>3.4529118083418195</v>
      </c>
      <c r="O333" s="111">
        <f t="shared" si="158"/>
        <v>3.6160435994387772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3.9385058513711679</v>
      </c>
      <c r="S333" s="111">
        <f t="shared" si="159"/>
        <v>3.9415870072416408</v>
      </c>
      <c r="T333" s="111">
        <f t="shared" si="159"/>
        <v>3.9450105137643892</v>
      </c>
      <c r="U333" s="111">
        <f t="shared" si="159"/>
        <v>3.9488144099007756</v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0.82121829299465599</v>
      </c>
      <c r="D334" s="124">
        <f t="shared" si="161"/>
        <v>0.8067098099900194</v>
      </c>
      <c r="E334" s="124">
        <f t="shared" si="161"/>
        <v>0.80539881075479292</v>
      </c>
      <c r="F334" s="124">
        <f t="shared" si="161"/>
        <v>0.81768866985160127</v>
      </c>
      <c r="G334" s="124" t="str">
        <f t="shared" si="161"/>
        <v/>
      </c>
      <c r="H334" s="124" t="str">
        <f t="shared" si="161"/>
        <v/>
      </c>
      <c r="I334" s="124">
        <f t="shared" si="161"/>
        <v>0.79458676314648713</v>
      </c>
      <c r="J334" s="124">
        <f t="shared" si="161"/>
        <v>0.86526949189273017</v>
      </c>
      <c r="K334" s="124">
        <f t="shared" si="161"/>
        <v>0.84753128807119638</v>
      </c>
      <c r="L334" s="124">
        <f t="shared" si="161"/>
        <v>0.93741505311324658</v>
      </c>
      <c r="M334" s="124">
        <f t="shared" si="161"/>
        <v>0.91713716394229627</v>
      </c>
      <c r="N334" s="124">
        <f t="shared" si="161"/>
        <v>0.92592406990224663</v>
      </c>
      <c r="O334" s="124">
        <f t="shared" si="161"/>
        <v>0.9001536211505845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0.93323180969447894</v>
      </c>
      <c r="S334" s="124">
        <f t="shared" si="162"/>
        <v>0.94378746622755572</v>
      </c>
      <c r="T334" s="124">
        <f t="shared" si="162"/>
        <v>0.92127901272445178</v>
      </c>
      <c r="U334" s="124">
        <f t="shared" si="162"/>
        <v>0.94924059377352554</v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0.65848687005679496</v>
      </c>
      <c r="D339" s="112">
        <f t="shared" si="176"/>
        <v>0.65950357571837825</v>
      </c>
      <c r="E339" s="112">
        <f t="shared" si="176"/>
        <v>0.66061661661157933</v>
      </c>
      <c r="F339" s="112">
        <f t="shared" si="176"/>
        <v>0.66174308687529471</v>
      </c>
      <c r="G339" s="112" t="str">
        <f t="shared" si="176"/>
        <v/>
      </c>
      <c r="H339" s="112" t="str">
        <f t="shared" si="176"/>
        <v/>
      </c>
      <c r="I339" s="112">
        <f t="shared" si="176"/>
        <v>0.66565329322752209</v>
      </c>
      <c r="J339" s="112">
        <f t="shared" si="176"/>
        <v>0.66723041461428201</v>
      </c>
      <c r="K339" s="112">
        <f t="shared" si="176"/>
        <v>0.66905707732594288</v>
      </c>
      <c r="L339" s="112">
        <f t="shared" si="176"/>
        <v>0.67115729942386804</v>
      </c>
      <c r="M339" s="112">
        <f t="shared" si="176"/>
        <v>0.67515007459216614</v>
      </c>
      <c r="N339" s="112">
        <f t="shared" si="176"/>
        <v>0.68173380124730232</v>
      </c>
      <c r="O339" s="112">
        <f t="shared" si="176"/>
        <v>0.69177312856985296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0.72585281928530043</v>
      </c>
      <c r="S339" s="112">
        <f t="shared" si="177"/>
        <v>0.73408805082634709</v>
      </c>
      <c r="T339" s="112">
        <f t="shared" si="177"/>
        <v>0.74225937256559227</v>
      </c>
      <c r="U339" s="112">
        <f t="shared" si="177"/>
        <v>0.75044892854146383</v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0.91053957173013234</v>
      </c>
      <c r="D340" s="113">
        <f t="shared" si="179"/>
        <v>0.90478473410182836</v>
      </c>
      <c r="E340" s="113">
        <f t="shared" si="179"/>
        <v>0.92996075136765477</v>
      </c>
      <c r="F340" s="113">
        <f t="shared" si="179"/>
        <v>0.92922162200260749</v>
      </c>
      <c r="G340" s="113" t="str">
        <f t="shared" si="179"/>
        <v/>
      </c>
      <c r="H340" s="113" t="str">
        <f t="shared" si="179"/>
        <v/>
      </c>
      <c r="I340" s="113">
        <f t="shared" si="179"/>
        <v>0.91669290812904525</v>
      </c>
      <c r="J340" s="113">
        <f t="shared" si="179"/>
        <v>0.91985898597430538</v>
      </c>
      <c r="K340" s="113">
        <f t="shared" si="179"/>
        <v>0.91496042555499835</v>
      </c>
      <c r="L340" s="113">
        <f t="shared" si="179"/>
        <v>0.93956590169799736</v>
      </c>
      <c r="M340" s="113">
        <f t="shared" si="179"/>
        <v>0.95448030917065418</v>
      </c>
      <c r="N340" s="113">
        <f t="shared" si="179"/>
        <v>0.95718648088340552</v>
      </c>
      <c r="O340" s="113">
        <f t="shared" si="179"/>
        <v>0.96516271805183185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0.96255604229169345</v>
      </c>
      <c r="S340" s="113">
        <f t="shared" si="180"/>
        <v>0.96554701371653373</v>
      </c>
      <c r="T340" s="113">
        <f t="shared" si="180"/>
        <v>0.97592664565657683</v>
      </c>
      <c r="U340" s="113">
        <f t="shared" si="180"/>
        <v>0.97619985793072683</v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0.65848687005679496</v>
      </c>
      <c r="D341" s="111">
        <f t="shared" si="182"/>
        <v>0.65950357571837825</v>
      </c>
      <c r="E341" s="111">
        <f t="shared" si="182"/>
        <v>0.66061661661157933</v>
      </c>
      <c r="F341" s="111">
        <f t="shared" si="182"/>
        <v>0.66174308687529471</v>
      </c>
      <c r="G341" s="111" t="str">
        <f t="shared" si="182"/>
        <v/>
      </c>
      <c r="H341" s="111" t="str">
        <f t="shared" si="182"/>
        <v/>
      </c>
      <c r="I341" s="111">
        <f t="shared" si="182"/>
        <v>0.66565329322752209</v>
      </c>
      <c r="J341" s="111">
        <f t="shared" si="182"/>
        <v>0.66723041461428201</v>
      </c>
      <c r="K341" s="111">
        <f t="shared" si="182"/>
        <v>0.66905707732594288</v>
      </c>
      <c r="L341" s="111">
        <f t="shared" si="182"/>
        <v>0.67115729942386804</v>
      </c>
      <c r="M341" s="111">
        <f t="shared" si="182"/>
        <v>0.67515007459216614</v>
      </c>
      <c r="N341" s="111">
        <f t="shared" si="182"/>
        <v>0.68173380124730232</v>
      </c>
      <c r="O341" s="111">
        <f t="shared" si="182"/>
        <v>0.69177312856985296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0.72585281928530043</v>
      </c>
      <c r="S341" s="111">
        <f t="shared" si="183"/>
        <v>0.73408805082634709</v>
      </c>
      <c r="T341" s="111">
        <f t="shared" si="183"/>
        <v>0.74225937256559227</v>
      </c>
      <c r="U341" s="111">
        <f t="shared" si="183"/>
        <v>0.75044892854146383</v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0.63928736122255436</v>
      </c>
      <c r="D343" s="124">
        <f t="shared" si="188"/>
        <v>0.64170248699700427</v>
      </c>
      <c r="E343" s="124">
        <f t="shared" si="188"/>
        <v>0.62553195605100564</v>
      </c>
      <c r="F343" s="124">
        <f t="shared" si="188"/>
        <v>0.64470389756000546</v>
      </c>
      <c r="G343" s="124" t="str">
        <f t="shared" si="188"/>
        <v/>
      </c>
      <c r="H343" s="124" t="str">
        <f t="shared" si="188"/>
        <v/>
      </c>
      <c r="I343" s="124">
        <f t="shared" si="188"/>
        <v>0.68064606388516913</v>
      </c>
      <c r="J343" s="124">
        <f t="shared" si="188"/>
        <v>0.68093386075667628</v>
      </c>
      <c r="K343" s="124">
        <f t="shared" si="188"/>
        <v>0.65749938256112506</v>
      </c>
      <c r="L343" s="124">
        <f t="shared" si="188"/>
        <v>0.64403343736987495</v>
      </c>
      <c r="M343" s="124">
        <f t="shared" si="188"/>
        <v>0.62992178343450489</v>
      </c>
      <c r="N343" s="124">
        <f t="shared" si="188"/>
        <v>0.61612204314010521</v>
      </c>
      <c r="O343" s="124">
        <f t="shared" si="188"/>
        <v>0.6268646531734906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0.74583323439122184</v>
      </c>
      <c r="S343" s="124">
        <f t="shared" si="189"/>
        <v>0.71111915349237453</v>
      </c>
      <c r="T343" s="124">
        <f t="shared" si="189"/>
        <v>0.73787417183754422</v>
      </c>
      <c r="U343" s="124">
        <f t="shared" si="189"/>
        <v>0.73641859088000761</v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0.55971803480053328</v>
      </c>
      <c r="D344" s="111">
        <f t="shared" si="191"/>
        <v>0.56032627004567237</v>
      </c>
      <c r="E344" s="111">
        <f t="shared" si="191"/>
        <v>0.56093456007979192</v>
      </c>
      <c r="F344" s="111">
        <f t="shared" si="191"/>
        <v>0.56154285758513567</v>
      </c>
      <c r="G344" s="111" t="str">
        <f t="shared" si="191"/>
        <v/>
      </c>
      <c r="H344" s="111" t="str">
        <f t="shared" si="191"/>
        <v/>
      </c>
      <c r="I344" s="111">
        <f t="shared" si="191"/>
        <v>0.56336804765464443</v>
      </c>
      <c r="J344" s="111">
        <f t="shared" si="191"/>
        <v>0.5639765957812849</v>
      </c>
      <c r="K344" s="111">
        <f t="shared" si="191"/>
        <v>0.5645852799807195</v>
      </c>
      <c r="L344" s="111">
        <f t="shared" si="191"/>
        <v>0.5651941101235135</v>
      </c>
      <c r="M344" s="111">
        <f t="shared" si="191"/>
        <v>0.56565648186874395</v>
      </c>
      <c r="N344" s="111">
        <f t="shared" si="191"/>
        <v>0.56591492592511439</v>
      </c>
      <c r="O344" s="111">
        <f t="shared" si="191"/>
        <v>0.5660693911486071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0.57286284652534558</v>
      </c>
      <c r="S344" s="111">
        <f t="shared" si="192"/>
        <v>0.5793631484406393</v>
      </c>
      <c r="T344" s="111">
        <f t="shared" si="192"/>
        <v>0.58649525416670767</v>
      </c>
      <c r="U344" s="111">
        <f t="shared" si="192"/>
        <v>0.59299880125726534</v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0.73375628051012565</v>
      </c>
      <c r="D345" s="45">
        <f t="shared" si="194"/>
        <v>0.73507960518720195</v>
      </c>
      <c r="E345" s="45">
        <f t="shared" si="194"/>
        <v>0.73646532492892769</v>
      </c>
      <c r="F345" s="45">
        <f t="shared" si="194"/>
        <v>0.73785955308856022</v>
      </c>
      <c r="G345" s="45" t="str">
        <f t="shared" si="194"/>
        <v/>
      </c>
      <c r="H345" s="45" t="str">
        <f t="shared" si="194"/>
        <v/>
      </c>
      <c r="I345" s="45">
        <f t="shared" si="194"/>
        <v>0.74238109893067572</v>
      </c>
      <c r="J345" s="45">
        <f t="shared" si="194"/>
        <v>0.74406074090884933</v>
      </c>
      <c r="K345" s="45">
        <f t="shared" si="194"/>
        <v>0.7458953459983112</v>
      </c>
      <c r="L345" s="45">
        <f t="shared" si="194"/>
        <v>0.74789615504651186</v>
      </c>
      <c r="M345" s="45">
        <f t="shared" si="194"/>
        <v>0.75075686985133228</v>
      </c>
      <c r="N345" s="45">
        <f t="shared" si="194"/>
        <v>0.75467498072139083</v>
      </c>
      <c r="O345" s="45">
        <f t="shared" si="194"/>
        <v>0.76011880367006679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0.78931058303582435</v>
      </c>
      <c r="S345" s="45">
        <f t="shared" si="195"/>
        <v>0.80517324335929474</v>
      </c>
      <c r="T345" s="45">
        <f t="shared" si="195"/>
        <v>0.82225026828058811</v>
      </c>
      <c r="U345" s="45">
        <f t="shared" si="195"/>
        <v>0.83857003844645162</v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5.3434275990656817E-2</v>
      </c>
      <c r="D347" s="117">
        <f t="shared" si="197"/>
        <v>4.46676286501516E-2</v>
      </c>
      <c r="E347" s="117">
        <f t="shared" si="197"/>
        <v>6.2083648102029557E-2</v>
      </c>
      <c r="F347" s="117">
        <f t="shared" si="197"/>
        <v>4.7201827145490823E-2</v>
      </c>
      <c r="G347" s="117">
        <f t="shared" si="197"/>
        <v>0</v>
      </c>
      <c r="H347" s="117">
        <f t="shared" si="197"/>
        <v>0</v>
      </c>
      <c r="I347" s="117">
        <f t="shared" si="197"/>
        <v>4.7904189238364495E-3</v>
      </c>
      <c r="J347" s="117">
        <f t="shared" si="197"/>
        <v>1.5637812362116608E-2</v>
      </c>
      <c r="K347" s="117">
        <f t="shared" si="197"/>
        <v>3.4265357991785782E-2</v>
      </c>
      <c r="L347" s="117">
        <f t="shared" si="197"/>
        <v>5.1222755646161536E-2</v>
      </c>
      <c r="M347" s="117">
        <f t="shared" si="197"/>
        <v>6.5660033381506583E-2</v>
      </c>
      <c r="N347" s="117">
        <f t="shared" si="197"/>
        <v>5.0314512228644678E-2</v>
      </c>
      <c r="O347" s="117">
        <f t="shared" si="197"/>
        <v>1.8489034795369279E-2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5.1410872840662028E-3</v>
      </c>
      <c r="S347" s="117">
        <f t="shared" si="198"/>
        <v>1.5336060999302605E-2</v>
      </c>
      <c r="T347" s="117">
        <f t="shared" si="198"/>
        <v>1.2136245417612036E-2</v>
      </c>
      <c r="U347" s="117">
        <f t="shared" si="198"/>
        <v>7.5893215845026368E-3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5.3434275990656817E-2</v>
      </c>
      <c r="D362" s="122">
        <v>4.46676286501516E-2</v>
      </c>
      <c r="E362" s="122">
        <v>6.2083648102029557E-2</v>
      </c>
      <c r="F362" s="122">
        <v>4.7201827145490823E-2</v>
      </c>
      <c r="G362" s="122">
        <v>0</v>
      </c>
      <c r="H362" s="122">
        <v>0</v>
      </c>
      <c r="I362" s="122">
        <v>4.7904189238364495E-3</v>
      </c>
      <c r="J362" s="122">
        <v>1.5637812362116608E-2</v>
      </c>
      <c r="K362" s="122">
        <v>3.4265357991785782E-2</v>
      </c>
      <c r="L362" s="122">
        <v>5.1222755646161536E-2</v>
      </c>
      <c r="M362" s="122">
        <v>6.5660033381506583E-2</v>
      </c>
      <c r="N362" s="122">
        <v>5.0314512228644678E-2</v>
      </c>
      <c r="O362" s="122">
        <v>1.8489034795369279E-2</v>
      </c>
      <c r="P362" s="122">
        <v>0</v>
      </c>
      <c r="Q362" s="122">
        <v>0</v>
      </c>
      <c r="R362" s="122">
        <v>5.1410872840662028E-3</v>
      </c>
      <c r="S362" s="122">
        <v>1.5336060999302605E-2</v>
      </c>
      <c r="T362" s="122">
        <v>1.2136245417612036E-2</v>
      </c>
      <c r="U362" s="122">
        <v>7.5893215845026368E-3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5.3434275990656817E-2</v>
      </c>
      <c r="D363" s="98">
        <v>4.46676286501516E-2</v>
      </c>
      <c r="E363" s="98">
        <v>6.2083648102029557E-2</v>
      </c>
      <c r="F363" s="98">
        <v>4.7201827145490823E-2</v>
      </c>
      <c r="G363" s="98">
        <v>0</v>
      </c>
      <c r="H363" s="98">
        <v>0</v>
      </c>
      <c r="I363" s="98">
        <v>4.7904189238364495E-3</v>
      </c>
      <c r="J363" s="98">
        <v>1.5637812362116608E-2</v>
      </c>
      <c r="K363" s="98">
        <v>3.4265357991785782E-2</v>
      </c>
      <c r="L363" s="98">
        <v>5.1222755646161536E-2</v>
      </c>
      <c r="M363" s="98">
        <v>6.5660033381506583E-2</v>
      </c>
      <c r="N363" s="98">
        <v>5.0314512228644678E-2</v>
      </c>
      <c r="O363" s="98">
        <v>1.8489034795369279E-2</v>
      </c>
      <c r="P363" s="98">
        <v>0</v>
      </c>
      <c r="Q363" s="98">
        <v>0</v>
      </c>
      <c r="R363" s="98">
        <v>5.1410872840662028E-3</v>
      </c>
      <c r="S363" s="98">
        <v>1.5336060999302605E-2</v>
      </c>
      <c r="T363" s="98">
        <v>1.2136245417612036E-2</v>
      </c>
      <c r="U363" s="98">
        <v>7.5893215845026368E-3</v>
      </c>
      <c r="V363" s="98">
        <v>0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4790.5308078747676</v>
      </c>
      <c r="D366" s="117">
        <f t="shared" si="204"/>
        <v>5777.5024037264739</v>
      </c>
      <c r="E366" s="117">
        <f t="shared" si="204"/>
        <v>6017.2016882310527</v>
      </c>
      <c r="F366" s="117">
        <f t="shared" si="204"/>
        <v>6354.2257372636686</v>
      </c>
      <c r="G366" s="117">
        <f t="shared" si="204"/>
        <v>0</v>
      </c>
      <c r="H366" s="117">
        <f t="shared" si="204"/>
        <v>0</v>
      </c>
      <c r="I366" s="117">
        <f t="shared" si="204"/>
        <v>6118.0235183047798</v>
      </c>
      <c r="J366" s="117">
        <f t="shared" si="204"/>
        <v>5022.1393879715433</v>
      </c>
      <c r="K366" s="117">
        <f t="shared" si="204"/>
        <v>5001.4177703516862</v>
      </c>
      <c r="L366" s="117">
        <f t="shared" si="204"/>
        <v>5867.3781112363504</v>
      </c>
      <c r="M366" s="117">
        <f t="shared" si="204"/>
        <v>5235.1550141394155</v>
      </c>
      <c r="N366" s="117">
        <f t="shared" si="204"/>
        <v>5318.4424043367871</v>
      </c>
      <c r="O366" s="117">
        <f t="shared" si="204"/>
        <v>4917.3569935135329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4615.767829125818</v>
      </c>
      <c r="S366" s="117">
        <f t="shared" si="205"/>
        <v>4495.5267850704549</v>
      </c>
      <c r="T366" s="117">
        <f t="shared" si="205"/>
        <v>5160.1416044686484</v>
      </c>
      <c r="U366" s="117">
        <f t="shared" si="205"/>
        <v>4650.9597956734324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1445.1849917595262</v>
      </c>
      <c r="D367" s="122">
        <f t="shared" si="207"/>
        <v>2333.9264340888822</v>
      </c>
      <c r="E367" s="122">
        <f t="shared" si="207"/>
        <v>2507.6131973999172</v>
      </c>
      <c r="F367" s="122">
        <f t="shared" si="207"/>
        <v>2943.3090773144791</v>
      </c>
      <c r="G367" s="122">
        <f t="shared" si="207"/>
        <v>0</v>
      </c>
      <c r="H367" s="122">
        <f t="shared" si="207"/>
        <v>0</v>
      </c>
      <c r="I367" s="122">
        <f t="shared" si="207"/>
        <v>2782.756768230412</v>
      </c>
      <c r="J367" s="122">
        <f t="shared" si="207"/>
        <v>2117.7432581182347</v>
      </c>
      <c r="K367" s="122">
        <f t="shared" si="207"/>
        <v>2014.304910763416</v>
      </c>
      <c r="L367" s="122">
        <f t="shared" si="207"/>
        <v>2663.3521472261486</v>
      </c>
      <c r="M367" s="122">
        <f t="shared" si="207"/>
        <v>2354.7811156455905</v>
      </c>
      <c r="N367" s="122">
        <f t="shared" si="207"/>
        <v>2794.386464587365</v>
      </c>
      <c r="O367" s="122">
        <f t="shared" si="207"/>
        <v>2626.7180764947611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2503.4836360705381</v>
      </c>
      <c r="S367" s="122">
        <f t="shared" si="208"/>
        <v>2420.1683647960458</v>
      </c>
      <c r="T367" s="122">
        <f t="shared" si="208"/>
        <v>2890.7883066978216</v>
      </c>
      <c r="U367" s="122">
        <f t="shared" si="208"/>
        <v>2372.1226495197161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1441.0466360428886</v>
      </c>
      <c r="D368" s="98">
        <v>2327.5290803791409</v>
      </c>
      <c r="E368" s="98">
        <v>2501.9635311705815</v>
      </c>
      <c r="F368" s="98">
        <v>2937.0008445512922</v>
      </c>
      <c r="G368" s="98">
        <v>0</v>
      </c>
      <c r="H368" s="98">
        <v>0</v>
      </c>
      <c r="I368" s="98">
        <v>2776.3984572218756</v>
      </c>
      <c r="J368" s="98">
        <v>2112.6412621408303</v>
      </c>
      <c r="K368" s="98">
        <v>2009.6917738907523</v>
      </c>
      <c r="L368" s="98">
        <v>2659.2738442839809</v>
      </c>
      <c r="M368" s="98">
        <v>2350.7261940801727</v>
      </c>
      <c r="N368" s="98">
        <v>2789.7833509828142</v>
      </c>
      <c r="O368" s="98">
        <v>2622.4252675986204</v>
      </c>
      <c r="P368" s="98">
        <v>0</v>
      </c>
      <c r="Q368" s="98">
        <v>0</v>
      </c>
      <c r="R368" s="98">
        <v>2499.4492985665952</v>
      </c>
      <c r="S368" s="98">
        <v>2416.3351671064852</v>
      </c>
      <c r="T368" s="98">
        <v>2886.2694790567148</v>
      </c>
      <c r="U368" s="98">
        <v>2368.4589965076889</v>
      </c>
      <c r="V368" s="98">
        <v>0</v>
      </c>
      <c r="W368" s="98">
        <v>0</v>
      </c>
      <c r="X368" s="98">
        <v>0</v>
      </c>
      <c r="Y368" s="98">
        <v>0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4.1383557166376432</v>
      </c>
      <c r="D369" s="98">
        <v>6.3973537097414459</v>
      </c>
      <c r="E369" s="98">
        <v>5.6496662293359243</v>
      </c>
      <c r="F369" s="98">
        <v>6.3082327631868136</v>
      </c>
      <c r="G369" s="98">
        <v>0</v>
      </c>
      <c r="H369" s="98">
        <v>0</v>
      </c>
      <c r="I369" s="98">
        <v>6.3583110085364174</v>
      </c>
      <c r="J369" s="98">
        <v>5.101995977404588</v>
      </c>
      <c r="K369" s="98">
        <v>4.6131368726638371</v>
      </c>
      <c r="L369" s="98">
        <v>4.0783029421675367</v>
      </c>
      <c r="M369" s="98">
        <v>4.0549215654179358</v>
      </c>
      <c r="N369" s="98">
        <v>4.603113604550984</v>
      </c>
      <c r="O369" s="98">
        <v>4.2928088961405191</v>
      </c>
      <c r="P369" s="98">
        <v>0</v>
      </c>
      <c r="Q369" s="98">
        <v>0</v>
      </c>
      <c r="R369" s="98">
        <v>4.034337503943096</v>
      </c>
      <c r="S369" s="98">
        <v>3.8331976895607158</v>
      </c>
      <c r="T369" s="98">
        <v>4.5188276411067525</v>
      </c>
      <c r="U369" s="98">
        <v>3.663653012027122</v>
      </c>
      <c r="V369" s="98">
        <v>0</v>
      </c>
      <c r="W369" s="98">
        <v>0</v>
      </c>
      <c r="X369" s="98">
        <v>0</v>
      </c>
      <c r="Y369" s="98">
        <v>0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33.41384992258498</v>
      </c>
      <c r="D370" s="122">
        <f t="shared" si="210"/>
        <v>17.733476893404472</v>
      </c>
      <c r="E370" s="122">
        <f t="shared" si="210"/>
        <v>40.22187795353814</v>
      </c>
      <c r="F370" s="122">
        <f t="shared" si="210"/>
        <v>33.285445992256491</v>
      </c>
      <c r="G370" s="122">
        <f t="shared" si="210"/>
        <v>0</v>
      </c>
      <c r="H370" s="122">
        <f t="shared" si="210"/>
        <v>0</v>
      </c>
      <c r="I370" s="122">
        <f t="shared" si="210"/>
        <v>12.183229729380006</v>
      </c>
      <c r="J370" s="122">
        <f t="shared" si="210"/>
        <v>8.7685102340142844</v>
      </c>
      <c r="K370" s="122">
        <f t="shared" si="210"/>
        <v>12.059297358457609</v>
      </c>
      <c r="L370" s="122">
        <f t="shared" si="210"/>
        <v>32.192782461803496</v>
      </c>
      <c r="M370" s="122">
        <f t="shared" si="210"/>
        <v>35.073188611995718</v>
      </c>
      <c r="N370" s="122">
        <f t="shared" si="210"/>
        <v>33.810361789792346</v>
      </c>
      <c r="O370" s="122">
        <f t="shared" si="210"/>
        <v>31.78418673164926</v>
      </c>
      <c r="P370" s="122">
        <f t="shared" si="210"/>
        <v>0</v>
      </c>
      <c r="Q370" s="122">
        <f t="shared" si="210"/>
        <v>0</v>
      </c>
      <c r="R370" s="122">
        <f t="shared" si="210"/>
        <v>13.600741031444471</v>
      </c>
      <c r="S370" s="122">
        <f t="shared" si="210"/>
        <v>11.642494036150781</v>
      </c>
      <c r="T370" s="122">
        <f t="shared" si="210"/>
        <v>10.965156808668354</v>
      </c>
      <c r="U370" s="122">
        <f t="shared" si="210"/>
        <v>6.8400133155824641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33.41384992258498</v>
      </c>
      <c r="D371" s="98">
        <f>RES_hhdet_in_fech!D129</f>
        <v>17.733476893404472</v>
      </c>
      <c r="E371" s="98">
        <f>RES_hhdet_in_fech!E129</f>
        <v>40.22187795353814</v>
      </c>
      <c r="F371" s="98">
        <f>RES_hhdet_in_fech!F129</f>
        <v>33.285445992256491</v>
      </c>
      <c r="G371" s="98">
        <f>RES_hhdet_in_fech!G129</f>
        <v>0</v>
      </c>
      <c r="H371" s="98">
        <f>RES_hhdet_in_fech!H129</f>
        <v>0</v>
      </c>
      <c r="I371" s="98">
        <f>RES_hhdet_in_fech!I129</f>
        <v>12.183229729380006</v>
      </c>
      <c r="J371" s="98">
        <f>RES_hhdet_in_fech!J129</f>
        <v>8.7685102340142844</v>
      </c>
      <c r="K371" s="98">
        <f>RES_hhdet_in_fech!K129</f>
        <v>12.059297358457609</v>
      </c>
      <c r="L371" s="98">
        <f>RES_hhdet_in_fech!L129</f>
        <v>32.192782461803496</v>
      </c>
      <c r="M371" s="98">
        <f>RES_hhdet_in_fech!M129</f>
        <v>35.073188611995718</v>
      </c>
      <c r="N371" s="98">
        <f>RES_hhdet_in_fech!N129</f>
        <v>33.810361789792346</v>
      </c>
      <c r="O371" s="98">
        <f>RES_hhdet_in_fech!O129</f>
        <v>31.78418673164926</v>
      </c>
      <c r="P371" s="98">
        <f>RES_hhdet_in_fech!P129</f>
        <v>0</v>
      </c>
      <c r="Q371" s="98">
        <f>RES_hhdet_in_fech!Q129</f>
        <v>0</v>
      </c>
      <c r="R371" s="98">
        <f>RES_hhdet_in_fech!R129</f>
        <v>13.600741031444471</v>
      </c>
      <c r="S371" s="98">
        <f>RES_hhdet_in_fech!S129</f>
        <v>11.642494036150781</v>
      </c>
      <c r="T371" s="98">
        <f>RES_hhdet_in_fech!T129</f>
        <v>10.965156808668354</v>
      </c>
      <c r="U371" s="98">
        <f>RES_hhdet_in_fech!U129</f>
        <v>6.8400133155824641</v>
      </c>
      <c r="V371" s="98">
        <f>RES_hhdet_in_fech!V129</f>
        <v>0</v>
      </c>
      <c r="W371" s="98">
        <f>RES_hhdet_in_fech!W129</f>
        <v>0</v>
      </c>
      <c r="X371" s="98">
        <f>RES_hhdet_in_fech!X129</f>
        <v>0</v>
      </c>
      <c r="Y371" s="98">
        <f>RES_hhdet_in_fech!Y129</f>
        <v>0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1031.1161379538203</v>
      </c>
      <c r="D372" s="122">
        <v>1066.877777277371</v>
      </c>
      <c r="E372" s="122">
        <v>984.01886492329027</v>
      </c>
      <c r="F372" s="122">
        <v>964.81880781737527</v>
      </c>
      <c r="G372" s="122">
        <v>0</v>
      </c>
      <c r="H372" s="122">
        <v>0</v>
      </c>
      <c r="I372" s="122">
        <v>1058.2782537764954</v>
      </c>
      <c r="J372" s="122">
        <v>970.29788395296896</v>
      </c>
      <c r="K372" s="122">
        <v>1004.3865648938911</v>
      </c>
      <c r="L372" s="122">
        <v>892.19692055040389</v>
      </c>
      <c r="M372" s="122">
        <v>859.76067535483128</v>
      </c>
      <c r="N372" s="122">
        <v>804.4584535661013</v>
      </c>
      <c r="O372" s="122">
        <v>813.41457791075163</v>
      </c>
      <c r="P372" s="122">
        <v>0</v>
      </c>
      <c r="Q372" s="122">
        <v>0</v>
      </c>
      <c r="R372" s="122">
        <v>741.1985077626432</v>
      </c>
      <c r="S372" s="122">
        <v>745.93710373255874</v>
      </c>
      <c r="T372" s="122">
        <v>780.39429710968295</v>
      </c>
      <c r="U372" s="122">
        <v>756.59393631998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1285.6744110290474</v>
      </c>
      <c r="D377" s="101">
        <v>1304.8568911208611</v>
      </c>
      <c r="E377" s="101">
        <v>1199.7384570148554</v>
      </c>
      <c r="F377" s="101">
        <v>1192.298334566354</v>
      </c>
      <c r="G377" s="101">
        <v>0</v>
      </c>
      <c r="H377" s="101">
        <v>0</v>
      </c>
      <c r="I377" s="101">
        <v>1263.473714852722</v>
      </c>
      <c r="J377" s="101">
        <v>1258.0066532046442</v>
      </c>
      <c r="K377" s="101">
        <v>1271.7589200893653</v>
      </c>
      <c r="L377" s="101">
        <v>1244.0085800787999</v>
      </c>
      <c r="M377" s="101">
        <v>1165.0718436935504</v>
      </c>
      <c r="N377" s="101">
        <v>1089.5341776626769</v>
      </c>
      <c r="O377" s="101">
        <v>1057.3693196710362</v>
      </c>
      <c r="P377" s="101">
        <v>0</v>
      </c>
      <c r="Q377" s="101">
        <v>0</v>
      </c>
      <c r="R377" s="101">
        <v>952.67578362542031</v>
      </c>
      <c r="S377" s="101">
        <v>958.38645840438483</v>
      </c>
      <c r="T377" s="101">
        <v>970.18671783540435</v>
      </c>
      <c r="U377" s="101">
        <v>957.7390797379669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930.04152952689208</v>
      </c>
      <c r="D378" s="104">
        <v>951.28792198196152</v>
      </c>
      <c r="E378" s="104">
        <v>852.19022531177825</v>
      </c>
      <c r="F378" s="104">
        <v>848.97275252854354</v>
      </c>
      <c r="G378" s="104">
        <v>0</v>
      </c>
      <c r="H378" s="104">
        <v>0</v>
      </c>
      <c r="I378" s="104">
        <v>917.20637428658927</v>
      </c>
      <c r="J378" s="104">
        <v>912.75613010263407</v>
      </c>
      <c r="K378" s="104">
        <v>930.47875939270295</v>
      </c>
      <c r="L378" s="104">
        <v>890.16332714272539</v>
      </c>
      <c r="M378" s="104">
        <v>826.34353255158817</v>
      </c>
      <c r="N378" s="104">
        <v>778.38445441092688</v>
      </c>
      <c r="O378" s="104">
        <v>758.79784468083722</v>
      </c>
      <c r="P378" s="104">
        <v>0</v>
      </c>
      <c r="Q378" s="104">
        <v>0</v>
      </c>
      <c r="R378" s="104">
        <v>718.64093167061355</v>
      </c>
      <c r="S378" s="104">
        <v>729.16478625846719</v>
      </c>
      <c r="T378" s="104">
        <v>736.41800450250355</v>
      </c>
      <c r="U378" s="104">
        <v>735.64131721393971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243.62727592369666</v>
      </c>
      <c r="D379" s="98">
        <v>266.01492990221828</v>
      </c>
      <c r="E379" s="98">
        <v>175.86825399862016</v>
      </c>
      <c r="F379" s="98">
        <v>177.64282726070675</v>
      </c>
      <c r="G379" s="98">
        <v>0</v>
      </c>
      <c r="H379" s="98">
        <v>0</v>
      </c>
      <c r="I379" s="98">
        <v>228.53461433766992</v>
      </c>
      <c r="J379" s="98">
        <v>219.81937363598169</v>
      </c>
      <c r="K379" s="98">
        <v>239.09717449011777</v>
      </c>
      <c r="L379" s="98">
        <v>163.59255632899919</v>
      </c>
      <c r="M379" s="98">
        <v>115.79162923726697</v>
      </c>
      <c r="N379" s="98">
        <v>104.70913295092646</v>
      </c>
      <c r="O379" s="98">
        <v>85.762978205485069</v>
      </c>
      <c r="P379" s="98">
        <v>0</v>
      </c>
      <c r="Q379" s="98">
        <v>0</v>
      </c>
      <c r="R379" s="98">
        <v>98.154431436360269</v>
      </c>
      <c r="S379" s="98">
        <v>94.474522327478695</v>
      </c>
      <c r="T379" s="98">
        <v>68.782526618846475</v>
      </c>
      <c r="U379" s="98">
        <v>70.159457779078991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686.41425360319533</v>
      </c>
      <c r="D380" s="98">
        <v>685.2729920797434</v>
      </c>
      <c r="E380" s="98">
        <v>676.32197131315797</v>
      </c>
      <c r="F380" s="98">
        <v>671.32992526783653</v>
      </c>
      <c r="G380" s="98">
        <v>0</v>
      </c>
      <c r="H380" s="98">
        <v>0</v>
      </c>
      <c r="I380" s="98">
        <v>688.67175994891943</v>
      </c>
      <c r="J380" s="98">
        <v>692.93675646665235</v>
      </c>
      <c r="K380" s="98">
        <v>691.38158490258525</v>
      </c>
      <c r="L380" s="98">
        <v>726.5707708137262</v>
      </c>
      <c r="M380" s="98">
        <v>710.55190331432118</v>
      </c>
      <c r="N380" s="98">
        <v>673.67532146000042</v>
      </c>
      <c r="O380" s="98">
        <v>673.03486647535215</v>
      </c>
      <c r="P380" s="98">
        <v>0</v>
      </c>
      <c r="Q380" s="98">
        <v>0</v>
      </c>
      <c r="R380" s="98">
        <v>620.4865002342533</v>
      </c>
      <c r="S380" s="98">
        <v>634.69026393098852</v>
      </c>
      <c r="T380" s="98">
        <v>667.63547788365702</v>
      </c>
      <c r="U380" s="98">
        <v>665.48185943486078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2280.8158282388354</v>
      </c>
      <c r="D381" s="122">
        <v>2358.964715466816</v>
      </c>
      <c r="E381" s="122">
        <v>2485.3477479543071</v>
      </c>
      <c r="F381" s="122">
        <v>2412.8124061395583</v>
      </c>
      <c r="G381" s="122">
        <v>0</v>
      </c>
      <c r="H381" s="122">
        <v>0</v>
      </c>
      <c r="I381" s="122">
        <v>2264.8052665684927</v>
      </c>
      <c r="J381" s="122">
        <v>1925.3297356663254</v>
      </c>
      <c r="K381" s="122">
        <v>1970.666997335921</v>
      </c>
      <c r="L381" s="122">
        <v>2279.6362609979951</v>
      </c>
      <c r="M381" s="122">
        <v>1985.5400345269984</v>
      </c>
      <c r="N381" s="122">
        <v>1685.787124393529</v>
      </c>
      <c r="O381" s="122">
        <v>1445.4401523763709</v>
      </c>
      <c r="P381" s="122">
        <v>0</v>
      </c>
      <c r="Q381" s="122">
        <v>0</v>
      </c>
      <c r="R381" s="122">
        <v>1357.4849442611919</v>
      </c>
      <c r="S381" s="122">
        <v>1317.7788225056993</v>
      </c>
      <c r="T381" s="122">
        <v>1477.9938438524757</v>
      </c>
      <c r="U381" s="122">
        <v>1515.4031965181541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2529.3278192745961</v>
      </c>
      <c r="D382" s="98">
        <v>2520.9627829335018</v>
      </c>
      <c r="E382" s="98">
        <v>2938.7484972000952</v>
      </c>
      <c r="F382" s="98">
        <v>2926.6352651782831</v>
      </c>
      <c r="G382" s="98">
        <v>0</v>
      </c>
      <c r="H382" s="98">
        <v>0</v>
      </c>
      <c r="I382" s="98">
        <v>2636.0378828999651</v>
      </c>
      <c r="J382" s="98">
        <v>2373.8110100303911</v>
      </c>
      <c r="K382" s="98">
        <v>2356.9123904809508</v>
      </c>
      <c r="L382" s="98">
        <v>2398.8507325496289</v>
      </c>
      <c r="M382" s="98">
        <v>2173.2895822992027</v>
      </c>
      <c r="N382" s="98">
        <v>1861.291720071614</v>
      </c>
      <c r="O382" s="98">
        <v>1731.7473104878065</v>
      </c>
      <c r="P382" s="98">
        <v>0</v>
      </c>
      <c r="Q382" s="98">
        <v>0</v>
      </c>
      <c r="R382" s="98">
        <v>1616.572109044035</v>
      </c>
      <c r="S382" s="98">
        <v>1731.0808827058079</v>
      </c>
      <c r="T382" s="98">
        <v>1780.8659707712677</v>
      </c>
      <c r="U382" s="98">
        <v>1856.0881181405753</v>
      </c>
      <c r="V382" s="98">
        <v>0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2042.5517543591889</v>
      </c>
      <c r="D383" s="33">
        <v>2196.9666480001297</v>
      </c>
      <c r="E383" s="33">
        <v>1964.7765173387722</v>
      </c>
      <c r="F383" s="33">
        <v>2016.275199707499</v>
      </c>
      <c r="G383" s="33">
        <v>0</v>
      </c>
      <c r="H383" s="33">
        <v>0</v>
      </c>
      <c r="I383" s="33">
        <v>2108.4967965341889</v>
      </c>
      <c r="J383" s="33">
        <v>1747.1659417408748</v>
      </c>
      <c r="K383" s="33">
        <v>1704.8637160318146</v>
      </c>
      <c r="L383" s="33">
        <v>2139.5592569248261</v>
      </c>
      <c r="M383" s="33">
        <v>1708.0879250414068</v>
      </c>
      <c r="N383" s="33">
        <v>1337.7030096319947</v>
      </c>
      <c r="O383" s="33">
        <v>1060.9705400553005</v>
      </c>
      <c r="P383" s="33">
        <v>0</v>
      </c>
      <c r="Q383" s="33">
        <v>0</v>
      </c>
      <c r="R383" s="33">
        <v>1304.9165340153979</v>
      </c>
      <c r="S383" s="33">
        <v>1125.8885802699344</v>
      </c>
      <c r="T383" s="33">
        <v>1350.0197057177752</v>
      </c>
      <c r="U383" s="33">
        <v>1340.1938082551944</v>
      </c>
      <c r="V383" s="33">
        <v>0</v>
      </c>
      <c r="W383" s="33">
        <v>0</v>
      </c>
      <c r="X383" s="33">
        <v>0</v>
      </c>
      <c r="Y383" s="33">
        <v>0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3509.6776043230948</v>
      </c>
      <c r="D385" s="117">
        <f t="shared" si="211"/>
        <v>4242.5999534112898</v>
      </c>
      <c r="E385" s="117">
        <f t="shared" si="211"/>
        <v>4411.9798282827815</v>
      </c>
      <c r="F385" s="117">
        <f t="shared" si="211"/>
        <v>4741.1644460682601</v>
      </c>
      <c r="G385" s="117">
        <f t="shared" si="211"/>
        <v>0</v>
      </c>
      <c r="H385" s="117">
        <f t="shared" si="211"/>
        <v>0</v>
      </c>
      <c r="I385" s="117">
        <f t="shared" si="211"/>
        <v>4615.5887259592218</v>
      </c>
      <c r="J385" s="117">
        <f t="shared" si="211"/>
        <v>3853.1205794997168</v>
      </c>
      <c r="K385" s="117">
        <f t="shared" si="211"/>
        <v>3782.1523061039006</v>
      </c>
      <c r="L385" s="117">
        <f t="shared" si="211"/>
        <v>4524.626282833412</v>
      </c>
      <c r="M385" s="117">
        <f t="shared" si="211"/>
        <v>4033.7110895378446</v>
      </c>
      <c r="N385" s="117">
        <f t="shared" si="211"/>
        <v>4139.0366575856906</v>
      </c>
      <c r="O385" s="117">
        <f t="shared" si="211"/>
        <v>3869.6728983664925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3810.4511352154686</v>
      </c>
      <c r="S385" s="117">
        <f t="shared" si="212"/>
        <v>3680.4567486603355</v>
      </c>
      <c r="T385" s="117">
        <f t="shared" si="212"/>
        <v>4244.3494541514392</v>
      </c>
      <c r="U385" s="117">
        <f t="shared" si="212"/>
        <v>3831.8440625727289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1128.6919974879861</v>
      </c>
      <c r="D386" s="122">
        <f t="shared" si="214"/>
        <v>1826.0979220207603</v>
      </c>
      <c r="E386" s="122">
        <f t="shared" si="214"/>
        <v>1965.4354067833988</v>
      </c>
      <c r="F386" s="122">
        <f t="shared" si="214"/>
        <v>2311.2283495103043</v>
      </c>
      <c r="G386" s="122">
        <f t="shared" si="214"/>
        <v>0</v>
      </c>
      <c r="H386" s="122">
        <f t="shared" si="214"/>
        <v>0</v>
      </c>
      <c r="I386" s="122">
        <f t="shared" si="214"/>
        <v>2198.2206784655332</v>
      </c>
      <c r="J386" s="122">
        <f t="shared" si="214"/>
        <v>1676.4730758338853</v>
      </c>
      <c r="K386" s="122">
        <f t="shared" si="214"/>
        <v>1598.0810230674406</v>
      </c>
      <c r="L386" s="122">
        <f t="shared" si="214"/>
        <v>2117.5588033076874</v>
      </c>
      <c r="M386" s="122">
        <f t="shared" si="214"/>
        <v>1878.3908287941124</v>
      </c>
      <c r="N386" s="122">
        <f t="shared" si="214"/>
        <v>2238.7744073435915</v>
      </c>
      <c r="O386" s="122">
        <f t="shared" si="214"/>
        <v>2116.4464757666565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2052.7171257222494</v>
      </c>
      <c r="S386" s="122">
        <f t="shared" si="215"/>
        <v>1993.4629955882513</v>
      </c>
      <c r="T386" s="122">
        <f t="shared" si="215"/>
        <v>2391.5574241655322</v>
      </c>
      <c r="U386" s="122">
        <f t="shared" si="215"/>
        <v>1970.6733554754583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1124.5536417713486</v>
      </c>
      <c r="D387" s="98">
        <v>1819.7005683110187</v>
      </c>
      <c r="E387" s="98">
        <v>1959.7857405540628</v>
      </c>
      <c r="F387" s="98">
        <v>2304.9201167471174</v>
      </c>
      <c r="G387" s="98">
        <v>0</v>
      </c>
      <c r="H387" s="98">
        <v>0</v>
      </c>
      <c r="I387" s="98">
        <v>2191.8623674569967</v>
      </c>
      <c r="J387" s="98">
        <v>1671.3710798564807</v>
      </c>
      <c r="K387" s="98">
        <v>1593.4678861947768</v>
      </c>
      <c r="L387" s="98">
        <v>2113.4805003655197</v>
      </c>
      <c r="M387" s="98">
        <v>1874.3359072286944</v>
      </c>
      <c r="N387" s="98">
        <v>2234.1712937390407</v>
      </c>
      <c r="O387" s="98">
        <v>2112.1536668705157</v>
      </c>
      <c r="P387" s="98">
        <v>0</v>
      </c>
      <c r="Q387" s="98">
        <v>0</v>
      </c>
      <c r="R387" s="98">
        <v>2048.6827882183065</v>
      </c>
      <c r="S387" s="98">
        <v>1989.6297978986906</v>
      </c>
      <c r="T387" s="98">
        <v>2387.0385965244254</v>
      </c>
      <c r="U387" s="98">
        <v>1967.009702463431</v>
      </c>
      <c r="V387" s="98">
        <v>0</v>
      </c>
      <c r="W387" s="98">
        <v>0</v>
      </c>
      <c r="X387" s="98">
        <v>0</v>
      </c>
      <c r="Y387" s="98">
        <v>0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4.1383557166376432</v>
      </c>
      <c r="D388" s="98">
        <v>6.3973537097414459</v>
      </c>
      <c r="E388" s="98">
        <v>5.6496662293359243</v>
      </c>
      <c r="F388" s="98">
        <v>6.3082327631868136</v>
      </c>
      <c r="G388" s="98">
        <v>0</v>
      </c>
      <c r="H388" s="98">
        <v>0</v>
      </c>
      <c r="I388" s="98">
        <v>6.3583110085364174</v>
      </c>
      <c r="J388" s="98">
        <v>5.101995977404588</v>
      </c>
      <c r="K388" s="98">
        <v>4.6131368726638371</v>
      </c>
      <c r="L388" s="98">
        <v>4.0783029421675367</v>
      </c>
      <c r="M388" s="98">
        <v>4.0549215654179358</v>
      </c>
      <c r="N388" s="98">
        <v>4.603113604550984</v>
      </c>
      <c r="O388" s="98">
        <v>4.2928088961405191</v>
      </c>
      <c r="P388" s="98">
        <v>0</v>
      </c>
      <c r="Q388" s="98">
        <v>0</v>
      </c>
      <c r="R388" s="98">
        <v>4.034337503943096</v>
      </c>
      <c r="S388" s="98">
        <v>3.8331976895607158</v>
      </c>
      <c r="T388" s="98">
        <v>4.5188276411067525</v>
      </c>
      <c r="U388" s="98">
        <v>3.663653012027122</v>
      </c>
      <c r="V388" s="98">
        <v>0</v>
      </c>
      <c r="W388" s="98">
        <v>0</v>
      </c>
      <c r="X388" s="98">
        <v>0</v>
      </c>
      <c r="Y388" s="98">
        <v>0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76.117439875989888</v>
      </c>
      <c r="D389" s="122">
        <f t="shared" si="217"/>
        <v>42.087737747291214</v>
      </c>
      <c r="E389" s="122">
        <f t="shared" si="217"/>
        <v>99.352359685064016</v>
      </c>
      <c r="F389" s="122">
        <f t="shared" si="217"/>
        <v>85.465126626650687</v>
      </c>
      <c r="G389" s="122">
        <f t="shared" si="217"/>
        <v>0</v>
      </c>
      <c r="H389" s="122">
        <f t="shared" si="217"/>
        <v>0</v>
      </c>
      <c r="I389" s="122">
        <f t="shared" si="217"/>
        <v>34.943365160861006</v>
      </c>
      <c r="J389" s="122">
        <f t="shared" si="217"/>
        <v>26.056136496352764</v>
      </c>
      <c r="K389" s="122">
        <f t="shared" si="217"/>
        <v>37.109909988581698</v>
      </c>
      <c r="L389" s="122">
        <f t="shared" si="217"/>
        <v>102.54667873694525</v>
      </c>
      <c r="M389" s="122">
        <f t="shared" si="217"/>
        <v>116.0668736498332</v>
      </c>
      <c r="N389" s="122">
        <f t="shared" si="217"/>
        <v>116.74419746828308</v>
      </c>
      <c r="O389" s="122">
        <f t="shared" si="217"/>
        <v>114.9330049943472</v>
      </c>
      <c r="P389" s="122">
        <f t="shared" si="217"/>
        <v>0</v>
      </c>
      <c r="Q389" s="122">
        <f t="shared" si="217"/>
        <v>0</v>
      </c>
      <c r="R389" s="122">
        <f t="shared" si="217"/>
        <v>53.566598135327979</v>
      </c>
      <c r="S389" s="122">
        <f t="shared" si="217"/>
        <v>45.889903224780213</v>
      </c>
      <c r="T389" s="122">
        <f t="shared" si="217"/>
        <v>43.257658895271831</v>
      </c>
      <c r="U389" s="122">
        <f t="shared" si="217"/>
        <v>27.009943144485216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76.117439875989888</v>
      </c>
      <c r="D390" s="98">
        <f>RES_hhdet_in_tesh!D129</f>
        <v>42.087737747291214</v>
      </c>
      <c r="E390" s="98">
        <f>RES_hhdet_in_tesh!E129</f>
        <v>99.352359685064016</v>
      </c>
      <c r="F390" s="98">
        <f>RES_hhdet_in_tesh!F129</f>
        <v>85.465126626650687</v>
      </c>
      <c r="G390" s="98">
        <f>RES_hhdet_in_tesh!G129</f>
        <v>0</v>
      </c>
      <c r="H390" s="98">
        <f>RES_hhdet_in_tesh!H129</f>
        <v>0</v>
      </c>
      <c r="I390" s="98">
        <f>RES_hhdet_in_tesh!I129</f>
        <v>34.943365160861006</v>
      </c>
      <c r="J390" s="98">
        <f>RES_hhdet_in_tesh!J129</f>
        <v>26.056136496352764</v>
      </c>
      <c r="K390" s="98">
        <f>RES_hhdet_in_tesh!K129</f>
        <v>37.109909988581698</v>
      </c>
      <c r="L390" s="98">
        <f>RES_hhdet_in_tesh!L129</f>
        <v>102.54667873694525</v>
      </c>
      <c r="M390" s="98">
        <f>RES_hhdet_in_tesh!M129</f>
        <v>116.0668736498332</v>
      </c>
      <c r="N390" s="98">
        <f>RES_hhdet_in_tesh!N129</f>
        <v>116.74419746828308</v>
      </c>
      <c r="O390" s="98">
        <f>RES_hhdet_in_tesh!O129</f>
        <v>114.9330049943472</v>
      </c>
      <c r="P390" s="98">
        <f>RES_hhdet_in_tesh!P129</f>
        <v>0</v>
      </c>
      <c r="Q390" s="98">
        <f>RES_hhdet_in_tesh!Q129</f>
        <v>0</v>
      </c>
      <c r="R390" s="98">
        <f>RES_hhdet_in_tesh!R129</f>
        <v>53.566598135327979</v>
      </c>
      <c r="S390" s="98">
        <f>RES_hhdet_in_tesh!S129</f>
        <v>45.889903224780213</v>
      </c>
      <c r="T390" s="98">
        <f>RES_hhdet_in_tesh!T129</f>
        <v>43.257658895271831</v>
      </c>
      <c r="U390" s="98">
        <f>RES_hhdet_in_tesh!U129</f>
        <v>27.009943144485216</v>
      </c>
      <c r="V390" s="98">
        <f>RES_hhdet_in_tesh!V129</f>
        <v>0</v>
      </c>
      <c r="W390" s="98">
        <f>RES_hhdet_in_tesh!W129</f>
        <v>0</v>
      </c>
      <c r="X390" s="98">
        <f>RES_hhdet_in_tesh!X129</f>
        <v>0</v>
      </c>
      <c r="Y390" s="98">
        <f>RES_hhdet_in_tesh!Y129</f>
        <v>0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846.7714346896787</v>
      </c>
      <c r="D391" s="122">
        <v>860.66076899000234</v>
      </c>
      <c r="E391" s="122">
        <v>792.52762356949916</v>
      </c>
      <c r="F391" s="122">
        <v>788.92140761199721</v>
      </c>
      <c r="G391" s="122">
        <v>0</v>
      </c>
      <c r="H391" s="122">
        <v>0</v>
      </c>
      <c r="I391" s="122">
        <v>840.8938921765822</v>
      </c>
      <c r="J391" s="122">
        <v>839.56915703257687</v>
      </c>
      <c r="K391" s="122">
        <v>851.24903906592363</v>
      </c>
      <c r="L391" s="122">
        <v>836.35882366523185</v>
      </c>
      <c r="M391" s="122">
        <v>788.51846746404317</v>
      </c>
      <c r="N391" s="122">
        <v>744.86744539319216</v>
      </c>
      <c r="O391" s="122">
        <v>732.19807780303734</v>
      </c>
      <c r="P391" s="122">
        <v>0</v>
      </c>
      <c r="Q391" s="122">
        <v>0</v>
      </c>
      <c r="R391" s="122">
        <v>691.7100247421788</v>
      </c>
      <c r="S391" s="122">
        <v>704.00608909687298</v>
      </c>
      <c r="T391" s="122">
        <v>718.96088757700102</v>
      </c>
      <c r="U391" s="122">
        <v>718.18967735782689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846.59971883063065</v>
      </c>
      <c r="D396" s="101">
        <v>860.55778549497461</v>
      </c>
      <c r="E396" s="101">
        <v>792.56716029195059</v>
      </c>
      <c r="F396" s="101">
        <v>788.99518039221198</v>
      </c>
      <c r="G396" s="101">
        <v>0</v>
      </c>
      <c r="H396" s="101">
        <v>0</v>
      </c>
      <c r="I396" s="101">
        <v>841.03543919812557</v>
      </c>
      <c r="J396" s="101">
        <v>839.38030080526005</v>
      </c>
      <c r="K396" s="101">
        <v>850.87930613818821</v>
      </c>
      <c r="L396" s="101">
        <v>834.92543906580806</v>
      </c>
      <c r="M396" s="101">
        <v>786.59834217493324</v>
      </c>
      <c r="N396" s="101">
        <v>742.77227652683041</v>
      </c>
      <c r="O396" s="101">
        <v>731.45968232260964</v>
      </c>
      <c r="P396" s="101">
        <v>0</v>
      </c>
      <c r="Q396" s="101">
        <v>0</v>
      </c>
      <c r="R396" s="101">
        <v>691.5024034093442</v>
      </c>
      <c r="S396" s="101">
        <v>703.54004718844089</v>
      </c>
      <c r="T396" s="101">
        <v>720.13018445197838</v>
      </c>
      <c r="U396" s="101">
        <v>718.73426621164504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846.8396159866536</v>
      </c>
      <c r="D397" s="104">
        <v>860.71078954473001</v>
      </c>
      <c r="E397" s="104">
        <v>792.50346223911231</v>
      </c>
      <c r="F397" s="104">
        <v>788.88383814059137</v>
      </c>
      <c r="G397" s="104">
        <v>0</v>
      </c>
      <c r="H397" s="104">
        <v>0</v>
      </c>
      <c r="I397" s="104">
        <v>840.79657859927102</v>
      </c>
      <c r="J397" s="104">
        <v>839.60692827804019</v>
      </c>
      <c r="K397" s="104">
        <v>851.35124166383434</v>
      </c>
      <c r="L397" s="104">
        <v>836.36710912534409</v>
      </c>
      <c r="M397" s="104">
        <v>788.72863043101052</v>
      </c>
      <c r="N397" s="104">
        <v>745.05907669194471</v>
      </c>
      <c r="O397" s="104">
        <v>732.36339022402865</v>
      </c>
      <c r="P397" s="104">
        <v>0</v>
      </c>
      <c r="Q397" s="104">
        <v>0</v>
      </c>
      <c r="R397" s="104">
        <v>691.73217101768114</v>
      </c>
      <c r="S397" s="104">
        <v>704.04288187911754</v>
      </c>
      <c r="T397" s="104">
        <v>718.68995293523824</v>
      </c>
      <c r="U397" s="104">
        <v>718.13294935222075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160.42536238345818</v>
      </c>
      <c r="D398" s="98">
        <v>175.43779746498669</v>
      </c>
      <c r="E398" s="98">
        <v>116.18149092595432</v>
      </c>
      <c r="F398" s="98">
        <v>117.55391287275488</v>
      </c>
      <c r="G398" s="98">
        <v>0</v>
      </c>
      <c r="H398" s="98">
        <v>0</v>
      </c>
      <c r="I398" s="98">
        <v>152.12481865035164</v>
      </c>
      <c r="J398" s="98">
        <v>146.67017181138783</v>
      </c>
      <c r="K398" s="98">
        <v>159.96965676124915</v>
      </c>
      <c r="L398" s="98">
        <v>109.79633831161811</v>
      </c>
      <c r="M398" s="98">
        <v>78.17672711668925</v>
      </c>
      <c r="N398" s="98">
        <v>71.383755231944264</v>
      </c>
      <c r="O398" s="98">
        <v>59.328523748676524</v>
      </c>
      <c r="P398" s="98">
        <v>0</v>
      </c>
      <c r="Q398" s="98">
        <v>0</v>
      </c>
      <c r="R398" s="98">
        <v>71.245670783427812</v>
      </c>
      <c r="S398" s="98">
        <v>69.352617948129051</v>
      </c>
      <c r="T398" s="98">
        <v>51.054475051581129</v>
      </c>
      <c r="U398" s="98">
        <v>52.65108991735989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686.41425360319533</v>
      </c>
      <c r="D399" s="98">
        <v>685.2729920797434</v>
      </c>
      <c r="E399" s="98">
        <v>676.32197131315797</v>
      </c>
      <c r="F399" s="98">
        <v>671.32992526783653</v>
      </c>
      <c r="G399" s="98">
        <v>0</v>
      </c>
      <c r="H399" s="98">
        <v>0</v>
      </c>
      <c r="I399" s="98">
        <v>688.67175994891943</v>
      </c>
      <c r="J399" s="98">
        <v>692.93675646665235</v>
      </c>
      <c r="K399" s="98">
        <v>691.38158490258525</v>
      </c>
      <c r="L399" s="98">
        <v>726.5707708137262</v>
      </c>
      <c r="M399" s="98">
        <v>710.55190331432118</v>
      </c>
      <c r="N399" s="98">
        <v>673.67532146000042</v>
      </c>
      <c r="O399" s="98">
        <v>673.03486647535215</v>
      </c>
      <c r="P399" s="98">
        <v>0</v>
      </c>
      <c r="Q399" s="98">
        <v>0</v>
      </c>
      <c r="R399" s="98">
        <v>620.4865002342533</v>
      </c>
      <c r="S399" s="98">
        <v>634.69026393098852</v>
      </c>
      <c r="T399" s="98">
        <v>667.63547788365702</v>
      </c>
      <c r="U399" s="98">
        <v>665.48185943486078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1458.0967322694401</v>
      </c>
      <c r="D400" s="122">
        <v>1513.7535246532364</v>
      </c>
      <c r="E400" s="122">
        <v>1554.6644382448198</v>
      </c>
      <c r="F400" s="122">
        <v>1555.5495623193081</v>
      </c>
      <c r="G400" s="122">
        <v>0</v>
      </c>
      <c r="H400" s="122">
        <v>0</v>
      </c>
      <c r="I400" s="122">
        <v>1541.5307901562455</v>
      </c>
      <c r="J400" s="122">
        <v>1311.022210136902</v>
      </c>
      <c r="K400" s="122">
        <v>1295.7123339819543</v>
      </c>
      <c r="L400" s="122">
        <v>1468.161977123548</v>
      </c>
      <c r="M400" s="122">
        <v>1250.7349196298553</v>
      </c>
      <c r="N400" s="122">
        <v>1038.650607380624</v>
      </c>
      <c r="O400" s="122">
        <v>906.09533980245101</v>
      </c>
      <c r="P400" s="122">
        <v>0</v>
      </c>
      <c r="Q400" s="122">
        <v>0</v>
      </c>
      <c r="R400" s="122">
        <v>1012.4573866157123</v>
      </c>
      <c r="S400" s="122">
        <v>937.09776075043101</v>
      </c>
      <c r="T400" s="122">
        <v>1090.5734835136343</v>
      </c>
      <c r="U400" s="122">
        <v>1115.9710865949583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1415.7103963706952</v>
      </c>
      <c r="D401" s="98">
        <v>1412.561673085087</v>
      </c>
      <c r="E401" s="98">
        <v>1648.4455954620848</v>
      </c>
      <c r="F401" s="98">
        <v>1643.4311299176447</v>
      </c>
      <c r="G401" s="98">
        <v>0</v>
      </c>
      <c r="H401" s="98">
        <v>0</v>
      </c>
      <c r="I401" s="98">
        <v>1485.0595156330355</v>
      </c>
      <c r="J401" s="98">
        <v>1338.7738524650736</v>
      </c>
      <c r="K401" s="98">
        <v>1330.6780418697142</v>
      </c>
      <c r="L401" s="98">
        <v>1355.816305102526</v>
      </c>
      <c r="M401" s="98">
        <v>1229.3353392053593</v>
      </c>
      <c r="N401" s="98">
        <v>1053.3327658893561</v>
      </c>
      <c r="O401" s="98">
        <v>980.2891456710704</v>
      </c>
      <c r="P401" s="98">
        <v>0</v>
      </c>
      <c r="Q401" s="98">
        <v>0</v>
      </c>
      <c r="R401" s="98">
        <v>926.07410000044729</v>
      </c>
      <c r="S401" s="98">
        <v>1002.9244704098379</v>
      </c>
      <c r="T401" s="98">
        <v>1044.4694401643351</v>
      </c>
      <c r="U401" s="98">
        <v>1100.6580290852148</v>
      </c>
      <c r="V401" s="98">
        <v>0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1498.7351780280303</v>
      </c>
      <c r="D402" s="33">
        <v>1614.9453762213857</v>
      </c>
      <c r="E402" s="33">
        <v>1446.9897762546259</v>
      </c>
      <c r="F402" s="33">
        <v>1487.7279177597227</v>
      </c>
      <c r="G402" s="33">
        <v>0</v>
      </c>
      <c r="H402" s="33">
        <v>0</v>
      </c>
      <c r="I402" s="33">
        <v>1565.3081689028604</v>
      </c>
      <c r="J402" s="33">
        <v>1299.997585102423</v>
      </c>
      <c r="K402" s="33">
        <v>1271.6499113495172</v>
      </c>
      <c r="L402" s="33">
        <v>1600.1681417482491</v>
      </c>
      <c r="M402" s="33">
        <v>1282.3587440349438</v>
      </c>
      <c r="N402" s="33">
        <v>1009.5309930049722</v>
      </c>
      <c r="O402" s="33">
        <v>806.46365763601955</v>
      </c>
      <c r="P402" s="33">
        <v>0</v>
      </c>
      <c r="Q402" s="33">
        <v>0</v>
      </c>
      <c r="R402" s="33">
        <v>1029.9844302767808</v>
      </c>
      <c r="S402" s="33">
        <v>906.53535983713471</v>
      </c>
      <c r="T402" s="33">
        <v>1110.0540652105212</v>
      </c>
      <c r="U402" s="33">
        <v>1123.8463733142546</v>
      </c>
      <c r="V402" s="33">
        <v>0</v>
      </c>
      <c r="W402" s="33">
        <v>0</v>
      </c>
      <c r="X402" s="33">
        <v>0</v>
      </c>
      <c r="Y402" s="33">
        <v>0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281.23303152977275</v>
      </c>
      <c r="D404" s="117">
        <f t="shared" si="218"/>
        <v>286.33095288558718</v>
      </c>
      <c r="E404" s="117">
        <f t="shared" si="218"/>
        <v>356.80257529902042</v>
      </c>
      <c r="F404" s="117">
        <f t="shared" si="218"/>
        <v>289.58176162877805</v>
      </c>
      <c r="G404" s="117">
        <f t="shared" si="218"/>
        <v>0</v>
      </c>
      <c r="H404" s="117">
        <f t="shared" si="218"/>
        <v>0</v>
      </c>
      <c r="I404" s="117">
        <f t="shared" si="218"/>
        <v>177.42292310505368</v>
      </c>
      <c r="J404" s="117">
        <f t="shared" si="218"/>
        <v>153.31188590310401</v>
      </c>
      <c r="K404" s="117">
        <f t="shared" si="218"/>
        <v>218.25068784576928</v>
      </c>
      <c r="L404" s="117">
        <f t="shared" si="218"/>
        <v>294.38365313885942</v>
      </c>
      <c r="M404" s="117">
        <f t="shared" si="218"/>
        <v>294.43961157626268</v>
      </c>
      <c r="N404" s="117">
        <f t="shared" si="218"/>
        <v>281.08666049522168</v>
      </c>
      <c r="O404" s="117">
        <f t="shared" si="218"/>
        <v>225.47603408986927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61.940810651400035</v>
      </c>
      <c r="S404" s="117">
        <f t="shared" si="219"/>
        <v>124.68342275855777</v>
      </c>
      <c r="T404" s="117">
        <f t="shared" si="219"/>
        <v>120.16084571893104</v>
      </c>
      <c r="U404" s="117">
        <f t="shared" si="219"/>
        <v>143.19474687740825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281.23303152977275</v>
      </c>
      <c r="D419" s="122">
        <v>286.33095288558718</v>
      </c>
      <c r="E419" s="122">
        <v>356.80257529902042</v>
      </c>
      <c r="F419" s="122">
        <v>289.58176162877805</v>
      </c>
      <c r="G419" s="122">
        <v>0</v>
      </c>
      <c r="H419" s="122">
        <v>0</v>
      </c>
      <c r="I419" s="122">
        <v>177.42292310505368</v>
      </c>
      <c r="J419" s="122">
        <v>153.31188590310401</v>
      </c>
      <c r="K419" s="122">
        <v>218.25068784576928</v>
      </c>
      <c r="L419" s="122">
        <v>294.38365313885942</v>
      </c>
      <c r="M419" s="122">
        <v>294.43961157626268</v>
      </c>
      <c r="N419" s="122">
        <v>281.08666049522168</v>
      </c>
      <c r="O419" s="122">
        <v>225.47603408986927</v>
      </c>
      <c r="P419" s="122">
        <v>0</v>
      </c>
      <c r="Q419" s="122">
        <v>0</v>
      </c>
      <c r="R419" s="122">
        <v>61.940810651400035</v>
      </c>
      <c r="S419" s="122">
        <v>124.68342275855777</v>
      </c>
      <c r="T419" s="122">
        <v>120.16084571893104</v>
      </c>
      <c r="U419" s="122">
        <v>143.19474687740825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574.56210742641736</v>
      </c>
      <c r="D420" s="98">
        <v>572.66190577117436</v>
      </c>
      <c r="E420" s="98">
        <v>667.56610862397372</v>
      </c>
      <c r="F420" s="98">
        <v>664.81446683789898</v>
      </c>
      <c r="G420" s="98">
        <v>0</v>
      </c>
      <c r="H420" s="98">
        <v>0</v>
      </c>
      <c r="I420" s="98">
        <v>598.80236547955622</v>
      </c>
      <c r="J420" s="98">
        <v>539.2349090385037</v>
      </c>
      <c r="K420" s="98">
        <v>535.39621862165279</v>
      </c>
      <c r="L420" s="98">
        <v>544.92293240597382</v>
      </c>
      <c r="M420" s="98">
        <v>493.68446151508709</v>
      </c>
      <c r="N420" s="98">
        <v>422.81102713146788</v>
      </c>
      <c r="O420" s="98">
        <v>393.38371905041021</v>
      </c>
      <c r="P420" s="98">
        <v>0</v>
      </c>
      <c r="Q420" s="98">
        <v>0</v>
      </c>
      <c r="R420" s="98">
        <v>367.22052029044306</v>
      </c>
      <c r="S420" s="98">
        <v>393.2323333154514</v>
      </c>
      <c r="T420" s="98">
        <v>404.5415139204012</v>
      </c>
      <c r="U420" s="98">
        <v>421.62897691681314</v>
      </c>
      <c r="V420" s="98">
        <v>0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43.928210034643527</v>
      </c>
      <c r="D423" s="118">
        <f t="shared" si="225"/>
        <v>52.922387225411384</v>
      </c>
      <c r="E423" s="118">
        <f t="shared" si="225"/>
        <v>54.895970127180611</v>
      </c>
      <c r="F423" s="118">
        <f t="shared" si="225"/>
        <v>57.088830402640099</v>
      </c>
      <c r="G423" s="118">
        <f t="shared" si="225"/>
        <v>0</v>
      </c>
      <c r="H423" s="118">
        <f t="shared" si="225"/>
        <v>0</v>
      </c>
      <c r="I423" s="118">
        <f t="shared" si="225"/>
        <v>53.976823343363925</v>
      </c>
      <c r="J423" s="118">
        <f t="shared" si="225"/>
        <v>43.913958746035007</v>
      </c>
      <c r="K423" s="118">
        <f t="shared" si="225"/>
        <v>43.299205028161467</v>
      </c>
      <c r="L423" s="118">
        <f t="shared" si="225"/>
        <v>50.087459846475319</v>
      </c>
      <c r="M423" s="118">
        <f t="shared" si="225"/>
        <v>43.624661382552304</v>
      </c>
      <c r="N423" s="118">
        <f t="shared" si="225"/>
        <v>43.612651837337985</v>
      </c>
      <c r="O423" s="118">
        <f t="shared" si="225"/>
        <v>39.845994799542247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36.581152132107732</v>
      </c>
      <c r="S423" s="118">
        <f t="shared" si="226"/>
        <v>35.38267251801755</v>
      </c>
      <c r="T423" s="118">
        <f t="shared" si="226"/>
        <v>40.315498002797455</v>
      </c>
      <c r="U423" s="118">
        <f t="shared" si="226"/>
        <v>36.049480410781229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13.252057528274358</v>
      </c>
      <c r="D424" s="123">
        <f t="shared" si="228"/>
        <v>21.378954065135016</v>
      </c>
      <c r="E424" s="123">
        <f t="shared" si="228"/>
        <v>22.877388245807431</v>
      </c>
      <c r="F424" s="123">
        <f t="shared" si="228"/>
        <v>26.443831189685824</v>
      </c>
      <c r="G424" s="123">
        <f t="shared" si="228"/>
        <v>0</v>
      </c>
      <c r="H424" s="123">
        <f t="shared" si="228"/>
        <v>0</v>
      </c>
      <c r="I424" s="123">
        <f t="shared" si="228"/>
        <v>24.551126689349964</v>
      </c>
      <c r="J424" s="123">
        <f t="shared" si="228"/>
        <v>18.517703888195005</v>
      </c>
      <c r="K424" s="123">
        <f t="shared" si="228"/>
        <v>17.438615473676922</v>
      </c>
      <c r="L424" s="123">
        <f t="shared" si="228"/>
        <v>22.73597187741219</v>
      </c>
      <c r="M424" s="123">
        <f t="shared" si="228"/>
        <v>19.622442606306354</v>
      </c>
      <c r="N424" s="123">
        <f t="shared" si="228"/>
        <v>22.914717263769237</v>
      </c>
      <c r="O424" s="123">
        <f t="shared" si="228"/>
        <v>21.284644363615662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19.840754375352333</v>
      </c>
      <c r="S424" s="123">
        <f t="shared" si="229"/>
        <v>19.048273713867435</v>
      </c>
      <c r="T424" s="123">
        <f t="shared" si="229"/>
        <v>22.585343414657515</v>
      </c>
      <c r="U424" s="123">
        <f t="shared" si="229"/>
        <v>18.386267080911104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13.214109633477461</v>
      </c>
      <c r="D425" s="99">
        <v>21.320353790035782</v>
      </c>
      <c r="E425" s="99">
        <v>22.82584536514236</v>
      </c>
      <c r="F425" s="99">
        <v>26.387155578014365</v>
      </c>
      <c r="G425" s="99">
        <v>0</v>
      </c>
      <c r="H425" s="99">
        <v>0</v>
      </c>
      <c r="I425" s="99">
        <v>24.495029907596329</v>
      </c>
      <c r="J425" s="99">
        <v>18.473091657516822</v>
      </c>
      <c r="K425" s="99">
        <v>17.398677766321914</v>
      </c>
      <c r="L425" s="99">
        <v>22.701157036611939</v>
      </c>
      <c r="M425" s="99">
        <v>19.588652856099074</v>
      </c>
      <c r="N425" s="99">
        <v>22.876970499634066</v>
      </c>
      <c r="O425" s="99">
        <v>21.249859164742226</v>
      </c>
      <c r="P425" s="99">
        <v>0</v>
      </c>
      <c r="Q425" s="99">
        <v>0</v>
      </c>
      <c r="R425" s="99">
        <v>19.808781208709771</v>
      </c>
      <c r="S425" s="99">
        <v>19.018103995160171</v>
      </c>
      <c r="T425" s="99">
        <v>22.550038417100421</v>
      </c>
      <c r="U425" s="99">
        <v>18.357870192249148</v>
      </c>
      <c r="V425" s="99">
        <v>0</v>
      </c>
      <c r="W425" s="99">
        <v>0</v>
      </c>
      <c r="X425" s="99">
        <v>0</v>
      </c>
      <c r="Y425" s="99">
        <v>0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3.79478947968971E-2</v>
      </c>
      <c r="D426" s="99">
        <v>5.8600275099234309E-2</v>
      </c>
      <c r="E426" s="99">
        <v>5.154288066507251E-2</v>
      </c>
      <c r="F426" s="99">
        <v>5.6675611671459597E-2</v>
      </c>
      <c r="G426" s="99">
        <v>0</v>
      </c>
      <c r="H426" s="99">
        <v>0</v>
      </c>
      <c r="I426" s="99">
        <v>5.6096781753632856E-2</v>
      </c>
      <c r="J426" s="99">
        <v>4.4612230678184268E-2</v>
      </c>
      <c r="K426" s="99">
        <v>3.9937707355008172E-2</v>
      </c>
      <c r="L426" s="99">
        <v>3.4814840800252309E-2</v>
      </c>
      <c r="M426" s="99">
        <v>3.3789750207281165E-2</v>
      </c>
      <c r="N426" s="99">
        <v>3.7746764135171654E-2</v>
      </c>
      <c r="O426" s="99">
        <v>3.4785198873434828E-2</v>
      </c>
      <c r="P426" s="99">
        <v>0</v>
      </c>
      <c r="Q426" s="99">
        <v>0</v>
      </c>
      <c r="R426" s="99">
        <v>3.1973166642560648E-2</v>
      </c>
      <c r="S426" s="99">
        <v>3.0169718707264405E-2</v>
      </c>
      <c r="T426" s="99">
        <v>3.5304997557094091E-2</v>
      </c>
      <c r="U426" s="99">
        <v>2.8396888661955846E-2</v>
      </c>
      <c r="V426" s="99">
        <v>0</v>
      </c>
      <c r="W426" s="99">
        <v>0</v>
      </c>
      <c r="X426" s="99">
        <v>0</v>
      </c>
      <c r="Y426" s="99">
        <v>0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0.30639832543244583</v>
      </c>
      <c r="D427" s="123">
        <f t="shared" si="231"/>
        <v>0.1624400762516876</v>
      </c>
      <c r="E427" s="123">
        <f t="shared" si="231"/>
        <v>0.36695113858575867</v>
      </c>
      <c r="F427" s="123">
        <f t="shared" si="231"/>
        <v>0.29904936646875652</v>
      </c>
      <c r="G427" s="123">
        <f t="shared" si="231"/>
        <v>0</v>
      </c>
      <c r="H427" s="123">
        <f t="shared" si="231"/>
        <v>0</v>
      </c>
      <c r="I427" s="123">
        <f t="shared" si="231"/>
        <v>0.10748766115181252</v>
      </c>
      <c r="J427" s="123">
        <f t="shared" si="231"/>
        <v>7.6672502878542353E-2</v>
      </c>
      <c r="K427" s="123">
        <f t="shared" si="231"/>
        <v>0.10440199415349086</v>
      </c>
      <c r="L427" s="123">
        <f t="shared" si="231"/>
        <v>0.27481690600678321</v>
      </c>
      <c r="M427" s="123">
        <f t="shared" si="231"/>
        <v>0.29226564880547706</v>
      </c>
      <c r="N427" s="123">
        <f t="shared" si="231"/>
        <v>0.27725402009247246</v>
      </c>
      <c r="O427" s="123">
        <f t="shared" si="231"/>
        <v>0.25755147346177537</v>
      </c>
      <c r="P427" s="123">
        <f t="shared" si="231"/>
        <v>0</v>
      </c>
      <c r="Q427" s="123">
        <f t="shared" si="231"/>
        <v>0</v>
      </c>
      <c r="R427" s="123">
        <f t="shared" si="231"/>
        <v>0.10778938525486834</v>
      </c>
      <c r="S427" s="123">
        <f t="shared" si="231"/>
        <v>9.1633878179115197E-2</v>
      </c>
      <c r="T427" s="123">
        <f t="shared" si="231"/>
        <v>8.5669307415401907E-2</v>
      </c>
      <c r="U427" s="123">
        <f t="shared" si="231"/>
        <v>5.30167829571336E-2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0.30639832543244583</v>
      </c>
      <c r="D428" s="99">
        <f>RES_hhdet_in_fecs!D129</f>
        <v>0.1624400762516876</v>
      </c>
      <c r="E428" s="99">
        <f>RES_hhdet_in_fecs!E129</f>
        <v>0.36695113858575867</v>
      </c>
      <c r="F428" s="99">
        <f>RES_hhdet_in_fecs!F129</f>
        <v>0.29904936646875652</v>
      </c>
      <c r="G428" s="99">
        <f>RES_hhdet_in_fecs!G129</f>
        <v>0</v>
      </c>
      <c r="H428" s="99">
        <f>RES_hhdet_in_fecs!H129</f>
        <v>0</v>
      </c>
      <c r="I428" s="99">
        <f>RES_hhdet_in_fecs!I129</f>
        <v>0.10748766115181252</v>
      </c>
      <c r="J428" s="99">
        <f>RES_hhdet_in_fecs!J129</f>
        <v>7.6672502878542353E-2</v>
      </c>
      <c r="K428" s="99">
        <f>RES_hhdet_in_fecs!K129</f>
        <v>0.10440199415349086</v>
      </c>
      <c r="L428" s="99">
        <f>RES_hhdet_in_fecs!L129</f>
        <v>0.27481690600678321</v>
      </c>
      <c r="M428" s="99">
        <f>RES_hhdet_in_fecs!M129</f>
        <v>0.29226564880547706</v>
      </c>
      <c r="N428" s="99">
        <f>RES_hhdet_in_fecs!N129</f>
        <v>0.27725402009247246</v>
      </c>
      <c r="O428" s="99">
        <f>RES_hhdet_in_fecs!O129</f>
        <v>0.25755147346177537</v>
      </c>
      <c r="P428" s="99">
        <f>RES_hhdet_in_fecs!P129</f>
        <v>0</v>
      </c>
      <c r="Q428" s="99">
        <f>RES_hhdet_in_fecs!Q129</f>
        <v>0</v>
      </c>
      <c r="R428" s="99">
        <f>RES_hhdet_in_fecs!R129</f>
        <v>0.10778938525486834</v>
      </c>
      <c r="S428" s="99">
        <f>RES_hhdet_in_fecs!S129</f>
        <v>9.1633878179115197E-2</v>
      </c>
      <c r="T428" s="99">
        <f>RES_hhdet_in_fecs!T129</f>
        <v>8.5669307415401907E-2</v>
      </c>
      <c r="U428" s="99">
        <f>RES_hhdet_in_fecs!U129</f>
        <v>5.30167829571336E-2</v>
      </c>
      <c r="V428" s="99">
        <f>RES_hhdet_in_fecs!V129</f>
        <v>0</v>
      </c>
      <c r="W428" s="99">
        <f>RES_hhdet_in_fecs!W129</f>
        <v>0</v>
      </c>
      <c r="X428" s="99">
        <f>RES_hhdet_in_fecs!X129</f>
        <v>0</v>
      </c>
      <c r="Y428" s="99">
        <f>RES_hhdet_in_fecs!Y129</f>
        <v>0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9.4551288979686667</v>
      </c>
      <c r="D429" s="123">
        <v>9.7726863453733195</v>
      </c>
      <c r="E429" s="123">
        <v>8.9773740373478521</v>
      </c>
      <c r="F429" s="123">
        <v>8.6683066617779474</v>
      </c>
      <c r="G429" s="123">
        <v>0</v>
      </c>
      <c r="H429" s="123">
        <v>0</v>
      </c>
      <c r="I429" s="123">
        <v>9.336756908715742</v>
      </c>
      <c r="J429" s="123">
        <v>8.4843565571536033</v>
      </c>
      <c r="K429" s="123">
        <v>8.695362354785523</v>
      </c>
      <c r="L429" s="123">
        <v>7.6163282110006758</v>
      </c>
      <c r="M429" s="123">
        <v>7.1644045364632953</v>
      </c>
      <c r="N429" s="123">
        <v>6.596774729453287</v>
      </c>
      <c r="O429" s="123">
        <v>6.5912060247115072</v>
      </c>
      <c r="P429" s="123">
        <v>0</v>
      </c>
      <c r="Q429" s="123">
        <v>0</v>
      </c>
      <c r="R429" s="123">
        <v>5.8741895988498189</v>
      </c>
      <c r="S429" s="123">
        <v>5.8710023368249091</v>
      </c>
      <c r="T429" s="123">
        <v>6.0971165402271277</v>
      </c>
      <c r="U429" s="123">
        <v>5.8643418744783498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11.78937738402851</v>
      </c>
      <c r="D434" s="102">
        <v>11.952594190372581</v>
      </c>
      <c r="E434" s="102">
        <v>10.945421129149342</v>
      </c>
      <c r="F434" s="102">
        <v>10.712071025780178</v>
      </c>
      <c r="G434" s="102">
        <v>0</v>
      </c>
      <c r="H434" s="102">
        <v>0</v>
      </c>
      <c r="I434" s="102">
        <v>11.147112674795004</v>
      </c>
      <c r="J434" s="102">
        <v>11.000103343085335</v>
      </c>
      <c r="K434" s="102">
        <v>11.010108084506316</v>
      </c>
      <c r="L434" s="102">
        <v>10.619603615461916</v>
      </c>
      <c r="M434" s="102">
        <v>9.7085691885347316</v>
      </c>
      <c r="N434" s="102">
        <v>8.9344720019033712</v>
      </c>
      <c r="O434" s="102">
        <v>8.5680035979457472</v>
      </c>
      <c r="P434" s="102">
        <v>0</v>
      </c>
      <c r="Q434" s="102">
        <v>0</v>
      </c>
      <c r="R434" s="102">
        <v>7.5502016270122283</v>
      </c>
      <c r="S434" s="102">
        <v>7.5431147059428643</v>
      </c>
      <c r="T434" s="102">
        <v>7.5799394054151099</v>
      </c>
      <c r="U434" s="102">
        <v>7.4234131685617619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8.5282949402684363</v>
      </c>
      <c r="D435" s="105">
        <v>8.7138739635165336</v>
      </c>
      <c r="E435" s="105">
        <v>7.7746785923580513</v>
      </c>
      <c r="F435" s="105">
        <v>7.6275007356657012</v>
      </c>
      <c r="G435" s="105">
        <v>0</v>
      </c>
      <c r="H435" s="105">
        <v>0</v>
      </c>
      <c r="I435" s="105">
        <v>8.0921373195362456</v>
      </c>
      <c r="J435" s="105">
        <v>7.9812071999672574</v>
      </c>
      <c r="K435" s="105">
        <v>8.0555139416919683</v>
      </c>
      <c r="L435" s="105">
        <v>7.5989682375644847</v>
      </c>
      <c r="M435" s="105">
        <v>6.885938753649504</v>
      </c>
      <c r="N435" s="105">
        <v>6.3829609545340737</v>
      </c>
      <c r="O435" s="105">
        <v>6.1486394038381702</v>
      </c>
      <c r="P435" s="105">
        <v>0</v>
      </c>
      <c r="Q435" s="105">
        <v>0</v>
      </c>
      <c r="R435" s="105">
        <v>5.6954149825124949</v>
      </c>
      <c r="S435" s="105">
        <v>5.7389934655787549</v>
      </c>
      <c r="T435" s="105">
        <v>5.753535632439668</v>
      </c>
      <c r="U435" s="105">
        <v>5.701938614677994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2.2340134269362935</v>
      </c>
      <c r="D436" s="99">
        <v>2.4367181775546292</v>
      </c>
      <c r="E436" s="99">
        <v>1.6044764523533692</v>
      </c>
      <c r="F436" s="99">
        <v>1.5960121117917976</v>
      </c>
      <c r="G436" s="99">
        <v>0</v>
      </c>
      <c r="H436" s="99">
        <v>0</v>
      </c>
      <c r="I436" s="99">
        <v>2.0162675852815664</v>
      </c>
      <c r="J436" s="99">
        <v>1.9221168828069279</v>
      </c>
      <c r="K436" s="99">
        <v>2.0699565713691084</v>
      </c>
      <c r="L436" s="99">
        <v>1.3965242125131092</v>
      </c>
      <c r="M436" s="99">
        <v>0.96489418226714863</v>
      </c>
      <c r="N436" s="99">
        <v>0.85864292821043586</v>
      </c>
      <c r="O436" s="99">
        <v>0.6949487678191304</v>
      </c>
      <c r="P436" s="99">
        <v>0</v>
      </c>
      <c r="Q436" s="99">
        <v>0</v>
      </c>
      <c r="R436" s="99">
        <v>0.77789921888121882</v>
      </c>
      <c r="S436" s="99">
        <v>0.74357494563497017</v>
      </c>
      <c r="T436" s="99">
        <v>0.53738870501694502</v>
      </c>
      <c r="U436" s="99">
        <v>0.543804313507665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6.294281513332141</v>
      </c>
      <c r="D437" s="99">
        <v>6.2771557859619058</v>
      </c>
      <c r="E437" s="99">
        <v>6.1702021400046814</v>
      </c>
      <c r="F437" s="99">
        <v>6.0314886238739014</v>
      </c>
      <c r="G437" s="99">
        <v>0</v>
      </c>
      <c r="H437" s="99">
        <v>0</v>
      </c>
      <c r="I437" s="99">
        <v>6.0758697342546801</v>
      </c>
      <c r="J437" s="99">
        <v>6.0590903171603294</v>
      </c>
      <c r="K437" s="99">
        <v>5.9855573703228613</v>
      </c>
      <c r="L437" s="99">
        <v>6.2024440250513759</v>
      </c>
      <c r="M437" s="99">
        <v>5.921044571382355</v>
      </c>
      <c r="N437" s="99">
        <v>5.5243180263236376</v>
      </c>
      <c r="O437" s="99">
        <v>5.45369063601904</v>
      </c>
      <c r="P437" s="99">
        <v>0</v>
      </c>
      <c r="Q437" s="99">
        <v>0</v>
      </c>
      <c r="R437" s="99">
        <v>4.9175157636312754</v>
      </c>
      <c r="S437" s="99">
        <v>4.9954185199437848</v>
      </c>
      <c r="T437" s="99">
        <v>5.2161469274227219</v>
      </c>
      <c r="U437" s="99">
        <v>5.15813430117033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20.914625282968057</v>
      </c>
      <c r="D438" s="123">
        <v>21.608306738651365</v>
      </c>
      <c r="E438" s="123">
        <v>22.674256705439568</v>
      </c>
      <c r="F438" s="123">
        <v>21.677643184707573</v>
      </c>
      <c r="G438" s="123">
        <v>0</v>
      </c>
      <c r="H438" s="123">
        <v>0</v>
      </c>
      <c r="I438" s="123">
        <v>19.981452084146405</v>
      </c>
      <c r="J438" s="123">
        <v>16.835225797807862</v>
      </c>
      <c r="K438" s="123">
        <v>17.06082520554553</v>
      </c>
      <c r="L438" s="123">
        <v>19.460342852055668</v>
      </c>
      <c r="M438" s="123">
        <v>16.545548590977177</v>
      </c>
      <c r="N438" s="123">
        <v>13.823905824022992</v>
      </c>
      <c r="O438" s="123">
        <v>11.712592937753305</v>
      </c>
      <c r="P438" s="123">
        <v>0</v>
      </c>
      <c r="Q438" s="123">
        <v>0</v>
      </c>
      <c r="R438" s="123">
        <v>10.758418772650717</v>
      </c>
      <c r="S438" s="123">
        <v>10.371762589146089</v>
      </c>
      <c r="T438" s="123">
        <v>11.547368740497408</v>
      </c>
      <c r="U438" s="123">
        <v>11.745854672434641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23.193430571183988</v>
      </c>
      <c r="D439" s="99">
        <v>23.092222080808643</v>
      </c>
      <c r="E439" s="99">
        <v>26.810710039706191</v>
      </c>
      <c r="F439" s="99">
        <v>26.294027189549897</v>
      </c>
      <c r="G439" s="99">
        <v>0</v>
      </c>
      <c r="H439" s="99">
        <v>0</v>
      </c>
      <c r="I439" s="99">
        <v>23.256685873468438</v>
      </c>
      <c r="J439" s="99">
        <v>20.756779275189039</v>
      </c>
      <c r="K439" s="99">
        <v>20.404700729823816</v>
      </c>
      <c r="L439" s="99">
        <v>20.478029107101367</v>
      </c>
      <c r="M439" s="99">
        <v>18.110069684272091</v>
      </c>
      <c r="N439" s="99">
        <v>15.263090503529845</v>
      </c>
      <c r="O439" s="99">
        <v>14.032577748339254</v>
      </c>
      <c r="P439" s="99">
        <v>0</v>
      </c>
      <c r="Q439" s="99">
        <v>0</v>
      </c>
      <c r="R439" s="99">
        <v>12.811751466421114</v>
      </c>
      <c r="S439" s="99">
        <v>13.624714277844175</v>
      </c>
      <c r="T439" s="99">
        <v>13.913668265557614</v>
      </c>
      <c r="U439" s="99">
        <v>14.386495518158769</v>
      </c>
      <c r="V439" s="99">
        <v>0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18.729791346843513</v>
      </c>
      <c r="D440" s="110">
        <v>20.124391396494083</v>
      </c>
      <c r="E440" s="110">
        <v>17.924995469800109</v>
      </c>
      <c r="F440" s="110">
        <v>18.114999007057524</v>
      </c>
      <c r="G440" s="110">
        <v>0</v>
      </c>
      <c r="H440" s="110">
        <v>0</v>
      </c>
      <c r="I440" s="110">
        <v>18.602406278116078</v>
      </c>
      <c r="J440" s="110">
        <v>15.277348388985201</v>
      </c>
      <c r="K440" s="110">
        <v>14.759663554429293</v>
      </c>
      <c r="L440" s="110">
        <v>18.264561502376974</v>
      </c>
      <c r="M440" s="110">
        <v>14.233534086441356</v>
      </c>
      <c r="N440" s="110">
        <v>10.969522876334409</v>
      </c>
      <c r="O440" s="110">
        <v>8.5971847635378911</v>
      </c>
      <c r="P440" s="110">
        <v>0</v>
      </c>
      <c r="Q440" s="110">
        <v>0</v>
      </c>
      <c r="R440" s="110">
        <v>10.341800544929191</v>
      </c>
      <c r="S440" s="110">
        <v>8.861463590821975</v>
      </c>
      <c r="T440" s="110">
        <v>10.547523870753661</v>
      </c>
      <c r="U440" s="110">
        <v>10.387810808919374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32.183042159577695</v>
      </c>
      <c r="D442" s="118">
        <f t="shared" si="232"/>
        <v>38.862557189439556</v>
      </c>
      <c r="E442" s="118">
        <f t="shared" si="232"/>
        <v>40.251253889137516</v>
      </c>
      <c r="F442" s="118">
        <f t="shared" si="232"/>
        <v>42.596461656267195</v>
      </c>
      <c r="G442" s="118">
        <f t="shared" si="232"/>
        <v>0</v>
      </c>
      <c r="H442" s="118">
        <f t="shared" si="232"/>
        <v>0</v>
      </c>
      <c r="I442" s="118">
        <f t="shared" si="232"/>
        <v>40.721454656283328</v>
      </c>
      <c r="J442" s="118">
        <f t="shared" si="232"/>
        <v>33.691971707697228</v>
      </c>
      <c r="K442" s="118">
        <f t="shared" si="232"/>
        <v>32.743553062197208</v>
      </c>
      <c r="L442" s="118">
        <f t="shared" si="232"/>
        <v>38.624924619690383</v>
      </c>
      <c r="M442" s="118">
        <f t="shared" si="232"/>
        <v>33.613002847263616</v>
      </c>
      <c r="N442" s="118">
        <f t="shared" si="232"/>
        <v>33.941208903958056</v>
      </c>
      <c r="O442" s="118">
        <f t="shared" si="232"/>
        <v>31.356471858283538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30.19880934862336</v>
      </c>
      <c r="S442" s="118">
        <f t="shared" si="233"/>
        <v>28.967549762365699</v>
      </c>
      <c r="T442" s="118">
        <f t="shared" si="233"/>
        <v>33.160536097271837</v>
      </c>
      <c r="U442" s="118">
        <f t="shared" si="233"/>
        <v>29.700533554253749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10.349880027610032</v>
      </c>
      <c r="D443" s="123">
        <f t="shared" si="235"/>
        <v>16.727204003994576</v>
      </c>
      <c r="E443" s="123">
        <f t="shared" si="235"/>
        <v>17.931006631988684</v>
      </c>
      <c r="F443" s="123">
        <f t="shared" si="235"/>
        <v>20.7649725903171</v>
      </c>
      <c r="G443" s="123">
        <f t="shared" si="235"/>
        <v>0</v>
      </c>
      <c r="H443" s="123">
        <f t="shared" si="235"/>
        <v>0</v>
      </c>
      <c r="I443" s="123">
        <f t="shared" si="235"/>
        <v>19.394003451647531</v>
      </c>
      <c r="J443" s="123">
        <f t="shared" si="235"/>
        <v>14.65920473400943</v>
      </c>
      <c r="K443" s="123">
        <f t="shared" si="235"/>
        <v>13.835204545319458</v>
      </c>
      <c r="L443" s="123">
        <f t="shared" si="235"/>
        <v>18.076752430545998</v>
      </c>
      <c r="M443" s="123">
        <f t="shared" si="235"/>
        <v>15.652671913040836</v>
      </c>
      <c r="N443" s="123">
        <f t="shared" si="235"/>
        <v>18.358549617873386</v>
      </c>
      <c r="O443" s="123">
        <f t="shared" si="235"/>
        <v>17.149846020565445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16.268313364116931</v>
      </c>
      <c r="S443" s="123">
        <f t="shared" si="236"/>
        <v>15.689829406406249</v>
      </c>
      <c r="T443" s="123">
        <f t="shared" si="236"/>
        <v>18.684919125867516</v>
      </c>
      <c r="U443" s="123">
        <f t="shared" si="236"/>
        <v>15.274643008169585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10.311932132813135</v>
      </c>
      <c r="D444" s="99">
        <v>16.668603728895341</v>
      </c>
      <c r="E444" s="99">
        <v>17.879463751323613</v>
      </c>
      <c r="F444" s="99">
        <v>20.708296978645642</v>
      </c>
      <c r="G444" s="99">
        <v>0</v>
      </c>
      <c r="H444" s="99">
        <v>0</v>
      </c>
      <c r="I444" s="99">
        <v>19.337906669893897</v>
      </c>
      <c r="J444" s="99">
        <v>14.614592503331245</v>
      </c>
      <c r="K444" s="99">
        <v>13.79526683796445</v>
      </c>
      <c r="L444" s="99">
        <v>18.041937589745746</v>
      </c>
      <c r="M444" s="99">
        <v>15.618882162833554</v>
      </c>
      <c r="N444" s="99">
        <v>18.320802853738215</v>
      </c>
      <c r="O444" s="99">
        <v>17.115060821692008</v>
      </c>
      <c r="P444" s="99">
        <v>0</v>
      </c>
      <c r="Q444" s="99">
        <v>0</v>
      </c>
      <c r="R444" s="99">
        <v>16.23634019747437</v>
      </c>
      <c r="S444" s="99">
        <v>15.659659687698984</v>
      </c>
      <c r="T444" s="99">
        <v>18.649614128310422</v>
      </c>
      <c r="U444" s="99">
        <v>15.24624611950763</v>
      </c>
      <c r="V444" s="99">
        <v>0</v>
      </c>
      <c r="W444" s="99">
        <v>0</v>
      </c>
      <c r="X444" s="99">
        <v>0</v>
      </c>
      <c r="Y444" s="99">
        <v>0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3.79478947968971E-2</v>
      </c>
      <c r="D445" s="99">
        <v>5.8600275099234309E-2</v>
      </c>
      <c r="E445" s="99">
        <v>5.154288066507251E-2</v>
      </c>
      <c r="F445" s="99">
        <v>5.6675611671459597E-2</v>
      </c>
      <c r="G445" s="99">
        <v>0</v>
      </c>
      <c r="H445" s="99">
        <v>0</v>
      </c>
      <c r="I445" s="99">
        <v>5.6096781753632856E-2</v>
      </c>
      <c r="J445" s="99">
        <v>4.4612230678184268E-2</v>
      </c>
      <c r="K445" s="99">
        <v>3.9937707355008172E-2</v>
      </c>
      <c r="L445" s="99">
        <v>3.4814840800252309E-2</v>
      </c>
      <c r="M445" s="99">
        <v>3.3789750207281165E-2</v>
      </c>
      <c r="N445" s="99">
        <v>3.7746764135171654E-2</v>
      </c>
      <c r="O445" s="99">
        <v>3.4785198873434828E-2</v>
      </c>
      <c r="P445" s="99">
        <v>0</v>
      </c>
      <c r="Q445" s="99">
        <v>0</v>
      </c>
      <c r="R445" s="99">
        <v>3.1973166642560648E-2</v>
      </c>
      <c r="S445" s="99">
        <v>3.0169718707264405E-2</v>
      </c>
      <c r="T445" s="99">
        <v>3.5304997557094091E-2</v>
      </c>
      <c r="U445" s="99">
        <v>2.8396888661955846E-2</v>
      </c>
      <c r="V445" s="99">
        <v>0</v>
      </c>
      <c r="W445" s="99">
        <v>0</v>
      </c>
      <c r="X445" s="99">
        <v>0</v>
      </c>
      <c r="Y445" s="99">
        <v>0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0.69798171022622191</v>
      </c>
      <c r="D446" s="123">
        <f t="shared" si="238"/>
        <v>0.38552706669010689</v>
      </c>
      <c r="E446" s="123">
        <f t="shared" si="238"/>
        <v>0.90640873481167394</v>
      </c>
      <c r="F446" s="123">
        <f t="shared" si="238"/>
        <v>0.7678518707190467</v>
      </c>
      <c r="G446" s="123">
        <f t="shared" si="238"/>
        <v>0</v>
      </c>
      <c r="H446" s="123">
        <f t="shared" si="238"/>
        <v>0</v>
      </c>
      <c r="I446" s="123">
        <f t="shared" si="238"/>
        <v>0.30829104246939426</v>
      </c>
      <c r="J446" s="123">
        <f t="shared" si="238"/>
        <v>0.22783678723103892</v>
      </c>
      <c r="K446" s="123">
        <f t="shared" si="238"/>
        <v>0.3212748214511239</v>
      </c>
      <c r="L446" s="123">
        <f t="shared" si="238"/>
        <v>0.87539997529558355</v>
      </c>
      <c r="M446" s="123">
        <f t="shared" si="238"/>
        <v>0.96718779998490689</v>
      </c>
      <c r="N446" s="123">
        <f t="shared" si="238"/>
        <v>0.95733367988753848</v>
      </c>
      <c r="O446" s="123">
        <f t="shared" si="238"/>
        <v>0.93131735713747876</v>
      </c>
      <c r="P446" s="123">
        <f t="shared" si="238"/>
        <v>0</v>
      </c>
      <c r="Q446" s="123">
        <f t="shared" si="238"/>
        <v>0</v>
      </c>
      <c r="R446" s="123">
        <f t="shared" si="238"/>
        <v>0.42452912454200004</v>
      </c>
      <c r="S446" s="123">
        <f t="shared" si="238"/>
        <v>0.36118290365396377</v>
      </c>
      <c r="T446" s="123">
        <f t="shared" si="238"/>
        <v>0.3379663184606741</v>
      </c>
      <c r="U446" s="123">
        <f t="shared" si="238"/>
        <v>0.20935343650771102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0.69798171022622191</v>
      </c>
      <c r="D447" s="99">
        <f>RES_hhdet_in_tess!D129</f>
        <v>0.38552706669010689</v>
      </c>
      <c r="E447" s="99">
        <f>RES_hhdet_in_tess!E129</f>
        <v>0.90640873481167394</v>
      </c>
      <c r="F447" s="99">
        <f>RES_hhdet_in_tess!F129</f>
        <v>0.7678518707190467</v>
      </c>
      <c r="G447" s="99">
        <f>RES_hhdet_in_tess!G129</f>
        <v>0</v>
      </c>
      <c r="H447" s="99">
        <f>RES_hhdet_in_tess!H129</f>
        <v>0</v>
      </c>
      <c r="I447" s="99">
        <f>RES_hhdet_in_tess!I129</f>
        <v>0.30829104246939426</v>
      </c>
      <c r="J447" s="99">
        <f>RES_hhdet_in_tess!J129</f>
        <v>0.22783678723103892</v>
      </c>
      <c r="K447" s="99">
        <f>RES_hhdet_in_tess!K129</f>
        <v>0.3212748214511239</v>
      </c>
      <c r="L447" s="99">
        <f>RES_hhdet_in_tess!L129</f>
        <v>0.87539997529558355</v>
      </c>
      <c r="M447" s="99">
        <f>RES_hhdet_in_tess!M129</f>
        <v>0.96718779998490689</v>
      </c>
      <c r="N447" s="99">
        <f>RES_hhdet_in_tess!N129</f>
        <v>0.95733367988753848</v>
      </c>
      <c r="O447" s="99">
        <f>RES_hhdet_in_tess!O129</f>
        <v>0.93131735713747876</v>
      </c>
      <c r="P447" s="99">
        <f>RES_hhdet_in_tess!P129</f>
        <v>0</v>
      </c>
      <c r="Q447" s="99">
        <f>RES_hhdet_in_tess!Q129</f>
        <v>0</v>
      </c>
      <c r="R447" s="99">
        <f>RES_hhdet_in_tess!R129</f>
        <v>0.42452912454200004</v>
      </c>
      <c r="S447" s="99">
        <f>RES_hhdet_in_tess!S129</f>
        <v>0.36118290365396377</v>
      </c>
      <c r="T447" s="99">
        <f>RES_hhdet_in_tess!T129</f>
        <v>0.3379663184606741</v>
      </c>
      <c r="U447" s="99">
        <f>RES_hhdet_in_tess!U129</f>
        <v>0.20935343650771102</v>
      </c>
      <c r="V447" s="99">
        <f>RES_hhdet_in_tess!V129</f>
        <v>0</v>
      </c>
      <c r="W447" s="99">
        <f>RES_hhdet_in_tess!W129</f>
        <v>0</v>
      </c>
      <c r="X447" s="99">
        <f>RES_hhdet_in_tess!X129</f>
        <v>0</v>
      </c>
      <c r="Y447" s="99">
        <f>RES_hhdet_in_tess!Y129</f>
        <v>0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7.764724813634273</v>
      </c>
      <c r="D448" s="123">
        <v>7.8837219447681681</v>
      </c>
      <c r="E448" s="123">
        <v>7.2303663733809129</v>
      </c>
      <c r="F448" s="123">
        <v>7.0879761441349833</v>
      </c>
      <c r="G448" s="123">
        <v>0</v>
      </c>
      <c r="H448" s="123">
        <v>0</v>
      </c>
      <c r="I448" s="123">
        <v>7.4188634503820428</v>
      </c>
      <c r="J448" s="123">
        <v>7.3412548872450527</v>
      </c>
      <c r="K448" s="123">
        <v>7.369591656797164</v>
      </c>
      <c r="L448" s="123">
        <v>7.1396607144431163</v>
      </c>
      <c r="M448" s="123">
        <v>6.5707416579072673</v>
      </c>
      <c r="N448" s="123">
        <v>6.1081125057236809</v>
      </c>
      <c r="O448" s="123">
        <v>5.9330979708936127</v>
      </c>
      <c r="P448" s="123">
        <v>0</v>
      </c>
      <c r="Q448" s="123">
        <v>0</v>
      </c>
      <c r="R448" s="123">
        <v>5.4819805898231015</v>
      </c>
      <c r="S448" s="123">
        <v>5.5409784196880398</v>
      </c>
      <c r="T448" s="123">
        <v>5.6171455066463718</v>
      </c>
      <c r="U448" s="123">
        <v>5.5666713630207791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7.7631502135272985</v>
      </c>
      <c r="D453" s="102">
        <v>7.8827786076614332</v>
      </c>
      <c r="E453" s="102">
        <v>7.2307270737275315</v>
      </c>
      <c r="F453" s="102">
        <v>7.0886389474271789</v>
      </c>
      <c r="G453" s="102">
        <v>0</v>
      </c>
      <c r="H453" s="102">
        <v>0</v>
      </c>
      <c r="I453" s="102">
        <v>7.4201122619555466</v>
      </c>
      <c r="J453" s="102">
        <v>7.3396035144067788</v>
      </c>
      <c r="K453" s="102">
        <v>7.3663907360625309</v>
      </c>
      <c r="L453" s="102">
        <v>7.1274244835053651</v>
      </c>
      <c r="M453" s="102">
        <v>6.5547412118224315</v>
      </c>
      <c r="N453" s="102">
        <v>6.0909315599951803</v>
      </c>
      <c r="O453" s="102">
        <v>5.9271146545486859</v>
      </c>
      <c r="P453" s="102">
        <v>0</v>
      </c>
      <c r="Q453" s="102">
        <v>0</v>
      </c>
      <c r="R453" s="102">
        <v>5.4803351371392885</v>
      </c>
      <c r="S453" s="102">
        <v>5.5373103716451526</v>
      </c>
      <c r="T453" s="102">
        <v>5.6262810671486267</v>
      </c>
      <c r="U453" s="102">
        <v>5.5708924584677684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7.7653500225002761</v>
      </c>
      <c r="D454" s="105">
        <v>7.8841801370771529</v>
      </c>
      <c r="E454" s="105">
        <v>7.2301459453913139</v>
      </c>
      <c r="F454" s="105">
        <v>7.0876386054213638</v>
      </c>
      <c r="G454" s="105">
        <v>0</v>
      </c>
      <c r="H454" s="105">
        <v>0</v>
      </c>
      <c r="I454" s="105">
        <v>7.418004892425258</v>
      </c>
      <c r="J454" s="105">
        <v>7.3415851618127075</v>
      </c>
      <c r="K454" s="105">
        <v>7.3704764641547058</v>
      </c>
      <c r="L454" s="105">
        <v>7.1397314441017157</v>
      </c>
      <c r="M454" s="105">
        <v>6.5724929505135687</v>
      </c>
      <c r="N454" s="105">
        <v>6.1096839336866529</v>
      </c>
      <c r="O454" s="105">
        <v>5.9344375193290437</v>
      </c>
      <c r="P454" s="105">
        <v>0</v>
      </c>
      <c r="Q454" s="105">
        <v>0</v>
      </c>
      <c r="R454" s="105">
        <v>5.4821561047760419</v>
      </c>
      <c r="S454" s="105">
        <v>5.541268002428267</v>
      </c>
      <c r="T454" s="105">
        <v>5.6150287304324369</v>
      </c>
      <c r="U454" s="105">
        <v>5.5662316655783837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1.4710685091681344</v>
      </c>
      <c r="D455" s="99">
        <v>1.607024351115248</v>
      </c>
      <c r="E455" s="99">
        <v>1.0599438053866328</v>
      </c>
      <c r="F455" s="99">
        <v>1.0561499815474624</v>
      </c>
      <c r="G455" s="99">
        <v>0</v>
      </c>
      <c r="H455" s="99">
        <v>0</v>
      </c>
      <c r="I455" s="99">
        <v>1.3421351581705783</v>
      </c>
      <c r="J455" s="99">
        <v>1.2824948446523778</v>
      </c>
      <c r="K455" s="99">
        <v>1.384919093831845</v>
      </c>
      <c r="L455" s="99">
        <v>0.9372874190503423</v>
      </c>
      <c r="M455" s="99">
        <v>0.65144837913121267</v>
      </c>
      <c r="N455" s="99">
        <v>0.58536590736301508</v>
      </c>
      <c r="O455" s="99">
        <v>0.4807468833100042</v>
      </c>
      <c r="P455" s="99">
        <v>0</v>
      </c>
      <c r="Q455" s="99">
        <v>0</v>
      </c>
      <c r="R455" s="99">
        <v>0.56464034114476569</v>
      </c>
      <c r="S455" s="99">
        <v>0.54584948248448228</v>
      </c>
      <c r="T455" s="99">
        <v>0.39888180300971371</v>
      </c>
      <c r="U455" s="99">
        <v>0.40809736440805339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6.294281513332141</v>
      </c>
      <c r="D456" s="99">
        <v>6.2771557859619058</v>
      </c>
      <c r="E456" s="99">
        <v>6.1702021400046814</v>
      </c>
      <c r="F456" s="99">
        <v>6.0314886238739014</v>
      </c>
      <c r="G456" s="99">
        <v>0</v>
      </c>
      <c r="H456" s="99">
        <v>0</v>
      </c>
      <c r="I456" s="99">
        <v>6.0758697342546801</v>
      </c>
      <c r="J456" s="99">
        <v>6.0590903171603294</v>
      </c>
      <c r="K456" s="99">
        <v>5.9855573703228613</v>
      </c>
      <c r="L456" s="99">
        <v>6.2024440250513759</v>
      </c>
      <c r="M456" s="99">
        <v>5.921044571382355</v>
      </c>
      <c r="N456" s="99">
        <v>5.5243180263236376</v>
      </c>
      <c r="O456" s="99">
        <v>5.45369063601904</v>
      </c>
      <c r="P456" s="99">
        <v>0</v>
      </c>
      <c r="Q456" s="99">
        <v>0</v>
      </c>
      <c r="R456" s="99">
        <v>4.9175157636312754</v>
      </c>
      <c r="S456" s="99">
        <v>4.9954185199437848</v>
      </c>
      <c r="T456" s="99">
        <v>5.2161469274227219</v>
      </c>
      <c r="U456" s="99">
        <v>5.15813430117033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13.370455608107171</v>
      </c>
      <c r="D457" s="123">
        <v>13.866104173986708</v>
      </c>
      <c r="E457" s="123">
        <v>14.183472148956248</v>
      </c>
      <c r="F457" s="123">
        <v>13.975661051096063</v>
      </c>
      <c r="G457" s="123">
        <v>0</v>
      </c>
      <c r="H457" s="123">
        <v>0</v>
      </c>
      <c r="I457" s="123">
        <v>13.600296711784358</v>
      </c>
      <c r="J457" s="123">
        <v>11.463675299211703</v>
      </c>
      <c r="K457" s="123">
        <v>11.217482038629466</v>
      </c>
      <c r="L457" s="123">
        <v>12.533111499405686</v>
      </c>
      <c r="M457" s="123">
        <v>10.422401476330604</v>
      </c>
      <c r="N457" s="123">
        <v>8.5172131004734482</v>
      </c>
      <c r="O457" s="123">
        <v>7.3422105096869998</v>
      </c>
      <c r="P457" s="123">
        <v>0</v>
      </c>
      <c r="Q457" s="123">
        <v>0</v>
      </c>
      <c r="R457" s="123">
        <v>8.0239862701413252</v>
      </c>
      <c r="S457" s="123">
        <v>7.3755590326174456</v>
      </c>
      <c r="T457" s="123">
        <v>8.520505146297273</v>
      </c>
      <c r="U457" s="123">
        <v>8.6498657465556725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12.98178137958571</v>
      </c>
      <c r="D458" s="99">
        <v>12.939178665605823</v>
      </c>
      <c r="E458" s="99">
        <v>15.039053841549451</v>
      </c>
      <c r="F458" s="99">
        <v>14.765223165441105</v>
      </c>
      <c r="G458" s="99">
        <v>0</v>
      </c>
      <c r="H458" s="99">
        <v>0</v>
      </c>
      <c r="I458" s="99">
        <v>13.102073715453262</v>
      </c>
      <c r="J458" s="99">
        <v>11.706337715004642</v>
      </c>
      <c r="K458" s="99">
        <v>11.520193674470368</v>
      </c>
      <c r="L458" s="99">
        <v>11.574061438271565</v>
      </c>
      <c r="M458" s="99">
        <v>10.244078304003146</v>
      </c>
      <c r="N458" s="99">
        <v>8.6376107316934085</v>
      </c>
      <c r="O458" s="99">
        <v>7.9434127422478928</v>
      </c>
      <c r="P458" s="99">
        <v>0</v>
      </c>
      <c r="Q458" s="99">
        <v>0</v>
      </c>
      <c r="R458" s="99">
        <v>7.3393764140292701</v>
      </c>
      <c r="S458" s="99">
        <v>7.8936573606159328</v>
      </c>
      <c r="T458" s="99">
        <v>8.1603004057994664</v>
      </c>
      <c r="U458" s="99">
        <v>8.5311745965611721</v>
      </c>
      <c r="V458" s="99">
        <v>0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13.743102033390631</v>
      </c>
      <c r="D459" s="110">
        <v>14.793029682367594</v>
      </c>
      <c r="E459" s="110">
        <v>13.201137613015895</v>
      </c>
      <c r="F459" s="110">
        <v>13.366325071547175</v>
      </c>
      <c r="G459" s="110">
        <v>0</v>
      </c>
      <c r="H459" s="110">
        <v>0</v>
      </c>
      <c r="I459" s="110">
        <v>13.810074815502714</v>
      </c>
      <c r="J459" s="110">
        <v>11.367275161430948</v>
      </c>
      <c r="K459" s="110">
        <v>11.009164353749703</v>
      </c>
      <c r="L459" s="110">
        <v>13.659995321238281</v>
      </c>
      <c r="M459" s="110">
        <v>10.685923497658957</v>
      </c>
      <c r="N459" s="110">
        <v>8.2784244652205263</v>
      </c>
      <c r="O459" s="110">
        <v>6.5348817973909465</v>
      </c>
      <c r="P459" s="110">
        <v>0</v>
      </c>
      <c r="Q459" s="110">
        <v>0</v>
      </c>
      <c r="R459" s="110">
        <v>8.1628926177582652</v>
      </c>
      <c r="S459" s="110">
        <v>7.135013380332432</v>
      </c>
      <c r="T459" s="110">
        <v>8.6727043324231055</v>
      </c>
      <c r="U459" s="110">
        <v>8.7109069094099834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2.5788506896587609</v>
      </c>
      <c r="D461" s="118">
        <f t="shared" si="239"/>
        <v>2.6228145839382462</v>
      </c>
      <c r="E461" s="118">
        <f t="shared" si="239"/>
        <v>3.2551715115725766</v>
      </c>
      <c r="F461" s="118">
        <f t="shared" si="239"/>
        <v>2.6017149470113439</v>
      </c>
      <c r="G461" s="118">
        <f t="shared" si="239"/>
        <v>0</v>
      </c>
      <c r="H461" s="118">
        <f t="shared" si="239"/>
        <v>0</v>
      </c>
      <c r="I461" s="118">
        <f t="shared" si="239"/>
        <v>1.565330003856916</v>
      </c>
      <c r="J461" s="118">
        <f t="shared" si="239"/>
        <v>1.3405704845530035</v>
      </c>
      <c r="K461" s="118">
        <f t="shared" si="239"/>
        <v>1.8894804862315528</v>
      </c>
      <c r="L461" s="118">
        <f t="shared" si="239"/>
        <v>2.5130354864660913</v>
      </c>
      <c r="M461" s="118">
        <f t="shared" si="239"/>
        <v>2.4535717314831396</v>
      </c>
      <c r="N461" s="118">
        <f t="shared" si="239"/>
        <v>2.3049858827655809</v>
      </c>
      <c r="O461" s="118">
        <f t="shared" si="239"/>
        <v>1.827062158313403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0.49089692148880837</v>
      </c>
      <c r="S461" s="118">
        <f t="shared" si="240"/>
        <v>0.98133832291746559</v>
      </c>
      <c r="T461" s="118">
        <f t="shared" si="240"/>
        <v>0.93880065837744586</v>
      </c>
      <c r="U461" s="118">
        <f t="shared" si="240"/>
        <v>1.1098991281941328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2.5788506896587609</v>
      </c>
      <c r="D476" s="123">
        <v>2.6228145839382462</v>
      </c>
      <c r="E476" s="123">
        <v>3.2551715115725766</v>
      </c>
      <c r="F476" s="123">
        <v>2.6017149470113439</v>
      </c>
      <c r="G476" s="123">
        <v>0</v>
      </c>
      <c r="H476" s="123">
        <v>0</v>
      </c>
      <c r="I476" s="123">
        <v>1.565330003856916</v>
      </c>
      <c r="J476" s="123">
        <v>1.3405704845530035</v>
      </c>
      <c r="K476" s="123">
        <v>1.8894804862315528</v>
      </c>
      <c r="L476" s="123">
        <v>2.5130354864660913</v>
      </c>
      <c r="M476" s="123">
        <v>2.4535717314831396</v>
      </c>
      <c r="N476" s="123">
        <v>2.3049858827655809</v>
      </c>
      <c r="O476" s="123">
        <v>1.827062158313403</v>
      </c>
      <c r="P476" s="123">
        <v>0</v>
      </c>
      <c r="Q476" s="123">
        <v>0</v>
      </c>
      <c r="R476" s="123">
        <v>0.49089692148880837</v>
      </c>
      <c r="S476" s="123">
        <v>0.98133832291746559</v>
      </c>
      <c r="T476" s="123">
        <v>0.93880065837744586</v>
      </c>
      <c r="U476" s="123">
        <v>1.1098991281941328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5.2686196885501557</v>
      </c>
      <c r="D477" s="99">
        <v>5.2456291678764924</v>
      </c>
      <c r="E477" s="99">
        <v>6.0903208926196593</v>
      </c>
      <c r="F477" s="99">
        <v>5.9729512163781564</v>
      </c>
      <c r="G477" s="99">
        <v>0</v>
      </c>
      <c r="H477" s="99">
        <v>0</v>
      </c>
      <c r="I477" s="99">
        <v>5.2829887630170917</v>
      </c>
      <c r="J477" s="99">
        <v>4.7151099801519427</v>
      </c>
      <c r="K477" s="99">
        <v>4.6351318177867782</v>
      </c>
      <c r="L477" s="99">
        <v>4.6517890919691478</v>
      </c>
      <c r="M477" s="99">
        <v>4.1138834294792499</v>
      </c>
      <c r="N477" s="99">
        <v>3.4671636387818396</v>
      </c>
      <c r="O477" s="99">
        <v>3.1876403613127455</v>
      </c>
      <c r="P477" s="99">
        <v>0</v>
      </c>
      <c r="Q477" s="99">
        <v>0</v>
      </c>
      <c r="R477" s="99">
        <v>2.9103174631122211</v>
      </c>
      <c r="S477" s="99">
        <v>3.0949900953550835</v>
      </c>
      <c r="T477" s="99">
        <v>3.1606288832040681</v>
      </c>
      <c r="U477" s="99">
        <v>3.2680363219049466</v>
      </c>
      <c r="V477" s="99">
        <v>0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98625</v>
      </c>
      <c r="C5" s="120">
        <v>143510</v>
      </c>
      <c r="D5" s="120">
        <v>260457</v>
      </c>
      <c r="E5" s="120">
        <v>378956</v>
      </c>
      <c r="F5" s="120">
        <v>471356</v>
      </c>
      <c r="G5" s="120">
        <v>552679</v>
      </c>
      <c r="H5" s="120">
        <v>617636</v>
      </c>
      <c r="I5" s="120">
        <v>732087</v>
      </c>
      <c r="J5" s="120">
        <v>868260</v>
      </c>
      <c r="K5" s="120">
        <v>1043362</v>
      </c>
      <c r="L5" s="120">
        <v>1165114</v>
      </c>
      <c r="M5" s="120">
        <v>1257878</v>
      </c>
      <c r="N5" s="120">
        <v>1378854</v>
      </c>
      <c r="O5" s="120">
        <v>1520116</v>
      </c>
      <c r="P5" s="120">
        <v>1641876</v>
      </c>
      <c r="Q5" s="120">
        <v>1693150</v>
      </c>
      <c r="R5" s="120">
        <v>1707985</v>
      </c>
      <c r="S5" s="120">
        <v>1712035</v>
      </c>
      <c r="T5" s="120">
        <v>1718680</v>
      </c>
      <c r="U5" s="120">
        <v>1729292</v>
      </c>
      <c r="V5" s="120">
        <v>1745362</v>
      </c>
      <c r="W5" s="120">
        <v>1775267</v>
      </c>
      <c r="X5" s="120">
        <v>1824291</v>
      </c>
      <c r="Y5" s="120">
        <v>1854319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98625</v>
      </c>
      <c r="C7" s="52">
        <v>143510</v>
      </c>
      <c r="D7" s="52">
        <v>260457</v>
      </c>
      <c r="E7" s="52">
        <v>378956</v>
      </c>
      <c r="F7" s="52">
        <v>471356</v>
      </c>
      <c r="G7" s="52">
        <v>552679</v>
      </c>
      <c r="H7" s="52">
        <v>617636</v>
      </c>
      <c r="I7" s="52">
        <v>732087</v>
      </c>
      <c r="J7" s="52">
        <v>868260</v>
      </c>
      <c r="K7" s="52">
        <v>1043362</v>
      </c>
      <c r="L7" s="52">
        <v>1165114</v>
      </c>
      <c r="M7" s="52">
        <v>1257878</v>
      </c>
      <c r="N7" s="52">
        <v>1378854</v>
      </c>
      <c r="O7" s="52">
        <v>1520116</v>
      </c>
      <c r="P7" s="52">
        <v>1641876</v>
      </c>
      <c r="Q7" s="52">
        <v>1693150</v>
      </c>
      <c r="R7" s="52">
        <v>1707985</v>
      </c>
      <c r="S7" s="52">
        <v>1712035</v>
      </c>
      <c r="T7" s="52">
        <v>1718680</v>
      </c>
      <c r="U7" s="52">
        <v>1729292</v>
      </c>
      <c r="V7" s="52">
        <v>1745362</v>
      </c>
      <c r="W7" s="52">
        <v>1775267</v>
      </c>
      <c r="X7" s="52">
        <v>1824291</v>
      </c>
      <c r="Y7" s="52">
        <v>1854319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19420</v>
      </c>
      <c r="C9" s="52">
        <v>26693</v>
      </c>
      <c r="D9" s="52">
        <v>46186</v>
      </c>
      <c r="E9" s="52">
        <v>79333</v>
      </c>
      <c r="F9" s="52">
        <v>117002</v>
      </c>
      <c r="G9" s="52">
        <v>150023</v>
      </c>
      <c r="H9" s="52">
        <v>176740</v>
      </c>
      <c r="I9" s="52">
        <v>198180</v>
      </c>
      <c r="J9" s="52">
        <v>220655</v>
      </c>
      <c r="K9" s="52">
        <v>253885</v>
      </c>
      <c r="L9" s="52">
        <v>291591</v>
      </c>
      <c r="M9" s="52">
        <v>332746</v>
      </c>
      <c r="N9" s="52">
        <v>362814</v>
      </c>
      <c r="O9" s="52">
        <v>389532</v>
      </c>
      <c r="P9" s="52">
        <v>419553</v>
      </c>
      <c r="Q9" s="52">
        <v>461372</v>
      </c>
      <c r="R9" s="52">
        <v>473072</v>
      </c>
      <c r="S9" s="52">
        <v>481603</v>
      </c>
      <c r="T9" s="52">
        <v>488640</v>
      </c>
      <c r="U9" s="52">
        <v>501285</v>
      </c>
      <c r="V9" s="52">
        <v>510163</v>
      </c>
      <c r="W9" s="52">
        <v>519553</v>
      </c>
      <c r="X9" s="52">
        <v>533209</v>
      </c>
      <c r="Y9" s="52">
        <v>547617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91230</v>
      </c>
      <c r="C11" s="52">
        <v>131951</v>
      </c>
      <c r="D11" s="52">
        <v>237689</v>
      </c>
      <c r="E11" s="52">
        <v>346241</v>
      </c>
      <c r="F11" s="52">
        <v>429142</v>
      </c>
      <c r="G11" s="52">
        <v>500099</v>
      </c>
      <c r="H11" s="52">
        <v>555643</v>
      </c>
      <c r="I11" s="52">
        <v>646842</v>
      </c>
      <c r="J11" s="52">
        <v>746977</v>
      </c>
      <c r="K11" s="52">
        <v>874919</v>
      </c>
      <c r="L11" s="52">
        <v>937756</v>
      </c>
      <c r="M11" s="52">
        <v>977012</v>
      </c>
      <c r="N11" s="52">
        <v>1040390</v>
      </c>
      <c r="O11" s="52">
        <v>1129435</v>
      </c>
      <c r="P11" s="52">
        <v>1185721</v>
      </c>
      <c r="Q11" s="52">
        <v>1192630</v>
      </c>
      <c r="R11" s="52">
        <v>1182977</v>
      </c>
      <c r="S11" s="52">
        <v>1181022</v>
      </c>
      <c r="T11" s="52">
        <v>1161239</v>
      </c>
      <c r="U11" s="52">
        <v>1169406</v>
      </c>
      <c r="V11" s="52">
        <v>1133112</v>
      </c>
      <c r="W11" s="52">
        <v>1143275</v>
      </c>
      <c r="X11" s="52">
        <v>1099337</v>
      </c>
      <c r="Y11" s="52">
        <v>1082042</v>
      </c>
      <c r="DA11" s="63" t="s">
        <v>1122</v>
      </c>
    </row>
    <row r="12" spans="1:105" ht="12" customHeight="1" x14ac:dyDescent="0.25">
      <c r="A12" s="97" t="s">
        <v>123</v>
      </c>
      <c r="B12" s="52">
        <v>1493</v>
      </c>
      <c r="C12" s="52">
        <v>1819</v>
      </c>
      <c r="D12" s="52">
        <v>2958</v>
      </c>
      <c r="E12" s="52">
        <v>6789</v>
      </c>
      <c r="F12" s="52">
        <v>7903</v>
      </c>
      <c r="G12" s="52">
        <v>8060</v>
      </c>
      <c r="H12" s="52">
        <v>8918</v>
      </c>
      <c r="I12" s="52">
        <v>9209</v>
      </c>
      <c r="J12" s="52">
        <v>13353</v>
      </c>
      <c r="K12" s="52">
        <v>16353</v>
      </c>
      <c r="L12" s="52">
        <v>29922</v>
      </c>
      <c r="M12" s="52">
        <v>35682</v>
      </c>
      <c r="N12" s="52">
        <v>43539</v>
      </c>
      <c r="O12" s="52">
        <v>50784</v>
      </c>
      <c r="P12" s="52">
        <v>56689</v>
      </c>
      <c r="Q12" s="52">
        <v>57878</v>
      </c>
      <c r="R12" s="52">
        <v>56471</v>
      </c>
      <c r="S12" s="52">
        <v>60327</v>
      </c>
      <c r="T12" s="52">
        <v>57586</v>
      </c>
      <c r="U12" s="52">
        <v>57939</v>
      </c>
      <c r="V12" s="52">
        <v>64674</v>
      </c>
      <c r="W12" s="52">
        <v>55651</v>
      </c>
      <c r="X12" s="52">
        <v>46894</v>
      </c>
      <c r="Y12" s="52">
        <v>38528</v>
      </c>
      <c r="DA12" s="63" t="s">
        <v>1123</v>
      </c>
    </row>
    <row r="13" spans="1:105" ht="12" customHeight="1" x14ac:dyDescent="0.25">
      <c r="A13" s="97" t="s">
        <v>122</v>
      </c>
      <c r="B13" s="52">
        <v>1906</v>
      </c>
      <c r="C13" s="52">
        <v>2963</v>
      </c>
      <c r="D13" s="52">
        <v>6234</v>
      </c>
      <c r="E13" s="52">
        <v>8615</v>
      </c>
      <c r="F13" s="52">
        <v>11464</v>
      </c>
      <c r="G13" s="52">
        <v>13648</v>
      </c>
      <c r="H13" s="52">
        <v>17705</v>
      </c>
      <c r="I13" s="52">
        <v>27132</v>
      </c>
      <c r="J13" s="52">
        <v>31683</v>
      </c>
      <c r="K13" s="52">
        <v>40272</v>
      </c>
      <c r="L13" s="52">
        <v>36807</v>
      </c>
      <c r="M13" s="52">
        <v>38798</v>
      </c>
      <c r="N13" s="52">
        <v>39649</v>
      </c>
      <c r="O13" s="52">
        <v>46671</v>
      </c>
      <c r="P13" s="52">
        <v>47225</v>
      </c>
      <c r="Q13" s="52">
        <v>47808</v>
      </c>
      <c r="R13" s="52">
        <v>48288</v>
      </c>
      <c r="S13" s="52">
        <v>46091</v>
      </c>
      <c r="T13" s="52">
        <v>59312</v>
      </c>
      <c r="U13" s="52">
        <v>58909</v>
      </c>
      <c r="V13" s="52">
        <v>90291</v>
      </c>
      <c r="W13" s="52">
        <v>80385</v>
      </c>
      <c r="X13" s="52">
        <v>82074</v>
      </c>
      <c r="Y13" s="52">
        <v>97826</v>
      </c>
      <c r="DA13" s="63" t="s">
        <v>1124</v>
      </c>
    </row>
    <row r="14" spans="1:105" ht="12" customHeight="1" x14ac:dyDescent="0.25">
      <c r="A14" s="97" t="s">
        <v>121</v>
      </c>
      <c r="B14" s="52">
        <v>3996</v>
      </c>
      <c r="C14" s="52">
        <v>6777</v>
      </c>
      <c r="D14" s="52">
        <v>13576</v>
      </c>
      <c r="E14" s="52">
        <v>17311</v>
      </c>
      <c r="F14" s="52">
        <v>22847</v>
      </c>
      <c r="G14" s="52">
        <v>30872</v>
      </c>
      <c r="H14" s="52">
        <v>35370</v>
      </c>
      <c r="I14" s="52">
        <v>48904</v>
      </c>
      <c r="J14" s="52">
        <v>76247</v>
      </c>
      <c r="K14" s="52">
        <v>111818</v>
      </c>
      <c r="L14" s="52">
        <v>160629</v>
      </c>
      <c r="M14" s="52">
        <v>206386</v>
      </c>
      <c r="N14" s="52">
        <v>255276</v>
      </c>
      <c r="O14" s="52">
        <v>293226</v>
      </c>
      <c r="P14" s="52">
        <v>352241</v>
      </c>
      <c r="Q14" s="52">
        <v>394834</v>
      </c>
      <c r="R14" s="52">
        <v>420249</v>
      </c>
      <c r="S14" s="52">
        <v>424595</v>
      </c>
      <c r="T14" s="52">
        <v>440543</v>
      </c>
      <c r="U14" s="52">
        <v>443038</v>
      </c>
      <c r="V14" s="52">
        <v>457285</v>
      </c>
      <c r="W14" s="52">
        <v>495956</v>
      </c>
      <c r="X14" s="52">
        <v>595986</v>
      </c>
      <c r="Y14" s="52">
        <v>635923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47284</v>
      </c>
      <c r="C16" s="52">
        <v>69332</v>
      </c>
      <c r="D16" s="52">
        <v>127711</v>
      </c>
      <c r="E16" s="52">
        <v>191846</v>
      </c>
      <c r="F16" s="52">
        <v>231185</v>
      </c>
      <c r="G16" s="52">
        <v>252352</v>
      </c>
      <c r="H16" s="52">
        <v>265349</v>
      </c>
      <c r="I16" s="52">
        <v>287453</v>
      </c>
      <c r="J16" s="52">
        <v>312793</v>
      </c>
      <c r="K16" s="52">
        <v>378111</v>
      </c>
      <c r="L16" s="52">
        <v>455755</v>
      </c>
      <c r="M16" s="52">
        <v>534319</v>
      </c>
      <c r="N16" s="52">
        <v>656692</v>
      </c>
      <c r="O16" s="52">
        <v>772154</v>
      </c>
      <c r="P16" s="52">
        <v>816329</v>
      </c>
      <c r="Q16" s="52">
        <v>791236</v>
      </c>
      <c r="R16" s="52">
        <v>728571</v>
      </c>
      <c r="S16" s="52">
        <v>681331</v>
      </c>
      <c r="T16" s="52">
        <v>621760</v>
      </c>
      <c r="U16" s="52">
        <v>577526</v>
      </c>
      <c r="V16" s="52">
        <v>536591</v>
      </c>
      <c r="W16" s="52">
        <v>476202</v>
      </c>
      <c r="X16" s="52">
        <v>427700</v>
      </c>
      <c r="Y16" s="52">
        <v>393225</v>
      </c>
      <c r="DA16" s="63" t="s">
        <v>1126</v>
      </c>
    </row>
    <row r="17" spans="1:105" ht="12" customHeight="1" x14ac:dyDescent="0.25">
      <c r="A17" s="109" t="s">
        <v>120</v>
      </c>
      <c r="B17" s="36">
        <v>51341</v>
      </c>
      <c r="C17" s="36">
        <v>74178</v>
      </c>
      <c r="D17" s="36">
        <v>132746</v>
      </c>
      <c r="E17" s="36">
        <v>187110</v>
      </c>
      <c r="F17" s="36">
        <v>240171</v>
      </c>
      <c r="G17" s="36">
        <v>300327</v>
      </c>
      <c r="H17" s="36">
        <v>352287</v>
      </c>
      <c r="I17" s="36">
        <v>444634</v>
      </c>
      <c r="J17" s="36">
        <v>555467</v>
      </c>
      <c r="K17" s="36">
        <v>665251</v>
      </c>
      <c r="L17" s="36">
        <v>709359</v>
      </c>
      <c r="M17" s="36">
        <v>723559</v>
      </c>
      <c r="N17" s="36">
        <v>722162</v>
      </c>
      <c r="O17" s="36">
        <v>747962</v>
      </c>
      <c r="P17" s="36">
        <v>825547</v>
      </c>
      <c r="Q17" s="36">
        <v>901914</v>
      </c>
      <c r="R17" s="36">
        <v>979414</v>
      </c>
      <c r="S17" s="36">
        <v>1030704</v>
      </c>
      <c r="T17" s="36">
        <v>1096920</v>
      </c>
      <c r="U17" s="36">
        <v>1151766</v>
      </c>
      <c r="V17" s="36">
        <v>1208771</v>
      </c>
      <c r="W17" s="36">
        <v>1299065</v>
      </c>
      <c r="X17" s="36">
        <v>1396591</v>
      </c>
      <c r="Y17" s="36">
        <v>1461094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7705</v>
      </c>
      <c r="D21" s="52">
        <v>7718</v>
      </c>
      <c r="E21" s="52">
        <v>7826</v>
      </c>
      <c r="F21" s="52">
        <v>8192</v>
      </c>
      <c r="G21" s="52">
        <v>8999</v>
      </c>
      <c r="H21" s="52">
        <v>10392</v>
      </c>
      <c r="I21" s="52">
        <v>12510</v>
      </c>
      <c r="J21" s="52">
        <v>15475</v>
      </c>
      <c r="K21" s="52">
        <v>19467</v>
      </c>
      <c r="L21" s="52">
        <v>24706</v>
      </c>
      <c r="M21" s="52">
        <v>31468</v>
      </c>
      <c r="N21" s="52">
        <v>39960</v>
      </c>
      <c r="O21" s="52">
        <v>48861</v>
      </c>
      <c r="P21" s="52">
        <v>55284</v>
      </c>
      <c r="Q21" s="52">
        <v>70318</v>
      </c>
      <c r="R21" s="52">
        <v>88035</v>
      </c>
      <c r="S21" s="52">
        <v>108624</v>
      </c>
      <c r="T21" s="52">
        <v>121760</v>
      </c>
      <c r="U21" s="52">
        <v>122383</v>
      </c>
      <c r="V21" s="52">
        <v>122902</v>
      </c>
      <c r="W21" s="52">
        <v>128696</v>
      </c>
      <c r="X21" s="52">
        <v>137409</v>
      </c>
      <c r="Y21" s="52">
        <v>150255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3034</v>
      </c>
      <c r="D23" s="52">
        <v>3055</v>
      </c>
      <c r="E23" s="52">
        <v>3219</v>
      </c>
      <c r="F23" s="52">
        <v>3795</v>
      </c>
      <c r="G23" s="52">
        <v>5193</v>
      </c>
      <c r="H23" s="52">
        <v>7881</v>
      </c>
      <c r="I23" s="52">
        <v>10492</v>
      </c>
      <c r="J23" s="52">
        <v>15845</v>
      </c>
      <c r="K23" s="52">
        <v>24954</v>
      </c>
      <c r="L23" s="52">
        <v>32708</v>
      </c>
      <c r="M23" s="52">
        <v>37859</v>
      </c>
      <c r="N23" s="52">
        <v>44866</v>
      </c>
      <c r="O23" s="52">
        <v>48107</v>
      </c>
      <c r="P23" s="52">
        <v>58137</v>
      </c>
      <c r="Q23" s="52">
        <v>66628</v>
      </c>
      <c r="R23" s="52">
        <v>66236</v>
      </c>
      <c r="S23" s="52">
        <v>70899</v>
      </c>
      <c r="T23" s="52">
        <v>67060</v>
      </c>
      <c r="U23" s="52">
        <v>68454</v>
      </c>
      <c r="V23" s="52">
        <v>72905</v>
      </c>
      <c r="W23" s="52">
        <v>80723</v>
      </c>
      <c r="X23" s="52">
        <v>83891</v>
      </c>
      <c r="Y23" s="52">
        <v>90186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14255</v>
      </c>
      <c r="D25" s="52">
        <v>14361</v>
      </c>
      <c r="E25" s="52">
        <v>15242</v>
      </c>
      <c r="F25" s="52">
        <v>18176</v>
      </c>
      <c r="G25" s="52">
        <v>24575</v>
      </c>
      <c r="H25" s="52">
        <v>35646</v>
      </c>
      <c r="I25" s="52">
        <v>43967</v>
      </c>
      <c r="J25" s="52">
        <v>64271</v>
      </c>
      <c r="K25" s="52">
        <v>94320</v>
      </c>
      <c r="L25" s="52">
        <v>114768</v>
      </c>
      <c r="M25" s="52">
        <v>115372</v>
      </c>
      <c r="N25" s="52">
        <v>114920</v>
      </c>
      <c r="O25" s="52">
        <v>123670</v>
      </c>
      <c r="P25" s="52">
        <v>136896</v>
      </c>
      <c r="Q25" s="52">
        <v>165959</v>
      </c>
      <c r="R25" s="52">
        <v>183475</v>
      </c>
      <c r="S25" s="52">
        <v>195129</v>
      </c>
      <c r="T25" s="52">
        <v>184635</v>
      </c>
      <c r="U25" s="52">
        <v>184038</v>
      </c>
      <c r="V25" s="52">
        <v>191521</v>
      </c>
      <c r="W25" s="52">
        <v>193599</v>
      </c>
      <c r="X25" s="52">
        <v>181991</v>
      </c>
      <c r="Y25" s="52">
        <v>177755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233</v>
      </c>
      <c r="D26" s="52">
        <v>235</v>
      </c>
      <c r="E26" s="52">
        <v>244</v>
      </c>
      <c r="F26" s="52">
        <v>280</v>
      </c>
      <c r="G26" s="52">
        <v>384</v>
      </c>
      <c r="H26" s="52">
        <v>567</v>
      </c>
      <c r="I26" s="52">
        <v>710</v>
      </c>
      <c r="J26" s="52">
        <v>1048</v>
      </c>
      <c r="K26" s="52">
        <v>1522</v>
      </c>
      <c r="L26" s="52">
        <v>2014</v>
      </c>
      <c r="M26" s="52">
        <v>2386</v>
      </c>
      <c r="N26" s="52">
        <v>1875</v>
      </c>
      <c r="O26" s="52">
        <v>2408</v>
      </c>
      <c r="P26" s="52">
        <v>3684</v>
      </c>
      <c r="Q26" s="52">
        <v>5331</v>
      </c>
      <c r="R26" s="52">
        <v>7767</v>
      </c>
      <c r="S26" s="52">
        <v>9281</v>
      </c>
      <c r="T26" s="52">
        <v>11392</v>
      </c>
      <c r="U26" s="52">
        <v>9185</v>
      </c>
      <c r="V26" s="52">
        <v>9352</v>
      </c>
      <c r="W26" s="52">
        <v>9023</v>
      </c>
      <c r="X26" s="52">
        <v>8757</v>
      </c>
      <c r="Y26" s="52">
        <v>8366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298</v>
      </c>
      <c r="D27" s="52">
        <v>300</v>
      </c>
      <c r="E27" s="52">
        <v>323</v>
      </c>
      <c r="F27" s="52">
        <v>402</v>
      </c>
      <c r="G27" s="52">
        <v>571</v>
      </c>
      <c r="H27" s="52">
        <v>866</v>
      </c>
      <c r="I27" s="52">
        <v>1144</v>
      </c>
      <c r="J27" s="52">
        <v>1798</v>
      </c>
      <c r="K27" s="52">
        <v>2741</v>
      </c>
      <c r="L27" s="52">
        <v>3666</v>
      </c>
      <c r="M27" s="52">
        <v>4022</v>
      </c>
      <c r="N27" s="52">
        <v>4878</v>
      </c>
      <c r="O27" s="52">
        <v>5735</v>
      </c>
      <c r="P27" s="52">
        <v>6872</v>
      </c>
      <c r="Q27" s="52">
        <v>7886</v>
      </c>
      <c r="R27" s="52">
        <v>6686</v>
      </c>
      <c r="S27" s="52">
        <v>7030</v>
      </c>
      <c r="T27" s="52">
        <v>5377</v>
      </c>
      <c r="U27" s="52">
        <v>7757</v>
      </c>
      <c r="V27" s="52">
        <v>8590</v>
      </c>
      <c r="W27" s="52">
        <v>9906</v>
      </c>
      <c r="X27" s="52">
        <v>8961</v>
      </c>
      <c r="Y27" s="52">
        <v>10042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624</v>
      </c>
      <c r="D28" s="52">
        <v>631</v>
      </c>
      <c r="E28" s="52">
        <v>685</v>
      </c>
      <c r="F28" s="52">
        <v>861</v>
      </c>
      <c r="G28" s="52">
        <v>1220</v>
      </c>
      <c r="H28" s="52">
        <v>1832</v>
      </c>
      <c r="I28" s="52">
        <v>2437</v>
      </c>
      <c r="J28" s="52">
        <v>3765</v>
      </c>
      <c r="K28" s="52">
        <v>5697</v>
      </c>
      <c r="L28" s="52">
        <v>7467</v>
      </c>
      <c r="M28" s="52">
        <v>8893</v>
      </c>
      <c r="N28" s="52">
        <v>12715</v>
      </c>
      <c r="O28" s="52">
        <v>17395</v>
      </c>
      <c r="P28" s="52">
        <v>23235</v>
      </c>
      <c r="Q28" s="52">
        <v>33956</v>
      </c>
      <c r="R28" s="52">
        <v>45033</v>
      </c>
      <c r="S28" s="52">
        <v>54493</v>
      </c>
      <c r="T28" s="52">
        <v>62642</v>
      </c>
      <c r="U28" s="52">
        <v>64245</v>
      </c>
      <c r="V28" s="52">
        <v>67267</v>
      </c>
      <c r="W28" s="52">
        <v>69392</v>
      </c>
      <c r="X28" s="52">
        <v>75374</v>
      </c>
      <c r="Y28" s="52">
        <v>73801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7388</v>
      </c>
      <c r="D30" s="52">
        <v>7445</v>
      </c>
      <c r="E30" s="52">
        <v>7919</v>
      </c>
      <c r="F30" s="52">
        <v>9520</v>
      </c>
      <c r="G30" s="52">
        <v>13040</v>
      </c>
      <c r="H30" s="52">
        <v>19059</v>
      </c>
      <c r="I30" s="52">
        <v>23583</v>
      </c>
      <c r="J30" s="52">
        <v>33887</v>
      </c>
      <c r="K30" s="52">
        <v>48961</v>
      </c>
      <c r="L30" s="52">
        <v>57690</v>
      </c>
      <c r="M30" s="52">
        <v>54262</v>
      </c>
      <c r="N30" s="52">
        <v>47957</v>
      </c>
      <c r="O30" s="52">
        <v>50693</v>
      </c>
      <c r="P30" s="52">
        <v>62261</v>
      </c>
      <c r="Q30" s="52">
        <v>83947</v>
      </c>
      <c r="R30" s="52">
        <v>107632</v>
      </c>
      <c r="S30" s="52">
        <v>133398</v>
      </c>
      <c r="T30" s="52">
        <v>140546</v>
      </c>
      <c r="U30" s="52">
        <v>137427</v>
      </c>
      <c r="V30" s="52">
        <v>132306</v>
      </c>
      <c r="W30" s="52">
        <v>108652</v>
      </c>
      <c r="X30" s="52">
        <v>79051</v>
      </c>
      <c r="Y30" s="52">
        <v>66723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8022</v>
      </c>
      <c r="D31" s="36">
        <v>8083</v>
      </c>
      <c r="E31" s="36">
        <v>8574</v>
      </c>
      <c r="F31" s="36">
        <v>10199</v>
      </c>
      <c r="G31" s="36">
        <v>13712</v>
      </c>
      <c r="H31" s="36">
        <v>19856</v>
      </c>
      <c r="I31" s="36">
        <v>24680</v>
      </c>
      <c r="J31" s="36">
        <v>36997</v>
      </c>
      <c r="K31" s="36">
        <v>55325</v>
      </c>
      <c r="L31" s="36">
        <v>70223</v>
      </c>
      <c r="M31" s="36">
        <v>76411</v>
      </c>
      <c r="N31" s="36">
        <v>86440</v>
      </c>
      <c r="O31" s="36">
        <v>98517</v>
      </c>
      <c r="P31" s="36">
        <v>108452</v>
      </c>
      <c r="Q31" s="36">
        <v>129197</v>
      </c>
      <c r="R31" s="36">
        <v>135355</v>
      </c>
      <c r="S31" s="36">
        <v>132541</v>
      </c>
      <c r="T31" s="36">
        <v>123482</v>
      </c>
      <c r="U31" s="36">
        <v>127837</v>
      </c>
      <c r="V31" s="36">
        <v>144444</v>
      </c>
      <c r="W31" s="36">
        <v>173287</v>
      </c>
      <c r="X31" s="36">
        <v>196034</v>
      </c>
      <c r="Y31" s="36">
        <v>203230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52590</v>
      </c>
      <c r="D35" s="52">
        <v>124665</v>
      </c>
      <c r="E35" s="52">
        <v>126325</v>
      </c>
      <c r="F35" s="52">
        <v>100592</v>
      </c>
      <c r="G35" s="52">
        <v>90322</v>
      </c>
      <c r="H35" s="52">
        <v>75349</v>
      </c>
      <c r="I35" s="52">
        <v>126961</v>
      </c>
      <c r="J35" s="52">
        <v>151648</v>
      </c>
      <c r="K35" s="52">
        <v>194569</v>
      </c>
      <c r="L35" s="52">
        <v>146458</v>
      </c>
      <c r="M35" s="52">
        <v>124232</v>
      </c>
      <c r="N35" s="52">
        <v>160936</v>
      </c>
      <c r="O35" s="52">
        <v>190123</v>
      </c>
      <c r="P35" s="52">
        <v>177044</v>
      </c>
      <c r="Q35" s="52">
        <v>121592</v>
      </c>
      <c r="R35" s="52">
        <v>102870</v>
      </c>
      <c r="S35" s="52">
        <v>112674</v>
      </c>
      <c r="T35" s="52">
        <v>128405</v>
      </c>
      <c r="U35" s="52">
        <v>132995</v>
      </c>
      <c r="V35" s="52">
        <v>138972</v>
      </c>
      <c r="W35" s="52">
        <v>158601</v>
      </c>
      <c r="X35" s="52">
        <v>186433</v>
      </c>
      <c r="Y35" s="52">
        <v>180283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10307</v>
      </c>
      <c r="D37" s="52">
        <v>22548</v>
      </c>
      <c r="E37" s="52">
        <v>36366</v>
      </c>
      <c r="F37" s="52">
        <v>41464</v>
      </c>
      <c r="G37" s="52">
        <v>38214</v>
      </c>
      <c r="H37" s="52">
        <v>34598</v>
      </c>
      <c r="I37" s="52">
        <v>31932</v>
      </c>
      <c r="J37" s="52">
        <v>38320</v>
      </c>
      <c r="K37" s="52">
        <v>58184</v>
      </c>
      <c r="L37" s="52">
        <v>70414</v>
      </c>
      <c r="M37" s="52">
        <v>79014</v>
      </c>
      <c r="N37" s="52">
        <v>74934</v>
      </c>
      <c r="O37" s="52">
        <v>74825</v>
      </c>
      <c r="P37" s="52">
        <v>88158</v>
      </c>
      <c r="Q37" s="52">
        <v>108447</v>
      </c>
      <c r="R37" s="52">
        <v>77936</v>
      </c>
      <c r="S37" s="52">
        <v>79430</v>
      </c>
      <c r="T37" s="52">
        <v>74097</v>
      </c>
      <c r="U37" s="52">
        <v>81099</v>
      </c>
      <c r="V37" s="52">
        <v>81783</v>
      </c>
      <c r="W37" s="52">
        <v>90113</v>
      </c>
      <c r="X37" s="52">
        <v>97547</v>
      </c>
      <c r="Y37" s="52">
        <v>104594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54976</v>
      </c>
      <c r="D39" s="52">
        <v>120099</v>
      </c>
      <c r="E39" s="52">
        <v>123794</v>
      </c>
      <c r="F39" s="52">
        <v>101077</v>
      </c>
      <c r="G39" s="52">
        <v>95532</v>
      </c>
      <c r="H39" s="52">
        <v>91190</v>
      </c>
      <c r="I39" s="52">
        <v>135166</v>
      </c>
      <c r="J39" s="52">
        <v>164406</v>
      </c>
      <c r="K39" s="52">
        <v>222262</v>
      </c>
      <c r="L39" s="52">
        <v>177605</v>
      </c>
      <c r="M39" s="52">
        <v>154628</v>
      </c>
      <c r="N39" s="52">
        <v>178298</v>
      </c>
      <c r="O39" s="52">
        <v>212715</v>
      </c>
      <c r="P39" s="52">
        <v>193182</v>
      </c>
      <c r="Q39" s="52">
        <v>172868</v>
      </c>
      <c r="R39" s="52">
        <v>173822</v>
      </c>
      <c r="S39" s="52">
        <v>193174</v>
      </c>
      <c r="T39" s="52">
        <v>164852</v>
      </c>
      <c r="U39" s="52">
        <v>192205</v>
      </c>
      <c r="V39" s="52">
        <v>155227</v>
      </c>
      <c r="W39" s="52">
        <v>203762</v>
      </c>
      <c r="X39" s="52">
        <v>138053</v>
      </c>
      <c r="Y39" s="52">
        <v>160460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559</v>
      </c>
      <c r="D40" s="52">
        <v>1374</v>
      </c>
      <c r="E40" s="52">
        <v>4075</v>
      </c>
      <c r="F40" s="52">
        <v>1394</v>
      </c>
      <c r="G40" s="52">
        <v>541</v>
      </c>
      <c r="H40" s="52">
        <v>1425</v>
      </c>
      <c r="I40" s="52">
        <v>1001</v>
      </c>
      <c r="J40" s="52">
        <v>5192</v>
      </c>
      <c r="K40" s="52">
        <v>4522</v>
      </c>
      <c r="L40" s="52">
        <v>15583</v>
      </c>
      <c r="M40" s="52">
        <v>8146</v>
      </c>
      <c r="N40" s="52">
        <v>9732</v>
      </c>
      <c r="O40" s="52">
        <v>9653</v>
      </c>
      <c r="P40" s="52">
        <v>9589</v>
      </c>
      <c r="Q40" s="52">
        <v>6520</v>
      </c>
      <c r="R40" s="52">
        <v>6360</v>
      </c>
      <c r="S40" s="52">
        <v>13137</v>
      </c>
      <c r="T40" s="52">
        <v>8651</v>
      </c>
      <c r="U40" s="52">
        <v>9538</v>
      </c>
      <c r="V40" s="52">
        <v>16087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1355</v>
      </c>
      <c r="D41" s="52">
        <v>3571</v>
      </c>
      <c r="E41" s="52">
        <v>2704</v>
      </c>
      <c r="F41" s="52">
        <v>3251</v>
      </c>
      <c r="G41" s="52">
        <v>2755</v>
      </c>
      <c r="H41" s="52">
        <v>4923</v>
      </c>
      <c r="I41" s="52">
        <v>10571</v>
      </c>
      <c r="J41" s="52">
        <v>6349</v>
      </c>
      <c r="K41" s="52">
        <v>11330</v>
      </c>
      <c r="L41" s="52">
        <v>201</v>
      </c>
      <c r="M41" s="52">
        <v>6013</v>
      </c>
      <c r="N41" s="52">
        <v>5729</v>
      </c>
      <c r="O41" s="52">
        <v>12757</v>
      </c>
      <c r="P41" s="52">
        <v>7426</v>
      </c>
      <c r="Q41" s="52">
        <v>8469</v>
      </c>
      <c r="R41" s="52">
        <v>7166</v>
      </c>
      <c r="S41" s="52">
        <v>4833</v>
      </c>
      <c r="T41" s="52">
        <v>18598</v>
      </c>
      <c r="U41" s="52">
        <v>7354</v>
      </c>
      <c r="V41" s="52">
        <v>39972</v>
      </c>
      <c r="W41" s="52">
        <v>0</v>
      </c>
      <c r="X41" s="52">
        <v>10650</v>
      </c>
      <c r="Y41" s="52">
        <v>25794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3405</v>
      </c>
      <c r="D42" s="52">
        <v>7430</v>
      </c>
      <c r="E42" s="52">
        <v>4420</v>
      </c>
      <c r="F42" s="52">
        <v>6397</v>
      </c>
      <c r="G42" s="52">
        <v>9245</v>
      </c>
      <c r="H42" s="52">
        <v>6330</v>
      </c>
      <c r="I42" s="52">
        <v>15971</v>
      </c>
      <c r="J42" s="52">
        <v>31108</v>
      </c>
      <c r="K42" s="52">
        <v>41268</v>
      </c>
      <c r="L42" s="52">
        <v>56278</v>
      </c>
      <c r="M42" s="52">
        <v>54650</v>
      </c>
      <c r="N42" s="52">
        <v>61605</v>
      </c>
      <c r="O42" s="52">
        <v>55345</v>
      </c>
      <c r="P42" s="52">
        <v>82250</v>
      </c>
      <c r="Q42" s="52">
        <v>76549</v>
      </c>
      <c r="R42" s="52">
        <v>70448</v>
      </c>
      <c r="S42" s="52">
        <v>58839</v>
      </c>
      <c r="T42" s="52">
        <v>78590</v>
      </c>
      <c r="U42" s="52">
        <v>66740</v>
      </c>
      <c r="V42" s="52">
        <v>81514</v>
      </c>
      <c r="W42" s="52">
        <v>108063</v>
      </c>
      <c r="X42" s="52">
        <v>175404</v>
      </c>
      <c r="Y42" s="52">
        <v>113738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29436</v>
      </c>
      <c r="D44" s="52">
        <v>65824</v>
      </c>
      <c r="E44" s="52">
        <v>72054</v>
      </c>
      <c r="F44" s="52">
        <v>48859</v>
      </c>
      <c r="G44" s="52">
        <v>34207</v>
      </c>
      <c r="H44" s="52">
        <v>32056</v>
      </c>
      <c r="I44" s="52">
        <v>45687</v>
      </c>
      <c r="J44" s="52">
        <v>59227</v>
      </c>
      <c r="K44" s="52">
        <v>114279</v>
      </c>
      <c r="L44" s="52">
        <v>135334</v>
      </c>
      <c r="M44" s="52">
        <v>132826</v>
      </c>
      <c r="N44" s="52">
        <v>170330</v>
      </c>
      <c r="O44" s="52">
        <v>166155</v>
      </c>
      <c r="P44" s="52">
        <v>106436</v>
      </c>
      <c r="Q44" s="52">
        <v>58854</v>
      </c>
      <c r="R44" s="52">
        <v>44967</v>
      </c>
      <c r="S44" s="52">
        <v>86158</v>
      </c>
      <c r="T44" s="52">
        <v>80975</v>
      </c>
      <c r="U44" s="52">
        <v>93193</v>
      </c>
      <c r="V44" s="52">
        <v>91371</v>
      </c>
      <c r="W44" s="52">
        <v>48263</v>
      </c>
      <c r="X44" s="52">
        <v>30549</v>
      </c>
      <c r="Y44" s="52">
        <v>32248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30859</v>
      </c>
      <c r="D45" s="36">
        <v>66651</v>
      </c>
      <c r="E45" s="36">
        <v>62938</v>
      </c>
      <c r="F45" s="36">
        <v>63260</v>
      </c>
      <c r="G45" s="36">
        <v>73868</v>
      </c>
      <c r="H45" s="36">
        <v>71816</v>
      </c>
      <c r="I45" s="36">
        <v>117027</v>
      </c>
      <c r="J45" s="36">
        <v>147830</v>
      </c>
      <c r="K45" s="36">
        <v>165109</v>
      </c>
      <c r="L45" s="36">
        <v>114331</v>
      </c>
      <c r="M45" s="36">
        <v>90611</v>
      </c>
      <c r="N45" s="36">
        <v>85043</v>
      </c>
      <c r="O45" s="36">
        <v>124317</v>
      </c>
      <c r="P45" s="36">
        <v>186037</v>
      </c>
      <c r="Q45" s="36">
        <v>205564</v>
      </c>
      <c r="R45" s="36">
        <v>212855</v>
      </c>
      <c r="S45" s="36">
        <v>183831</v>
      </c>
      <c r="T45" s="36">
        <v>189698</v>
      </c>
      <c r="U45" s="36">
        <v>182683</v>
      </c>
      <c r="V45" s="36">
        <v>201449</v>
      </c>
      <c r="W45" s="36">
        <v>263581</v>
      </c>
      <c r="X45" s="36">
        <v>293560</v>
      </c>
      <c r="Y45" s="36">
        <v>267733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20908</v>
      </c>
      <c r="D49" s="52">
        <v>48658</v>
      </c>
      <c r="E49" s="52">
        <v>48539</v>
      </c>
      <c r="F49" s="52">
        <v>37326</v>
      </c>
      <c r="G49" s="52">
        <v>30180</v>
      </c>
      <c r="H49" s="52">
        <v>26135</v>
      </c>
      <c r="I49" s="52">
        <v>36678</v>
      </c>
      <c r="J49" s="52">
        <v>49509</v>
      </c>
      <c r="K49" s="52">
        <v>74280</v>
      </c>
      <c r="L49" s="52">
        <v>45181</v>
      </c>
      <c r="M49" s="52">
        <v>49275</v>
      </c>
      <c r="N49" s="52">
        <v>51503</v>
      </c>
      <c r="O49" s="52">
        <v>46023</v>
      </c>
      <c r="P49" s="52">
        <v>96496</v>
      </c>
      <c r="Q49" s="52">
        <v>54961</v>
      </c>
      <c r="R49" s="52">
        <v>39025</v>
      </c>
      <c r="S49" s="52">
        <v>40012</v>
      </c>
      <c r="T49" s="52">
        <v>45588</v>
      </c>
      <c r="U49" s="52">
        <v>47033</v>
      </c>
      <c r="V49" s="52">
        <v>41037</v>
      </c>
      <c r="W49" s="52">
        <v>44250</v>
      </c>
      <c r="X49" s="52">
        <v>51480</v>
      </c>
      <c r="Y49" s="52">
        <v>51721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3787</v>
      </c>
      <c r="D51" s="52">
        <v>11079</v>
      </c>
      <c r="E51" s="52">
        <v>13957</v>
      </c>
      <c r="F51" s="52">
        <v>12464</v>
      </c>
      <c r="G51" s="52">
        <v>11447</v>
      </c>
      <c r="H51" s="52">
        <v>10881</v>
      </c>
      <c r="I51" s="52">
        <v>14568</v>
      </c>
      <c r="J51" s="52">
        <v>15752</v>
      </c>
      <c r="K51" s="52">
        <v>19866</v>
      </c>
      <c r="L51" s="52">
        <v>20228</v>
      </c>
      <c r="M51" s="52">
        <v>28517</v>
      </c>
      <c r="N51" s="52">
        <v>34153</v>
      </c>
      <c r="O51" s="52">
        <v>33091</v>
      </c>
      <c r="P51" s="52">
        <v>38130</v>
      </c>
      <c r="Q51" s="52">
        <v>25449</v>
      </c>
      <c r="R51" s="52">
        <v>13898</v>
      </c>
      <c r="S51" s="52">
        <v>14343</v>
      </c>
      <c r="T51" s="52">
        <v>12719</v>
      </c>
      <c r="U51" s="52">
        <v>12107</v>
      </c>
      <c r="V51" s="52">
        <v>7109</v>
      </c>
      <c r="W51" s="52">
        <v>8711</v>
      </c>
      <c r="X51" s="52">
        <v>10599</v>
      </c>
      <c r="Y51" s="52">
        <v>12109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19063</v>
      </c>
      <c r="D53" s="52">
        <v>44112</v>
      </c>
      <c r="E53" s="52">
        <v>44512</v>
      </c>
      <c r="F53" s="52">
        <v>33650</v>
      </c>
      <c r="G53" s="52">
        <v>26678</v>
      </c>
      <c r="H53" s="52">
        <v>22944</v>
      </c>
      <c r="I53" s="52">
        <v>30468</v>
      </c>
      <c r="J53" s="52">
        <v>39310</v>
      </c>
      <c r="K53" s="52">
        <v>59092</v>
      </c>
      <c r="L53" s="52">
        <v>32140</v>
      </c>
      <c r="M53" s="52">
        <v>34100</v>
      </c>
      <c r="N53" s="52">
        <v>35960</v>
      </c>
      <c r="O53" s="52">
        <v>33703</v>
      </c>
      <c r="P53" s="52">
        <v>63741</v>
      </c>
      <c r="Q53" s="52">
        <v>35933</v>
      </c>
      <c r="R53" s="52">
        <v>26313</v>
      </c>
      <c r="S53" s="52">
        <v>28627</v>
      </c>
      <c r="T53" s="52">
        <v>27761</v>
      </c>
      <c r="U53" s="52">
        <v>32774</v>
      </c>
      <c r="V53" s="52">
        <v>21755</v>
      </c>
      <c r="W53" s="52">
        <v>28915</v>
      </c>
      <c r="X53" s="52">
        <v>21928</v>
      </c>
      <c r="Y53" s="52">
        <v>27664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194</v>
      </c>
      <c r="D54" s="52">
        <v>505</v>
      </c>
      <c r="E54" s="52">
        <v>1465</v>
      </c>
      <c r="F54" s="52">
        <v>464</v>
      </c>
      <c r="G54" s="52">
        <v>151</v>
      </c>
      <c r="H54" s="52">
        <v>359</v>
      </c>
      <c r="I54" s="52">
        <v>226</v>
      </c>
      <c r="J54" s="52">
        <v>1242</v>
      </c>
      <c r="K54" s="52">
        <v>1203</v>
      </c>
      <c r="L54" s="52">
        <v>2820</v>
      </c>
      <c r="M54" s="52">
        <v>1797</v>
      </c>
      <c r="N54" s="52">
        <v>1963</v>
      </c>
      <c r="O54" s="52">
        <v>1530</v>
      </c>
      <c r="P54" s="52">
        <v>3165</v>
      </c>
      <c r="Q54" s="52">
        <v>1356</v>
      </c>
      <c r="R54" s="52">
        <v>963</v>
      </c>
      <c r="S54" s="52">
        <v>1948</v>
      </c>
      <c r="T54" s="52">
        <v>1459</v>
      </c>
      <c r="U54" s="52">
        <v>1626</v>
      </c>
      <c r="V54" s="52">
        <v>2255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470</v>
      </c>
      <c r="D55" s="52">
        <v>1312</v>
      </c>
      <c r="E55" s="52">
        <v>972</v>
      </c>
      <c r="F55" s="52">
        <v>1082</v>
      </c>
      <c r="G55" s="52">
        <v>769</v>
      </c>
      <c r="H55" s="52">
        <v>1239</v>
      </c>
      <c r="I55" s="52">
        <v>2384</v>
      </c>
      <c r="J55" s="52">
        <v>1519</v>
      </c>
      <c r="K55" s="52">
        <v>3012</v>
      </c>
      <c r="L55" s="52">
        <v>37</v>
      </c>
      <c r="M55" s="52">
        <v>1327</v>
      </c>
      <c r="N55" s="52">
        <v>1156</v>
      </c>
      <c r="O55" s="52">
        <v>2022</v>
      </c>
      <c r="P55" s="52">
        <v>2452</v>
      </c>
      <c r="Q55" s="52">
        <v>1762</v>
      </c>
      <c r="R55" s="52">
        <v>1086</v>
      </c>
      <c r="S55" s="52">
        <v>716</v>
      </c>
      <c r="T55" s="52">
        <v>3132</v>
      </c>
      <c r="U55" s="52">
        <v>1255</v>
      </c>
      <c r="V55" s="52">
        <v>5602</v>
      </c>
      <c r="W55" s="52">
        <v>0</v>
      </c>
      <c r="X55" s="52">
        <v>1692</v>
      </c>
      <c r="Y55" s="52">
        <v>4448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1181</v>
      </c>
      <c r="D56" s="52">
        <v>2729</v>
      </c>
      <c r="E56" s="52">
        <v>1590</v>
      </c>
      <c r="F56" s="52">
        <v>2130</v>
      </c>
      <c r="G56" s="52">
        <v>2582</v>
      </c>
      <c r="H56" s="52">
        <v>1593</v>
      </c>
      <c r="I56" s="52">
        <v>3600</v>
      </c>
      <c r="J56" s="52">
        <v>7438</v>
      </c>
      <c r="K56" s="52">
        <v>10973</v>
      </c>
      <c r="L56" s="52">
        <v>10184</v>
      </c>
      <c r="M56" s="52">
        <v>12051</v>
      </c>
      <c r="N56" s="52">
        <v>12424</v>
      </c>
      <c r="O56" s="52">
        <v>8768</v>
      </c>
      <c r="P56" s="52">
        <v>27138</v>
      </c>
      <c r="Q56" s="52">
        <v>15910</v>
      </c>
      <c r="R56" s="52">
        <v>10663</v>
      </c>
      <c r="S56" s="52">
        <v>8721</v>
      </c>
      <c r="T56" s="52">
        <v>13236</v>
      </c>
      <c r="U56" s="52">
        <v>11378</v>
      </c>
      <c r="V56" s="52">
        <v>11425</v>
      </c>
      <c r="W56" s="52">
        <v>15335</v>
      </c>
      <c r="X56" s="52">
        <v>27860</v>
      </c>
      <c r="Y56" s="52">
        <v>19609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10207</v>
      </c>
      <c r="D58" s="52">
        <v>24177</v>
      </c>
      <c r="E58" s="52">
        <v>25909</v>
      </c>
      <c r="F58" s="52">
        <v>16266</v>
      </c>
      <c r="G58" s="52">
        <v>9552</v>
      </c>
      <c r="H58" s="52">
        <v>8065</v>
      </c>
      <c r="I58" s="52">
        <v>10298</v>
      </c>
      <c r="J58" s="52">
        <v>14162</v>
      </c>
      <c r="K58" s="52">
        <v>30384</v>
      </c>
      <c r="L58" s="52">
        <v>24490</v>
      </c>
      <c r="M58" s="52">
        <v>29293</v>
      </c>
      <c r="N58" s="52">
        <v>34352</v>
      </c>
      <c r="O58" s="52">
        <v>26326</v>
      </c>
      <c r="P58" s="52">
        <v>35117</v>
      </c>
      <c r="Q58" s="52">
        <v>12234</v>
      </c>
      <c r="R58" s="52">
        <v>6806</v>
      </c>
      <c r="S58" s="52">
        <v>12770</v>
      </c>
      <c r="T58" s="52">
        <v>13639</v>
      </c>
      <c r="U58" s="52">
        <v>15890</v>
      </c>
      <c r="V58" s="52">
        <v>12805</v>
      </c>
      <c r="W58" s="52">
        <v>6850</v>
      </c>
      <c r="X58" s="52">
        <v>4853</v>
      </c>
      <c r="Y58" s="52">
        <v>5560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10701</v>
      </c>
      <c r="D59" s="36">
        <v>24481</v>
      </c>
      <c r="E59" s="36">
        <v>22630</v>
      </c>
      <c r="F59" s="36">
        <v>21060</v>
      </c>
      <c r="G59" s="36">
        <v>20628</v>
      </c>
      <c r="H59" s="36">
        <v>18070</v>
      </c>
      <c r="I59" s="36">
        <v>26380</v>
      </c>
      <c r="J59" s="36">
        <v>35347</v>
      </c>
      <c r="K59" s="36">
        <v>43896</v>
      </c>
      <c r="L59" s="36">
        <v>20691</v>
      </c>
      <c r="M59" s="36">
        <v>19982</v>
      </c>
      <c r="N59" s="36">
        <v>17151</v>
      </c>
      <c r="O59" s="36">
        <v>19697</v>
      </c>
      <c r="P59" s="36">
        <v>61379</v>
      </c>
      <c r="Q59" s="36">
        <v>42727</v>
      </c>
      <c r="R59" s="36">
        <v>32219</v>
      </c>
      <c r="S59" s="36">
        <v>27242</v>
      </c>
      <c r="T59" s="36">
        <v>31949</v>
      </c>
      <c r="U59" s="36">
        <v>31143</v>
      </c>
      <c r="V59" s="36">
        <v>28232</v>
      </c>
      <c r="W59" s="36">
        <v>37400</v>
      </c>
      <c r="X59" s="36">
        <v>46627</v>
      </c>
      <c r="Y59" s="36">
        <v>46161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31682</v>
      </c>
      <c r="D63" s="52">
        <v>76007</v>
      </c>
      <c r="E63" s="52">
        <v>77786</v>
      </c>
      <c r="F63" s="52">
        <v>63266</v>
      </c>
      <c r="G63" s="52">
        <v>60142</v>
      </c>
      <c r="H63" s="52">
        <v>49214</v>
      </c>
      <c r="I63" s="52">
        <v>90283</v>
      </c>
      <c r="J63" s="52">
        <v>102139</v>
      </c>
      <c r="K63" s="52">
        <v>120289</v>
      </c>
      <c r="L63" s="52">
        <v>101277</v>
      </c>
      <c r="M63" s="52">
        <v>74957</v>
      </c>
      <c r="N63" s="52">
        <v>109433</v>
      </c>
      <c r="O63" s="52">
        <v>144100</v>
      </c>
      <c r="P63" s="52">
        <v>80548</v>
      </c>
      <c r="Q63" s="52">
        <v>66631</v>
      </c>
      <c r="R63" s="52">
        <v>63845</v>
      </c>
      <c r="S63" s="52">
        <v>72662</v>
      </c>
      <c r="T63" s="52">
        <v>82817</v>
      </c>
      <c r="U63" s="52">
        <v>85962</v>
      </c>
      <c r="V63" s="52">
        <v>97935</v>
      </c>
      <c r="W63" s="52">
        <v>114351</v>
      </c>
      <c r="X63" s="52">
        <v>134953</v>
      </c>
      <c r="Y63" s="52">
        <v>128562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6520</v>
      </c>
      <c r="D65" s="52">
        <v>11469</v>
      </c>
      <c r="E65" s="52">
        <v>22409</v>
      </c>
      <c r="F65" s="52">
        <v>29000</v>
      </c>
      <c r="G65" s="52">
        <v>26767</v>
      </c>
      <c r="H65" s="52">
        <v>23717</v>
      </c>
      <c r="I65" s="52">
        <v>17364</v>
      </c>
      <c r="J65" s="52">
        <v>22568</v>
      </c>
      <c r="K65" s="52">
        <v>38318</v>
      </c>
      <c r="L65" s="52">
        <v>50186</v>
      </c>
      <c r="M65" s="52">
        <v>50497</v>
      </c>
      <c r="N65" s="52">
        <v>40781</v>
      </c>
      <c r="O65" s="52">
        <v>41734</v>
      </c>
      <c r="P65" s="52">
        <v>50028</v>
      </c>
      <c r="Q65" s="52">
        <v>82998</v>
      </c>
      <c r="R65" s="52">
        <v>64038</v>
      </c>
      <c r="S65" s="52">
        <v>65087</v>
      </c>
      <c r="T65" s="52">
        <v>61378</v>
      </c>
      <c r="U65" s="52">
        <v>68992</v>
      </c>
      <c r="V65" s="52">
        <v>74674</v>
      </c>
      <c r="W65" s="52">
        <v>81402</v>
      </c>
      <c r="X65" s="52">
        <v>86948</v>
      </c>
      <c r="Y65" s="52">
        <v>92485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35913</v>
      </c>
      <c r="D67" s="52">
        <f t="shared" si="0"/>
        <v>75987</v>
      </c>
      <c r="E67" s="52">
        <f t="shared" si="0"/>
        <v>79282</v>
      </c>
      <c r="F67" s="52">
        <f t="shared" si="0"/>
        <v>67427</v>
      </c>
      <c r="G67" s="52">
        <f t="shared" si="0"/>
        <v>68854</v>
      </c>
      <c r="H67" s="52">
        <f t="shared" si="0"/>
        <v>68246</v>
      </c>
      <c r="I67" s="52">
        <f t="shared" si="0"/>
        <v>104698</v>
      </c>
      <c r="J67" s="52">
        <f t="shared" si="0"/>
        <v>125096</v>
      </c>
      <c r="K67" s="52">
        <f t="shared" si="0"/>
        <v>163170</v>
      </c>
      <c r="L67" s="52">
        <f t="shared" si="0"/>
        <v>145465</v>
      </c>
      <c r="M67" s="52">
        <f t="shared" si="0"/>
        <v>120528</v>
      </c>
      <c r="N67" s="52">
        <f t="shared" si="0"/>
        <v>142338</v>
      </c>
      <c r="O67" s="52">
        <f t="shared" si="0"/>
        <v>179012</v>
      </c>
      <c r="P67" s="52">
        <f t="shared" si="0"/>
        <v>129441</v>
      </c>
      <c r="Q67" s="52">
        <f t="shared" si="0"/>
        <v>136935</v>
      </c>
      <c r="R67" s="52">
        <f t="shared" ref="R67:V67" si="1">R39-R53</f>
        <v>147509</v>
      </c>
      <c r="S67" s="52">
        <f t="shared" si="1"/>
        <v>164547</v>
      </c>
      <c r="T67" s="52">
        <f t="shared" si="1"/>
        <v>137091</v>
      </c>
      <c r="U67" s="52">
        <f t="shared" si="1"/>
        <v>159431</v>
      </c>
      <c r="V67" s="52">
        <f t="shared" si="1"/>
        <v>133472</v>
      </c>
      <c r="W67" s="52">
        <f t="shared" ref="W67:Y67" si="2">W39-W53</f>
        <v>174847</v>
      </c>
      <c r="X67" s="52">
        <f t="shared" si="2"/>
        <v>116125</v>
      </c>
      <c r="Y67" s="52">
        <f t="shared" si="2"/>
        <v>132796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365</v>
      </c>
      <c r="D68" s="52">
        <f t="shared" si="3"/>
        <v>869</v>
      </c>
      <c r="E68" s="52">
        <f t="shared" si="3"/>
        <v>2610</v>
      </c>
      <c r="F68" s="52">
        <f t="shared" si="3"/>
        <v>930</v>
      </c>
      <c r="G68" s="52">
        <f t="shared" si="3"/>
        <v>390</v>
      </c>
      <c r="H68" s="52">
        <f t="shared" si="3"/>
        <v>1066</v>
      </c>
      <c r="I68" s="52">
        <f t="shared" si="3"/>
        <v>775</v>
      </c>
      <c r="J68" s="52">
        <f t="shared" si="3"/>
        <v>3950</v>
      </c>
      <c r="K68" s="52">
        <f t="shared" si="3"/>
        <v>3319</v>
      </c>
      <c r="L68" s="52">
        <f t="shared" si="3"/>
        <v>12763</v>
      </c>
      <c r="M68" s="52">
        <f t="shared" si="3"/>
        <v>6349</v>
      </c>
      <c r="N68" s="52">
        <f t="shared" si="3"/>
        <v>7769</v>
      </c>
      <c r="O68" s="52">
        <f t="shared" si="3"/>
        <v>8123</v>
      </c>
      <c r="P68" s="52">
        <f t="shared" si="3"/>
        <v>6424</v>
      </c>
      <c r="Q68" s="52">
        <f t="shared" si="3"/>
        <v>5164</v>
      </c>
      <c r="R68" s="52">
        <f t="shared" ref="R68:V68" si="4">R40-R54</f>
        <v>5397</v>
      </c>
      <c r="S68" s="52">
        <f t="shared" si="4"/>
        <v>11189</v>
      </c>
      <c r="T68" s="52">
        <f t="shared" si="4"/>
        <v>7192</v>
      </c>
      <c r="U68" s="52">
        <f t="shared" si="4"/>
        <v>7912</v>
      </c>
      <c r="V68" s="52">
        <f t="shared" si="4"/>
        <v>13832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885</v>
      </c>
      <c r="D69" s="52">
        <f t="shared" si="6"/>
        <v>2259</v>
      </c>
      <c r="E69" s="52">
        <f t="shared" si="6"/>
        <v>1732</v>
      </c>
      <c r="F69" s="52">
        <f t="shared" si="6"/>
        <v>2169</v>
      </c>
      <c r="G69" s="52">
        <f t="shared" si="6"/>
        <v>1986</v>
      </c>
      <c r="H69" s="52">
        <f t="shared" si="6"/>
        <v>3684</v>
      </c>
      <c r="I69" s="52">
        <f t="shared" si="6"/>
        <v>8187</v>
      </c>
      <c r="J69" s="52">
        <f t="shared" si="6"/>
        <v>4830</v>
      </c>
      <c r="K69" s="52">
        <f t="shared" si="6"/>
        <v>8318</v>
      </c>
      <c r="L69" s="52">
        <f t="shared" si="6"/>
        <v>164</v>
      </c>
      <c r="M69" s="52">
        <f t="shared" si="6"/>
        <v>4686</v>
      </c>
      <c r="N69" s="52">
        <f t="shared" si="6"/>
        <v>4573</v>
      </c>
      <c r="O69" s="52">
        <f t="shared" si="6"/>
        <v>10735</v>
      </c>
      <c r="P69" s="52">
        <f t="shared" si="6"/>
        <v>4974</v>
      </c>
      <c r="Q69" s="52">
        <f t="shared" si="6"/>
        <v>6707</v>
      </c>
      <c r="R69" s="52">
        <f t="shared" ref="R69:V69" si="7">R41-R55</f>
        <v>6080</v>
      </c>
      <c r="S69" s="52">
        <f t="shared" si="7"/>
        <v>4117</v>
      </c>
      <c r="T69" s="52">
        <f t="shared" si="7"/>
        <v>15466</v>
      </c>
      <c r="U69" s="52">
        <f t="shared" si="7"/>
        <v>6099</v>
      </c>
      <c r="V69" s="52">
        <f t="shared" si="7"/>
        <v>34370</v>
      </c>
      <c r="W69" s="52">
        <f t="shared" ref="W69:Y69" si="8">W41-W55</f>
        <v>0</v>
      </c>
      <c r="X69" s="52">
        <f t="shared" si="8"/>
        <v>8958</v>
      </c>
      <c r="Y69" s="52">
        <f t="shared" si="8"/>
        <v>21346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2224</v>
      </c>
      <c r="D70" s="52">
        <f t="shared" si="9"/>
        <v>4701</v>
      </c>
      <c r="E70" s="52">
        <f t="shared" si="9"/>
        <v>2830</v>
      </c>
      <c r="F70" s="52">
        <f t="shared" si="9"/>
        <v>4267</v>
      </c>
      <c r="G70" s="52">
        <f t="shared" si="9"/>
        <v>6663</v>
      </c>
      <c r="H70" s="52">
        <f t="shared" si="9"/>
        <v>4737</v>
      </c>
      <c r="I70" s="52">
        <f t="shared" si="9"/>
        <v>12371</v>
      </c>
      <c r="J70" s="52">
        <f t="shared" si="9"/>
        <v>23670</v>
      </c>
      <c r="K70" s="52">
        <f t="shared" si="9"/>
        <v>30295</v>
      </c>
      <c r="L70" s="52">
        <f t="shared" si="9"/>
        <v>46094</v>
      </c>
      <c r="M70" s="52">
        <f t="shared" si="9"/>
        <v>42599</v>
      </c>
      <c r="N70" s="52">
        <f t="shared" si="9"/>
        <v>49181</v>
      </c>
      <c r="O70" s="52">
        <f t="shared" si="9"/>
        <v>46577</v>
      </c>
      <c r="P70" s="52">
        <f t="shared" si="9"/>
        <v>55112</v>
      </c>
      <c r="Q70" s="52">
        <f t="shared" si="9"/>
        <v>60639</v>
      </c>
      <c r="R70" s="52">
        <f t="shared" ref="R70:V70" si="10">R42-R56</f>
        <v>59785</v>
      </c>
      <c r="S70" s="52">
        <f t="shared" si="10"/>
        <v>50118</v>
      </c>
      <c r="T70" s="52">
        <f t="shared" si="10"/>
        <v>65354</v>
      </c>
      <c r="U70" s="52">
        <f t="shared" si="10"/>
        <v>55362</v>
      </c>
      <c r="V70" s="52">
        <f t="shared" si="10"/>
        <v>70089</v>
      </c>
      <c r="W70" s="52">
        <f t="shared" ref="W70:Y70" si="11">W42-W56</f>
        <v>92728</v>
      </c>
      <c r="X70" s="52">
        <f t="shared" si="11"/>
        <v>147544</v>
      </c>
      <c r="Y70" s="52">
        <f t="shared" si="11"/>
        <v>94129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19229</v>
      </c>
      <c r="D72" s="52">
        <v>41647</v>
      </c>
      <c r="E72" s="52">
        <v>46145</v>
      </c>
      <c r="F72" s="52">
        <v>32593</v>
      </c>
      <c r="G72" s="52">
        <v>24655</v>
      </c>
      <c r="H72" s="52">
        <v>23991</v>
      </c>
      <c r="I72" s="52">
        <v>35389</v>
      </c>
      <c r="J72" s="52">
        <v>45065</v>
      </c>
      <c r="K72" s="52">
        <v>83895</v>
      </c>
      <c r="L72" s="52">
        <v>110844</v>
      </c>
      <c r="M72" s="52">
        <v>103533</v>
      </c>
      <c r="N72" s="52">
        <v>135978</v>
      </c>
      <c r="O72" s="52">
        <v>139829</v>
      </c>
      <c r="P72" s="52">
        <v>71319</v>
      </c>
      <c r="Q72" s="52">
        <v>46620</v>
      </c>
      <c r="R72" s="52">
        <v>38161</v>
      </c>
      <c r="S72" s="52">
        <v>73388</v>
      </c>
      <c r="T72" s="52">
        <v>67336</v>
      </c>
      <c r="U72" s="52">
        <v>77303</v>
      </c>
      <c r="V72" s="52">
        <v>78566</v>
      </c>
      <c r="W72" s="52">
        <v>41413</v>
      </c>
      <c r="X72" s="52">
        <v>25696</v>
      </c>
      <c r="Y72" s="52">
        <v>26688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20158</v>
      </c>
      <c r="D73" s="36">
        <v>42170</v>
      </c>
      <c r="E73" s="36">
        <v>40308</v>
      </c>
      <c r="F73" s="36">
        <v>42200</v>
      </c>
      <c r="G73" s="36">
        <v>53240</v>
      </c>
      <c r="H73" s="36">
        <v>53746</v>
      </c>
      <c r="I73" s="36">
        <v>90647</v>
      </c>
      <c r="J73" s="36">
        <v>112483</v>
      </c>
      <c r="K73" s="36">
        <v>121213</v>
      </c>
      <c r="L73" s="36">
        <v>93640</v>
      </c>
      <c r="M73" s="36">
        <v>70629</v>
      </c>
      <c r="N73" s="36">
        <v>67892</v>
      </c>
      <c r="O73" s="36">
        <v>104620</v>
      </c>
      <c r="P73" s="36">
        <v>124658</v>
      </c>
      <c r="Q73" s="36">
        <v>162837</v>
      </c>
      <c r="R73" s="36">
        <v>180636</v>
      </c>
      <c r="S73" s="36">
        <v>156589</v>
      </c>
      <c r="T73" s="36">
        <v>157749</v>
      </c>
      <c r="U73" s="36">
        <v>151540</v>
      </c>
      <c r="V73" s="36">
        <v>173217</v>
      </c>
      <c r="W73" s="36">
        <v>226181</v>
      </c>
      <c r="X73" s="36">
        <v>246933</v>
      </c>
      <c r="Y73" s="36">
        <v>221572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26694</v>
      </c>
      <c r="K79" s="138">
        <f>RES_hhdet_numvin!K145</f>
        <v>64223</v>
      </c>
      <c r="L79" s="138">
        <f>RES_hhdet_numvin!L145</f>
        <v>67902</v>
      </c>
      <c r="M79" s="138">
        <f>RES_hhdet_numvin!M145</f>
        <v>71821</v>
      </c>
      <c r="N79" s="138">
        <f>RES_hhdet_numvin!N145</f>
        <v>108639</v>
      </c>
      <c r="O79" s="138">
        <f>RES_hhdet_numvin!O145</f>
        <v>143706</v>
      </c>
      <c r="P79" s="138">
        <f>RES_hhdet_numvin!P145</f>
        <v>145533</v>
      </c>
      <c r="Q79" s="138">
        <f>RES_hhdet_numvin!Q145</f>
        <v>106394</v>
      </c>
      <c r="R79" s="138">
        <f>RES_hhdet_numvin!R145</f>
        <v>94257</v>
      </c>
      <c r="S79" s="138">
        <f>RES_hhdet_numvin!S145</f>
        <v>106733</v>
      </c>
      <c r="T79" s="138">
        <f>RES_hhdet_numvin!T145</f>
        <v>124485</v>
      </c>
      <c r="U79" s="138">
        <f>RES_hhdet_numvin!U145</f>
        <v>130916</v>
      </c>
      <c r="V79" s="138">
        <f>RES_hhdet_numvin!V145</f>
        <v>138054</v>
      </c>
      <c r="W79" s="138">
        <f>RES_hhdet_numvin!W145</f>
        <v>158290</v>
      </c>
      <c r="X79" s="138">
        <f>RES_hhdet_numvin!X145</f>
        <v>186389</v>
      </c>
      <c r="Y79" s="138">
        <f>RES_hhdet_numvin!Y145</f>
        <v>180283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23756</v>
      </c>
      <c r="S81" s="138">
        <f>RES_hhdet_numvin!S147</f>
        <v>41403</v>
      </c>
      <c r="T81" s="138">
        <f>RES_hhdet_numvin!T147</f>
        <v>52357</v>
      </c>
      <c r="U81" s="138">
        <f>RES_hhdet_numvin!U147</f>
        <v>67880</v>
      </c>
      <c r="V81" s="138">
        <f>RES_hhdet_numvin!V147</f>
        <v>74487</v>
      </c>
      <c r="W81" s="138">
        <f>RES_hhdet_numvin!W147</f>
        <v>87000</v>
      </c>
      <c r="X81" s="138">
        <f>RES_hhdet_numvin!X147</f>
        <v>96140</v>
      </c>
      <c r="Y81" s="138">
        <f>RES_hhdet_numvin!Y147</f>
        <v>104594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54990</v>
      </c>
      <c r="S83" s="138">
        <f>RES_hhdet_numvin!S149</f>
        <v>107802</v>
      </c>
      <c r="T83" s="138">
        <f>RES_hhdet_numvin!T149</f>
        <v>120650</v>
      </c>
      <c r="U83" s="138">
        <f>RES_hhdet_numvin!U149</f>
        <v>162638</v>
      </c>
      <c r="V83" s="138">
        <f>RES_hhdet_numvin!V149</f>
        <v>142139</v>
      </c>
      <c r="W83" s="138">
        <f>RES_hhdet_numvin!W149</f>
        <v>196112</v>
      </c>
      <c r="X83" s="138">
        <f>RES_hhdet_numvin!X149</f>
        <v>137251</v>
      </c>
      <c r="Y83" s="138">
        <f>RES_hhdet_numvin!Y149</f>
        <v>160460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2012</v>
      </c>
      <c r="S84" s="138">
        <f>RES_hhdet_numvin!S150</f>
        <v>7344</v>
      </c>
      <c r="T84" s="138">
        <f>RES_hhdet_numvin!T150</f>
        <v>6350</v>
      </c>
      <c r="U84" s="138">
        <f>RES_hhdet_numvin!U150</f>
        <v>8081</v>
      </c>
      <c r="V84" s="138">
        <f>RES_hhdet_numvin!V150</f>
        <v>14741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2265</v>
      </c>
      <c r="S87" s="138">
        <f>RES_hhdet_numvin!S153</f>
        <v>2702</v>
      </c>
      <c r="T87" s="138">
        <f>RES_hhdet_numvin!T153</f>
        <v>13621</v>
      </c>
      <c r="U87" s="138">
        <f>RES_hhdet_numvin!U153</f>
        <v>6239</v>
      </c>
      <c r="V87" s="138">
        <f>RES_hhdet_numvin!V153</f>
        <v>36611</v>
      </c>
      <c r="W87" s="138">
        <f>RES_hhdet_numvin!W153</f>
        <v>0</v>
      </c>
      <c r="X87" s="138">
        <f>RES_hhdet_numvin!X153</f>
        <v>10594</v>
      </c>
      <c r="Y87" s="138">
        <f>RES_hhdet_numvin!Y153</f>
        <v>25794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22294</v>
      </c>
      <c r="S88" s="138">
        <f>RES_hhdet_numvin!S154</f>
        <v>32840</v>
      </c>
      <c r="T88" s="138">
        <f>RES_hhdet_numvin!T154</f>
        <v>57518</v>
      </c>
      <c r="U88" s="138">
        <f>RES_hhdet_numvin!U154</f>
        <v>56485</v>
      </c>
      <c r="V88" s="138">
        <f>RES_hhdet_numvin!V154</f>
        <v>74660</v>
      </c>
      <c r="W88" s="138">
        <f>RES_hhdet_numvin!W154</f>
        <v>104033</v>
      </c>
      <c r="X88" s="138">
        <f>RES_hhdet_numvin!X154</f>
        <v>174355</v>
      </c>
      <c r="Y88" s="138">
        <f>RES_hhdet_numvin!Y154</f>
        <v>113738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14227</v>
      </c>
      <c r="S92" s="138">
        <f>RES_hhdet_numvin!S158</f>
        <v>48081</v>
      </c>
      <c r="T92" s="138">
        <f>RES_hhdet_numvin!T158</f>
        <v>59271</v>
      </c>
      <c r="U92" s="138">
        <f>RES_hhdet_numvin!U158</f>
        <v>78869</v>
      </c>
      <c r="V92" s="138">
        <f>RES_hhdet_numvin!V158</f>
        <v>83686</v>
      </c>
      <c r="W92" s="138">
        <f>RES_hhdet_numvin!W158</f>
        <v>46469</v>
      </c>
      <c r="X92" s="138">
        <f>RES_hhdet_numvin!X158</f>
        <v>30374</v>
      </c>
      <c r="Y92" s="138">
        <f>RES_hhdet_numvin!Y158</f>
        <v>32248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67346</v>
      </c>
      <c r="S93" s="39">
        <f>RES_hhdet_numvin!S159</f>
        <v>102581</v>
      </c>
      <c r="T93" s="39">
        <f>RES_hhdet_numvin!T159</f>
        <v>138851</v>
      </c>
      <c r="U93" s="39">
        <f>RES_hhdet_numvin!U159</f>
        <v>154573</v>
      </c>
      <c r="V93" s="39">
        <f>RES_hhdet_numvin!V159</f>
        <v>184479</v>
      </c>
      <c r="W93" s="39">
        <f>RES_hhdet_numvin!W159</f>
        <v>253705</v>
      </c>
      <c r="X93" s="39">
        <f>RES_hhdet_numvin!X159</f>
        <v>291826</v>
      </c>
      <c r="Y93" s="39">
        <f>RES_hhdet_numvin!Y159</f>
        <v>267733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40.810735671152244</v>
      </c>
      <c r="C97" s="117">
        <f t="shared" si="12"/>
        <v>58.095950327570804</v>
      </c>
      <c r="D97" s="117">
        <f t="shared" si="12"/>
        <v>106.25413385794126</v>
      </c>
      <c r="E97" s="117">
        <f t="shared" si="12"/>
        <v>169.81377524445247</v>
      </c>
      <c r="F97" s="117">
        <f t="shared" si="12"/>
        <v>208.24289918843516</v>
      </c>
      <c r="G97" s="117">
        <f t="shared" si="12"/>
        <v>241.9701447931987</v>
      </c>
      <c r="H97" s="117">
        <f t="shared" si="12"/>
        <v>259.87635752656854</v>
      </c>
      <c r="I97" s="117">
        <f t="shared" si="12"/>
        <v>308.85406894887313</v>
      </c>
      <c r="J97" s="117">
        <f t="shared" si="12"/>
        <v>331.13139217543539</v>
      </c>
      <c r="K97" s="117">
        <f t="shared" si="12"/>
        <v>423.460304965219</v>
      </c>
      <c r="L97" s="117">
        <f t="shared" si="12"/>
        <v>472.36868447289095</v>
      </c>
      <c r="M97" s="117">
        <f t="shared" si="12"/>
        <v>440.74498357869197</v>
      </c>
      <c r="N97" s="117">
        <f t="shared" si="12"/>
        <v>444.30245376764935</v>
      </c>
      <c r="O97" s="117">
        <f t="shared" si="12"/>
        <v>477.31146944720916</v>
      </c>
      <c r="P97" s="117">
        <f t="shared" si="12"/>
        <v>480.37949975228179</v>
      </c>
      <c r="Q97" s="117">
        <f t="shared" si="12"/>
        <v>470.38623111868685</v>
      </c>
      <c r="R97" s="117">
        <f t="shared" ref="R97:V97" si="13">R98+R100+R102+R111</f>
        <v>507.1180732777521</v>
      </c>
      <c r="S97" s="117">
        <f t="shared" si="13"/>
        <v>497.22732621283552</v>
      </c>
      <c r="T97" s="117">
        <f t="shared" si="13"/>
        <v>517.24960249839819</v>
      </c>
      <c r="U97" s="117">
        <f t="shared" si="13"/>
        <v>519.24179602418508</v>
      </c>
      <c r="V97" s="117">
        <f t="shared" si="13"/>
        <v>559.41416489876383</v>
      </c>
      <c r="W97" s="117">
        <f t="shared" ref="W97:Y97" si="14">W98+W100+W102+W111</f>
        <v>557.63551455084098</v>
      </c>
      <c r="X97" s="117">
        <f t="shared" si="14"/>
        <v>553.6346704921433</v>
      </c>
      <c r="Y97" s="117">
        <f t="shared" si="14"/>
        <v>593.73373474149457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7.6584324755865723</v>
      </c>
      <c r="C98" s="122">
        <f t="shared" si="15"/>
        <v>10.588253638568169</v>
      </c>
      <c r="D98" s="122">
        <f t="shared" si="15"/>
        <v>20.186524664223835</v>
      </c>
      <c r="E98" s="122">
        <f t="shared" si="15"/>
        <v>37.542450669973988</v>
      </c>
      <c r="F98" s="122">
        <f t="shared" si="15"/>
        <v>45.567331044865178</v>
      </c>
      <c r="G98" s="122">
        <f t="shared" si="15"/>
        <v>53.908287487728948</v>
      </c>
      <c r="H98" s="122">
        <f t="shared" si="15"/>
        <v>53.313318656377618</v>
      </c>
      <c r="I98" s="122">
        <f t="shared" si="15"/>
        <v>67.915783952858717</v>
      </c>
      <c r="J98" s="122">
        <f t="shared" si="15"/>
        <v>72.839816250127768</v>
      </c>
      <c r="K98" s="122">
        <f t="shared" si="15"/>
        <v>112.18164027261119</v>
      </c>
      <c r="L98" s="122">
        <f t="shared" si="15"/>
        <v>84.995717446641407</v>
      </c>
      <c r="M98" s="122">
        <f t="shared" si="15"/>
        <v>81.130735054125822</v>
      </c>
      <c r="N98" s="122">
        <f t="shared" si="15"/>
        <v>97.724724603878542</v>
      </c>
      <c r="O98" s="122">
        <f t="shared" si="15"/>
        <v>123.20819593172023</v>
      </c>
      <c r="P98" s="122">
        <f t="shared" si="15"/>
        <v>135.72459880775705</v>
      </c>
      <c r="Q98" s="122">
        <f t="shared" si="15"/>
        <v>130.17411819671986</v>
      </c>
      <c r="R98" s="122">
        <f t="shared" si="15"/>
        <v>124.69440046698955</v>
      </c>
      <c r="S98" s="122">
        <f t="shared" si="15"/>
        <v>121.8642524968523</v>
      </c>
      <c r="T98" s="122">
        <f t="shared" si="15"/>
        <v>119.66459527173534</v>
      </c>
      <c r="U98" s="122">
        <f t="shared" si="15"/>
        <v>119.16477029974746</v>
      </c>
      <c r="V98" s="122">
        <f t="shared" si="15"/>
        <v>120.15863951974092</v>
      </c>
      <c r="W98" s="122">
        <f t="shared" si="15"/>
        <v>120.80399906886549</v>
      </c>
      <c r="X98" s="122">
        <f t="shared" si="15"/>
        <v>130.18329087256916</v>
      </c>
      <c r="Y98" s="122">
        <f t="shared" si="15"/>
        <v>128.33734937317044</v>
      </c>
      <c r="DA98" s="130" t="s">
        <v>1706</v>
      </c>
    </row>
    <row r="99" spans="1:105" ht="12" customHeight="1" x14ac:dyDescent="0.25">
      <c r="A99" s="97" t="s">
        <v>53</v>
      </c>
      <c r="B99" s="98">
        <v>7.6584324755865723</v>
      </c>
      <c r="C99" s="98">
        <v>10.588253638568169</v>
      </c>
      <c r="D99" s="98">
        <v>20.186524664223835</v>
      </c>
      <c r="E99" s="98">
        <v>37.542450669973988</v>
      </c>
      <c r="F99" s="98">
        <v>45.567331044865178</v>
      </c>
      <c r="G99" s="98">
        <v>53.908287487728948</v>
      </c>
      <c r="H99" s="98">
        <v>53.313318656377618</v>
      </c>
      <c r="I99" s="98">
        <v>67.915783952858717</v>
      </c>
      <c r="J99" s="98">
        <v>72.839816250127768</v>
      </c>
      <c r="K99" s="98">
        <v>112.18164027261119</v>
      </c>
      <c r="L99" s="98">
        <v>84.995717446641407</v>
      </c>
      <c r="M99" s="98">
        <v>81.130735054125822</v>
      </c>
      <c r="N99" s="98">
        <v>97.724724603878542</v>
      </c>
      <c r="O99" s="98">
        <v>123.20819593172023</v>
      </c>
      <c r="P99" s="98">
        <v>135.72459880775705</v>
      </c>
      <c r="Q99" s="98">
        <v>130.17411819671986</v>
      </c>
      <c r="R99" s="98">
        <v>124.69440046698955</v>
      </c>
      <c r="S99" s="98">
        <v>121.8642524968523</v>
      </c>
      <c r="T99" s="98">
        <v>119.66459527173534</v>
      </c>
      <c r="U99" s="98">
        <v>119.16477029974746</v>
      </c>
      <c r="V99" s="98">
        <v>120.15863951974092</v>
      </c>
      <c r="W99" s="98">
        <v>120.80399906886549</v>
      </c>
      <c r="X99" s="98">
        <v>130.18329087256916</v>
      </c>
      <c r="Y99" s="98">
        <v>128.33734937317044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1.2254765172852098</v>
      </c>
      <c r="C100" s="122">
        <f t="shared" si="16"/>
        <v>1.4920683456232655</v>
      </c>
      <c r="D100" s="122">
        <f t="shared" si="16"/>
        <v>1.6921609065808072</v>
      </c>
      <c r="E100" s="122">
        <f t="shared" si="16"/>
        <v>5.6369432551591112</v>
      </c>
      <c r="F100" s="122">
        <f t="shared" si="16"/>
        <v>5.7736159579210673</v>
      </c>
      <c r="G100" s="122">
        <f t="shared" si="16"/>
        <v>8.7150274244052444</v>
      </c>
      <c r="H100" s="122">
        <f t="shared" si="16"/>
        <v>11.99603844591314</v>
      </c>
      <c r="I100" s="122">
        <f t="shared" si="16"/>
        <v>6.2133000943491004</v>
      </c>
      <c r="J100" s="122">
        <f t="shared" si="16"/>
        <v>6.3505326059167642</v>
      </c>
      <c r="K100" s="122">
        <f t="shared" si="16"/>
        <v>11.582475538701537</v>
      </c>
      <c r="L100" s="122">
        <f t="shared" si="16"/>
        <v>19.495430270033989</v>
      </c>
      <c r="M100" s="122">
        <f t="shared" si="16"/>
        <v>18.861539474797155</v>
      </c>
      <c r="N100" s="122">
        <f t="shared" si="16"/>
        <v>17.325518946919637</v>
      </c>
      <c r="O100" s="122">
        <f t="shared" si="16"/>
        <v>16.285292345813065</v>
      </c>
      <c r="P100" s="122">
        <f t="shared" si="16"/>
        <v>15.544957903932671</v>
      </c>
      <c r="Q100" s="122">
        <f t="shared" si="16"/>
        <v>16.102833373094612</v>
      </c>
      <c r="R100" s="122">
        <f t="shared" si="16"/>
        <v>17.338841529309668</v>
      </c>
      <c r="S100" s="122">
        <f t="shared" si="16"/>
        <v>16.58399255040813</v>
      </c>
      <c r="T100" s="122">
        <f t="shared" si="16"/>
        <v>17.190554678306828</v>
      </c>
      <c r="U100" s="122">
        <f t="shared" si="16"/>
        <v>17.242090565203725</v>
      </c>
      <c r="V100" s="122">
        <f t="shared" si="16"/>
        <v>17.94227070419624</v>
      </c>
      <c r="W100" s="122">
        <f t="shared" si="16"/>
        <v>19.813503773538326</v>
      </c>
      <c r="X100" s="122">
        <f t="shared" si="16"/>
        <v>21.923016006550473</v>
      </c>
      <c r="Y100" s="122">
        <f t="shared" si="16"/>
        <v>26.002402344044533</v>
      </c>
      <c r="DA100" s="130" t="s">
        <v>1708</v>
      </c>
    </row>
    <row r="101" spans="1:105" ht="12" customHeight="1" x14ac:dyDescent="0.25">
      <c r="A101" s="97" t="s">
        <v>53</v>
      </c>
      <c r="B101" s="98">
        <v>1.2254765172852098</v>
      </c>
      <c r="C101" s="98">
        <v>1.4920683456232655</v>
      </c>
      <c r="D101" s="98">
        <v>1.6921609065808072</v>
      </c>
      <c r="E101" s="98">
        <v>5.6369432551591112</v>
      </c>
      <c r="F101" s="98">
        <v>5.7736159579210673</v>
      </c>
      <c r="G101" s="98">
        <v>8.7150274244052444</v>
      </c>
      <c r="H101" s="98">
        <v>11.99603844591314</v>
      </c>
      <c r="I101" s="98">
        <v>6.2133000943491004</v>
      </c>
      <c r="J101" s="98">
        <v>6.3505326059167642</v>
      </c>
      <c r="K101" s="98">
        <v>11.582475538701537</v>
      </c>
      <c r="L101" s="98">
        <v>19.495430270033989</v>
      </c>
      <c r="M101" s="98">
        <v>18.861539474797155</v>
      </c>
      <c r="N101" s="98">
        <v>17.325518946919637</v>
      </c>
      <c r="O101" s="98">
        <v>16.285292345813065</v>
      </c>
      <c r="P101" s="98">
        <v>15.544957903932671</v>
      </c>
      <c r="Q101" s="98">
        <v>16.102833373094612</v>
      </c>
      <c r="R101" s="98">
        <v>17.338841529309668</v>
      </c>
      <c r="S101" s="98">
        <v>16.58399255040813</v>
      </c>
      <c r="T101" s="98">
        <v>17.190554678306828</v>
      </c>
      <c r="U101" s="98">
        <v>17.242090565203725</v>
      </c>
      <c r="V101" s="98">
        <v>17.94227070419624</v>
      </c>
      <c r="W101" s="98">
        <v>19.813503773538326</v>
      </c>
      <c r="X101" s="98">
        <v>21.923016006550473</v>
      </c>
      <c r="Y101" s="98">
        <v>26.002402344044533</v>
      </c>
      <c r="DA101" s="63" t="s">
        <v>1709</v>
      </c>
    </row>
    <row r="102" spans="1:105" ht="12" customHeight="1" x14ac:dyDescent="0.25">
      <c r="A102" s="121" t="s">
        <v>55</v>
      </c>
      <c r="B102" s="122">
        <v>12.601536701094659</v>
      </c>
      <c r="C102" s="122">
        <v>17.680608277159198</v>
      </c>
      <c r="D102" s="122">
        <v>31.38429510965479</v>
      </c>
      <c r="E102" s="122">
        <v>46.290868620927412</v>
      </c>
      <c r="F102" s="122">
        <v>56.775963522243707</v>
      </c>
      <c r="G102" s="122">
        <v>65.468483120337496</v>
      </c>
      <c r="H102" s="122">
        <v>73.369704637252042</v>
      </c>
      <c r="I102" s="122">
        <v>88.395471714275217</v>
      </c>
      <c r="J102" s="122">
        <v>104.05285700479099</v>
      </c>
      <c r="K102" s="122">
        <v>124.86534700926538</v>
      </c>
      <c r="L102" s="122">
        <v>142.4156652376567</v>
      </c>
      <c r="M102" s="122">
        <v>133.62165092486987</v>
      </c>
      <c r="N102" s="122">
        <v>140.02979072774946</v>
      </c>
      <c r="O102" s="122">
        <v>153.4844462680598</v>
      </c>
      <c r="P102" s="122">
        <v>151.51503874923748</v>
      </c>
      <c r="Q102" s="122">
        <v>147.40602787018108</v>
      </c>
      <c r="R102" s="122">
        <v>149.7705952946439</v>
      </c>
      <c r="S102" s="122">
        <v>151.97273980264663</v>
      </c>
      <c r="T102" s="122">
        <v>149.51752970290946</v>
      </c>
      <c r="U102" s="122">
        <v>148.22522344638719</v>
      </c>
      <c r="V102" s="122">
        <v>163.09722262233788</v>
      </c>
      <c r="W102" s="122">
        <v>152.45708446818597</v>
      </c>
      <c r="X102" s="122">
        <v>150.54637876979947</v>
      </c>
      <c r="Y102" s="122">
        <v>151.54822421821802</v>
      </c>
      <c r="DA102" s="130" t="s">
        <v>1710</v>
      </c>
    </row>
    <row r="103" spans="1:105" ht="12" customHeight="1" x14ac:dyDescent="0.25">
      <c r="A103" s="97" t="s">
        <v>124</v>
      </c>
      <c r="B103" s="98">
        <v>11.95477393568833</v>
      </c>
      <c r="C103" s="98">
        <v>16.651395392058163</v>
      </c>
      <c r="D103" s="98">
        <v>29.31874812804628</v>
      </c>
      <c r="E103" s="98">
        <v>43.555546614047827</v>
      </c>
      <c r="F103" s="98">
        <v>53.259780372375616</v>
      </c>
      <c r="G103" s="98">
        <v>60.776419138581574</v>
      </c>
      <c r="H103" s="98">
        <v>68.007276666566312</v>
      </c>
      <c r="I103" s="98">
        <v>80.714992059392486</v>
      </c>
      <c r="J103" s="98">
        <v>93.355021567982448</v>
      </c>
      <c r="K103" s="98">
        <v>109.85907440305704</v>
      </c>
      <c r="L103" s="98">
        <v>123.18795889142814</v>
      </c>
      <c r="M103" s="98">
        <v>111.9225353054114</v>
      </c>
      <c r="N103" s="98">
        <v>115.41297126454694</v>
      </c>
      <c r="O103" s="98">
        <v>125.52764064634066</v>
      </c>
      <c r="P103" s="98">
        <v>120.8849044303462</v>
      </c>
      <c r="Q103" s="98">
        <v>114.71770782355117</v>
      </c>
      <c r="R103" s="98">
        <v>114.5458473906797</v>
      </c>
      <c r="S103" s="98">
        <v>115.71447153418907</v>
      </c>
      <c r="T103" s="98">
        <v>110.9146081584923</v>
      </c>
      <c r="U103" s="98">
        <v>109.42685925900851</v>
      </c>
      <c r="V103" s="98">
        <v>121.72228337437626</v>
      </c>
      <c r="W103" s="98">
        <v>106.90377314517629</v>
      </c>
      <c r="X103" s="98">
        <v>97.96398535431878</v>
      </c>
      <c r="Y103" s="98">
        <v>94.52267475968705</v>
      </c>
      <c r="DA103" s="63" t="s">
        <v>1711</v>
      </c>
    </row>
    <row r="104" spans="1:105" ht="12" customHeight="1" x14ac:dyDescent="0.25">
      <c r="A104" s="97" t="s">
        <v>123</v>
      </c>
      <c r="B104" s="98">
        <v>0.12597606076342305</v>
      </c>
      <c r="C104" s="98">
        <v>0.15063122945586641</v>
      </c>
      <c r="D104" s="98">
        <v>0.24284104265952766</v>
      </c>
      <c r="E104" s="98">
        <v>0.56127238864085149</v>
      </c>
      <c r="F104" s="98">
        <v>0.64685988056174581</v>
      </c>
      <c r="G104" s="98">
        <v>0.65805638768512464</v>
      </c>
      <c r="H104" s="98">
        <v>0.72784314979774878</v>
      </c>
      <c r="I104" s="98">
        <v>0.76997241408705186</v>
      </c>
      <c r="J104" s="98">
        <v>1.1176821443464673</v>
      </c>
      <c r="K104" s="98">
        <v>1.3873287810413575</v>
      </c>
      <c r="L104" s="98">
        <v>2.6182362917726136</v>
      </c>
      <c r="M104" s="98">
        <v>2.6514262703839808</v>
      </c>
      <c r="N104" s="98">
        <v>3.1669688346190243</v>
      </c>
      <c r="O104" s="98">
        <v>3.7306181676948102</v>
      </c>
      <c r="P104" s="98">
        <v>3.8865911395920341</v>
      </c>
      <c r="Q104" s="98">
        <v>3.8149105777777468</v>
      </c>
      <c r="R104" s="98">
        <v>3.8413756842080682</v>
      </c>
      <c r="S104" s="98">
        <v>4.2427996608259306</v>
      </c>
      <c r="T104" s="98">
        <v>3.970156905221828</v>
      </c>
      <c r="U104" s="98">
        <v>4.0024783091178078</v>
      </c>
      <c r="V104" s="98">
        <v>5.2798620438428188</v>
      </c>
      <c r="W104" s="98">
        <v>4.0367039259565036</v>
      </c>
      <c r="X104" s="98">
        <v>3.3580384680606201</v>
      </c>
      <c r="Y104" s="98">
        <v>2.6996822457978036</v>
      </c>
      <c r="DA104" s="63" t="s">
        <v>1712</v>
      </c>
    </row>
    <row r="105" spans="1:105" ht="12" customHeight="1" x14ac:dyDescent="0.25">
      <c r="A105" s="100" t="s">
        <v>50</v>
      </c>
      <c r="B105" s="101">
        <v>3.4994681196448288E-2</v>
      </c>
      <c r="C105" s="101">
        <v>4.3531815447904645E-2</v>
      </c>
      <c r="D105" s="101">
        <v>7.1895087763339652E-2</v>
      </c>
      <c r="E105" s="101">
        <v>0.14613019288548729</v>
      </c>
      <c r="F105" s="101">
        <v>0.16835119855888481</v>
      </c>
      <c r="G105" s="101">
        <v>0.19323941999448935</v>
      </c>
      <c r="H105" s="101">
        <v>0.1978327270674497</v>
      </c>
      <c r="I105" s="101">
        <v>0.21211663680676471</v>
      </c>
      <c r="J105" s="101">
        <v>0.30069678020713125</v>
      </c>
      <c r="K105" s="101">
        <v>0.38639120459004495</v>
      </c>
      <c r="L105" s="101">
        <v>0.62290915628434618</v>
      </c>
      <c r="M105" s="101">
        <v>0.42998872110943931</v>
      </c>
      <c r="N105" s="101">
        <v>0.5338417209510069</v>
      </c>
      <c r="O105" s="101">
        <v>0.58120051399753025</v>
      </c>
      <c r="P105" s="101">
        <v>0.61912505089261627</v>
      </c>
      <c r="Q105" s="101">
        <v>0.60679261642958959</v>
      </c>
      <c r="R105" s="101">
        <v>0.64797191231047901</v>
      </c>
      <c r="S105" s="101">
        <v>0.69126551035041051</v>
      </c>
      <c r="T105" s="101">
        <v>0.45870425656452618</v>
      </c>
      <c r="U105" s="101">
        <v>0.46803340083897632</v>
      </c>
      <c r="V105" s="101">
        <v>0.8142150864536446</v>
      </c>
      <c r="W105" s="101">
        <v>0.64838408404838632</v>
      </c>
      <c r="X105" s="101">
        <v>0.83110470601005892</v>
      </c>
      <c r="Y105" s="101">
        <v>0.55299293901393409</v>
      </c>
      <c r="DA105" s="131" t="s">
        <v>1713</v>
      </c>
    </row>
    <row r="106" spans="1:105" ht="12" customHeight="1" x14ac:dyDescent="0.25">
      <c r="A106" s="103" t="s">
        <v>52</v>
      </c>
      <c r="B106" s="104">
        <v>9.0981379566974774E-2</v>
      </c>
      <c r="C106" s="104">
        <v>0.10709941400796176</v>
      </c>
      <c r="D106" s="104">
        <v>0.17094595489618802</v>
      </c>
      <c r="E106" s="104">
        <v>0.41514219575536415</v>
      </c>
      <c r="F106" s="104">
        <v>0.47850868200286095</v>
      </c>
      <c r="G106" s="104">
        <v>0.46481696769063535</v>
      </c>
      <c r="H106" s="104">
        <v>0.53001042273029908</v>
      </c>
      <c r="I106" s="104">
        <v>0.55785577728028712</v>
      </c>
      <c r="J106" s="104">
        <v>0.81698536413933598</v>
      </c>
      <c r="K106" s="104">
        <v>1.0009375764513126</v>
      </c>
      <c r="L106" s="104">
        <v>1.9953271354882676</v>
      </c>
      <c r="M106" s="104">
        <v>2.2214375492745417</v>
      </c>
      <c r="N106" s="104">
        <v>2.6331271136680177</v>
      </c>
      <c r="O106" s="104">
        <v>3.14941765369728</v>
      </c>
      <c r="P106" s="104">
        <v>3.2674660886994178</v>
      </c>
      <c r="Q106" s="104">
        <v>3.2081179613481572</v>
      </c>
      <c r="R106" s="104">
        <v>3.1934037718975889</v>
      </c>
      <c r="S106" s="104">
        <v>3.5515341504755198</v>
      </c>
      <c r="T106" s="104">
        <v>3.5114526486573019</v>
      </c>
      <c r="U106" s="104">
        <v>3.5344449082788314</v>
      </c>
      <c r="V106" s="104">
        <v>4.4656469573891746</v>
      </c>
      <c r="W106" s="104">
        <v>3.3883198419081171</v>
      </c>
      <c r="X106" s="104">
        <v>2.526933762050561</v>
      </c>
      <c r="Y106" s="104">
        <v>2.1466893067838693</v>
      </c>
      <c r="DA106" s="132" t="s">
        <v>1714</v>
      </c>
    </row>
    <row r="107" spans="1:105" ht="12" customHeight="1" x14ac:dyDescent="0.25">
      <c r="A107" s="106" t="s">
        <v>122</v>
      </c>
      <c r="B107" s="101">
        <v>0.2113119415111758</v>
      </c>
      <c r="C107" s="101">
        <v>0.333564721870245</v>
      </c>
      <c r="D107" s="101">
        <v>0.70661131820337364</v>
      </c>
      <c r="E107" s="101">
        <v>0.89775185258239976</v>
      </c>
      <c r="F107" s="101">
        <v>1.1883719853103354</v>
      </c>
      <c r="G107" s="101">
        <v>1.5218655221299018</v>
      </c>
      <c r="H107" s="101">
        <v>1.8997421873919493</v>
      </c>
      <c r="I107" s="101">
        <v>2.9973689121560074</v>
      </c>
      <c r="J107" s="101">
        <v>3.4970528798601532</v>
      </c>
      <c r="K107" s="101">
        <v>4.5052576225122065</v>
      </c>
      <c r="L107" s="101">
        <v>4.05023942961685</v>
      </c>
      <c r="M107" s="101">
        <v>4.023598894284838</v>
      </c>
      <c r="N107" s="101">
        <v>3.8807723797505109</v>
      </c>
      <c r="O107" s="101">
        <v>4.4701130769530977</v>
      </c>
      <c r="P107" s="101">
        <v>4.2456970854887794</v>
      </c>
      <c r="Q107" s="101">
        <v>4.1596519816154105</v>
      </c>
      <c r="R107" s="101">
        <v>4.2717257297516529</v>
      </c>
      <c r="S107" s="101">
        <v>4.1230825443378798</v>
      </c>
      <c r="T107" s="101">
        <v>5.3513097694895606</v>
      </c>
      <c r="U107" s="101">
        <v>5.2702048489066966</v>
      </c>
      <c r="V107" s="101">
        <v>7.5646253801593382</v>
      </c>
      <c r="W107" s="101">
        <v>7.2704518727449869</v>
      </c>
      <c r="X107" s="101">
        <v>7.3345911703123363</v>
      </c>
      <c r="Y107" s="101">
        <v>8.8051896572275243</v>
      </c>
      <c r="DA107" s="131" t="s">
        <v>1715</v>
      </c>
    </row>
    <row r="108" spans="1:105" ht="12" customHeight="1" x14ac:dyDescent="0.25">
      <c r="A108" s="107" t="s">
        <v>121</v>
      </c>
      <c r="B108" s="104">
        <v>0.309474763131731</v>
      </c>
      <c r="C108" s="104">
        <v>0.54501693377492433</v>
      </c>
      <c r="D108" s="104">
        <v>1.1160946207456073</v>
      </c>
      <c r="E108" s="104">
        <v>1.2762977656563272</v>
      </c>
      <c r="F108" s="104">
        <v>1.6809512839960077</v>
      </c>
      <c r="G108" s="104">
        <v>2.5121420719409051</v>
      </c>
      <c r="H108" s="104">
        <v>2.7348426334960361</v>
      </c>
      <c r="I108" s="104">
        <v>3.9131383286396764</v>
      </c>
      <c r="J108" s="104">
        <v>6.0831004126019375</v>
      </c>
      <c r="K108" s="104">
        <v>9.1136862026547831</v>
      </c>
      <c r="L108" s="104">
        <v>12.559230624839097</v>
      </c>
      <c r="M108" s="104">
        <v>15.024090454789649</v>
      </c>
      <c r="N108" s="104">
        <v>17.56907824883298</v>
      </c>
      <c r="O108" s="104">
        <v>19.756074377071215</v>
      </c>
      <c r="P108" s="104">
        <v>22.49784609381047</v>
      </c>
      <c r="Q108" s="104">
        <v>24.713757487236741</v>
      </c>
      <c r="R108" s="104">
        <v>27.111646490004489</v>
      </c>
      <c r="S108" s="104">
        <v>27.892386063293756</v>
      </c>
      <c r="T108" s="104">
        <v>29.281454869705776</v>
      </c>
      <c r="U108" s="104">
        <v>29.525681029354168</v>
      </c>
      <c r="V108" s="104">
        <v>28.530451823959481</v>
      </c>
      <c r="W108" s="104">
        <v>34.2461555243082</v>
      </c>
      <c r="X108" s="104">
        <v>41.889763777107738</v>
      </c>
      <c r="Y108" s="104">
        <v>45.520677555505642</v>
      </c>
      <c r="DA108" s="132" t="s">
        <v>1716</v>
      </c>
    </row>
    <row r="109" spans="1:105" ht="12" customHeight="1" x14ac:dyDescent="0.25">
      <c r="A109" s="108" t="s">
        <v>53</v>
      </c>
      <c r="B109" s="98">
        <v>7.3177331297504186E-2</v>
      </c>
      <c r="C109" s="98">
        <v>0.14436971619256767</v>
      </c>
      <c r="D109" s="98">
        <v>0.31365281120149985</v>
      </c>
      <c r="E109" s="98">
        <v>0.26454525978845783</v>
      </c>
      <c r="F109" s="98">
        <v>0.35297036967675099</v>
      </c>
      <c r="G109" s="98">
        <v>0.70393324576287863</v>
      </c>
      <c r="H109" s="98">
        <v>0.66133786767918235</v>
      </c>
      <c r="I109" s="98">
        <v>0.97784713678519841</v>
      </c>
      <c r="J109" s="98">
        <v>1.4688794023024998</v>
      </c>
      <c r="K109" s="98">
        <v>2.348148412479401</v>
      </c>
      <c r="L109" s="98">
        <v>2.3157604991163421</v>
      </c>
      <c r="M109" s="98">
        <v>2.1180991279947623</v>
      </c>
      <c r="N109" s="98">
        <v>2.3889229813439927</v>
      </c>
      <c r="O109" s="98">
        <v>2.2757905787835471</v>
      </c>
      <c r="P109" s="98">
        <v>2.7681143461856075</v>
      </c>
      <c r="Q109" s="98">
        <v>3.1988657238535416</v>
      </c>
      <c r="R109" s="98">
        <v>3.8262582831582028</v>
      </c>
      <c r="S109" s="98">
        <v>3.7373828911739628</v>
      </c>
      <c r="T109" s="98">
        <v>2.826799202691002</v>
      </c>
      <c r="U109" s="98">
        <v>2.907600590319392</v>
      </c>
      <c r="V109" s="98">
        <v>1.0976790506928156</v>
      </c>
      <c r="W109" s="98">
        <v>3.197401254515793</v>
      </c>
      <c r="X109" s="98">
        <v>7.2745410757175781</v>
      </c>
      <c r="Y109" s="98">
        <v>7.6510485079652995</v>
      </c>
      <c r="DA109" s="63" t="s">
        <v>1717</v>
      </c>
    </row>
    <row r="110" spans="1:105" ht="12" customHeight="1" x14ac:dyDescent="0.25">
      <c r="A110" s="108" t="s">
        <v>52</v>
      </c>
      <c r="B110" s="98">
        <v>0.23629743183422683</v>
      </c>
      <c r="C110" s="98">
        <v>0.40064721758235666</v>
      </c>
      <c r="D110" s="98">
        <v>0.80244180954410749</v>
      </c>
      <c r="E110" s="98">
        <v>1.0117525058678694</v>
      </c>
      <c r="F110" s="98">
        <v>1.3279809143192567</v>
      </c>
      <c r="G110" s="98">
        <v>1.8082088261780265</v>
      </c>
      <c r="H110" s="98">
        <v>2.0735047658168537</v>
      </c>
      <c r="I110" s="98">
        <v>2.935291191854478</v>
      </c>
      <c r="J110" s="98">
        <v>4.6142210102994374</v>
      </c>
      <c r="K110" s="98">
        <v>6.765537790175383</v>
      </c>
      <c r="L110" s="98">
        <v>10.243470125722755</v>
      </c>
      <c r="M110" s="98">
        <v>12.905991326794886</v>
      </c>
      <c r="N110" s="98">
        <v>15.180155267488988</v>
      </c>
      <c r="O110" s="98">
        <v>17.480283798287669</v>
      </c>
      <c r="P110" s="98">
        <v>19.729731747624861</v>
      </c>
      <c r="Q110" s="98">
        <v>21.514891763383201</v>
      </c>
      <c r="R110" s="98">
        <v>23.285388206846285</v>
      </c>
      <c r="S110" s="98">
        <v>24.155003172119795</v>
      </c>
      <c r="T110" s="98">
        <v>26.454655667014773</v>
      </c>
      <c r="U110" s="98">
        <v>26.618080439034774</v>
      </c>
      <c r="V110" s="98">
        <v>27.432772773266667</v>
      </c>
      <c r="W110" s="98">
        <v>31.048754269792408</v>
      </c>
      <c r="X110" s="98">
        <v>34.615222701390159</v>
      </c>
      <c r="Y110" s="98">
        <v>37.869629047540343</v>
      </c>
      <c r="DA110" s="63" t="s">
        <v>1718</v>
      </c>
    </row>
    <row r="111" spans="1:105" ht="12" customHeight="1" x14ac:dyDescent="0.25">
      <c r="A111" s="121" t="s">
        <v>54</v>
      </c>
      <c r="B111" s="122">
        <v>19.325289977185808</v>
      </c>
      <c r="C111" s="122">
        <v>28.335020066220174</v>
      </c>
      <c r="D111" s="122">
        <v>52.99115317748182</v>
      </c>
      <c r="E111" s="122">
        <v>80.343512698391947</v>
      </c>
      <c r="F111" s="122">
        <v>100.1259886634052</v>
      </c>
      <c r="G111" s="122">
        <v>113.87834676072703</v>
      </c>
      <c r="H111" s="122">
        <v>121.19729578702571</v>
      </c>
      <c r="I111" s="122">
        <v>146.32951318739009</v>
      </c>
      <c r="J111" s="122">
        <v>147.88818631459986</v>
      </c>
      <c r="K111" s="122">
        <v>174.83084214464088</v>
      </c>
      <c r="L111" s="122">
        <v>225.46187151855884</v>
      </c>
      <c r="M111" s="122">
        <v>207.13105812489917</v>
      </c>
      <c r="N111" s="122">
        <v>189.22241948910175</v>
      </c>
      <c r="O111" s="122">
        <v>184.33353490161608</v>
      </c>
      <c r="P111" s="122">
        <v>177.59490429135457</v>
      </c>
      <c r="Q111" s="122">
        <v>176.70325167869132</v>
      </c>
      <c r="R111" s="122">
        <v>215.31423598680902</v>
      </c>
      <c r="S111" s="122">
        <v>206.80634136292844</v>
      </c>
      <c r="T111" s="122">
        <v>230.87692284544647</v>
      </c>
      <c r="U111" s="122">
        <v>234.60971171284672</v>
      </c>
      <c r="V111" s="122">
        <v>258.21603205248886</v>
      </c>
      <c r="W111" s="122">
        <v>264.56092724025126</v>
      </c>
      <c r="X111" s="122">
        <v>250.98198484322415</v>
      </c>
      <c r="Y111" s="122">
        <v>287.84575880606155</v>
      </c>
      <c r="DA111" s="130" t="s">
        <v>1719</v>
      </c>
    </row>
    <row r="112" spans="1:105" ht="12" customHeight="1" x14ac:dyDescent="0.25">
      <c r="A112" s="97" t="s">
        <v>50</v>
      </c>
      <c r="B112" s="98">
        <v>10.870040379463472</v>
      </c>
      <c r="C112" s="98">
        <v>15.175712396657167</v>
      </c>
      <c r="D112" s="98">
        <v>27.776703254455278</v>
      </c>
      <c r="E112" s="98">
        <v>48.595945440512651</v>
      </c>
      <c r="F112" s="98">
        <v>58.319218252626676</v>
      </c>
      <c r="G112" s="98">
        <v>58.438806156340306</v>
      </c>
      <c r="H112" s="98">
        <v>60.239550200522046</v>
      </c>
      <c r="I112" s="98">
        <v>65.360476743325563</v>
      </c>
      <c r="J112" s="98">
        <v>64.05286458717049</v>
      </c>
      <c r="K112" s="98">
        <v>76.834181787574934</v>
      </c>
      <c r="L112" s="98">
        <v>94.214082291694908</v>
      </c>
      <c r="M112" s="98">
        <v>100.03681662080245</v>
      </c>
      <c r="N112" s="98">
        <v>105.25653159579292</v>
      </c>
      <c r="O112" s="98">
        <v>115.11725850143372</v>
      </c>
      <c r="P112" s="98">
        <v>109.74142871687542</v>
      </c>
      <c r="Q112" s="98">
        <v>103.248113357368</v>
      </c>
      <c r="R112" s="98">
        <v>102.41594964583319</v>
      </c>
      <c r="S112" s="98">
        <v>103.39260069832335</v>
      </c>
      <c r="T112" s="98">
        <v>97.768933608925323</v>
      </c>
      <c r="U112" s="98">
        <v>94.941113885451799</v>
      </c>
      <c r="V112" s="98">
        <v>103.16932470182608</v>
      </c>
      <c r="W112" s="98">
        <v>87.295562113344275</v>
      </c>
      <c r="X112" s="98">
        <v>78.781954725457624</v>
      </c>
      <c r="Y112" s="98">
        <v>75.057376133234541</v>
      </c>
      <c r="DA112" s="63" t="s">
        <v>1720</v>
      </c>
    </row>
    <row r="113" spans="1:105" ht="12" customHeight="1" x14ac:dyDescent="0.25">
      <c r="A113" s="109" t="s">
        <v>120</v>
      </c>
      <c r="B113" s="33">
        <v>8.4552495977223359</v>
      </c>
      <c r="C113" s="33">
        <v>13.15930766956301</v>
      </c>
      <c r="D113" s="33">
        <v>25.214449923026542</v>
      </c>
      <c r="E113" s="33">
        <v>31.7475672578793</v>
      </c>
      <c r="F113" s="33">
        <v>41.806770410778519</v>
      </c>
      <c r="G113" s="33">
        <v>55.439540604386714</v>
      </c>
      <c r="H113" s="33">
        <v>60.957745586503663</v>
      </c>
      <c r="I113" s="33">
        <v>80.969036444064528</v>
      </c>
      <c r="J113" s="33">
        <v>83.835321727429374</v>
      </c>
      <c r="K113" s="33">
        <v>97.996660357065934</v>
      </c>
      <c r="L113" s="33">
        <v>131.24778922686394</v>
      </c>
      <c r="M113" s="33">
        <v>107.09424150409671</v>
      </c>
      <c r="N113" s="33">
        <v>83.965887893308846</v>
      </c>
      <c r="O113" s="33">
        <v>69.216276400182352</v>
      </c>
      <c r="P113" s="33">
        <v>67.853475574479162</v>
      </c>
      <c r="Q113" s="33">
        <v>73.455138321323318</v>
      </c>
      <c r="R113" s="33">
        <v>112.89828634097582</v>
      </c>
      <c r="S113" s="33">
        <v>103.4137406646051</v>
      </c>
      <c r="T113" s="33">
        <v>133.10798923652115</v>
      </c>
      <c r="U113" s="33">
        <v>139.6685978273949</v>
      </c>
      <c r="V113" s="33">
        <v>155.04670735066276</v>
      </c>
      <c r="W113" s="33">
        <v>177.26536512690697</v>
      </c>
      <c r="X113" s="33">
        <v>172.20003011776652</v>
      </c>
      <c r="Y113" s="33">
        <v>212.78838267282703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32.844347681376028</v>
      </c>
      <c r="C115" s="117">
        <f t="shared" si="17"/>
        <v>47.778366740274649</v>
      </c>
      <c r="D115" s="117">
        <f t="shared" si="17"/>
        <v>90.203852714444594</v>
      </c>
      <c r="E115" s="117">
        <f t="shared" si="17"/>
        <v>157.29736046782554</v>
      </c>
      <c r="F115" s="117">
        <f t="shared" si="17"/>
        <v>194.34624789241724</v>
      </c>
      <c r="G115" s="117">
        <f t="shared" si="17"/>
        <v>235.72990327532946</v>
      </c>
      <c r="H115" s="117">
        <f t="shared" si="17"/>
        <v>256.18338056982753</v>
      </c>
      <c r="I115" s="117">
        <f t="shared" si="17"/>
        <v>301.77594471840308</v>
      </c>
      <c r="J115" s="117">
        <f t="shared" si="17"/>
        <v>329.8609011649466</v>
      </c>
      <c r="K115" s="117">
        <f t="shared" si="17"/>
        <v>467.77557416701234</v>
      </c>
      <c r="L115" s="117">
        <f t="shared" si="17"/>
        <v>486.85882997911415</v>
      </c>
      <c r="M115" s="117">
        <f t="shared" si="17"/>
        <v>465.6437732685377</v>
      </c>
      <c r="N115" s="117">
        <f t="shared" si="17"/>
        <v>500.39222734849261</v>
      </c>
      <c r="O115" s="117">
        <f t="shared" si="17"/>
        <v>576.82047445488934</v>
      </c>
      <c r="P115" s="117">
        <f t="shared" si="17"/>
        <v>617.50755487290019</v>
      </c>
      <c r="Q115" s="117">
        <f t="shared" si="17"/>
        <v>618.71617568146189</v>
      </c>
      <c r="R115" s="117">
        <f t="shared" ref="R115:V115" si="18">R116+R118+R120+R129</f>
        <v>655.02090162871059</v>
      </c>
      <c r="S115" s="117">
        <f t="shared" si="18"/>
        <v>656.52532763459681</v>
      </c>
      <c r="T115" s="117">
        <f t="shared" si="18"/>
        <v>689.48842384889849</v>
      </c>
      <c r="U115" s="117">
        <f t="shared" si="18"/>
        <v>708.01877903600871</v>
      </c>
      <c r="V115" s="117">
        <f t="shared" si="18"/>
        <v>758.38615783434284</v>
      </c>
      <c r="W115" s="117">
        <f t="shared" ref="W115:Y115" si="19">W116+W118+W120+W129</f>
        <v>786.23993766314857</v>
      </c>
      <c r="X115" s="117">
        <f t="shared" si="19"/>
        <v>832.57669416452404</v>
      </c>
      <c r="Y115" s="117">
        <f t="shared" si="19"/>
        <v>893.79834370700814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11.254817614539334</v>
      </c>
      <c r="C116" s="122">
        <f t="shared" si="20"/>
        <v>16.461621394767356</v>
      </c>
      <c r="D116" s="122">
        <f t="shared" si="20"/>
        <v>33.849685498556717</v>
      </c>
      <c r="E116" s="122">
        <f t="shared" si="20"/>
        <v>66.000353320919061</v>
      </c>
      <c r="F116" s="122">
        <f t="shared" si="20"/>
        <v>82.740353560158567</v>
      </c>
      <c r="G116" s="122">
        <f t="shared" si="20"/>
        <v>100.66772544468611</v>
      </c>
      <c r="H116" s="122">
        <f t="shared" si="20"/>
        <v>101.97414931547443</v>
      </c>
      <c r="I116" s="122">
        <f t="shared" si="20"/>
        <v>134.67568194300273</v>
      </c>
      <c r="J116" s="122">
        <f t="shared" si="20"/>
        <v>150.03073007379479</v>
      </c>
      <c r="K116" s="122">
        <f t="shared" si="20"/>
        <v>240.92091387529325</v>
      </c>
      <c r="L116" s="122">
        <f t="shared" si="20"/>
        <v>188.19235794980273</v>
      </c>
      <c r="M116" s="122">
        <f t="shared" si="20"/>
        <v>184.66549965003679</v>
      </c>
      <c r="N116" s="122">
        <f t="shared" si="20"/>
        <v>230.52860625025966</v>
      </c>
      <c r="O116" s="122">
        <f t="shared" si="20"/>
        <v>303.09754546166278</v>
      </c>
      <c r="P116" s="122">
        <f t="shared" si="20"/>
        <v>346.98212245350061</v>
      </c>
      <c r="Q116" s="122">
        <f t="shared" si="20"/>
        <v>343.50326694994425</v>
      </c>
      <c r="R116" s="122">
        <f t="shared" si="20"/>
        <v>339.28262058736811</v>
      </c>
      <c r="S116" s="122">
        <f t="shared" si="20"/>
        <v>343.53768327931124</v>
      </c>
      <c r="T116" s="122">
        <f t="shared" si="20"/>
        <v>350.3648532253037</v>
      </c>
      <c r="U116" s="122">
        <f t="shared" si="20"/>
        <v>361.01137391109728</v>
      </c>
      <c r="V116" s="122">
        <f t="shared" si="20"/>
        <v>375.26990349222575</v>
      </c>
      <c r="W116" s="122">
        <f t="shared" si="20"/>
        <v>388.77184085734348</v>
      </c>
      <c r="X116" s="122">
        <f t="shared" si="20"/>
        <v>432.14253420876832</v>
      </c>
      <c r="Y116" s="122">
        <f t="shared" si="20"/>
        <v>439.41765891745274</v>
      </c>
      <c r="DA116" s="130" t="s">
        <v>1874</v>
      </c>
    </row>
    <row r="117" spans="1:105" ht="12" customHeight="1" x14ac:dyDescent="0.25">
      <c r="A117" s="97" t="s">
        <v>53</v>
      </c>
      <c r="B117" s="98">
        <v>11.254817614539334</v>
      </c>
      <c r="C117" s="98">
        <v>16.461621394767356</v>
      </c>
      <c r="D117" s="98">
        <v>33.849685498556717</v>
      </c>
      <c r="E117" s="98">
        <v>66.000353320919061</v>
      </c>
      <c r="F117" s="98">
        <v>82.740353560158567</v>
      </c>
      <c r="G117" s="98">
        <v>100.66772544468611</v>
      </c>
      <c r="H117" s="98">
        <v>101.97414931547443</v>
      </c>
      <c r="I117" s="98">
        <v>134.67568194300273</v>
      </c>
      <c r="J117" s="98">
        <v>150.03073007379479</v>
      </c>
      <c r="K117" s="98">
        <v>240.92091387529325</v>
      </c>
      <c r="L117" s="98">
        <v>188.19235794980273</v>
      </c>
      <c r="M117" s="98">
        <v>184.66549965003679</v>
      </c>
      <c r="N117" s="98">
        <v>230.52860625025966</v>
      </c>
      <c r="O117" s="98">
        <v>303.09754546166278</v>
      </c>
      <c r="P117" s="98">
        <v>346.98212245350061</v>
      </c>
      <c r="Q117" s="98">
        <v>343.50326694994425</v>
      </c>
      <c r="R117" s="98">
        <v>339.28262058736811</v>
      </c>
      <c r="S117" s="98">
        <v>343.53768327931124</v>
      </c>
      <c r="T117" s="98">
        <v>350.3648532253037</v>
      </c>
      <c r="U117" s="98">
        <v>361.01137391109728</v>
      </c>
      <c r="V117" s="98">
        <v>375.26990349222575</v>
      </c>
      <c r="W117" s="98">
        <v>388.77184085734348</v>
      </c>
      <c r="X117" s="98">
        <v>432.14253420876832</v>
      </c>
      <c r="Y117" s="98">
        <v>439.41765891745274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2.1748185124580792</v>
      </c>
      <c r="C118" s="122">
        <f t="shared" si="21"/>
        <v>2.8978596867483022</v>
      </c>
      <c r="D118" s="122">
        <f t="shared" si="21"/>
        <v>3.6330015797389716</v>
      </c>
      <c r="E118" s="122">
        <f t="shared" si="21"/>
        <v>12.989533893863328</v>
      </c>
      <c r="F118" s="122">
        <f t="shared" si="21"/>
        <v>13.916852412539674</v>
      </c>
      <c r="G118" s="122">
        <f t="shared" si="21"/>
        <v>21.696528963786264</v>
      </c>
      <c r="H118" s="122">
        <f t="shared" si="21"/>
        <v>30.701887403672742</v>
      </c>
      <c r="I118" s="122">
        <f t="shared" si="21"/>
        <v>16.265311420582542</v>
      </c>
      <c r="J118" s="122">
        <f t="shared" si="21"/>
        <v>17.054345632728207</v>
      </c>
      <c r="K118" s="122">
        <f t="shared" si="21"/>
        <v>32.300644309380118</v>
      </c>
      <c r="L118" s="122">
        <f t="shared" si="21"/>
        <v>56.693526903528486</v>
      </c>
      <c r="M118" s="122">
        <f t="shared" si="21"/>
        <v>57.235211050938958</v>
      </c>
      <c r="N118" s="122">
        <f t="shared" si="21"/>
        <v>54.593725037686831</v>
      </c>
      <c r="O118" s="122">
        <f t="shared" si="21"/>
        <v>53.119004411967985</v>
      </c>
      <c r="P118" s="122">
        <f t="shared" si="21"/>
        <v>52.560138514064647</v>
      </c>
      <c r="Q118" s="122">
        <f t="shared" si="21"/>
        <v>56.56902110466357</v>
      </c>
      <c r="R118" s="122">
        <f t="shared" si="21"/>
        <v>62.59816017091768</v>
      </c>
      <c r="S118" s="122">
        <f t="shared" si="21"/>
        <v>61.468502489177588</v>
      </c>
      <c r="T118" s="122">
        <f t="shared" si="21"/>
        <v>65.181134593122863</v>
      </c>
      <c r="U118" s="122">
        <f t="shared" si="21"/>
        <v>66.55142981501433</v>
      </c>
      <c r="V118" s="122">
        <f t="shared" si="21"/>
        <v>70.101181664639043</v>
      </c>
      <c r="W118" s="122">
        <f t="shared" si="21"/>
        <v>78.095491532750685</v>
      </c>
      <c r="X118" s="122">
        <f t="shared" si="21"/>
        <v>87.017630020836322</v>
      </c>
      <c r="Y118" s="122">
        <f t="shared" si="21"/>
        <v>103.93186497740287</v>
      </c>
      <c r="DA118" s="130" t="s">
        <v>1876</v>
      </c>
    </row>
    <row r="119" spans="1:105" ht="12" customHeight="1" x14ac:dyDescent="0.25">
      <c r="A119" s="97" t="s">
        <v>53</v>
      </c>
      <c r="B119" s="98">
        <v>2.1748185124580792</v>
      </c>
      <c r="C119" s="98">
        <v>2.8978596867483022</v>
      </c>
      <c r="D119" s="98">
        <v>3.6330015797389716</v>
      </c>
      <c r="E119" s="98">
        <v>12.989533893863328</v>
      </c>
      <c r="F119" s="98">
        <v>13.916852412539674</v>
      </c>
      <c r="G119" s="98">
        <v>21.696528963786264</v>
      </c>
      <c r="H119" s="98">
        <v>30.701887403672742</v>
      </c>
      <c r="I119" s="98">
        <v>16.265311420582542</v>
      </c>
      <c r="J119" s="98">
        <v>17.054345632728207</v>
      </c>
      <c r="K119" s="98">
        <v>32.300644309380118</v>
      </c>
      <c r="L119" s="98">
        <v>56.693526903528486</v>
      </c>
      <c r="M119" s="98">
        <v>57.235211050938958</v>
      </c>
      <c r="N119" s="98">
        <v>54.593725037686831</v>
      </c>
      <c r="O119" s="98">
        <v>53.119004411967985</v>
      </c>
      <c r="P119" s="98">
        <v>52.560138514064647</v>
      </c>
      <c r="Q119" s="98">
        <v>56.56902110466357</v>
      </c>
      <c r="R119" s="98">
        <v>62.59816017091768</v>
      </c>
      <c r="S119" s="98">
        <v>61.468502489177588</v>
      </c>
      <c r="T119" s="98">
        <v>65.181134593122863</v>
      </c>
      <c r="U119" s="98">
        <v>66.55142981501433</v>
      </c>
      <c r="V119" s="98">
        <v>70.101181664639043</v>
      </c>
      <c r="W119" s="98">
        <v>78.095491532750685</v>
      </c>
      <c r="X119" s="98">
        <v>87.017630020836322</v>
      </c>
      <c r="Y119" s="98">
        <v>103.93186497740287</v>
      </c>
      <c r="DA119" s="63" t="s">
        <v>1877</v>
      </c>
    </row>
    <row r="120" spans="1:105" ht="12" customHeight="1" x14ac:dyDescent="0.25">
      <c r="A120" s="121" t="s">
        <v>55</v>
      </c>
      <c r="B120" s="122">
        <v>7.2993280727847241</v>
      </c>
      <c r="C120" s="122">
        <v>10.419985294448052</v>
      </c>
      <c r="D120" s="122">
        <v>18.776436251518323</v>
      </c>
      <c r="E120" s="122">
        <v>27.835078520281137</v>
      </c>
      <c r="F120" s="122">
        <v>34.297319864148839</v>
      </c>
      <c r="G120" s="122">
        <v>39.780579910553783</v>
      </c>
      <c r="H120" s="122">
        <v>44.742101623002732</v>
      </c>
      <c r="I120" s="122">
        <v>54.285162419373549</v>
      </c>
      <c r="J120" s="122">
        <v>64.679105919455822</v>
      </c>
      <c r="K120" s="122">
        <v>78.551403749787212</v>
      </c>
      <c r="L120" s="122">
        <v>91.240895857132912</v>
      </c>
      <c r="M120" s="122">
        <v>87.481717805390929</v>
      </c>
      <c r="N120" s="122">
        <v>93.106515005699322</v>
      </c>
      <c r="O120" s="122">
        <v>103.65307717977508</v>
      </c>
      <c r="P120" s="122">
        <v>104.73089555502816</v>
      </c>
      <c r="Q120" s="122">
        <v>104.3635010575768</v>
      </c>
      <c r="R120" s="122">
        <v>108.38587289909763</v>
      </c>
      <c r="S120" s="122">
        <v>112.42256801620499</v>
      </c>
      <c r="T120" s="122">
        <v>113.40504786819292</v>
      </c>
      <c r="U120" s="122">
        <v>114.50011366654972</v>
      </c>
      <c r="V120" s="122">
        <v>127.62429492207409</v>
      </c>
      <c r="W120" s="122">
        <v>122.22430246982269</v>
      </c>
      <c r="X120" s="122">
        <v>122.59728966640466</v>
      </c>
      <c r="Y120" s="122">
        <v>124.95887474191586</v>
      </c>
      <c r="DA120" s="130" t="s">
        <v>1878</v>
      </c>
    </row>
    <row r="121" spans="1:105" ht="12" customHeight="1" x14ac:dyDescent="0.25">
      <c r="A121" s="97" t="s">
        <v>124</v>
      </c>
      <c r="B121" s="98">
        <v>6.77046801484732</v>
      </c>
      <c r="C121" s="98">
        <v>9.5776110724089705</v>
      </c>
      <c r="D121" s="98">
        <v>17.093115463834252</v>
      </c>
      <c r="E121" s="98">
        <v>25.558459832271687</v>
      </c>
      <c r="F121" s="98">
        <v>31.375943411912338</v>
      </c>
      <c r="G121" s="98">
        <v>35.92374247583566</v>
      </c>
      <c r="H121" s="98">
        <v>40.326741091910115</v>
      </c>
      <c r="I121" s="98">
        <v>48.029129171361376</v>
      </c>
      <c r="J121" s="98">
        <v>55.768122456247404</v>
      </c>
      <c r="K121" s="98">
        <v>65.987075145016775</v>
      </c>
      <c r="L121" s="98">
        <v>74.376819563928422</v>
      </c>
      <c r="M121" s="98">
        <v>67.98367357091827</v>
      </c>
      <c r="N121" s="98">
        <v>70.753776602155227</v>
      </c>
      <c r="O121" s="98">
        <v>78.094684328958522</v>
      </c>
      <c r="P121" s="98">
        <v>76.550689446083481</v>
      </c>
      <c r="Q121" s="98">
        <v>74.165520438840232</v>
      </c>
      <c r="R121" s="98">
        <v>75.825165213057531</v>
      </c>
      <c r="S121" s="98">
        <v>78.700469047650472</v>
      </c>
      <c r="T121" s="98">
        <v>77.254313355925731</v>
      </c>
      <c r="U121" s="98">
        <v>78.083932011418071</v>
      </c>
      <c r="V121" s="98">
        <v>88.707040411737012</v>
      </c>
      <c r="W121" s="98">
        <v>79.498491965593288</v>
      </c>
      <c r="X121" s="98">
        <v>73.806099270270053</v>
      </c>
      <c r="Y121" s="98">
        <v>71.946814437856659</v>
      </c>
      <c r="DA121" s="63" t="s">
        <v>1879</v>
      </c>
    </row>
    <row r="122" spans="1:105" ht="12" customHeight="1" x14ac:dyDescent="0.25">
      <c r="A122" s="97" t="s">
        <v>123</v>
      </c>
      <c r="B122" s="98">
        <v>0.11080027125032388</v>
      </c>
      <c r="C122" s="98">
        <v>0.13203600428559897</v>
      </c>
      <c r="D122" s="98">
        <v>0.2127247163856455</v>
      </c>
      <c r="E122" s="98">
        <v>0.50106152939139248</v>
      </c>
      <c r="F122" s="98">
        <v>0.57777417509504536</v>
      </c>
      <c r="G122" s="98">
        <v>0.5789730215682396</v>
      </c>
      <c r="H122" s="98">
        <v>0.64725331636685079</v>
      </c>
      <c r="I122" s="98">
        <v>0.68384015572601531</v>
      </c>
      <c r="J122" s="98">
        <v>0.99682571433053746</v>
      </c>
      <c r="K122" s="98">
        <v>1.2333005502178402</v>
      </c>
      <c r="L122" s="98">
        <v>2.3737770884095797</v>
      </c>
      <c r="M122" s="98">
        <v>2.4843456032363798</v>
      </c>
      <c r="N122" s="98">
        <v>2.9625549327681751</v>
      </c>
      <c r="O122" s="98">
        <v>3.5125547569099687</v>
      </c>
      <c r="P122" s="98">
        <v>3.6605475291332721</v>
      </c>
      <c r="Q122" s="98">
        <v>3.599081065617638</v>
      </c>
      <c r="R122" s="98">
        <v>3.6186499488376374</v>
      </c>
      <c r="S122" s="98">
        <v>4.0199000008956105</v>
      </c>
      <c r="T122" s="98">
        <v>3.831452217958276</v>
      </c>
      <c r="U122" s="98">
        <v>3.8691576747062686</v>
      </c>
      <c r="V122" s="98">
        <v>5.0641736512366862</v>
      </c>
      <c r="W122" s="98">
        <v>3.8701570941674417</v>
      </c>
      <c r="X122" s="98">
        <v>3.1496369024900015</v>
      </c>
      <c r="Y122" s="98">
        <v>2.5632328726384648</v>
      </c>
      <c r="DA122" s="63" t="s">
        <v>1880</v>
      </c>
    </row>
    <row r="123" spans="1:105" ht="12" customHeight="1" x14ac:dyDescent="0.25">
      <c r="A123" s="100" t="s">
        <v>50</v>
      </c>
      <c r="B123" s="101">
        <v>1.9818891683349105E-2</v>
      </c>
      <c r="C123" s="101">
        <v>2.4936590277637224E-2</v>
      </c>
      <c r="D123" s="101">
        <v>4.1778761489457486E-2</v>
      </c>
      <c r="E123" s="101">
        <v>8.5919333636028342E-2</v>
      </c>
      <c r="F123" s="101">
        <v>9.9265493092184354E-2</v>
      </c>
      <c r="G123" s="101">
        <v>0.11415605387760422</v>
      </c>
      <c r="H123" s="101">
        <v>0.11724289363655169</v>
      </c>
      <c r="I123" s="101">
        <v>0.12598437844572818</v>
      </c>
      <c r="J123" s="101">
        <v>0.17984035019120145</v>
      </c>
      <c r="K123" s="101">
        <v>0.23236297376652759</v>
      </c>
      <c r="L123" s="101">
        <v>0.37844995292131234</v>
      </c>
      <c r="M123" s="101">
        <v>0.26290805396183792</v>
      </c>
      <c r="N123" s="101">
        <v>0.32942781910015739</v>
      </c>
      <c r="O123" s="101">
        <v>0.36313710321268849</v>
      </c>
      <c r="P123" s="101">
        <v>0.3930814404338544</v>
      </c>
      <c r="Q123" s="101">
        <v>0.39096310426948078</v>
      </c>
      <c r="R123" s="101">
        <v>0.42524617694004846</v>
      </c>
      <c r="S123" s="101">
        <v>0.46836585042009043</v>
      </c>
      <c r="T123" s="101">
        <v>0.31999956930097406</v>
      </c>
      <c r="U123" s="101">
        <v>0.33471276642743703</v>
      </c>
      <c r="V123" s="101">
        <v>0.59852669384751134</v>
      </c>
      <c r="W123" s="101">
        <v>0.48183725225932467</v>
      </c>
      <c r="X123" s="101">
        <v>0.62270314043944064</v>
      </c>
      <c r="Y123" s="101">
        <v>0.41654356585459568</v>
      </c>
      <c r="DA123" s="131" t="s">
        <v>1881</v>
      </c>
    </row>
    <row r="124" spans="1:105" ht="12" customHeight="1" x14ac:dyDescent="0.25">
      <c r="A124" s="103" t="s">
        <v>52</v>
      </c>
      <c r="B124" s="104">
        <v>9.0981379566974774E-2</v>
      </c>
      <c r="C124" s="104">
        <v>0.10709941400796176</v>
      </c>
      <c r="D124" s="104">
        <v>0.17094595489618802</v>
      </c>
      <c r="E124" s="104">
        <v>0.41514219575536415</v>
      </c>
      <c r="F124" s="104">
        <v>0.47850868200286095</v>
      </c>
      <c r="G124" s="104">
        <v>0.46481696769063535</v>
      </c>
      <c r="H124" s="104">
        <v>0.53001042273029908</v>
      </c>
      <c r="I124" s="104">
        <v>0.55785577728028712</v>
      </c>
      <c r="J124" s="104">
        <v>0.81698536413933598</v>
      </c>
      <c r="K124" s="104">
        <v>1.0009375764513126</v>
      </c>
      <c r="L124" s="104">
        <v>1.9953271354882676</v>
      </c>
      <c r="M124" s="104">
        <v>2.2214375492745417</v>
      </c>
      <c r="N124" s="104">
        <v>2.6331271136680177</v>
      </c>
      <c r="O124" s="104">
        <v>3.14941765369728</v>
      </c>
      <c r="P124" s="104">
        <v>3.2674660886994178</v>
      </c>
      <c r="Q124" s="104">
        <v>3.2081179613481572</v>
      </c>
      <c r="R124" s="104">
        <v>3.1934037718975889</v>
      </c>
      <c r="S124" s="104">
        <v>3.5515341504755198</v>
      </c>
      <c r="T124" s="104">
        <v>3.5114526486573019</v>
      </c>
      <c r="U124" s="104">
        <v>3.5344449082788314</v>
      </c>
      <c r="V124" s="104">
        <v>4.4656469573891746</v>
      </c>
      <c r="W124" s="104">
        <v>3.3883198419081171</v>
      </c>
      <c r="X124" s="104">
        <v>2.526933762050561</v>
      </c>
      <c r="Y124" s="104">
        <v>2.1466893067838693</v>
      </c>
      <c r="DA124" s="132" t="s">
        <v>1882</v>
      </c>
    </row>
    <row r="125" spans="1:105" ht="12" customHeight="1" x14ac:dyDescent="0.25">
      <c r="A125" s="106" t="s">
        <v>122</v>
      </c>
      <c r="B125" s="101">
        <v>0.13500880268139184</v>
      </c>
      <c r="C125" s="101">
        <v>0.21605370355151046</v>
      </c>
      <c r="D125" s="101">
        <v>0.46271989430174043</v>
      </c>
      <c r="E125" s="101">
        <v>0.59000146497030648</v>
      </c>
      <c r="F125" s="101">
        <v>0.78308390720932208</v>
      </c>
      <c r="G125" s="101">
        <v>1.0047431994422025</v>
      </c>
      <c r="H125" s="101">
        <v>1.2570919891755297</v>
      </c>
      <c r="I125" s="101">
        <v>1.9885078958917577</v>
      </c>
      <c r="J125" s="101">
        <v>2.3232695578573042</v>
      </c>
      <c r="K125" s="101">
        <v>3.0001017991173167</v>
      </c>
      <c r="L125" s="101">
        <v>2.6988786844406705</v>
      </c>
      <c r="M125" s="101">
        <v>2.6877573227172888</v>
      </c>
      <c r="N125" s="101">
        <v>2.6015137550377161</v>
      </c>
      <c r="O125" s="101">
        <v>3.0246542856514664</v>
      </c>
      <c r="P125" s="101">
        <v>2.8969818751941587</v>
      </c>
      <c r="Q125" s="101">
        <v>2.8728554297866555</v>
      </c>
      <c r="R125" s="101">
        <v>2.9829883114691209</v>
      </c>
      <c r="S125" s="101">
        <v>2.9077781114606709</v>
      </c>
      <c r="T125" s="101">
        <v>3.8416236526302794</v>
      </c>
      <c r="U125" s="101">
        <v>3.8229944058074166</v>
      </c>
      <c r="V125" s="101">
        <v>5.6147868082248511</v>
      </c>
      <c r="W125" s="101">
        <v>5.428239650341335</v>
      </c>
      <c r="X125" s="101">
        <v>5.5219538961067709</v>
      </c>
      <c r="Y125" s="101">
        <v>6.7247932448218535</v>
      </c>
      <c r="DA125" s="131" t="s">
        <v>1883</v>
      </c>
    </row>
    <row r="126" spans="1:105" ht="12" customHeight="1" x14ac:dyDescent="0.25">
      <c r="A126" s="107" t="s">
        <v>121</v>
      </c>
      <c r="B126" s="104">
        <v>0.28305098400568834</v>
      </c>
      <c r="C126" s="104">
        <v>0.49428451420197134</v>
      </c>
      <c r="D126" s="104">
        <v>1.007876176996684</v>
      </c>
      <c r="E126" s="104">
        <v>1.1855556936477494</v>
      </c>
      <c r="F126" s="104">
        <v>1.5605183699321361</v>
      </c>
      <c r="G126" s="104">
        <v>2.2731212137076819</v>
      </c>
      <c r="H126" s="104">
        <v>2.5110152255502367</v>
      </c>
      <c r="I126" s="104">
        <v>3.5836851963944021</v>
      </c>
      <c r="J126" s="104">
        <v>5.5908881910205759</v>
      </c>
      <c r="K126" s="104">
        <v>8.330926255435287</v>
      </c>
      <c r="L126" s="104">
        <v>11.791420520354238</v>
      </c>
      <c r="M126" s="104">
        <v>14.325941308518999</v>
      </c>
      <c r="N126" s="104">
        <v>16.788669715738205</v>
      </c>
      <c r="O126" s="104">
        <v>19.021183808255127</v>
      </c>
      <c r="P126" s="104">
        <v>21.622676704617241</v>
      </c>
      <c r="Q126" s="104">
        <v>23.726044123332265</v>
      </c>
      <c r="R126" s="104">
        <v>25.959069425733347</v>
      </c>
      <c r="S126" s="104">
        <v>26.794420856198251</v>
      </c>
      <c r="T126" s="104">
        <v>28.477658641678644</v>
      </c>
      <c r="U126" s="104">
        <v>28.724029574617962</v>
      </c>
      <c r="V126" s="104">
        <v>28.238294050875538</v>
      </c>
      <c r="W126" s="104">
        <v>33.427413759720622</v>
      </c>
      <c r="X126" s="104">
        <v>40.119599597537835</v>
      </c>
      <c r="Y126" s="104">
        <v>43.724034186598885</v>
      </c>
      <c r="DA126" s="132" t="s">
        <v>1884</v>
      </c>
    </row>
    <row r="127" spans="1:105" ht="12" customHeight="1" x14ac:dyDescent="0.25">
      <c r="A127" s="108" t="s">
        <v>53</v>
      </c>
      <c r="B127" s="98">
        <v>4.6753552171461522E-2</v>
      </c>
      <c r="C127" s="98">
        <v>9.3637296619614674E-2</v>
      </c>
      <c r="D127" s="98">
        <v>0.20543436745257659</v>
      </c>
      <c r="E127" s="98">
        <v>0.17380318777988008</v>
      </c>
      <c r="F127" s="98">
        <v>0.23253745561287939</v>
      </c>
      <c r="G127" s="98">
        <v>0.46491238752965547</v>
      </c>
      <c r="H127" s="98">
        <v>0.43751045973338309</v>
      </c>
      <c r="I127" s="98">
        <v>0.64839400453992413</v>
      </c>
      <c r="J127" s="98">
        <v>0.97666718072113812</v>
      </c>
      <c r="K127" s="98">
        <v>1.5653884652599033</v>
      </c>
      <c r="L127" s="98">
        <v>1.5479503946314832</v>
      </c>
      <c r="M127" s="98">
        <v>1.4199499817241117</v>
      </c>
      <c r="N127" s="98">
        <v>1.6085144482492155</v>
      </c>
      <c r="O127" s="98">
        <v>1.5409000099674584</v>
      </c>
      <c r="P127" s="98">
        <v>1.8929449569923813</v>
      </c>
      <c r="Q127" s="98">
        <v>2.2111523599490632</v>
      </c>
      <c r="R127" s="98">
        <v>2.6736812188870616</v>
      </c>
      <c r="S127" s="98">
        <v>2.6394176840784578</v>
      </c>
      <c r="T127" s="98">
        <v>2.0230029746638731</v>
      </c>
      <c r="U127" s="98">
        <v>2.1059491355831894</v>
      </c>
      <c r="V127" s="98">
        <v>0.8055212776088716</v>
      </c>
      <c r="W127" s="98">
        <v>2.3786594899282152</v>
      </c>
      <c r="X127" s="98">
        <v>5.504376896147674</v>
      </c>
      <c r="Y127" s="98">
        <v>5.8544051390585441</v>
      </c>
      <c r="DA127" s="63" t="s">
        <v>1885</v>
      </c>
    </row>
    <row r="128" spans="1:105" ht="12" customHeight="1" x14ac:dyDescent="0.25">
      <c r="A128" s="108" t="s">
        <v>52</v>
      </c>
      <c r="B128" s="98">
        <v>0.23629743183422683</v>
      </c>
      <c r="C128" s="98">
        <v>0.40064721758235666</v>
      </c>
      <c r="D128" s="98">
        <v>0.80244180954410749</v>
      </c>
      <c r="E128" s="98">
        <v>1.0117525058678694</v>
      </c>
      <c r="F128" s="98">
        <v>1.3279809143192567</v>
      </c>
      <c r="G128" s="98">
        <v>1.8082088261780265</v>
      </c>
      <c r="H128" s="98">
        <v>2.0735047658168537</v>
      </c>
      <c r="I128" s="98">
        <v>2.935291191854478</v>
      </c>
      <c r="J128" s="98">
        <v>4.6142210102994374</v>
      </c>
      <c r="K128" s="98">
        <v>6.765537790175383</v>
      </c>
      <c r="L128" s="98">
        <v>10.243470125722755</v>
      </c>
      <c r="M128" s="98">
        <v>12.905991326794886</v>
      </c>
      <c r="N128" s="98">
        <v>15.180155267488988</v>
      </c>
      <c r="O128" s="98">
        <v>17.480283798287669</v>
      </c>
      <c r="P128" s="98">
        <v>19.729731747624861</v>
      </c>
      <c r="Q128" s="98">
        <v>21.514891763383201</v>
      </c>
      <c r="R128" s="98">
        <v>23.285388206846285</v>
      </c>
      <c r="S128" s="98">
        <v>24.155003172119795</v>
      </c>
      <c r="T128" s="98">
        <v>26.454655667014773</v>
      </c>
      <c r="U128" s="98">
        <v>26.618080439034774</v>
      </c>
      <c r="V128" s="98">
        <v>27.432772773266667</v>
      </c>
      <c r="W128" s="98">
        <v>31.048754269792408</v>
      </c>
      <c r="X128" s="98">
        <v>34.615222701390159</v>
      </c>
      <c r="Y128" s="98">
        <v>37.869629047540343</v>
      </c>
      <c r="DA128" s="63" t="s">
        <v>1886</v>
      </c>
    </row>
    <row r="129" spans="1:105" ht="12" customHeight="1" x14ac:dyDescent="0.25">
      <c r="A129" s="121" t="s">
        <v>54</v>
      </c>
      <c r="B129" s="122">
        <v>12.115383481593891</v>
      </c>
      <c r="C129" s="122">
        <v>17.998900364310941</v>
      </c>
      <c r="D129" s="122">
        <v>33.944729384630577</v>
      </c>
      <c r="E129" s="122">
        <v>50.472394732762005</v>
      </c>
      <c r="F129" s="122">
        <v>63.39172205557017</v>
      </c>
      <c r="G129" s="122">
        <v>73.585068956303303</v>
      </c>
      <c r="H129" s="122">
        <v>78.765242227677632</v>
      </c>
      <c r="I129" s="122">
        <v>96.549788935444269</v>
      </c>
      <c r="J129" s="122">
        <v>98.096719538967776</v>
      </c>
      <c r="K129" s="122">
        <v>116.00261223255174</v>
      </c>
      <c r="L129" s="122">
        <v>150.73204926865</v>
      </c>
      <c r="M129" s="122">
        <v>136.26134476217101</v>
      </c>
      <c r="N129" s="122">
        <v>122.16338105484681</v>
      </c>
      <c r="O129" s="122">
        <v>116.95084740148354</v>
      </c>
      <c r="P129" s="122">
        <v>113.23439835030678</v>
      </c>
      <c r="Q129" s="122">
        <v>114.28038656927721</v>
      </c>
      <c r="R129" s="122">
        <v>144.75424797132715</v>
      </c>
      <c r="S129" s="122">
        <v>139.09657384990311</v>
      </c>
      <c r="T129" s="122">
        <v>160.53738816227906</v>
      </c>
      <c r="U129" s="122">
        <v>165.95586164334739</v>
      </c>
      <c r="V129" s="122">
        <v>185.39077775540403</v>
      </c>
      <c r="W129" s="122">
        <v>197.14830280323176</v>
      </c>
      <c r="X129" s="122">
        <v>190.81924026851476</v>
      </c>
      <c r="Y129" s="122">
        <v>225.48994507023667</v>
      </c>
      <c r="DA129" s="130" t="s">
        <v>1887</v>
      </c>
    </row>
    <row r="130" spans="1:105" ht="12" customHeight="1" x14ac:dyDescent="0.25">
      <c r="A130" s="97" t="s">
        <v>50</v>
      </c>
      <c r="B130" s="98">
        <v>6.0167706367436509</v>
      </c>
      <c r="C130" s="98">
        <v>8.4397277043141052</v>
      </c>
      <c r="D130" s="98">
        <v>15.511579005276831</v>
      </c>
      <c r="E130" s="98">
        <v>27.192407025539048</v>
      </c>
      <c r="F130" s="98">
        <v>32.668669455718891</v>
      </c>
      <c r="G130" s="98">
        <v>32.762768489174704</v>
      </c>
      <c r="H130" s="98">
        <v>33.800568860028427</v>
      </c>
      <c r="I130" s="98">
        <v>36.705486925817951</v>
      </c>
      <c r="J130" s="98">
        <v>36.006800484446089</v>
      </c>
      <c r="K130" s="98">
        <v>43.262597170197687</v>
      </c>
      <c r="L130" s="98">
        <v>53.13156149028395</v>
      </c>
      <c r="M130" s="98">
        <v>56.479555383393816</v>
      </c>
      <c r="N130" s="98">
        <v>59.476801435719054</v>
      </c>
      <c r="O130" s="98">
        <v>65.084624676397411</v>
      </c>
      <c r="P130" s="98">
        <v>62.070882197182449</v>
      </c>
      <c r="Q130" s="98">
        <v>58.428978532253431</v>
      </c>
      <c r="R130" s="98">
        <v>58.014680405109495</v>
      </c>
      <c r="S130" s="98">
        <v>58.755247837387046</v>
      </c>
      <c r="T130" s="98">
        <v>55.839150396954068</v>
      </c>
      <c r="U130" s="98">
        <v>54.656803861175163</v>
      </c>
      <c r="V130" s="98">
        <v>59.990313307316299</v>
      </c>
      <c r="W130" s="98">
        <v>51.177277471140748</v>
      </c>
      <c r="X130" s="98">
        <v>46.463769393163332</v>
      </c>
      <c r="Y130" s="98">
        <v>44.468549806989877</v>
      </c>
      <c r="DA130" s="63" t="s">
        <v>1888</v>
      </c>
    </row>
    <row r="131" spans="1:105" ht="12" customHeight="1" x14ac:dyDescent="0.25">
      <c r="A131" s="109" t="s">
        <v>120</v>
      </c>
      <c r="B131" s="33">
        <v>6.0986128448502406</v>
      </c>
      <c r="C131" s="33">
        <v>9.5591726599968379</v>
      </c>
      <c r="D131" s="33">
        <v>18.433150379353744</v>
      </c>
      <c r="E131" s="33">
        <v>23.279987707222958</v>
      </c>
      <c r="F131" s="33">
        <v>30.723052599851282</v>
      </c>
      <c r="G131" s="33">
        <v>40.822300467128599</v>
      </c>
      <c r="H131" s="33">
        <v>44.964673367649205</v>
      </c>
      <c r="I131" s="33">
        <v>59.844302009626318</v>
      </c>
      <c r="J131" s="33">
        <v>62.089919054521687</v>
      </c>
      <c r="K131" s="33">
        <v>72.740015062354047</v>
      </c>
      <c r="L131" s="33">
        <v>97.600487778366059</v>
      </c>
      <c r="M131" s="33">
        <v>79.781789378777191</v>
      </c>
      <c r="N131" s="33">
        <v>62.686579619127748</v>
      </c>
      <c r="O131" s="33">
        <v>51.866222725086125</v>
      </c>
      <c r="P131" s="33">
        <v>51.16351615312432</v>
      </c>
      <c r="Q131" s="33">
        <v>55.851408037023781</v>
      </c>
      <c r="R131" s="33">
        <v>86.739567566217659</v>
      </c>
      <c r="S131" s="33">
        <v>80.341326012516078</v>
      </c>
      <c r="T131" s="33">
        <v>104.69823776532499</v>
      </c>
      <c r="U131" s="33">
        <v>111.29905778217223</v>
      </c>
      <c r="V131" s="33">
        <v>125.40046444808775</v>
      </c>
      <c r="W131" s="33">
        <v>145.97102533209102</v>
      </c>
      <c r="X131" s="33">
        <v>144.35547087535141</v>
      </c>
      <c r="Y131" s="33">
        <v>181.0213952632468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0.80479675607986179</v>
      </c>
      <c r="C133" s="154">
        <f t="shared" si="22"/>
        <v>0.82240442700186445</v>
      </c>
      <c r="D133" s="154">
        <f t="shared" si="22"/>
        <v>0.84894440751871891</v>
      </c>
      <c r="E133" s="154">
        <f t="shared" si="22"/>
        <v>0.92629328946600975</v>
      </c>
      <c r="F133" s="154">
        <f t="shared" si="22"/>
        <v>0.93326710610457309</v>
      </c>
      <c r="G133" s="154">
        <f t="shared" si="22"/>
        <v>0.97421069643446101</v>
      </c>
      <c r="H133" s="154">
        <f t="shared" si="22"/>
        <v>0.98578948469229855</v>
      </c>
      <c r="I133" s="154">
        <f t="shared" si="22"/>
        <v>0.97708262593217854</v>
      </c>
      <c r="J133" s="154">
        <f t="shared" si="22"/>
        <v>0.9961631816236387</v>
      </c>
      <c r="K133" s="154">
        <f t="shared" si="22"/>
        <v>1.1046503501796543</v>
      </c>
      <c r="L133" s="154">
        <f t="shared" si="22"/>
        <v>1.0306754998426548</v>
      </c>
      <c r="M133" s="154">
        <f t="shared" si="22"/>
        <v>1.0564925084062817</v>
      </c>
      <c r="N133" s="154">
        <f t="shared" si="22"/>
        <v>1.1262423223306701</v>
      </c>
      <c r="O133" s="154">
        <f t="shared" si="22"/>
        <v>1.2084781350905416</v>
      </c>
      <c r="P133" s="154">
        <f t="shared" si="22"/>
        <v>1.2854577582751376</v>
      </c>
      <c r="Q133" s="154">
        <f t="shared" si="22"/>
        <v>1.3153364931835105</v>
      </c>
      <c r="R133" s="154">
        <f t="shared" ref="R133:V133" si="23">IF(R115=0,"",R115/R97)</f>
        <v>1.2916536328413424</v>
      </c>
      <c r="S133" s="154">
        <f t="shared" si="23"/>
        <v>1.3203725801537598</v>
      </c>
      <c r="T133" s="154">
        <f t="shared" si="23"/>
        <v>1.3329897606852847</v>
      </c>
      <c r="U133" s="154">
        <f t="shared" si="23"/>
        <v>1.3635627648954338</v>
      </c>
      <c r="V133" s="154">
        <f t="shared" si="23"/>
        <v>1.3556792184044653</v>
      </c>
      <c r="W133" s="154">
        <f t="shared" ref="W133:Y133" si="24">IF(W115=0,"",W115/W97)</f>
        <v>1.4099531273513699</v>
      </c>
      <c r="X133" s="154">
        <f t="shared" si="24"/>
        <v>1.5038377084014996</v>
      </c>
      <c r="Y133" s="154">
        <f t="shared" si="24"/>
        <v>1.5053858175940744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1.4695980738117442</v>
      </c>
      <c r="C134" s="155">
        <f t="shared" si="25"/>
        <v>1.5547059937065724</v>
      </c>
      <c r="D134" s="155">
        <f t="shared" si="25"/>
        <v>1.6768456216016134</v>
      </c>
      <c r="E134" s="155">
        <f t="shared" si="25"/>
        <v>1.758019312620563</v>
      </c>
      <c r="F134" s="155">
        <f t="shared" si="25"/>
        <v>1.8157823085730689</v>
      </c>
      <c r="G134" s="155">
        <f t="shared" si="25"/>
        <v>1.8673886731720226</v>
      </c>
      <c r="H134" s="155">
        <f t="shared" si="25"/>
        <v>1.9127331009486079</v>
      </c>
      <c r="I134" s="155">
        <f t="shared" si="25"/>
        <v>1.9829805989795093</v>
      </c>
      <c r="J134" s="155">
        <f t="shared" si="25"/>
        <v>2.0597351530733938</v>
      </c>
      <c r="K134" s="155">
        <f t="shared" si="25"/>
        <v>2.1475966413918925</v>
      </c>
      <c r="L134" s="155">
        <f t="shared" si="25"/>
        <v>2.2141392955232844</v>
      </c>
      <c r="M134" s="155">
        <f t="shared" si="25"/>
        <v>2.2761472520474326</v>
      </c>
      <c r="N134" s="155">
        <f t="shared" si="25"/>
        <v>2.3589588733526123</v>
      </c>
      <c r="O134" s="155">
        <f t="shared" si="25"/>
        <v>2.4600436940869908</v>
      </c>
      <c r="P134" s="155">
        <f t="shared" si="25"/>
        <v>2.5565161032081796</v>
      </c>
      <c r="Q134" s="155">
        <f t="shared" si="25"/>
        <v>2.6387984931907909</v>
      </c>
      <c r="R134" s="155">
        <f t="shared" ref="R134:V134" si="26">IF(R116=0,"",R116/R98)</f>
        <v>2.720913042740734</v>
      </c>
      <c r="S134" s="155">
        <f t="shared" si="26"/>
        <v>2.8190193288075571</v>
      </c>
      <c r="T134" s="155">
        <f t="shared" si="26"/>
        <v>2.9278906800268896</v>
      </c>
      <c r="U134" s="155">
        <f t="shared" si="26"/>
        <v>3.0295142851616972</v>
      </c>
      <c r="V134" s="155">
        <f t="shared" si="26"/>
        <v>3.1231204430420711</v>
      </c>
      <c r="W134" s="155">
        <f t="shared" ref="W134:Y134" si="27">IF(W116=0,"",W116/W98)</f>
        <v>3.2182034026515987</v>
      </c>
      <c r="X134" s="155">
        <f t="shared" si="27"/>
        <v>3.3194930878784907</v>
      </c>
      <c r="Y134" s="155">
        <f t="shared" si="27"/>
        <v>3.4239265581194496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1.4695980738117442</v>
      </c>
      <c r="C135" s="156">
        <f t="shared" si="28"/>
        <v>1.5547059937065724</v>
      </c>
      <c r="D135" s="156">
        <f t="shared" si="28"/>
        <v>1.6768456216016134</v>
      </c>
      <c r="E135" s="156">
        <f t="shared" si="28"/>
        <v>1.758019312620563</v>
      </c>
      <c r="F135" s="156">
        <f t="shared" si="28"/>
        <v>1.8157823085730689</v>
      </c>
      <c r="G135" s="156">
        <f t="shared" si="28"/>
        <v>1.8673886731720226</v>
      </c>
      <c r="H135" s="156">
        <f t="shared" si="28"/>
        <v>1.9127331009486079</v>
      </c>
      <c r="I135" s="156">
        <f t="shared" si="28"/>
        <v>1.9829805989795093</v>
      </c>
      <c r="J135" s="156">
        <f t="shared" si="28"/>
        <v>2.0597351530733938</v>
      </c>
      <c r="K135" s="156">
        <f t="shared" si="28"/>
        <v>2.1475966413918925</v>
      </c>
      <c r="L135" s="156">
        <f t="shared" si="28"/>
        <v>2.2141392955232844</v>
      </c>
      <c r="M135" s="156">
        <f t="shared" si="28"/>
        <v>2.2761472520474326</v>
      </c>
      <c r="N135" s="156">
        <f t="shared" si="28"/>
        <v>2.3589588733526123</v>
      </c>
      <c r="O135" s="156">
        <f t="shared" si="28"/>
        <v>2.4600436940869908</v>
      </c>
      <c r="P135" s="156">
        <f t="shared" si="28"/>
        <v>2.5565161032081796</v>
      </c>
      <c r="Q135" s="156">
        <f t="shared" si="28"/>
        <v>2.6387984931907909</v>
      </c>
      <c r="R135" s="156">
        <f t="shared" ref="R135:V135" si="29">IF(R117=0,"",R117/R99)</f>
        <v>2.720913042740734</v>
      </c>
      <c r="S135" s="156">
        <f t="shared" si="29"/>
        <v>2.8190193288075571</v>
      </c>
      <c r="T135" s="156">
        <f t="shared" si="29"/>
        <v>2.9278906800268896</v>
      </c>
      <c r="U135" s="156">
        <f t="shared" si="29"/>
        <v>3.0295142851616972</v>
      </c>
      <c r="V135" s="156">
        <f t="shared" si="29"/>
        <v>3.1231204430420711</v>
      </c>
      <c r="W135" s="156">
        <f t="shared" ref="W135:Y135" si="30">IF(W117=0,"",W117/W99)</f>
        <v>3.2182034026515987</v>
      </c>
      <c r="X135" s="156">
        <f t="shared" si="30"/>
        <v>3.3194930878784907</v>
      </c>
      <c r="Y135" s="156">
        <f t="shared" si="30"/>
        <v>3.4239265581194496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1.7746717148656106</v>
      </c>
      <c r="C136" s="155">
        <f t="shared" si="31"/>
        <v>1.9421762382726582</v>
      </c>
      <c r="D136" s="155">
        <f t="shared" si="31"/>
        <v>2.1469598816579691</v>
      </c>
      <c r="E136" s="155">
        <f t="shared" si="31"/>
        <v>2.3043577531093451</v>
      </c>
      <c r="F136" s="155">
        <f t="shared" si="31"/>
        <v>2.4104222577268164</v>
      </c>
      <c r="G136" s="155">
        <f t="shared" si="31"/>
        <v>2.4895537222324853</v>
      </c>
      <c r="H136" s="155">
        <f t="shared" si="31"/>
        <v>2.5593355291498243</v>
      </c>
      <c r="I136" s="155">
        <f t="shared" si="31"/>
        <v>2.6178216364240301</v>
      </c>
      <c r="J136" s="155">
        <f t="shared" si="31"/>
        <v>2.6854984756457663</v>
      </c>
      <c r="K136" s="155">
        <f t="shared" si="31"/>
        <v>2.7887513512505295</v>
      </c>
      <c r="L136" s="155">
        <f t="shared" si="31"/>
        <v>2.9080418394597274</v>
      </c>
      <c r="M136" s="155">
        <f t="shared" si="31"/>
        <v>3.0344930819362235</v>
      </c>
      <c r="N136" s="155">
        <f t="shared" si="31"/>
        <v>3.1510585746346855</v>
      </c>
      <c r="O136" s="155">
        <f t="shared" si="31"/>
        <v>3.2617777614305363</v>
      </c>
      <c r="P136" s="155">
        <f t="shared" si="31"/>
        <v>3.3811695624320488</v>
      </c>
      <c r="Q136" s="155">
        <f t="shared" si="31"/>
        <v>3.5129855593725394</v>
      </c>
      <c r="R136" s="155">
        <f t="shared" ref="R136:V136" si="32">IF(R118=0,"",R118/R100)</f>
        <v>3.6102850392341046</v>
      </c>
      <c r="S136" s="155">
        <f t="shared" si="32"/>
        <v>3.7064960263543325</v>
      </c>
      <c r="T136" s="155">
        <f t="shared" si="32"/>
        <v>3.7916830383243245</v>
      </c>
      <c r="U136" s="155">
        <f t="shared" si="32"/>
        <v>3.8598237008058534</v>
      </c>
      <c r="V136" s="155">
        <f t="shared" si="32"/>
        <v>3.9070406873442258</v>
      </c>
      <c r="W136" s="155">
        <f t="shared" ref="W136:Y136" si="33">IF(W118=0,"",W118/W100)</f>
        <v>3.9415285870361876</v>
      </c>
      <c r="X136" s="155">
        <f t="shared" si="33"/>
        <v>3.9692362581332765</v>
      </c>
      <c r="Y136" s="155">
        <f t="shared" si="33"/>
        <v>3.9970101070760076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1.7746717148656106</v>
      </c>
      <c r="C137" s="156">
        <f t="shared" si="34"/>
        <v>1.9421762382726582</v>
      </c>
      <c r="D137" s="156">
        <f t="shared" si="34"/>
        <v>2.1469598816579691</v>
      </c>
      <c r="E137" s="156">
        <f t="shared" si="34"/>
        <v>2.3043577531093451</v>
      </c>
      <c r="F137" s="156">
        <f t="shared" si="34"/>
        <v>2.4104222577268164</v>
      </c>
      <c r="G137" s="156">
        <f t="shared" si="34"/>
        <v>2.4895537222324853</v>
      </c>
      <c r="H137" s="156">
        <f t="shared" si="34"/>
        <v>2.5593355291498243</v>
      </c>
      <c r="I137" s="156">
        <f t="shared" si="34"/>
        <v>2.6178216364240301</v>
      </c>
      <c r="J137" s="156">
        <f t="shared" si="34"/>
        <v>2.6854984756457663</v>
      </c>
      <c r="K137" s="156">
        <f t="shared" si="34"/>
        <v>2.7887513512505295</v>
      </c>
      <c r="L137" s="156">
        <f t="shared" si="34"/>
        <v>2.9080418394597274</v>
      </c>
      <c r="M137" s="156">
        <f t="shared" si="34"/>
        <v>3.0344930819362235</v>
      </c>
      <c r="N137" s="156">
        <f t="shared" si="34"/>
        <v>3.1510585746346855</v>
      </c>
      <c r="O137" s="156">
        <f t="shared" si="34"/>
        <v>3.2617777614305363</v>
      </c>
      <c r="P137" s="156">
        <f t="shared" si="34"/>
        <v>3.3811695624320488</v>
      </c>
      <c r="Q137" s="156">
        <f t="shared" si="34"/>
        <v>3.5129855593725394</v>
      </c>
      <c r="R137" s="156">
        <f t="shared" ref="R137:V137" si="35">IF(R119=0,"",R119/R101)</f>
        <v>3.6102850392341046</v>
      </c>
      <c r="S137" s="156">
        <f t="shared" si="35"/>
        <v>3.7064960263543325</v>
      </c>
      <c r="T137" s="156">
        <f t="shared" si="35"/>
        <v>3.7916830383243245</v>
      </c>
      <c r="U137" s="156">
        <f t="shared" si="35"/>
        <v>3.8598237008058534</v>
      </c>
      <c r="V137" s="156">
        <f t="shared" si="35"/>
        <v>3.9070406873442258</v>
      </c>
      <c r="W137" s="156">
        <f t="shared" ref="W137:Y137" si="36">IF(W119=0,"",W119/W101)</f>
        <v>3.9415285870361876</v>
      </c>
      <c r="X137" s="156">
        <f t="shared" si="36"/>
        <v>3.9692362581332765</v>
      </c>
      <c r="Y137" s="156">
        <f t="shared" si="36"/>
        <v>3.9970101070760076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0.57924110732865242</v>
      </c>
      <c r="C138" s="155">
        <f t="shared" si="37"/>
        <v>0.58934540775439126</v>
      </c>
      <c r="D138" s="155">
        <f t="shared" si="37"/>
        <v>0.59827490743107703</v>
      </c>
      <c r="E138" s="155">
        <f t="shared" si="37"/>
        <v>0.60130819208039898</v>
      </c>
      <c r="F138" s="155">
        <f t="shared" si="37"/>
        <v>0.60408168767953752</v>
      </c>
      <c r="G138" s="155">
        <f t="shared" si="37"/>
        <v>0.60762947321435834</v>
      </c>
      <c r="H138" s="155">
        <f t="shared" si="37"/>
        <v>0.60981711517325365</v>
      </c>
      <c r="I138" s="155">
        <f t="shared" si="37"/>
        <v>0.61411700584439433</v>
      </c>
      <c r="J138" s="155">
        <f t="shared" si="37"/>
        <v>0.62159855847569612</v>
      </c>
      <c r="K138" s="155">
        <f t="shared" si="37"/>
        <v>0.62908889961246384</v>
      </c>
      <c r="L138" s="155">
        <f t="shared" si="37"/>
        <v>0.64066614936548105</v>
      </c>
      <c r="M138" s="155">
        <f t="shared" si="37"/>
        <v>0.6546971781884241</v>
      </c>
      <c r="N138" s="155">
        <f t="shared" si="37"/>
        <v>0.66490505000268185</v>
      </c>
      <c r="O138" s="155">
        <f t="shared" si="37"/>
        <v>0.67533277605696618</v>
      </c>
      <c r="P138" s="155">
        <f t="shared" si="37"/>
        <v>0.69122442511044291</v>
      </c>
      <c r="Q138" s="155">
        <f t="shared" si="37"/>
        <v>0.70800022607955104</v>
      </c>
      <c r="R138" s="155">
        <f t="shared" ref="R138:V138" si="38">IF(R120=0,"",R120/R102)</f>
        <v>0.72367925550319112</v>
      </c>
      <c r="S138" s="155">
        <f t="shared" si="38"/>
        <v>0.73975482815008864</v>
      </c>
      <c r="T138" s="155">
        <f t="shared" si="38"/>
        <v>0.75847325790847508</v>
      </c>
      <c r="U138" s="155">
        <f t="shared" si="38"/>
        <v>0.77247388132940964</v>
      </c>
      <c r="V138" s="155">
        <f t="shared" si="38"/>
        <v>0.78250440363166918</v>
      </c>
      <c r="W138" s="155">
        <f t="shared" ref="W138:Y138" si="39">IF(W120=0,"",W120/W102)</f>
        <v>0.80169644392831008</v>
      </c>
      <c r="X138" s="155">
        <f t="shared" si="39"/>
        <v>0.81434897782475546</v>
      </c>
      <c r="Y138" s="155">
        <f t="shared" si="39"/>
        <v>0.82454859096194022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0.56634011243287397</v>
      </c>
      <c r="C139" s="156">
        <f t="shared" si="40"/>
        <v>0.57518369163085192</v>
      </c>
      <c r="D139" s="156">
        <f t="shared" si="40"/>
        <v>0.58300973115161758</v>
      </c>
      <c r="E139" s="156">
        <f t="shared" si="40"/>
        <v>0.58680149416442873</v>
      </c>
      <c r="F139" s="156">
        <f t="shared" si="40"/>
        <v>0.58911139311017846</v>
      </c>
      <c r="G139" s="156">
        <f t="shared" si="40"/>
        <v>0.5910802739780181</v>
      </c>
      <c r="H139" s="156">
        <f t="shared" si="40"/>
        <v>0.59297685583895055</v>
      </c>
      <c r="I139" s="156">
        <f t="shared" si="40"/>
        <v>0.59504595052205567</v>
      </c>
      <c r="J139" s="156">
        <f t="shared" si="40"/>
        <v>0.59737678294719554</v>
      </c>
      <c r="K139" s="156">
        <f t="shared" si="40"/>
        <v>0.60065202172484866</v>
      </c>
      <c r="L139" s="156">
        <f t="shared" si="40"/>
        <v>0.60376696093715232</v>
      </c>
      <c r="M139" s="156">
        <f t="shared" si="40"/>
        <v>0.60741720499277585</v>
      </c>
      <c r="N139" s="156">
        <f t="shared" si="40"/>
        <v>0.61304873990268438</v>
      </c>
      <c r="O139" s="156">
        <f t="shared" si="40"/>
        <v>0.62213138020319447</v>
      </c>
      <c r="P139" s="156">
        <f t="shared" si="40"/>
        <v>0.63325267788247241</v>
      </c>
      <c r="Q139" s="156">
        <f t="shared" si="40"/>
        <v>0.64650455318472022</v>
      </c>
      <c r="R139" s="156">
        <f t="shared" ref="R139:V139" si="41">IF(R121=0,"",R121/R103)</f>
        <v>0.66196345777985166</v>
      </c>
      <c r="S139" s="156">
        <f t="shared" si="41"/>
        <v>0.68012641810663743</v>
      </c>
      <c r="T139" s="156">
        <f t="shared" si="41"/>
        <v>0.69652063545617515</v>
      </c>
      <c r="U139" s="156">
        <f t="shared" si="41"/>
        <v>0.71357190126965886</v>
      </c>
      <c r="V139" s="156">
        <f t="shared" si="41"/>
        <v>0.72876582621198771</v>
      </c>
      <c r="W139" s="156">
        <f t="shared" ref="W139:Y139" si="42">IF(W121=0,"",W121/W103)</f>
        <v>0.74364533286990364</v>
      </c>
      <c r="X139" s="156">
        <f t="shared" si="42"/>
        <v>0.75340033384030025</v>
      </c>
      <c r="Y139" s="156">
        <f t="shared" si="42"/>
        <v>0.76115931569618722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0.87953433834069028</v>
      </c>
      <c r="C140" s="156">
        <f t="shared" si="43"/>
        <v>0.8765513284500166</v>
      </c>
      <c r="D140" s="156">
        <f t="shared" si="43"/>
        <v>0.87598337602220566</v>
      </c>
      <c r="E140" s="156">
        <f t="shared" si="43"/>
        <v>0.89272435190467403</v>
      </c>
      <c r="F140" s="156">
        <f t="shared" si="43"/>
        <v>0.8931983455107696</v>
      </c>
      <c r="G140" s="156">
        <f t="shared" si="43"/>
        <v>0.87982281215280012</v>
      </c>
      <c r="H140" s="156">
        <f t="shared" si="43"/>
        <v>0.88927582343353495</v>
      </c>
      <c r="I140" s="156">
        <f t="shared" si="43"/>
        <v>0.88813591657934565</v>
      </c>
      <c r="J140" s="156">
        <f t="shared" si="43"/>
        <v>0.89186869395091106</v>
      </c>
      <c r="K140" s="156">
        <f t="shared" si="43"/>
        <v>0.88897496186311331</v>
      </c>
      <c r="L140" s="156">
        <f t="shared" si="43"/>
        <v>0.90663210798383331</v>
      </c>
      <c r="M140" s="156">
        <f t="shared" si="43"/>
        <v>0.93698460748697177</v>
      </c>
      <c r="N140" s="156">
        <f t="shared" si="43"/>
        <v>0.93545440055603213</v>
      </c>
      <c r="O140" s="156">
        <f t="shared" si="43"/>
        <v>0.94154764680203518</v>
      </c>
      <c r="P140" s="156">
        <f t="shared" si="43"/>
        <v>0.94184013642286823</v>
      </c>
      <c r="Q140" s="156">
        <f t="shared" si="43"/>
        <v>0.94342475196736242</v>
      </c>
      <c r="R140" s="156">
        <f t="shared" ref="R140:V140" si="44">IF(R122=0,"",R122/R104)</f>
        <v>0.94201927807111951</v>
      </c>
      <c r="S140" s="156">
        <f t="shared" si="44"/>
        <v>0.94746401486066656</v>
      </c>
      <c r="T140" s="156">
        <f t="shared" si="44"/>
        <v>0.96506317241993189</v>
      </c>
      <c r="U140" s="156">
        <f t="shared" si="44"/>
        <v>0.96669047921938034</v>
      </c>
      <c r="V140" s="156">
        <f t="shared" si="44"/>
        <v>0.95914885828169305</v>
      </c>
      <c r="W140" s="156">
        <f t="shared" ref="W140:Y140" si="45">IF(W122=0,"",W122/W104)</f>
        <v>0.9587418758363363</v>
      </c>
      <c r="X140" s="156">
        <f t="shared" si="45"/>
        <v>0.9379394942753656</v>
      </c>
      <c r="Y140" s="156">
        <f t="shared" si="45"/>
        <v>0.94945724691425093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0.56634011243287397</v>
      </c>
      <c r="C141" s="157">
        <f t="shared" si="46"/>
        <v>0.57283598262698965</v>
      </c>
      <c r="D141" s="157">
        <f t="shared" si="46"/>
        <v>0.5811073160795428</v>
      </c>
      <c r="E141" s="157">
        <f t="shared" si="46"/>
        <v>0.58796427993055289</v>
      </c>
      <c r="F141" s="157">
        <f t="shared" si="46"/>
        <v>0.58963342074136704</v>
      </c>
      <c r="G141" s="157">
        <f t="shared" si="46"/>
        <v>0.5907493092292434</v>
      </c>
      <c r="H141" s="157">
        <f t="shared" si="46"/>
        <v>0.59263649333701263</v>
      </c>
      <c r="I141" s="157">
        <f t="shared" si="46"/>
        <v>0.59393916640540645</v>
      </c>
      <c r="J141" s="157">
        <f t="shared" si="46"/>
        <v>0.59807873588576721</v>
      </c>
      <c r="K141" s="157">
        <f t="shared" si="46"/>
        <v>0.60136714036506367</v>
      </c>
      <c r="L141" s="157">
        <f t="shared" si="46"/>
        <v>0.60755240006226063</v>
      </c>
      <c r="M141" s="157">
        <f t="shared" si="46"/>
        <v>0.6114301167795595</v>
      </c>
      <c r="N141" s="157">
        <f t="shared" si="46"/>
        <v>0.61708893511226803</v>
      </c>
      <c r="O141" s="157">
        <f t="shared" si="46"/>
        <v>0.62480519969779591</v>
      </c>
      <c r="P141" s="157">
        <f t="shared" si="46"/>
        <v>0.63489829698723033</v>
      </c>
      <c r="Q141" s="157">
        <f t="shared" si="46"/>
        <v>0.6443109123013645</v>
      </c>
      <c r="R141" s="157">
        <f t="shared" ref="R141:V141" si="47">IF(R123=0,"",R123/R105)</f>
        <v>0.65627254648082589</v>
      </c>
      <c r="S141" s="157">
        <f t="shared" si="47"/>
        <v>0.6775484143316659</v>
      </c>
      <c r="T141" s="157">
        <f t="shared" si="47"/>
        <v>0.69761630663211327</v>
      </c>
      <c r="U141" s="157">
        <f t="shared" si="47"/>
        <v>0.71514717929841221</v>
      </c>
      <c r="V141" s="157">
        <f t="shared" si="47"/>
        <v>0.73509654120316648</v>
      </c>
      <c r="W141" s="157">
        <f t="shared" ref="W141:Y141" si="48">IF(W123=0,"",W123/W105)</f>
        <v>0.74313553357267026</v>
      </c>
      <c r="X141" s="157">
        <f t="shared" si="48"/>
        <v>0.74924752072322398</v>
      </c>
      <c r="Y141" s="157">
        <f t="shared" si="48"/>
        <v>0.75325295581052576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0.63890758712399387</v>
      </c>
      <c r="C143" s="157">
        <f t="shared" si="52"/>
        <v>0.64771149161137687</v>
      </c>
      <c r="D143" s="157">
        <f t="shared" si="52"/>
        <v>0.65484359276645854</v>
      </c>
      <c r="E143" s="157">
        <f t="shared" si="52"/>
        <v>0.65719882757485426</v>
      </c>
      <c r="F143" s="157">
        <f t="shared" si="52"/>
        <v>0.65895520669382401</v>
      </c>
      <c r="G143" s="157">
        <f t="shared" si="52"/>
        <v>0.66020498186727483</v>
      </c>
      <c r="H143" s="157">
        <f t="shared" si="52"/>
        <v>0.66171715168431433</v>
      </c>
      <c r="I143" s="157">
        <f t="shared" si="52"/>
        <v>0.66341780213548152</v>
      </c>
      <c r="J143" s="157">
        <f t="shared" si="52"/>
        <v>0.66435070834565457</v>
      </c>
      <c r="K143" s="157">
        <f t="shared" si="52"/>
        <v>0.66591126423629687</v>
      </c>
      <c r="L143" s="157">
        <f t="shared" si="52"/>
        <v>0.66635040504160581</v>
      </c>
      <c r="M143" s="157">
        <f t="shared" si="52"/>
        <v>0.66799832521452562</v>
      </c>
      <c r="N143" s="157">
        <f t="shared" si="52"/>
        <v>0.67035978935846874</v>
      </c>
      <c r="O143" s="157">
        <f t="shared" si="52"/>
        <v>0.67663932289451623</v>
      </c>
      <c r="P143" s="157">
        <f t="shared" si="52"/>
        <v>0.6823336231630025</v>
      </c>
      <c r="Q143" s="157">
        <f t="shared" si="52"/>
        <v>0.69064802596081021</v>
      </c>
      <c r="R143" s="157">
        <f t="shared" ref="R143:V143" si="53">IF(R125=0,"",R125/R107)</f>
        <v>0.69830988696049645</v>
      </c>
      <c r="S143" s="157">
        <f t="shared" si="53"/>
        <v>0.70524372970748439</v>
      </c>
      <c r="T143" s="157">
        <f t="shared" si="53"/>
        <v>0.71788474562494187</v>
      </c>
      <c r="U143" s="157">
        <f t="shared" si="53"/>
        <v>0.72539768669532767</v>
      </c>
      <c r="V143" s="157">
        <f t="shared" si="53"/>
        <v>0.74224254686179625</v>
      </c>
      <c r="W143" s="157">
        <f t="shared" ref="W143:Y143" si="54">IF(W125=0,"",W125/W107)</f>
        <v>0.74661654397168609</v>
      </c>
      <c r="X143" s="157">
        <f t="shared" si="54"/>
        <v>0.75286457934527573</v>
      </c>
      <c r="Y143" s="157">
        <f t="shared" si="54"/>
        <v>0.76373065278633401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0.9146173379094078</v>
      </c>
      <c r="C144" s="158">
        <f t="shared" si="55"/>
        <v>0.90691588383948463</v>
      </c>
      <c r="D144" s="158">
        <f t="shared" si="55"/>
        <v>0.90303828928354846</v>
      </c>
      <c r="E144" s="158">
        <f t="shared" si="55"/>
        <v>0.92890211481180929</v>
      </c>
      <c r="F144" s="158">
        <f t="shared" si="55"/>
        <v>0.92835431031792015</v>
      </c>
      <c r="G144" s="158">
        <f t="shared" si="55"/>
        <v>0.90485376567554021</v>
      </c>
      <c r="H144" s="158">
        <f t="shared" si="55"/>
        <v>0.91815711617027351</v>
      </c>
      <c r="I144" s="158">
        <f t="shared" si="55"/>
        <v>0.91580846252378667</v>
      </c>
      <c r="J144" s="158">
        <f t="shared" si="55"/>
        <v>0.91908530384248144</v>
      </c>
      <c r="K144" s="158">
        <f t="shared" si="55"/>
        <v>0.91411159767696615</v>
      </c>
      <c r="L144" s="158">
        <f t="shared" si="55"/>
        <v>0.93886487736228696</v>
      </c>
      <c r="M144" s="158">
        <f t="shared" si="55"/>
        <v>0.9535313536369131</v>
      </c>
      <c r="N144" s="158">
        <f t="shared" si="55"/>
        <v>0.95558056478309483</v>
      </c>
      <c r="O144" s="158">
        <f t="shared" si="55"/>
        <v>0.96280179175327474</v>
      </c>
      <c r="P144" s="158">
        <f t="shared" si="55"/>
        <v>0.96109985882452975</v>
      </c>
      <c r="Q144" s="158">
        <f t="shared" si="55"/>
        <v>0.96003386516944766</v>
      </c>
      <c r="R144" s="158">
        <f t="shared" ref="R144:V144" si="56">IF(R126=0,"",R126/R108)</f>
        <v>0.95748775107789663</v>
      </c>
      <c r="S144" s="158">
        <f t="shared" si="56"/>
        <v>0.96063566578334358</v>
      </c>
      <c r="T144" s="158">
        <f t="shared" si="56"/>
        <v>0.97254930700664299</v>
      </c>
      <c r="U144" s="158">
        <f t="shared" si="56"/>
        <v>0.97284901052953832</v>
      </c>
      <c r="V144" s="158">
        <f t="shared" si="56"/>
        <v>0.98975979157685146</v>
      </c>
      <c r="W144" s="158">
        <f t="shared" ref="W144:Y144" si="57">IF(W126=0,"",W126/W108)</f>
        <v>0.97609244739876189</v>
      </c>
      <c r="X144" s="158">
        <f t="shared" si="57"/>
        <v>0.95774232127474357</v>
      </c>
      <c r="Y144" s="158">
        <f t="shared" si="57"/>
        <v>0.96053126918605247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0.63890758712399387</v>
      </c>
      <c r="C145" s="156">
        <f t="shared" si="58"/>
        <v>0.64859375698097577</v>
      </c>
      <c r="D145" s="156">
        <f t="shared" si="58"/>
        <v>0.65497378029428688</v>
      </c>
      <c r="E145" s="156">
        <f t="shared" si="58"/>
        <v>0.65698847871574351</v>
      </c>
      <c r="F145" s="156">
        <f t="shared" si="58"/>
        <v>0.65880163206287357</v>
      </c>
      <c r="G145" s="156">
        <f t="shared" si="58"/>
        <v>0.66044953882780832</v>
      </c>
      <c r="H145" s="156">
        <f t="shared" si="58"/>
        <v>0.66155361898257603</v>
      </c>
      <c r="I145" s="156">
        <f t="shared" si="58"/>
        <v>0.66308319587824849</v>
      </c>
      <c r="J145" s="156">
        <f t="shared" si="58"/>
        <v>0.66490630829882391</v>
      </c>
      <c r="K145" s="156">
        <f t="shared" si="58"/>
        <v>0.6666480095297791</v>
      </c>
      <c r="L145" s="156">
        <f t="shared" si="58"/>
        <v>0.66844148832409778</v>
      </c>
      <c r="M145" s="156">
        <f t="shared" si="58"/>
        <v>0.67038882314653547</v>
      </c>
      <c r="N145" s="156">
        <f t="shared" si="58"/>
        <v>0.67332202034586963</v>
      </c>
      <c r="O145" s="156">
        <f t="shared" si="58"/>
        <v>0.67708339437414244</v>
      </c>
      <c r="P145" s="156">
        <f t="shared" si="58"/>
        <v>0.68383914833605497</v>
      </c>
      <c r="Q145" s="156">
        <f t="shared" si="58"/>
        <v>0.69123012681050555</v>
      </c>
      <c r="R145" s="156">
        <f t="shared" ref="R145:V145" si="59">IF(R127=0,"",R127/R109)</f>
        <v>0.69877175585757856</v>
      </c>
      <c r="S145" s="156">
        <f t="shared" si="59"/>
        <v>0.70622083980519879</v>
      </c>
      <c r="T145" s="156">
        <f t="shared" si="59"/>
        <v>0.71565145933890661</v>
      </c>
      <c r="U145" s="156">
        <f t="shared" si="59"/>
        <v>0.72429106755404005</v>
      </c>
      <c r="V145" s="156">
        <f t="shared" si="59"/>
        <v>0.73384044006347349</v>
      </c>
      <c r="W145" s="156">
        <f t="shared" ref="W145:Y145" si="60">IF(W127=0,"",W127/W109)</f>
        <v>0.74393524634068298</v>
      </c>
      <c r="X145" s="156">
        <f t="shared" si="60"/>
        <v>0.75666311302046074</v>
      </c>
      <c r="Y145" s="156">
        <f t="shared" si="60"/>
        <v>0.76517684248945506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0.62691858677911338</v>
      </c>
      <c r="C147" s="155">
        <f t="shared" si="64"/>
        <v>0.6352174913674572</v>
      </c>
      <c r="D147" s="155">
        <f t="shared" si="64"/>
        <v>0.64057351744998681</v>
      </c>
      <c r="E147" s="155">
        <f t="shared" si="64"/>
        <v>0.62820746862580479</v>
      </c>
      <c r="F147" s="155">
        <f t="shared" si="64"/>
        <v>0.63311956168218153</v>
      </c>
      <c r="G147" s="155">
        <f t="shared" si="64"/>
        <v>0.64617261357784672</v>
      </c>
      <c r="H147" s="155">
        <f t="shared" si="64"/>
        <v>0.64989273660105484</v>
      </c>
      <c r="I147" s="155">
        <f t="shared" si="64"/>
        <v>0.65981077113133202</v>
      </c>
      <c r="J147" s="155">
        <f t="shared" si="64"/>
        <v>0.66331680699828444</v>
      </c>
      <c r="K147" s="155">
        <f t="shared" si="64"/>
        <v>0.66351343281055963</v>
      </c>
      <c r="L147" s="155">
        <f t="shared" si="64"/>
        <v>0.66854784914815424</v>
      </c>
      <c r="M147" s="155">
        <f t="shared" si="64"/>
        <v>0.6578508602027513</v>
      </c>
      <c r="N147" s="155">
        <f t="shared" si="64"/>
        <v>0.64560733017095151</v>
      </c>
      <c r="O147" s="155">
        <f t="shared" si="64"/>
        <v>0.63445236627129975</v>
      </c>
      <c r="P147" s="155">
        <f t="shared" si="64"/>
        <v>0.63759936582718213</v>
      </c>
      <c r="Q147" s="155">
        <f t="shared" si="64"/>
        <v>0.64673618331075855</v>
      </c>
      <c r="R147" s="155">
        <f t="shared" ref="R147:V147" si="65">IF(R129=0,"",R129/R111)</f>
        <v>0.67229297360623819</v>
      </c>
      <c r="S147" s="155">
        <f t="shared" si="65"/>
        <v>0.67259336891318944</v>
      </c>
      <c r="T147" s="155">
        <f t="shared" si="65"/>
        <v>0.69533752522224113</v>
      </c>
      <c r="U147" s="155">
        <f t="shared" si="65"/>
        <v>0.70736995681777659</v>
      </c>
      <c r="V147" s="155">
        <f t="shared" si="65"/>
        <v>0.71796772757207705</v>
      </c>
      <c r="W147" s="155">
        <f t="shared" ref="W147:Y147" si="66">IF(W129=0,"",W129/W111)</f>
        <v>0.74519054971484433</v>
      </c>
      <c r="X147" s="155">
        <f t="shared" si="66"/>
        <v>0.760290585747459</v>
      </c>
      <c r="Y147" s="155">
        <f t="shared" si="66"/>
        <v>0.78337073995994633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0.55351870155983995</v>
      </c>
      <c r="C148" s="156">
        <f t="shared" si="67"/>
        <v>0.55613387258005553</v>
      </c>
      <c r="D148" s="156">
        <f t="shared" si="67"/>
        <v>0.55843844617481131</v>
      </c>
      <c r="E148" s="156">
        <f t="shared" si="67"/>
        <v>0.55956123044927408</v>
      </c>
      <c r="F148" s="156">
        <f t="shared" si="67"/>
        <v>0.56016987940759144</v>
      </c>
      <c r="G148" s="156">
        <f t="shared" si="67"/>
        <v>0.56063377478186405</v>
      </c>
      <c r="H148" s="156">
        <f t="shared" si="67"/>
        <v>0.56110261028701214</v>
      </c>
      <c r="I148" s="156">
        <f t="shared" si="67"/>
        <v>0.56158536098141631</v>
      </c>
      <c r="J148" s="156">
        <f t="shared" si="67"/>
        <v>0.56214192318352763</v>
      </c>
      <c r="K148" s="156">
        <f t="shared" si="67"/>
        <v>0.56306446120304487</v>
      </c>
      <c r="L148" s="156">
        <f t="shared" si="67"/>
        <v>0.56394500904635536</v>
      </c>
      <c r="M148" s="156">
        <f t="shared" si="67"/>
        <v>0.56458769172437862</v>
      </c>
      <c r="N148" s="156">
        <f t="shared" si="67"/>
        <v>0.56506518440226017</v>
      </c>
      <c r="O148" s="156">
        <f t="shared" si="67"/>
        <v>0.56537677776253525</v>
      </c>
      <c r="P148" s="156">
        <f t="shared" si="67"/>
        <v>0.56561029797890305</v>
      </c>
      <c r="Q148" s="156">
        <f t="shared" si="67"/>
        <v>0.5659084377650162</v>
      </c>
      <c r="R148" s="156">
        <f t="shared" ref="R148:V148" si="68">IF(R130=0,"",R130/R112)</f>
        <v>0.56646138229183363</v>
      </c>
      <c r="S148" s="156">
        <f t="shared" si="68"/>
        <v>0.56827323658123097</v>
      </c>
      <c r="T148" s="156">
        <f t="shared" si="68"/>
        <v>0.57113388001458687</v>
      </c>
      <c r="U148" s="156">
        <f t="shared" si="68"/>
        <v>0.57569162214717218</v>
      </c>
      <c r="V148" s="156">
        <f t="shared" si="68"/>
        <v>0.58147432369744378</v>
      </c>
      <c r="W148" s="156">
        <f t="shared" ref="W148:Y148" si="69">IF(W130=0,"",W130/W112)</f>
        <v>0.58625291174243588</v>
      </c>
      <c r="X148" s="156">
        <f t="shared" si="69"/>
        <v>0.58977680301386348</v>
      </c>
      <c r="Y148" s="156">
        <f t="shared" si="69"/>
        <v>0.59246075599623471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0.72128123177973091</v>
      </c>
      <c r="C149" s="159">
        <f t="shared" si="70"/>
        <v>0.72641911717793861</v>
      </c>
      <c r="D149" s="159">
        <f t="shared" si="70"/>
        <v>0.73105502739998607</v>
      </c>
      <c r="E149" s="159">
        <f t="shared" si="70"/>
        <v>0.73328414483302473</v>
      </c>
      <c r="F149" s="159">
        <f t="shared" si="70"/>
        <v>0.73488222835625538</v>
      </c>
      <c r="G149" s="159">
        <f t="shared" si="70"/>
        <v>0.73633908257707481</v>
      </c>
      <c r="H149" s="159">
        <f t="shared" si="70"/>
        <v>0.73763675042478272</v>
      </c>
      <c r="I149" s="159">
        <f t="shared" si="70"/>
        <v>0.7391010766315379</v>
      </c>
      <c r="J149" s="159">
        <f t="shared" si="70"/>
        <v>0.74061765107065858</v>
      </c>
      <c r="K149" s="159">
        <f t="shared" si="70"/>
        <v>0.74227034673747649</v>
      </c>
      <c r="L149" s="159">
        <f t="shared" si="70"/>
        <v>0.74363528980790694</v>
      </c>
      <c r="M149" s="159">
        <f t="shared" si="70"/>
        <v>0.74496806045099329</v>
      </c>
      <c r="N149" s="159">
        <f t="shared" si="70"/>
        <v>0.74657198526597346</v>
      </c>
      <c r="O149" s="159">
        <f t="shared" si="70"/>
        <v>0.74933563928251823</v>
      </c>
      <c r="P149" s="159">
        <f t="shared" si="70"/>
        <v>0.75402940998895251</v>
      </c>
      <c r="Q149" s="159">
        <f t="shared" si="70"/>
        <v>0.76034719031780318</v>
      </c>
      <c r="R149" s="159">
        <f t="shared" ref="R149:V149" si="71">IF(R131=0,"",R131/R113)</f>
        <v>0.7682983540090812</v>
      </c>
      <c r="S149" s="159">
        <f t="shared" si="71"/>
        <v>0.7768921759931473</v>
      </c>
      <c r="T149" s="159">
        <f t="shared" si="71"/>
        <v>0.78656614351889476</v>
      </c>
      <c r="U149" s="159">
        <f t="shared" si="71"/>
        <v>0.79687961011621034</v>
      </c>
      <c r="V149" s="159">
        <f t="shared" si="71"/>
        <v>0.80879153508545443</v>
      </c>
      <c r="W149" s="159">
        <f t="shared" ref="W149:Y149" si="72">IF(W131=0,"",W131/W113)</f>
        <v>0.82346049510341823</v>
      </c>
      <c r="X149" s="159">
        <f t="shared" si="72"/>
        <v>0.8383010779767438</v>
      </c>
      <c r="Y149" s="159">
        <f t="shared" si="72"/>
        <v>0.85071089403210709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60.39266188102976</v>
      </c>
      <c r="C151" s="117">
        <f t="shared" si="73"/>
        <v>84.198112147562426</v>
      </c>
      <c r="D151" s="117">
        <f t="shared" si="73"/>
        <v>151.0287433532759</v>
      </c>
      <c r="E151" s="117">
        <f t="shared" si="73"/>
        <v>243.83839312495792</v>
      </c>
      <c r="F151" s="117">
        <f t="shared" si="73"/>
        <v>295.2220604762515</v>
      </c>
      <c r="G151" s="117">
        <f t="shared" si="73"/>
        <v>315.4617362031679</v>
      </c>
      <c r="H151" s="117">
        <f t="shared" si="73"/>
        <v>339.33419559774012</v>
      </c>
      <c r="I151" s="117">
        <f t="shared" si="73"/>
        <v>386.47290037518587</v>
      </c>
      <c r="J151" s="117">
        <f t="shared" si="73"/>
        <v>416.64570016630614</v>
      </c>
      <c r="K151" s="117">
        <f t="shared" si="73"/>
        <v>494.24025772773319</v>
      </c>
      <c r="L151" s="117">
        <f t="shared" si="73"/>
        <v>575.99374997313055</v>
      </c>
      <c r="M151" s="117">
        <f t="shared" si="73"/>
        <v>561.10519728741656</v>
      </c>
      <c r="N151" s="117">
        <f t="shared" si="73"/>
        <v>584.39065691165069</v>
      </c>
      <c r="O151" s="117">
        <f t="shared" si="73"/>
        <v>637.28818889432523</v>
      </c>
      <c r="P151" s="117">
        <f t="shared" si="73"/>
        <v>610.9206236462187</v>
      </c>
      <c r="Q151" s="117">
        <f t="shared" si="73"/>
        <v>577.44060607089295</v>
      </c>
      <c r="R151" s="117">
        <f t="shared" ref="R151:V151" si="74">R152+R154+R156+R165</f>
        <v>574.89689438064318</v>
      </c>
      <c r="S151" s="117">
        <f t="shared" si="74"/>
        <v>580.67881037140728</v>
      </c>
      <c r="T151" s="117">
        <f t="shared" si="74"/>
        <v>552.52679281717462</v>
      </c>
      <c r="U151" s="117">
        <f t="shared" si="74"/>
        <v>541.15026448063509</v>
      </c>
      <c r="V151" s="117">
        <f t="shared" si="74"/>
        <v>596.28562360338458</v>
      </c>
      <c r="W151" s="117">
        <f t="shared" ref="W151:Y151" si="75">W152+W154+W156+W165</f>
        <v>514.76250017772816</v>
      </c>
      <c r="X151" s="117">
        <f t="shared" si="75"/>
        <v>469.13560936986158</v>
      </c>
      <c r="Y151" s="117">
        <f t="shared" si="75"/>
        <v>449.46952061471063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31.675419607704288</v>
      </c>
      <c r="C156" s="122">
        <v>44.105840697635827</v>
      </c>
      <c r="D156" s="122">
        <v>77.646282105065538</v>
      </c>
      <c r="E156" s="122">
        <v>115.45418386727438</v>
      </c>
      <c r="F156" s="122">
        <v>141.15022069581002</v>
      </c>
      <c r="G156" s="122">
        <v>161.07396063187221</v>
      </c>
      <c r="H156" s="122">
        <v>180.18908691784677</v>
      </c>
      <c r="I156" s="122">
        <v>213.79896539291491</v>
      </c>
      <c r="J156" s="122">
        <v>247.42630755710633</v>
      </c>
      <c r="K156" s="122">
        <v>291.25427642124714</v>
      </c>
      <c r="L156" s="122">
        <v>327.09231701790469</v>
      </c>
      <c r="M156" s="122">
        <v>296.82085253196385</v>
      </c>
      <c r="N156" s="122">
        <v>306.31649957944785</v>
      </c>
      <c r="O156" s="122">
        <v>333.1632650833356</v>
      </c>
      <c r="P156" s="122">
        <v>320.99794756882403</v>
      </c>
      <c r="Q156" s="122">
        <v>304.67243023697239</v>
      </c>
      <c r="R156" s="122">
        <v>304.3271875570461</v>
      </c>
      <c r="S156" s="122">
        <v>307.52891765044723</v>
      </c>
      <c r="T156" s="122">
        <v>294.23390196861618</v>
      </c>
      <c r="U156" s="122">
        <v>290.32810798718543</v>
      </c>
      <c r="V156" s="122">
        <v>323.72559721791151</v>
      </c>
      <c r="W156" s="122">
        <v>284.1389036608976</v>
      </c>
      <c r="X156" s="122">
        <v>261.00386361375303</v>
      </c>
      <c r="Y156" s="122">
        <v>251.17763028370138</v>
      </c>
      <c r="DA156" s="130" t="s">
        <v>2214</v>
      </c>
    </row>
    <row r="157" spans="1:105" ht="12" customHeight="1" x14ac:dyDescent="0.25">
      <c r="A157" s="97" t="s">
        <v>124</v>
      </c>
      <c r="B157" s="98">
        <v>31.582968181296081</v>
      </c>
      <c r="C157" s="98">
        <v>43.990835265533022</v>
      </c>
      <c r="D157" s="98">
        <v>77.456344572040138</v>
      </c>
      <c r="E157" s="98">
        <v>115.06812677769184</v>
      </c>
      <c r="F157" s="98">
        <v>140.7054585801923</v>
      </c>
      <c r="G157" s="98">
        <v>160.56344705077984</v>
      </c>
      <c r="H157" s="98">
        <v>179.6664384129229</v>
      </c>
      <c r="I157" s="98">
        <v>213.23858064394091</v>
      </c>
      <c r="J157" s="98">
        <v>246.63190551382309</v>
      </c>
      <c r="K157" s="98">
        <v>290.23348078046388</v>
      </c>
      <c r="L157" s="98">
        <v>325.44667150686445</v>
      </c>
      <c r="M157" s="98">
        <v>295.68487788533548</v>
      </c>
      <c r="N157" s="98">
        <v>304.90615872504566</v>
      </c>
      <c r="O157" s="98">
        <v>331.62780841646054</v>
      </c>
      <c r="P157" s="98">
        <v>319.36229917532233</v>
      </c>
      <c r="Q157" s="98">
        <v>303.06936254197143</v>
      </c>
      <c r="R157" s="98">
        <v>302.61532948269291</v>
      </c>
      <c r="S157" s="98">
        <v>305.70268348360537</v>
      </c>
      <c r="T157" s="98">
        <v>293.02206458736265</v>
      </c>
      <c r="U157" s="98">
        <v>289.09162421208424</v>
      </c>
      <c r="V157" s="98">
        <v>321.57454615609015</v>
      </c>
      <c r="W157" s="98">
        <v>282.42595668206542</v>
      </c>
      <c r="X157" s="98">
        <v>258.80819235920245</v>
      </c>
      <c r="Y157" s="98">
        <v>249.71669438551427</v>
      </c>
      <c r="DA157" s="63" t="s">
        <v>2215</v>
      </c>
    </row>
    <row r="158" spans="1:105" ht="12" customHeight="1" x14ac:dyDescent="0.25">
      <c r="A158" s="97" t="s">
        <v>123</v>
      </c>
      <c r="B158" s="98">
        <v>9.2451426408205806E-2</v>
      </c>
      <c r="C158" s="98">
        <v>0.11500543210280822</v>
      </c>
      <c r="D158" s="98">
        <v>0.18993753302540436</v>
      </c>
      <c r="E158" s="98">
        <v>0.38605708958253665</v>
      </c>
      <c r="F158" s="98">
        <v>0.44476211561771994</v>
      </c>
      <c r="G158" s="98">
        <v>0.51051358109237766</v>
      </c>
      <c r="H158" s="98">
        <v>0.52264850492386505</v>
      </c>
      <c r="I158" s="98">
        <v>0.56038474897399704</v>
      </c>
      <c r="J158" s="98">
        <v>0.79440204328323816</v>
      </c>
      <c r="K158" s="98">
        <v>1.0207956407832659</v>
      </c>
      <c r="L158" s="98">
        <v>1.6456455110402508</v>
      </c>
      <c r="M158" s="98">
        <v>1.1359746466283716</v>
      </c>
      <c r="N158" s="98">
        <v>1.4103408544022136</v>
      </c>
      <c r="O158" s="98">
        <v>1.5354566668750667</v>
      </c>
      <c r="P158" s="98">
        <v>1.6356483935017174</v>
      </c>
      <c r="Q158" s="98">
        <v>1.6030676950009333</v>
      </c>
      <c r="R158" s="98">
        <v>1.7118580743532152</v>
      </c>
      <c r="S158" s="98">
        <v>1.8262341668418476</v>
      </c>
      <c r="T158" s="98">
        <v>1.2118373812535301</v>
      </c>
      <c r="U158" s="98">
        <v>1.2364837751011872</v>
      </c>
      <c r="V158" s="98">
        <v>2.1510510618213594</v>
      </c>
      <c r="W158" s="98">
        <v>1.7129469788321778</v>
      </c>
      <c r="X158" s="98">
        <v>2.1956712545505597</v>
      </c>
      <c r="Y158" s="98">
        <v>1.4609358981870935</v>
      </c>
      <c r="DA158" s="63" t="s">
        <v>2216</v>
      </c>
    </row>
    <row r="159" spans="1:105" ht="12" customHeight="1" x14ac:dyDescent="0.25">
      <c r="A159" s="100" t="s">
        <v>50</v>
      </c>
      <c r="B159" s="101">
        <v>9.2451426408205806E-2</v>
      </c>
      <c r="C159" s="101">
        <v>0.11500543210280822</v>
      </c>
      <c r="D159" s="101">
        <v>0.18993753302540436</v>
      </c>
      <c r="E159" s="101">
        <v>0.38605708958253665</v>
      </c>
      <c r="F159" s="101">
        <v>0.44476211561771994</v>
      </c>
      <c r="G159" s="101">
        <v>0.51051358109237766</v>
      </c>
      <c r="H159" s="101">
        <v>0.52264850492386505</v>
      </c>
      <c r="I159" s="101">
        <v>0.56038474897399704</v>
      </c>
      <c r="J159" s="101">
        <v>0.79440204328323816</v>
      </c>
      <c r="K159" s="101">
        <v>1.0207956407832659</v>
      </c>
      <c r="L159" s="101">
        <v>1.6456455110402508</v>
      </c>
      <c r="M159" s="101">
        <v>1.1359746466283716</v>
      </c>
      <c r="N159" s="101">
        <v>1.4103408544022136</v>
      </c>
      <c r="O159" s="101">
        <v>1.5354566668750667</v>
      </c>
      <c r="P159" s="101">
        <v>1.6356483935017174</v>
      </c>
      <c r="Q159" s="101">
        <v>1.6030676950009333</v>
      </c>
      <c r="R159" s="101">
        <v>1.7118580743532152</v>
      </c>
      <c r="S159" s="101">
        <v>1.8262341668418476</v>
      </c>
      <c r="T159" s="101">
        <v>1.2118373812535301</v>
      </c>
      <c r="U159" s="101">
        <v>1.2364837751011872</v>
      </c>
      <c r="V159" s="101">
        <v>2.1510510618213594</v>
      </c>
      <c r="W159" s="101">
        <v>1.7129469788321778</v>
      </c>
      <c r="X159" s="101">
        <v>2.1956712545505597</v>
      </c>
      <c r="Y159" s="101">
        <v>1.4609358981870935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28.717242273325471</v>
      </c>
      <c r="C165" s="122">
        <v>40.092271449926592</v>
      </c>
      <c r="D165" s="122">
        <v>73.382461248210376</v>
      </c>
      <c r="E165" s="122">
        <v>128.38420925768352</v>
      </c>
      <c r="F165" s="122">
        <v>154.07183978044145</v>
      </c>
      <c r="G165" s="122">
        <v>154.38777557129572</v>
      </c>
      <c r="H165" s="122">
        <v>159.14510867989335</v>
      </c>
      <c r="I165" s="122">
        <v>172.67393498227094</v>
      </c>
      <c r="J165" s="122">
        <v>169.21939260919979</v>
      </c>
      <c r="K165" s="122">
        <v>202.98598130648605</v>
      </c>
      <c r="L165" s="122">
        <v>248.90143295522589</v>
      </c>
      <c r="M165" s="122">
        <v>264.28434475545271</v>
      </c>
      <c r="N165" s="122">
        <v>278.07415733220279</v>
      </c>
      <c r="O165" s="122">
        <v>304.12492381098957</v>
      </c>
      <c r="P165" s="122">
        <v>289.92267607739473</v>
      </c>
      <c r="Q165" s="122">
        <v>272.76817583392051</v>
      </c>
      <c r="R165" s="122">
        <v>270.56970682359707</v>
      </c>
      <c r="S165" s="122">
        <v>273.14989272096011</v>
      </c>
      <c r="T165" s="122">
        <v>258.29289084855844</v>
      </c>
      <c r="U165" s="122">
        <v>250.82215649344968</v>
      </c>
      <c r="V165" s="122">
        <v>272.56002638547307</v>
      </c>
      <c r="W165" s="122">
        <v>230.62359651683056</v>
      </c>
      <c r="X165" s="122">
        <v>208.13174575610856</v>
      </c>
      <c r="Y165" s="122">
        <v>198.29189033100928</v>
      </c>
      <c r="DA165" s="130" t="s">
        <v>2223</v>
      </c>
    </row>
    <row r="166" spans="1:105" ht="12" customHeight="1" x14ac:dyDescent="0.25">
      <c r="A166" s="97" t="s">
        <v>50</v>
      </c>
      <c r="B166" s="98">
        <v>28.717242273325471</v>
      </c>
      <c r="C166" s="98">
        <v>40.092271449926592</v>
      </c>
      <c r="D166" s="98">
        <v>73.382461248210376</v>
      </c>
      <c r="E166" s="98">
        <v>128.38420925768352</v>
      </c>
      <c r="F166" s="98">
        <v>154.07183978044145</v>
      </c>
      <c r="G166" s="98">
        <v>154.38777557129572</v>
      </c>
      <c r="H166" s="98">
        <v>159.14510867989335</v>
      </c>
      <c r="I166" s="98">
        <v>172.67393498227094</v>
      </c>
      <c r="J166" s="98">
        <v>169.21939260919979</v>
      </c>
      <c r="K166" s="98">
        <v>202.98598130648605</v>
      </c>
      <c r="L166" s="98">
        <v>248.90143295522589</v>
      </c>
      <c r="M166" s="98">
        <v>264.28434475545271</v>
      </c>
      <c r="N166" s="98">
        <v>278.07415733220279</v>
      </c>
      <c r="O166" s="98">
        <v>304.12492381098957</v>
      </c>
      <c r="P166" s="98">
        <v>289.92267607739473</v>
      </c>
      <c r="Q166" s="98">
        <v>272.76817583392051</v>
      </c>
      <c r="R166" s="98">
        <v>270.56970682359707</v>
      </c>
      <c r="S166" s="98">
        <v>273.14989272096011</v>
      </c>
      <c r="T166" s="98">
        <v>258.29289084855844</v>
      </c>
      <c r="U166" s="98">
        <v>250.82215649344968</v>
      </c>
      <c r="V166" s="98">
        <v>272.56002638547307</v>
      </c>
      <c r="W166" s="98">
        <v>230.62359651683056</v>
      </c>
      <c r="X166" s="98">
        <v>208.13174575610856</v>
      </c>
      <c r="Y166" s="98">
        <v>198.29189033100928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4812.4598819315652</v>
      </c>
      <c r="C169" s="117">
        <f t="shared" si="78"/>
        <v>4708.0754115368163</v>
      </c>
      <c r="D169" s="117">
        <f t="shared" si="78"/>
        <v>4744.4897882101723</v>
      </c>
      <c r="E169" s="117">
        <f t="shared" si="78"/>
        <v>5211.5132260552209</v>
      </c>
      <c r="F169" s="117">
        <f t="shared" si="78"/>
        <v>5138.0801720175432</v>
      </c>
      <c r="G169" s="117">
        <f t="shared" si="78"/>
        <v>5091.7671631180147</v>
      </c>
      <c r="H169" s="117">
        <f t="shared" si="78"/>
        <v>4893.4356773795434</v>
      </c>
      <c r="I169" s="117">
        <f t="shared" si="78"/>
        <v>4906.4835489161733</v>
      </c>
      <c r="J169" s="117">
        <f t="shared" si="78"/>
        <v>4435.3743014768779</v>
      </c>
      <c r="K169" s="117">
        <f t="shared" si="78"/>
        <v>4720.1674459540382</v>
      </c>
      <c r="L169" s="117">
        <f t="shared" si="78"/>
        <v>4715.1161177530448</v>
      </c>
      <c r="M169" s="117">
        <f t="shared" si="78"/>
        <v>4075.0089905540826</v>
      </c>
      <c r="N169" s="117">
        <f t="shared" si="78"/>
        <v>3747.4870706527036</v>
      </c>
      <c r="O169" s="117">
        <f t="shared" si="78"/>
        <v>3651.7820940448246</v>
      </c>
      <c r="P169" s="117">
        <f t="shared" si="78"/>
        <v>3402.7012893294236</v>
      </c>
      <c r="Q169" s="117">
        <f t="shared" si="78"/>
        <v>3231.0143034641515</v>
      </c>
      <c r="R169" s="117">
        <f t="shared" ref="R169:V169" si="79">R170+R172+R174+R183</f>
        <v>3453.0649813787927</v>
      </c>
      <c r="S169" s="117">
        <f t="shared" si="79"/>
        <v>3377.7077009846626</v>
      </c>
      <c r="T169" s="117">
        <f t="shared" si="79"/>
        <v>3500.1354976239727</v>
      </c>
      <c r="U169" s="117">
        <f t="shared" si="79"/>
        <v>3492.0546025548451</v>
      </c>
      <c r="V169" s="117">
        <f t="shared" si="79"/>
        <v>3727.5858748916407</v>
      </c>
      <c r="W169" s="117">
        <f t="shared" ref="W169:Y169" si="80">W170+W172+W174+W183</f>
        <v>3653.1412087456602</v>
      </c>
      <c r="X169" s="117">
        <f t="shared" si="80"/>
        <v>3529.4649909601194</v>
      </c>
      <c r="Y169" s="117">
        <f t="shared" si="80"/>
        <v>3723.8055237764274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903.09322880681202</v>
      </c>
      <c r="C170" s="122">
        <f t="shared" si="81"/>
        <v>858.06835632741831</v>
      </c>
      <c r="D170" s="122">
        <f t="shared" si="81"/>
        <v>901.37443741163884</v>
      </c>
      <c r="E170" s="122">
        <f t="shared" si="81"/>
        <v>1152.1619958301162</v>
      </c>
      <c r="F170" s="122">
        <f t="shared" si="81"/>
        <v>1124.3053234747879</v>
      </c>
      <c r="G170" s="122">
        <f t="shared" si="81"/>
        <v>1134.3897334298711</v>
      </c>
      <c r="H170" s="122">
        <f t="shared" si="81"/>
        <v>1003.8823772799378</v>
      </c>
      <c r="I170" s="122">
        <f t="shared" si="81"/>
        <v>1078.9162590945432</v>
      </c>
      <c r="J170" s="122">
        <f t="shared" si="81"/>
        <v>975.66058898139488</v>
      </c>
      <c r="K170" s="122">
        <f t="shared" si="81"/>
        <v>1250.4504442086909</v>
      </c>
      <c r="L170" s="122">
        <f t="shared" si="81"/>
        <v>848.41499965191349</v>
      </c>
      <c r="M170" s="122">
        <f t="shared" si="81"/>
        <v>750.11284773204022</v>
      </c>
      <c r="N170" s="122">
        <f t="shared" si="81"/>
        <v>824.26315414330122</v>
      </c>
      <c r="O170" s="122">
        <f t="shared" si="81"/>
        <v>942.63287715273452</v>
      </c>
      <c r="P170" s="122">
        <f t="shared" si="81"/>
        <v>961.38629478365885</v>
      </c>
      <c r="Q170" s="122">
        <f t="shared" si="81"/>
        <v>894.14700093190322</v>
      </c>
      <c r="R170" s="122">
        <f t="shared" si="81"/>
        <v>849.06827485668111</v>
      </c>
      <c r="S170" s="122">
        <f t="shared" si="81"/>
        <v>827.83427706699467</v>
      </c>
      <c r="T170" s="122">
        <f t="shared" si="81"/>
        <v>809.74890207035753</v>
      </c>
      <c r="U170" s="122">
        <f t="shared" si="81"/>
        <v>801.41831372958598</v>
      </c>
      <c r="V170" s="122">
        <f t="shared" si="81"/>
        <v>800.66197018990147</v>
      </c>
      <c r="W170" s="122">
        <f t="shared" si="81"/>
        <v>791.40236886671448</v>
      </c>
      <c r="X170" s="122">
        <f t="shared" si="81"/>
        <v>829.92881774233354</v>
      </c>
      <c r="Y170" s="122">
        <f t="shared" si="81"/>
        <v>804.91186964593044</v>
      </c>
      <c r="DA170" s="130" t="s">
        <v>2378</v>
      </c>
    </row>
    <row r="171" spans="1:105" ht="12" customHeight="1" x14ac:dyDescent="0.25">
      <c r="A171" s="97" t="s">
        <v>53</v>
      </c>
      <c r="B171" s="98">
        <v>903.09322880681202</v>
      </c>
      <c r="C171" s="98">
        <v>858.06835632741831</v>
      </c>
      <c r="D171" s="98">
        <v>901.37443741163884</v>
      </c>
      <c r="E171" s="98">
        <v>1152.1619958301162</v>
      </c>
      <c r="F171" s="98">
        <v>1124.3053234747879</v>
      </c>
      <c r="G171" s="98">
        <v>1134.3897334298711</v>
      </c>
      <c r="H171" s="98">
        <v>1003.8823772799378</v>
      </c>
      <c r="I171" s="98">
        <v>1078.9162590945432</v>
      </c>
      <c r="J171" s="98">
        <v>975.66058898139488</v>
      </c>
      <c r="K171" s="98">
        <v>1250.4504442086909</v>
      </c>
      <c r="L171" s="98">
        <v>848.41499965191349</v>
      </c>
      <c r="M171" s="98">
        <v>750.11284773204022</v>
      </c>
      <c r="N171" s="98">
        <v>824.26315414330122</v>
      </c>
      <c r="O171" s="98">
        <v>942.63287715273452</v>
      </c>
      <c r="P171" s="98">
        <v>961.38629478365885</v>
      </c>
      <c r="Q171" s="98">
        <v>894.14700093190322</v>
      </c>
      <c r="R171" s="98">
        <v>849.06827485668111</v>
      </c>
      <c r="S171" s="98">
        <v>827.83427706699467</v>
      </c>
      <c r="T171" s="98">
        <v>809.74890207035753</v>
      </c>
      <c r="U171" s="98">
        <v>801.41831372958598</v>
      </c>
      <c r="V171" s="98">
        <v>800.66197018990147</v>
      </c>
      <c r="W171" s="98">
        <v>791.40236886671448</v>
      </c>
      <c r="X171" s="98">
        <v>829.92881774233354</v>
      </c>
      <c r="Y171" s="98">
        <v>804.91186964593044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144.50993050470967</v>
      </c>
      <c r="C172" s="122">
        <f t="shared" si="82"/>
        <v>120.91669472230909</v>
      </c>
      <c r="D172" s="122">
        <f t="shared" si="82"/>
        <v>75.558849804515873</v>
      </c>
      <c r="E172" s="122">
        <f t="shared" si="82"/>
        <v>172.99541386731033</v>
      </c>
      <c r="F172" s="122">
        <f t="shared" si="82"/>
        <v>142.45528558164531</v>
      </c>
      <c r="G172" s="122">
        <f t="shared" si="82"/>
        <v>183.38994053660986</v>
      </c>
      <c r="H172" s="122">
        <f t="shared" si="82"/>
        <v>225.88373593179449</v>
      </c>
      <c r="I172" s="122">
        <f t="shared" si="82"/>
        <v>98.705044751894292</v>
      </c>
      <c r="J172" s="122">
        <f t="shared" si="82"/>
        <v>85.062877717287407</v>
      </c>
      <c r="K172" s="122">
        <f t="shared" si="82"/>
        <v>129.10590045937926</v>
      </c>
      <c r="L172" s="122">
        <f t="shared" si="82"/>
        <v>194.60057474246753</v>
      </c>
      <c r="M172" s="122">
        <f t="shared" si="82"/>
        <v>174.38869595611888</v>
      </c>
      <c r="N172" s="122">
        <f t="shared" si="82"/>
        <v>146.13279241506018</v>
      </c>
      <c r="O172" s="122">
        <f t="shared" si="82"/>
        <v>124.59440594126103</v>
      </c>
      <c r="P172" s="122">
        <f t="shared" si="82"/>
        <v>110.11054453730792</v>
      </c>
      <c r="Q172" s="122">
        <f t="shared" si="82"/>
        <v>110.60800999857682</v>
      </c>
      <c r="R172" s="122">
        <f t="shared" si="82"/>
        <v>118.06352338332682</v>
      </c>
      <c r="S172" s="122">
        <f t="shared" si="82"/>
        <v>112.65647802833853</v>
      </c>
      <c r="T172" s="122">
        <f t="shared" si="82"/>
        <v>116.32540723619778</v>
      </c>
      <c r="U172" s="122">
        <f t="shared" si="82"/>
        <v>115.95815702224918</v>
      </c>
      <c r="V172" s="122">
        <f t="shared" si="82"/>
        <v>119.55606246142763</v>
      </c>
      <c r="W172" s="122">
        <f t="shared" si="82"/>
        <v>129.80078426864844</v>
      </c>
      <c r="X172" s="122">
        <f t="shared" si="82"/>
        <v>139.76096804521976</v>
      </c>
      <c r="Y172" s="122">
        <f t="shared" si="82"/>
        <v>163.08301821921575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144.50993050470967</v>
      </c>
      <c r="C173" s="98">
        <f>RES_hhdet_fech!C147</f>
        <v>120.91669472230909</v>
      </c>
      <c r="D173" s="98">
        <f>RES_hhdet_fech!D147</f>
        <v>75.558849804515873</v>
      </c>
      <c r="E173" s="98">
        <f>RES_hhdet_fech!E147</f>
        <v>172.99541386731033</v>
      </c>
      <c r="F173" s="98">
        <f>RES_hhdet_fech!F147</f>
        <v>142.45528558164531</v>
      </c>
      <c r="G173" s="98">
        <f>RES_hhdet_fech!G147</f>
        <v>183.38994053660986</v>
      </c>
      <c r="H173" s="98">
        <f>RES_hhdet_fech!H147</f>
        <v>225.88373593179449</v>
      </c>
      <c r="I173" s="98">
        <f>RES_hhdet_fech!I147</f>
        <v>98.705044751894292</v>
      </c>
      <c r="J173" s="98">
        <f>RES_hhdet_fech!J147</f>
        <v>85.062877717287407</v>
      </c>
      <c r="K173" s="98">
        <f>RES_hhdet_fech!K147</f>
        <v>129.10590045937926</v>
      </c>
      <c r="L173" s="98">
        <f>RES_hhdet_fech!L147</f>
        <v>194.60057474246753</v>
      </c>
      <c r="M173" s="98">
        <f>RES_hhdet_fech!M147</f>
        <v>174.38869595611888</v>
      </c>
      <c r="N173" s="98">
        <f>RES_hhdet_fech!N147</f>
        <v>146.13279241506018</v>
      </c>
      <c r="O173" s="98">
        <f>RES_hhdet_fech!O147</f>
        <v>124.59440594126103</v>
      </c>
      <c r="P173" s="98">
        <f>RES_hhdet_fech!P147</f>
        <v>110.11054453730792</v>
      </c>
      <c r="Q173" s="98">
        <f>RES_hhdet_fech!Q147</f>
        <v>110.60800999857682</v>
      </c>
      <c r="R173" s="98">
        <f>RES_hhdet_fech!R147</f>
        <v>118.06352338332682</v>
      </c>
      <c r="S173" s="98">
        <f>RES_hhdet_fech!S147</f>
        <v>112.65647802833853</v>
      </c>
      <c r="T173" s="98">
        <f>RES_hhdet_fech!T147</f>
        <v>116.32540723619778</v>
      </c>
      <c r="U173" s="98">
        <f>RES_hhdet_fech!U147</f>
        <v>115.95815702224918</v>
      </c>
      <c r="V173" s="98">
        <f>RES_hhdet_fech!V147</f>
        <v>119.55606246142763</v>
      </c>
      <c r="W173" s="98">
        <f>RES_hhdet_fech!W147</f>
        <v>129.80078426864844</v>
      </c>
      <c r="X173" s="98">
        <f>RES_hhdet_fech!X147</f>
        <v>139.76096804521976</v>
      </c>
      <c r="Y173" s="98">
        <f>RES_hhdet_fech!Y147</f>
        <v>163.08301821921575</v>
      </c>
      <c r="DA173" s="63" t="s">
        <v>2381</v>
      </c>
    </row>
    <row r="174" spans="1:105" ht="12" customHeight="1" x14ac:dyDescent="0.25">
      <c r="A174" s="121" t="s">
        <v>55</v>
      </c>
      <c r="B174" s="122">
        <v>1485.9910959060169</v>
      </c>
      <c r="C174" s="122">
        <v>1432.8302854390738</v>
      </c>
      <c r="D174" s="122">
        <v>1401.3804663544663</v>
      </c>
      <c r="E174" s="122">
        <v>1420.6472573633505</v>
      </c>
      <c r="F174" s="122">
        <v>1400.861463020932</v>
      </c>
      <c r="G174" s="122">
        <v>1377.6504240065663</v>
      </c>
      <c r="H174" s="122">
        <v>1381.5413365335589</v>
      </c>
      <c r="I174" s="122">
        <v>1404.2584228882918</v>
      </c>
      <c r="J174" s="122">
        <v>1393.7469501828018</v>
      </c>
      <c r="K174" s="122">
        <v>1391.8313928605378</v>
      </c>
      <c r="L174" s="122">
        <v>1421.5726415732258</v>
      </c>
      <c r="M174" s="122">
        <v>1235.4296682637239</v>
      </c>
      <c r="N174" s="122">
        <v>1181.0869505863031</v>
      </c>
      <c r="O174" s="122">
        <v>1174.2683519530979</v>
      </c>
      <c r="P174" s="122">
        <v>1073.2356771483546</v>
      </c>
      <c r="Q174" s="122">
        <v>1012.5104710924643</v>
      </c>
      <c r="R174" s="122">
        <v>1019.8169323950202</v>
      </c>
      <c r="S174" s="122">
        <v>1032.3638032544782</v>
      </c>
      <c r="T174" s="122">
        <v>1011.7583671450399</v>
      </c>
      <c r="U174" s="122">
        <v>996.85845344885831</v>
      </c>
      <c r="V174" s="122">
        <v>1086.7778140567914</v>
      </c>
      <c r="W174" s="122">
        <v>998.76575882106908</v>
      </c>
      <c r="X174" s="122">
        <v>959.74512020986128</v>
      </c>
      <c r="Y174" s="122">
        <v>950.48686210834035</v>
      </c>
      <c r="DA174" s="130" t="s">
        <v>2382</v>
      </c>
    </row>
    <row r="175" spans="1:105" ht="12" customHeight="1" x14ac:dyDescent="0.25">
      <c r="A175" s="97" t="s">
        <v>124</v>
      </c>
      <c r="B175" s="98">
        <v>1523.9945289055713</v>
      </c>
      <c r="C175" s="98">
        <v>1467.633654990386</v>
      </c>
      <c r="D175" s="98">
        <v>1434.5512023239537</v>
      </c>
      <c r="E175" s="98">
        <v>1463.0012249311208</v>
      </c>
      <c r="F175" s="98">
        <v>1443.3712983831188</v>
      </c>
      <c r="G175" s="98">
        <v>1413.3796599907291</v>
      </c>
      <c r="H175" s="98">
        <v>1423.4402802377899</v>
      </c>
      <c r="I175" s="98">
        <v>1451.2282097494203</v>
      </c>
      <c r="J175" s="98">
        <v>1453.4837094524141</v>
      </c>
      <c r="K175" s="98">
        <v>1460.319224188243</v>
      </c>
      <c r="L175" s="98">
        <v>1527.7705095006688</v>
      </c>
      <c r="M175" s="98">
        <v>1332.2856685505753</v>
      </c>
      <c r="N175" s="98">
        <v>1290.1439419897163</v>
      </c>
      <c r="O175" s="98">
        <v>1292.5812115942413</v>
      </c>
      <c r="P175" s="98">
        <v>1185.6848605404866</v>
      </c>
      <c r="Q175" s="98">
        <v>1118.6763220679507</v>
      </c>
      <c r="R175" s="98">
        <v>1126.115051394579</v>
      </c>
      <c r="S175" s="98">
        <v>1139.4870747053135</v>
      </c>
      <c r="T175" s="98">
        <v>1110.8280835239477</v>
      </c>
      <c r="U175" s="98">
        <v>1088.2741949179917</v>
      </c>
      <c r="V175" s="98">
        <v>1249.3294181369502</v>
      </c>
      <c r="W175" s="98">
        <v>1087.4819108949293</v>
      </c>
      <c r="X175" s="98">
        <v>1036.3711488567449</v>
      </c>
      <c r="Y175" s="98">
        <v>1015.94827876844</v>
      </c>
      <c r="DA175" s="63" t="s">
        <v>2383</v>
      </c>
    </row>
    <row r="176" spans="1:105" ht="12" customHeight="1" x14ac:dyDescent="0.25">
      <c r="A176" s="97" t="s">
        <v>123</v>
      </c>
      <c r="B176" s="98">
        <v>981.31385577937726</v>
      </c>
      <c r="C176" s="98">
        <v>963.07927354135597</v>
      </c>
      <c r="D176" s="98">
        <v>954.78070525027272</v>
      </c>
      <c r="E176" s="98">
        <v>961.49622623259722</v>
      </c>
      <c r="F176" s="98">
        <v>951.91451485930702</v>
      </c>
      <c r="G176" s="98">
        <v>949.52801349602976</v>
      </c>
      <c r="H176" s="98">
        <v>949.18320611659772</v>
      </c>
      <c r="I176" s="98">
        <v>972.39430728987008</v>
      </c>
      <c r="J176" s="98">
        <v>973.46239337597649</v>
      </c>
      <c r="K176" s="98">
        <v>986.64671457903671</v>
      </c>
      <c r="L176" s="98">
        <v>1017.6488227162454</v>
      </c>
      <c r="M176" s="98">
        <v>864.19167996652925</v>
      </c>
      <c r="N176" s="98">
        <v>845.95070044372289</v>
      </c>
      <c r="O176" s="98">
        <v>854.34564607535128</v>
      </c>
      <c r="P176" s="98">
        <v>797.35142538156185</v>
      </c>
      <c r="Q176" s="98">
        <v>766.56778084168764</v>
      </c>
      <c r="R176" s="98">
        <v>791.11755073116888</v>
      </c>
      <c r="S176" s="98">
        <v>817.93823752889375</v>
      </c>
      <c r="T176" s="98">
        <v>801.80816184020182</v>
      </c>
      <c r="U176" s="98">
        <v>803.41087583562205</v>
      </c>
      <c r="V176" s="98">
        <v>949.4510246759437</v>
      </c>
      <c r="W176" s="98">
        <v>843.59430484401253</v>
      </c>
      <c r="X176" s="98">
        <v>832.81416350801828</v>
      </c>
      <c r="Y176" s="98">
        <v>814.92173273018204</v>
      </c>
      <c r="DA176" s="63" t="s">
        <v>2384</v>
      </c>
    </row>
    <row r="177" spans="1:105" ht="12" customHeight="1" x14ac:dyDescent="0.25">
      <c r="A177" s="100" t="s">
        <v>50</v>
      </c>
      <c r="B177" s="101">
        <v>272.59755011031046</v>
      </c>
      <c r="C177" s="101">
        <v>278.32601080765863</v>
      </c>
      <c r="D177" s="101">
        <v>282.67067974565254</v>
      </c>
      <c r="E177" s="101">
        <v>250.33055578998631</v>
      </c>
      <c r="F177" s="101">
        <v>247.74445643930537</v>
      </c>
      <c r="G177" s="101">
        <v>278.83057748584503</v>
      </c>
      <c r="H177" s="101">
        <v>257.99446241247364</v>
      </c>
      <c r="I177" s="101">
        <v>267.88103877322982</v>
      </c>
      <c r="J177" s="101">
        <v>261.89646924353599</v>
      </c>
      <c r="K177" s="101">
        <v>274.79543260455102</v>
      </c>
      <c r="L177" s="101">
        <v>242.11060382283759</v>
      </c>
      <c r="M177" s="101">
        <v>140.14822113398296</v>
      </c>
      <c r="N177" s="101">
        <v>142.59811237419808</v>
      </c>
      <c r="O177" s="101">
        <v>133.10022798108218</v>
      </c>
      <c r="P177" s="101">
        <v>127.0162525689486</v>
      </c>
      <c r="Q177" s="101">
        <v>121.92885257051257</v>
      </c>
      <c r="R177" s="101">
        <v>133.4474923442275</v>
      </c>
      <c r="S177" s="101">
        <v>133.26400923923407</v>
      </c>
      <c r="T177" s="101">
        <v>92.63936553755147</v>
      </c>
      <c r="U177" s="101">
        <v>93.947573340190445</v>
      </c>
      <c r="V177" s="101">
        <v>146.41620211299576</v>
      </c>
      <c r="W177" s="101">
        <v>135.49993526590237</v>
      </c>
      <c r="X177" s="101">
        <v>206.11907132889039</v>
      </c>
      <c r="Y177" s="101">
        <v>166.92555753561186</v>
      </c>
      <c r="DA177" s="131" t="s">
        <v>2385</v>
      </c>
    </row>
    <row r="178" spans="1:105" ht="12" customHeight="1" x14ac:dyDescent="0.25">
      <c r="A178" s="103" t="s">
        <v>52</v>
      </c>
      <c r="B178" s="104">
        <v>708.71630566906686</v>
      </c>
      <c r="C178" s="104">
        <v>684.75326273369717</v>
      </c>
      <c r="D178" s="104">
        <v>672.11002550462024</v>
      </c>
      <c r="E178" s="104">
        <v>711.16567044261092</v>
      </c>
      <c r="F178" s="104">
        <v>704.17005842000162</v>
      </c>
      <c r="G178" s="104">
        <v>670.69743601018479</v>
      </c>
      <c r="H178" s="104">
        <v>691.18874370412402</v>
      </c>
      <c r="I178" s="104">
        <v>704.51326851664021</v>
      </c>
      <c r="J178" s="104">
        <v>711.5659241324405</v>
      </c>
      <c r="K178" s="104">
        <v>711.85128197448569</v>
      </c>
      <c r="L178" s="104">
        <v>775.53821889340793</v>
      </c>
      <c r="M178" s="104">
        <v>724.04345883254643</v>
      </c>
      <c r="N178" s="104">
        <v>703.35258806952493</v>
      </c>
      <c r="O178" s="104">
        <v>721.24541809426921</v>
      </c>
      <c r="P178" s="104">
        <v>670.33517281261311</v>
      </c>
      <c r="Q178" s="104">
        <v>644.63892827117502</v>
      </c>
      <c r="R178" s="104">
        <v>657.67005838694126</v>
      </c>
      <c r="S178" s="104">
        <v>684.6742282896596</v>
      </c>
      <c r="T178" s="104">
        <v>709.16879630265021</v>
      </c>
      <c r="U178" s="104">
        <v>709.46330249543155</v>
      </c>
      <c r="V178" s="104">
        <v>803.03482256294808</v>
      </c>
      <c r="W178" s="104">
        <v>708.09436957810999</v>
      </c>
      <c r="X178" s="104">
        <v>626.69509217912787</v>
      </c>
      <c r="Y178" s="104">
        <v>647.99617519457013</v>
      </c>
      <c r="DA178" s="132" t="s">
        <v>2386</v>
      </c>
    </row>
    <row r="179" spans="1:105" ht="12" customHeight="1" x14ac:dyDescent="0.25">
      <c r="A179" s="106" t="s">
        <v>122</v>
      </c>
      <c r="B179" s="101">
        <v>1289.3797900183497</v>
      </c>
      <c r="C179" s="101">
        <v>1309.2668630951566</v>
      </c>
      <c r="D179" s="101">
        <v>1318.2370277037592</v>
      </c>
      <c r="E179" s="101">
        <v>1211.938948988196</v>
      </c>
      <c r="F179" s="101">
        <v>1205.5797443439637</v>
      </c>
      <c r="G179" s="101">
        <v>1296.8417366918784</v>
      </c>
      <c r="H179" s="101">
        <v>1247.8961671487359</v>
      </c>
      <c r="I179" s="101">
        <v>1284.8076237790933</v>
      </c>
      <c r="J179" s="101">
        <v>1283.6765771162322</v>
      </c>
      <c r="K179" s="101">
        <v>1301.0564697511163</v>
      </c>
      <c r="L179" s="101">
        <v>1279.7642993572952</v>
      </c>
      <c r="M179" s="101">
        <v>1206.1048286131415</v>
      </c>
      <c r="N179" s="101">
        <v>1138.3233568689864</v>
      </c>
      <c r="O179" s="101">
        <v>1113.9126027932662</v>
      </c>
      <c r="P179" s="101">
        <v>1045.5787634565272</v>
      </c>
      <c r="Q179" s="101">
        <v>1011.8965977699804</v>
      </c>
      <c r="R179" s="101">
        <v>1028.8305632250606</v>
      </c>
      <c r="S179" s="101">
        <v>1040.3647130817196</v>
      </c>
      <c r="T179" s="101">
        <v>1049.294116184981</v>
      </c>
      <c r="U179" s="101">
        <v>1040.4604116991443</v>
      </c>
      <c r="V179" s="101">
        <v>974.36724780158704</v>
      </c>
      <c r="W179" s="101">
        <v>1051.8797696090589</v>
      </c>
      <c r="X179" s="101">
        <v>1039.3217743832695</v>
      </c>
      <c r="Y179" s="101">
        <v>1046.80101111725</v>
      </c>
      <c r="DA179" s="131" t="s">
        <v>2387</v>
      </c>
    </row>
    <row r="180" spans="1:105" ht="12" customHeight="1" x14ac:dyDescent="0.25">
      <c r="A180" s="107" t="s">
        <v>121</v>
      </c>
      <c r="B180" s="104">
        <v>900.69857237788563</v>
      </c>
      <c r="C180" s="104">
        <v>935.3027799619847</v>
      </c>
      <c r="D180" s="104">
        <v>956.11228928045171</v>
      </c>
      <c r="E180" s="104">
        <v>857.45150566593998</v>
      </c>
      <c r="F180" s="104">
        <v>855.66872818635136</v>
      </c>
      <c r="G180" s="104">
        <v>946.36603707802294</v>
      </c>
      <c r="H180" s="104">
        <v>899.2428563064434</v>
      </c>
      <c r="I180" s="104">
        <v>930.59460907245705</v>
      </c>
      <c r="J180" s="104">
        <v>927.85890328223445</v>
      </c>
      <c r="K180" s="104">
        <v>947.89900138506437</v>
      </c>
      <c r="L180" s="104">
        <v>909.32429490863228</v>
      </c>
      <c r="M180" s="104">
        <v>846.61833646276204</v>
      </c>
      <c r="N180" s="104">
        <v>800.42142635393679</v>
      </c>
      <c r="O180" s="104">
        <v>783.57016432832779</v>
      </c>
      <c r="P180" s="104">
        <v>742.81514664963981</v>
      </c>
      <c r="Q180" s="104">
        <v>727.95402517656362</v>
      </c>
      <c r="R180" s="104">
        <v>750.2895870751679</v>
      </c>
      <c r="S180" s="104">
        <v>763.99498325723653</v>
      </c>
      <c r="T180" s="104">
        <v>773.00812891063572</v>
      </c>
      <c r="U180" s="104">
        <v>775.06595454879482</v>
      </c>
      <c r="V180" s="104">
        <v>725.60690753610709</v>
      </c>
      <c r="W180" s="104">
        <v>803.06073270149841</v>
      </c>
      <c r="X180" s="104">
        <v>817.43187378187235</v>
      </c>
      <c r="Y180" s="104">
        <v>832.49934342763299</v>
      </c>
      <c r="DA180" s="132" t="s">
        <v>2388</v>
      </c>
    </row>
    <row r="181" spans="1:105" ht="12" customHeight="1" x14ac:dyDescent="0.25">
      <c r="A181" s="108" t="s">
        <v>53</v>
      </c>
      <c r="B181" s="98">
        <v>212.97606681430773</v>
      </c>
      <c r="C181" s="98">
        <v>247.7526633199885</v>
      </c>
      <c r="D181" s="98">
        <v>268.69344389167964</v>
      </c>
      <c r="E181" s="98">
        <v>177.72869108311272</v>
      </c>
      <c r="F181" s="98">
        <v>179.67546720972621</v>
      </c>
      <c r="G181" s="98">
        <v>265.18345582476934</v>
      </c>
      <c r="H181" s="98">
        <v>217.45432290384198</v>
      </c>
      <c r="I181" s="98">
        <v>232.5446221334013</v>
      </c>
      <c r="J181" s="98">
        <v>224.04904388078316</v>
      </c>
      <c r="K181" s="98">
        <v>244.22692265230495</v>
      </c>
      <c r="L181" s="98">
        <v>167.66769764315944</v>
      </c>
      <c r="M181" s="98">
        <v>119.35641399406492</v>
      </c>
      <c r="N181" s="98">
        <v>108.83582582393423</v>
      </c>
      <c r="O181" s="98">
        <v>90.262952232246306</v>
      </c>
      <c r="P181" s="98">
        <v>91.395294261992831</v>
      </c>
      <c r="Q181" s="98">
        <v>94.223922885102823</v>
      </c>
      <c r="R181" s="98">
        <v>105.88813734983283</v>
      </c>
      <c r="S181" s="98">
        <v>102.36993611406915</v>
      </c>
      <c r="T181" s="98">
        <v>74.625348098361243</v>
      </c>
      <c r="U181" s="98">
        <v>76.326172620440076</v>
      </c>
      <c r="V181" s="98">
        <v>27.91696066907387</v>
      </c>
      <c r="W181" s="98">
        <v>74.977975042178485</v>
      </c>
      <c r="X181" s="98">
        <v>141.95453032553692</v>
      </c>
      <c r="Y181" s="98">
        <v>139.92526476890509</v>
      </c>
      <c r="DA181" s="63" t="s">
        <v>2389</v>
      </c>
    </row>
    <row r="182" spans="1:105" ht="12" customHeight="1" x14ac:dyDescent="0.25">
      <c r="A182" s="108" t="s">
        <v>52</v>
      </c>
      <c r="B182" s="98">
        <v>687.72250556357801</v>
      </c>
      <c r="C182" s="98">
        <v>687.55011664199628</v>
      </c>
      <c r="D182" s="98">
        <v>687.41884538877218</v>
      </c>
      <c r="E182" s="98">
        <v>679.72281458282714</v>
      </c>
      <c r="F182" s="98">
        <v>675.99326097662515</v>
      </c>
      <c r="G182" s="98">
        <v>681.18258125325372</v>
      </c>
      <c r="H182" s="98">
        <v>681.78853340260139</v>
      </c>
      <c r="I182" s="98">
        <v>698.04998693905566</v>
      </c>
      <c r="J182" s="98">
        <v>703.80985940145138</v>
      </c>
      <c r="K182" s="98">
        <v>703.67207873275959</v>
      </c>
      <c r="L182" s="98">
        <v>741.6565972654729</v>
      </c>
      <c r="M182" s="98">
        <v>727.26192246869721</v>
      </c>
      <c r="N182" s="98">
        <v>691.58560053000247</v>
      </c>
      <c r="O182" s="98">
        <v>693.30721209608146</v>
      </c>
      <c r="P182" s="98">
        <v>651.41985238764687</v>
      </c>
      <c r="Q182" s="98">
        <v>633.73010229146075</v>
      </c>
      <c r="R182" s="98">
        <v>644.40144972533494</v>
      </c>
      <c r="S182" s="98">
        <v>661.62504714316754</v>
      </c>
      <c r="T182" s="98">
        <v>698.38278081227452</v>
      </c>
      <c r="U182" s="98">
        <v>698.73978192835466</v>
      </c>
      <c r="V182" s="98">
        <v>697.68994686703343</v>
      </c>
      <c r="W182" s="98">
        <v>728.08275765932001</v>
      </c>
      <c r="X182" s="98">
        <v>675.47734345633546</v>
      </c>
      <c r="Y182" s="98">
        <v>692.5740786587279</v>
      </c>
      <c r="DA182" s="63" t="s">
        <v>2390</v>
      </c>
    </row>
    <row r="183" spans="1:105" ht="12" customHeight="1" x14ac:dyDescent="0.25">
      <c r="A183" s="121" t="s">
        <v>54</v>
      </c>
      <c r="B183" s="122">
        <v>2278.8656267140273</v>
      </c>
      <c r="C183" s="122">
        <v>2296.2600750480151</v>
      </c>
      <c r="D183" s="122">
        <v>2366.1760346395513</v>
      </c>
      <c r="E183" s="122">
        <v>2465.7085589944436</v>
      </c>
      <c r="F183" s="122">
        <v>2470.4580999401778</v>
      </c>
      <c r="G183" s="122">
        <v>2396.3370651449673</v>
      </c>
      <c r="H183" s="122">
        <v>2282.1282276342522</v>
      </c>
      <c r="I183" s="122">
        <v>2324.6038221814442</v>
      </c>
      <c r="J183" s="122">
        <v>1980.9038845953937</v>
      </c>
      <c r="K183" s="122">
        <v>1948.77970842543</v>
      </c>
      <c r="L183" s="122">
        <v>2250.5279017854386</v>
      </c>
      <c r="M183" s="122">
        <v>1915.0777786021993</v>
      </c>
      <c r="N183" s="122">
        <v>1596.004173508039</v>
      </c>
      <c r="O183" s="122">
        <v>1410.286458997731</v>
      </c>
      <c r="P183" s="122">
        <v>1257.9687728601025</v>
      </c>
      <c r="Q183" s="122">
        <v>1213.7488214412072</v>
      </c>
      <c r="R183" s="122">
        <v>1466.1162507437646</v>
      </c>
      <c r="S183" s="122">
        <v>1404.8531426348513</v>
      </c>
      <c r="T183" s="122">
        <v>1562.3028211723779</v>
      </c>
      <c r="U183" s="122">
        <v>1577.8196783541516</v>
      </c>
      <c r="V183" s="122">
        <v>1720.5900281835202</v>
      </c>
      <c r="W183" s="122">
        <v>1733.1722967892279</v>
      </c>
      <c r="X183" s="122">
        <v>1600.0300849627044</v>
      </c>
      <c r="Y183" s="122">
        <v>1805.3237738029411</v>
      </c>
      <c r="DA183" s="130" t="s">
        <v>2391</v>
      </c>
    </row>
    <row r="184" spans="1:105" ht="12" customHeight="1" x14ac:dyDescent="0.25">
      <c r="A184" s="97" t="s">
        <v>50</v>
      </c>
      <c r="B184" s="98">
        <v>2673.601421477882</v>
      </c>
      <c r="C184" s="98">
        <v>2545.628788627515</v>
      </c>
      <c r="D184" s="98">
        <v>2529.4850001120881</v>
      </c>
      <c r="E184" s="98">
        <v>2945.9610597727456</v>
      </c>
      <c r="F184" s="98">
        <v>2933.808457633706</v>
      </c>
      <c r="G184" s="98">
        <v>2693.2353046468338</v>
      </c>
      <c r="H184" s="98">
        <v>2640.2434862466844</v>
      </c>
      <c r="I184" s="98">
        <v>2644.4056751012386</v>
      </c>
      <c r="J184" s="98">
        <v>2381.5584592647306</v>
      </c>
      <c r="K184" s="98">
        <v>2363.2783341121958</v>
      </c>
      <c r="L184" s="98">
        <v>2404.1640290340465</v>
      </c>
      <c r="M184" s="98">
        <v>2177.4037181906924</v>
      </c>
      <c r="N184" s="98">
        <v>1864.0907190266851</v>
      </c>
      <c r="O184" s="98">
        <v>1733.8687831335126</v>
      </c>
      <c r="P184" s="98">
        <v>1563.4539701238853</v>
      </c>
      <c r="Q184" s="98">
        <v>1517.5946978476584</v>
      </c>
      <c r="R184" s="98">
        <v>1634.8406598410313</v>
      </c>
      <c r="S184" s="98">
        <v>1764.8631078308495</v>
      </c>
      <c r="T184" s="98">
        <v>1828.7646324495004</v>
      </c>
      <c r="U184" s="98">
        <v>1911.8882171327427</v>
      </c>
      <c r="V184" s="98">
        <v>2236.0778437995368</v>
      </c>
      <c r="W184" s="98">
        <v>2131.9679198705462</v>
      </c>
      <c r="X184" s="98">
        <v>2142.2355236312183</v>
      </c>
      <c r="Y184" s="98">
        <v>2219.8926427096899</v>
      </c>
      <c r="DA184" s="63" t="s">
        <v>2392</v>
      </c>
    </row>
    <row r="185" spans="1:105" ht="12" customHeight="1" x14ac:dyDescent="0.25">
      <c r="A185" s="109" t="s">
        <v>120</v>
      </c>
      <c r="B185" s="33">
        <v>1915.3221172456858</v>
      </c>
      <c r="C185" s="33">
        <v>2063.1824556744291</v>
      </c>
      <c r="D185" s="33">
        <v>2209.0613096047991</v>
      </c>
      <c r="E185" s="33">
        <v>1973.3002362735092</v>
      </c>
      <c r="F185" s="33">
        <v>2024.443999805781</v>
      </c>
      <c r="G185" s="33">
        <v>2146.8661067070811</v>
      </c>
      <c r="H185" s="33">
        <v>2012.3892768425678</v>
      </c>
      <c r="I185" s="33">
        <v>2117.8539964205852</v>
      </c>
      <c r="J185" s="33">
        <v>1755.2884180158383</v>
      </c>
      <c r="K185" s="33">
        <v>1713.189698253256</v>
      </c>
      <c r="L185" s="33">
        <v>2151.8184568158404</v>
      </c>
      <c r="M185" s="33">
        <v>1721.3607027106909</v>
      </c>
      <c r="N185" s="33">
        <v>1352.221906163966</v>
      </c>
      <c r="O185" s="33">
        <v>1076.2382240463028</v>
      </c>
      <c r="P185" s="33">
        <v>955.89460191993032</v>
      </c>
      <c r="Q185" s="33">
        <v>947.18926491549098</v>
      </c>
      <c r="R185" s="33">
        <v>1340.604759729337</v>
      </c>
      <c r="S185" s="33">
        <v>1166.8741015163978</v>
      </c>
      <c r="T185" s="33">
        <v>1411.2660128548489</v>
      </c>
      <c r="U185" s="33">
        <v>1410.3088585117139</v>
      </c>
      <c r="V185" s="33">
        <v>1491.7575012042876</v>
      </c>
      <c r="W185" s="33">
        <v>1586.9846362005967</v>
      </c>
      <c r="X185" s="33">
        <v>1433.9819963537102</v>
      </c>
      <c r="Y185" s="33">
        <v>1693.750635130237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3873.0521017429983</v>
      </c>
      <c r="C187" s="117">
        <f t="shared" si="83"/>
        <v>3871.9420611065025</v>
      </c>
      <c r="D187" s="117">
        <f t="shared" si="83"/>
        <v>4027.8080722306968</v>
      </c>
      <c r="E187" s="117">
        <f t="shared" si="83"/>
        <v>4827.3897292583069</v>
      </c>
      <c r="F187" s="117">
        <f t="shared" si="83"/>
        <v>4795.2012130720996</v>
      </c>
      <c r="G187" s="117">
        <f t="shared" si="83"/>
        <v>4960.4540340633193</v>
      </c>
      <c r="H187" s="117">
        <f t="shared" si="83"/>
        <v>4823.8974347788899</v>
      </c>
      <c r="I187" s="117">
        <f t="shared" si="83"/>
        <v>4794.039830068049</v>
      </c>
      <c r="J187" s="117">
        <f t="shared" si="83"/>
        <v>4418.3565758509303</v>
      </c>
      <c r="K187" s="117">
        <f t="shared" si="83"/>
        <v>5214.1346220797323</v>
      </c>
      <c r="L187" s="117">
        <f t="shared" si="83"/>
        <v>4859.7546614812782</v>
      </c>
      <c r="M187" s="117">
        <f t="shared" si="83"/>
        <v>4305.216470208632</v>
      </c>
      <c r="N187" s="117">
        <f t="shared" si="83"/>
        <v>4220.5785413560607</v>
      </c>
      <c r="O187" s="117">
        <f t="shared" si="83"/>
        <v>4413.0988147683229</v>
      </c>
      <c r="P187" s="117">
        <f t="shared" si="83"/>
        <v>4374.0287714613214</v>
      </c>
      <c r="Q187" s="117">
        <f t="shared" si="83"/>
        <v>4249.8710233442998</v>
      </c>
      <c r="R187" s="117">
        <f t="shared" ref="R187:V187" si="84">R188+R190+R192+R201</f>
        <v>4460.1639276351398</v>
      </c>
      <c r="S187" s="117">
        <f t="shared" si="84"/>
        <v>4459.8326321543436</v>
      </c>
      <c r="T187" s="117">
        <f t="shared" si="84"/>
        <v>4665.644779343851</v>
      </c>
      <c r="U187" s="117">
        <f t="shared" si="84"/>
        <v>4761.6356290255098</v>
      </c>
      <c r="V187" s="117">
        <f t="shared" si="84"/>
        <v>5053.4107054086244</v>
      </c>
      <c r="W187" s="117">
        <f t="shared" ref="W187:Y187" si="85">W188+W190+W192+W201</f>
        <v>5150.7578719271069</v>
      </c>
      <c r="X187" s="117">
        <f t="shared" si="85"/>
        <v>5307.7425438887858</v>
      </c>
      <c r="Y187" s="117">
        <f t="shared" si="85"/>
        <v>5605.7640229715089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1327.1840695269198</v>
      </c>
      <c r="C188" s="122">
        <f t="shared" si="86"/>
        <v>1334.0440165921841</v>
      </c>
      <c r="D188" s="122">
        <f t="shared" si="86"/>
        <v>1511.4657787973238</v>
      </c>
      <c r="E188" s="122">
        <f t="shared" si="86"/>
        <v>2025.5230399367965</v>
      </c>
      <c r="F188" s="122">
        <f t="shared" si="86"/>
        <v>2041.4937158000409</v>
      </c>
      <c r="G188" s="122">
        <f t="shared" si="86"/>
        <v>2118.3465391695709</v>
      </c>
      <c r="H188" s="122">
        <f t="shared" si="86"/>
        <v>1920.1590524823157</v>
      </c>
      <c r="I188" s="122">
        <f t="shared" si="86"/>
        <v>2139.470009708029</v>
      </c>
      <c r="J188" s="122">
        <f t="shared" si="86"/>
        <v>2009.6024125932709</v>
      </c>
      <c r="K188" s="122">
        <f t="shared" si="86"/>
        <v>2685.4631742095848</v>
      </c>
      <c r="L188" s="122">
        <f t="shared" si="86"/>
        <v>1878.5089896406753</v>
      </c>
      <c r="M188" s="122">
        <f t="shared" si="86"/>
        <v>1707.3672970907576</v>
      </c>
      <c r="N188" s="122">
        <f t="shared" si="86"/>
        <v>1944.4028814439525</v>
      </c>
      <c r="O188" s="122">
        <f t="shared" si="86"/>
        <v>2318.9180652786617</v>
      </c>
      <c r="P188" s="122">
        <f t="shared" si="86"/>
        <v>2457.7995440180698</v>
      </c>
      <c r="Q188" s="122">
        <f t="shared" si="86"/>
        <v>2359.4737587501709</v>
      </c>
      <c r="R188" s="122">
        <f t="shared" si="86"/>
        <v>2310.2409432349177</v>
      </c>
      <c r="S188" s="122">
        <f t="shared" si="86"/>
        <v>2333.6808281012886</v>
      </c>
      <c r="T188" s="122">
        <f t="shared" si="86"/>
        <v>2370.8562635338062</v>
      </c>
      <c r="U188" s="122">
        <f t="shared" si="86"/>
        <v>2427.908229833979</v>
      </c>
      <c r="V188" s="122">
        <f t="shared" si="86"/>
        <v>2500.5637670664223</v>
      </c>
      <c r="W188" s="122">
        <f t="shared" si="86"/>
        <v>2546.8937963533963</v>
      </c>
      <c r="X188" s="122">
        <f t="shared" si="86"/>
        <v>2754.9429739268439</v>
      </c>
      <c r="Y188" s="122">
        <f t="shared" si="86"/>
        <v>2755.9591274262816</v>
      </c>
      <c r="DA188" s="130" t="s">
        <v>2546</v>
      </c>
    </row>
    <row r="189" spans="1:105" ht="12" customHeight="1" x14ac:dyDescent="0.25">
      <c r="A189" s="97" t="s">
        <v>53</v>
      </c>
      <c r="B189" s="98">
        <v>1327.1840695269198</v>
      </c>
      <c r="C189" s="98">
        <v>1334.0440165921841</v>
      </c>
      <c r="D189" s="98">
        <v>1511.4657787973238</v>
      </c>
      <c r="E189" s="98">
        <v>2025.5230399367965</v>
      </c>
      <c r="F189" s="98">
        <v>2041.4937158000409</v>
      </c>
      <c r="G189" s="98">
        <v>2118.3465391695709</v>
      </c>
      <c r="H189" s="98">
        <v>1920.1590524823157</v>
      </c>
      <c r="I189" s="98">
        <v>2139.470009708029</v>
      </c>
      <c r="J189" s="98">
        <v>2009.6024125932709</v>
      </c>
      <c r="K189" s="98">
        <v>2685.4631742095848</v>
      </c>
      <c r="L189" s="98">
        <v>1878.5089896406753</v>
      </c>
      <c r="M189" s="98">
        <v>1707.3672970907576</v>
      </c>
      <c r="N189" s="98">
        <v>1944.4028814439525</v>
      </c>
      <c r="O189" s="98">
        <v>2318.9180652786617</v>
      </c>
      <c r="P189" s="98">
        <v>2457.7995440180698</v>
      </c>
      <c r="Q189" s="98">
        <v>2359.4737587501709</v>
      </c>
      <c r="R189" s="98">
        <v>2310.2409432349177</v>
      </c>
      <c r="S189" s="98">
        <v>2333.6808281012886</v>
      </c>
      <c r="T189" s="98">
        <v>2370.8562635338062</v>
      </c>
      <c r="U189" s="98">
        <v>2427.908229833979</v>
      </c>
      <c r="V189" s="98">
        <v>2500.5637670664223</v>
      </c>
      <c r="W189" s="98">
        <v>2546.8937963533963</v>
      </c>
      <c r="X189" s="98">
        <v>2754.9429739268439</v>
      </c>
      <c r="Y189" s="98">
        <v>2755.9591274262816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256.45768618390326</v>
      </c>
      <c r="C190" s="122">
        <f t="shared" si="87"/>
        <v>234.84153130013766</v>
      </c>
      <c r="D190" s="122">
        <f t="shared" si="87"/>
        <v>162.22181923451564</v>
      </c>
      <c r="E190" s="122">
        <f t="shared" si="87"/>
        <v>398.64332319749656</v>
      </c>
      <c r="F190" s="122">
        <f t="shared" si="87"/>
        <v>343.37739109682792</v>
      </c>
      <c r="G190" s="122">
        <f t="shared" si="87"/>
        <v>456.55910908291116</v>
      </c>
      <c r="H190" s="122">
        <f t="shared" si="87"/>
        <v>578.11227082733842</v>
      </c>
      <c r="I190" s="122">
        <f t="shared" si="87"/>
        <v>258.39220177571104</v>
      </c>
      <c r="J190" s="122">
        <f t="shared" si="87"/>
        <v>228.43622844381755</v>
      </c>
      <c r="K190" s="122">
        <f t="shared" si="87"/>
        <v>360.04425436051031</v>
      </c>
      <c r="L190" s="122">
        <f t="shared" si="87"/>
        <v>565.90661333400533</v>
      </c>
      <c r="M190" s="122">
        <f t="shared" si="87"/>
        <v>529.1812914467223</v>
      </c>
      <c r="N190" s="122">
        <f t="shared" si="87"/>
        <v>460.47298857478592</v>
      </c>
      <c r="O190" s="122">
        <f t="shared" si="87"/>
        <v>406.39926249785395</v>
      </c>
      <c r="P190" s="122">
        <f t="shared" si="87"/>
        <v>372.30242169236402</v>
      </c>
      <c r="Q190" s="122">
        <f t="shared" si="87"/>
        <v>388.56434187593379</v>
      </c>
      <c r="R190" s="122">
        <f t="shared" si="87"/>
        <v>426.24297215009068</v>
      </c>
      <c r="S190" s="122">
        <f t="shared" si="87"/>
        <v>417.56078815511097</v>
      </c>
      <c r="T190" s="122">
        <f t="shared" si="87"/>
        <v>441.06907354366081</v>
      </c>
      <c r="U190" s="122">
        <f t="shared" si="87"/>
        <v>447.5780427762441</v>
      </c>
      <c r="V190" s="122">
        <f t="shared" si="87"/>
        <v>467.11040045546542</v>
      </c>
      <c r="W190" s="122">
        <f t="shared" si="87"/>
        <v>511.61350181459494</v>
      </c>
      <c r="X190" s="122">
        <f t="shared" si="87"/>
        <v>554.74430183689253</v>
      </c>
      <c r="Y190" s="122">
        <f t="shared" si="87"/>
        <v>651.84447211466602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256.45768618390326</v>
      </c>
      <c r="C191" s="98">
        <f>RES_hhdet_tesh!C147</f>
        <v>234.84153130013766</v>
      </c>
      <c r="D191" s="98">
        <f>RES_hhdet_tesh!D147</f>
        <v>162.22181923451564</v>
      </c>
      <c r="E191" s="98">
        <f>RES_hhdet_tesh!E147</f>
        <v>398.64332319749656</v>
      </c>
      <c r="F191" s="98">
        <f>RES_hhdet_tesh!F147</f>
        <v>343.37739109682792</v>
      </c>
      <c r="G191" s="98">
        <f>RES_hhdet_tesh!G147</f>
        <v>456.55910908291116</v>
      </c>
      <c r="H191" s="98">
        <f>RES_hhdet_tesh!H147</f>
        <v>578.11227082733842</v>
      </c>
      <c r="I191" s="98">
        <f>RES_hhdet_tesh!I147</f>
        <v>258.39220177571104</v>
      </c>
      <c r="J191" s="98">
        <f>RES_hhdet_tesh!J147</f>
        <v>228.43622844381755</v>
      </c>
      <c r="K191" s="98">
        <f>RES_hhdet_tesh!K147</f>
        <v>360.04425436051031</v>
      </c>
      <c r="L191" s="98">
        <f>RES_hhdet_tesh!L147</f>
        <v>565.90661333400533</v>
      </c>
      <c r="M191" s="98">
        <f>RES_hhdet_tesh!M147</f>
        <v>529.1812914467223</v>
      </c>
      <c r="N191" s="98">
        <f>RES_hhdet_tesh!N147</f>
        <v>460.47298857478592</v>
      </c>
      <c r="O191" s="98">
        <f>RES_hhdet_tesh!O147</f>
        <v>406.39926249785395</v>
      </c>
      <c r="P191" s="98">
        <f>RES_hhdet_tesh!P147</f>
        <v>372.30242169236402</v>
      </c>
      <c r="Q191" s="98">
        <f>RES_hhdet_tesh!Q147</f>
        <v>388.56434187593379</v>
      </c>
      <c r="R191" s="98">
        <f>RES_hhdet_tesh!R147</f>
        <v>426.24297215009068</v>
      </c>
      <c r="S191" s="98">
        <f>RES_hhdet_tesh!S147</f>
        <v>417.56078815511097</v>
      </c>
      <c r="T191" s="98">
        <f>RES_hhdet_tesh!T147</f>
        <v>441.06907354366081</v>
      </c>
      <c r="U191" s="98">
        <f>RES_hhdet_tesh!U147</f>
        <v>447.5780427762441</v>
      </c>
      <c r="V191" s="98">
        <f>RES_hhdet_tesh!V147</f>
        <v>467.11040045546542</v>
      </c>
      <c r="W191" s="98">
        <f>RES_hhdet_tesh!W147</f>
        <v>511.61350181459494</v>
      </c>
      <c r="X191" s="98">
        <f>RES_hhdet_tesh!X147</f>
        <v>554.74430183689253</v>
      </c>
      <c r="Y191" s="98">
        <f>RES_hhdet_tesh!Y147</f>
        <v>651.84447211466602</v>
      </c>
      <c r="DA191" s="63" t="s">
        <v>2549</v>
      </c>
    </row>
    <row r="192" spans="1:105" ht="12" customHeight="1" x14ac:dyDescent="0.25">
      <c r="A192" s="121" t="s">
        <v>55</v>
      </c>
      <c r="B192" s="122">
        <v>860.74712787311887</v>
      </c>
      <c r="C192" s="122">
        <v>844.43194881493162</v>
      </c>
      <c r="D192" s="122">
        <v>838.4107687839379</v>
      </c>
      <c r="E192" s="122">
        <v>854.24683390913356</v>
      </c>
      <c r="F192" s="122">
        <v>846.23475678691057</v>
      </c>
      <c r="G192" s="122">
        <v>837.10100141264729</v>
      </c>
      <c r="H192" s="122">
        <v>842.48755233749603</v>
      </c>
      <c r="I192" s="122">
        <v>862.37897809592891</v>
      </c>
      <c r="J192" s="122">
        <v>866.35109511352721</v>
      </c>
      <c r="K192" s="122">
        <v>875.5856793807186</v>
      </c>
      <c r="L192" s="122">
        <v>910.75347032003378</v>
      </c>
      <c r="M192" s="122">
        <v>808.83231766252095</v>
      </c>
      <c r="N192" s="122">
        <v>785.31067793710088</v>
      </c>
      <c r="O192" s="122">
        <v>793.02190596032415</v>
      </c>
      <c r="P192" s="122">
        <v>741.84671394488828</v>
      </c>
      <c r="Q192" s="122">
        <v>716.85764244137727</v>
      </c>
      <c r="R192" s="122">
        <v>738.02035838517634</v>
      </c>
      <c r="S192" s="122">
        <v>763.69610786488829</v>
      </c>
      <c r="T192" s="122">
        <v>767.39166494465735</v>
      </c>
      <c r="U192" s="122">
        <v>770.04711867167214</v>
      </c>
      <c r="V192" s="122">
        <v>850.40842526863855</v>
      </c>
      <c r="W192" s="122">
        <v>800.7069571642113</v>
      </c>
      <c r="X192" s="122">
        <v>781.56745761519755</v>
      </c>
      <c r="Y192" s="122">
        <v>783.72260287926804</v>
      </c>
      <c r="DA192" s="130" t="s">
        <v>2550</v>
      </c>
    </row>
    <row r="193" spans="1:105" ht="12" customHeight="1" x14ac:dyDescent="0.25">
      <c r="A193" s="97" t="s">
        <v>124</v>
      </c>
      <c r="B193" s="98">
        <v>863.09923284746606</v>
      </c>
      <c r="C193" s="98">
        <v>844.15894363905022</v>
      </c>
      <c r="D193" s="98">
        <v>836.35731079011794</v>
      </c>
      <c r="E193" s="98">
        <v>858.49130475397112</v>
      </c>
      <c r="F193" s="98">
        <v>850.30647636572621</v>
      </c>
      <c r="G193" s="98">
        <v>835.42083666227836</v>
      </c>
      <c r="H193" s="98">
        <v>844.06714184991927</v>
      </c>
      <c r="I193" s="98">
        <v>863.54746949476521</v>
      </c>
      <c r="J193" s="98">
        <v>868.27742241883936</v>
      </c>
      <c r="K193" s="98">
        <v>877.14369437233051</v>
      </c>
      <c r="L193" s="98">
        <v>922.41735753062369</v>
      </c>
      <c r="M193" s="98">
        <v>809.25323704292214</v>
      </c>
      <c r="N193" s="98">
        <v>790.92111792987748</v>
      </c>
      <c r="O193" s="98">
        <v>804.15533319384258</v>
      </c>
      <c r="P193" s="98">
        <v>750.83811306196901</v>
      </c>
      <c r="Q193" s="98">
        <v>723.22933575686659</v>
      </c>
      <c r="R193" s="98">
        <v>745.44701327909081</v>
      </c>
      <c r="S193" s="98">
        <v>774.99526259813535</v>
      </c>
      <c r="T193" s="98">
        <v>773.71468261866528</v>
      </c>
      <c r="U193" s="98">
        <v>776.56188637033858</v>
      </c>
      <c r="V193" s="98">
        <v>910.46858561951638</v>
      </c>
      <c r="W193" s="98">
        <v>808.70084761745852</v>
      </c>
      <c r="X193" s="98">
        <v>780.80236953112717</v>
      </c>
      <c r="Y193" s="98">
        <v>773.29849665010499</v>
      </c>
      <c r="DA193" s="63" t="s">
        <v>2551</v>
      </c>
    </row>
    <row r="194" spans="1:105" ht="12" customHeight="1" x14ac:dyDescent="0.25">
      <c r="A194" s="97" t="s">
        <v>123</v>
      </c>
      <c r="B194" s="98">
        <v>863.09923284746594</v>
      </c>
      <c r="C194" s="98">
        <v>844.18841662535237</v>
      </c>
      <c r="D194" s="98">
        <v>836.37202554599628</v>
      </c>
      <c r="E194" s="98">
        <v>858.3510954222852</v>
      </c>
      <c r="F194" s="98">
        <v>850.24846974002003</v>
      </c>
      <c r="G194" s="98">
        <v>835.41640705193879</v>
      </c>
      <c r="H194" s="98">
        <v>844.08567720862015</v>
      </c>
      <c r="I194" s="98">
        <v>863.61830938142668</v>
      </c>
      <c r="J194" s="98">
        <v>868.20063339056026</v>
      </c>
      <c r="K194" s="98">
        <v>877.10422546526524</v>
      </c>
      <c r="L194" s="98">
        <v>922.63309732649589</v>
      </c>
      <c r="M194" s="98">
        <v>809.73430204694523</v>
      </c>
      <c r="N194" s="98">
        <v>791.34830538353845</v>
      </c>
      <c r="O194" s="98">
        <v>804.4071326178115</v>
      </c>
      <c r="P194" s="98">
        <v>750.97757525833856</v>
      </c>
      <c r="Q194" s="98">
        <v>723.19901850674057</v>
      </c>
      <c r="R194" s="98">
        <v>745.24798400916802</v>
      </c>
      <c r="S194" s="98">
        <v>774.96704643718328</v>
      </c>
      <c r="T194" s="98">
        <v>773.79552833769935</v>
      </c>
      <c r="U194" s="98">
        <v>776.64964457159954</v>
      </c>
      <c r="V194" s="98">
        <v>910.6648663123151</v>
      </c>
      <c r="W194" s="98">
        <v>808.78918627099858</v>
      </c>
      <c r="X194" s="98">
        <v>781.12929534607247</v>
      </c>
      <c r="Y194" s="98">
        <v>773.73334480858978</v>
      </c>
      <c r="DA194" s="63" t="s">
        <v>2552</v>
      </c>
    </row>
    <row r="195" spans="1:105" ht="12" customHeight="1" x14ac:dyDescent="0.25">
      <c r="A195" s="100" t="s">
        <v>50</v>
      </c>
      <c r="B195" s="101">
        <v>154.38292717839926</v>
      </c>
      <c r="C195" s="101">
        <v>159.43515389165526</v>
      </c>
      <c r="D195" s="101">
        <v>164.26200004137613</v>
      </c>
      <c r="E195" s="101">
        <v>147.18542497967442</v>
      </c>
      <c r="F195" s="101">
        <v>146.0784113200182</v>
      </c>
      <c r="G195" s="101">
        <v>164.718971041754</v>
      </c>
      <c r="H195" s="101">
        <v>152.8969335044961</v>
      </c>
      <c r="I195" s="101">
        <v>159.10504086478647</v>
      </c>
      <c r="J195" s="101">
        <v>156.63470925811976</v>
      </c>
      <c r="K195" s="101">
        <v>165.25294349077944</v>
      </c>
      <c r="L195" s="101">
        <v>147.0948784330881</v>
      </c>
      <c r="M195" s="101">
        <v>85.690843214398726</v>
      </c>
      <c r="N195" s="101">
        <v>87.995717314013433</v>
      </c>
      <c r="O195" s="101">
        <v>83.161714523542216</v>
      </c>
      <c r="P195" s="101">
        <v>80.642402445725381</v>
      </c>
      <c r="Q195" s="101">
        <v>78.560090235565539</v>
      </c>
      <c r="R195" s="101">
        <v>87.577925622226701</v>
      </c>
      <c r="S195" s="101">
        <v>90.292818147523533</v>
      </c>
      <c r="T195" s="101">
        <v>64.626732035048931</v>
      </c>
      <c r="U195" s="101">
        <v>67.186342076167918</v>
      </c>
      <c r="V195" s="101">
        <v>107.63004374936693</v>
      </c>
      <c r="W195" s="101">
        <v>100.69481669288865</v>
      </c>
      <c r="X195" s="101">
        <v>154.43420316694446</v>
      </c>
      <c r="Y195" s="101">
        <v>125.73716961401961</v>
      </c>
      <c r="DA195" s="131" t="s">
        <v>2553</v>
      </c>
    </row>
    <row r="196" spans="1:105" ht="12" customHeight="1" x14ac:dyDescent="0.25">
      <c r="A196" s="103" t="s">
        <v>52</v>
      </c>
      <c r="B196" s="104">
        <v>708.71630566906686</v>
      </c>
      <c r="C196" s="104">
        <v>684.75326273369717</v>
      </c>
      <c r="D196" s="104">
        <v>672.11002550462024</v>
      </c>
      <c r="E196" s="104">
        <v>711.16567044261092</v>
      </c>
      <c r="F196" s="104">
        <v>704.17005842000162</v>
      </c>
      <c r="G196" s="104">
        <v>670.69743601018479</v>
      </c>
      <c r="H196" s="104">
        <v>691.18874370412402</v>
      </c>
      <c r="I196" s="104">
        <v>704.51326851664021</v>
      </c>
      <c r="J196" s="104">
        <v>711.5659241324405</v>
      </c>
      <c r="K196" s="104">
        <v>711.85128197448569</v>
      </c>
      <c r="L196" s="104">
        <v>775.53821889340793</v>
      </c>
      <c r="M196" s="104">
        <v>724.04345883254643</v>
      </c>
      <c r="N196" s="104">
        <v>703.35258806952493</v>
      </c>
      <c r="O196" s="104">
        <v>721.24541809426921</v>
      </c>
      <c r="P196" s="104">
        <v>670.33517281261311</v>
      </c>
      <c r="Q196" s="104">
        <v>644.63892827117502</v>
      </c>
      <c r="R196" s="104">
        <v>657.67005838694126</v>
      </c>
      <c r="S196" s="104">
        <v>684.6742282896596</v>
      </c>
      <c r="T196" s="104">
        <v>709.16879630265021</v>
      </c>
      <c r="U196" s="104">
        <v>709.46330249543155</v>
      </c>
      <c r="V196" s="104">
        <v>803.03482256294808</v>
      </c>
      <c r="W196" s="104">
        <v>708.09436957810999</v>
      </c>
      <c r="X196" s="104">
        <v>626.69509217912787</v>
      </c>
      <c r="Y196" s="104">
        <v>647.99617519457013</v>
      </c>
      <c r="DA196" s="132" t="s">
        <v>2554</v>
      </c>
    </row>
    <row r="197" spans="1:105" ht="12" customHeight="1" x14ac:dyDescent="0.25">
      <c r="A197" s="106" t="s">
        <v>122</v>
      </c>
      <c r="B197" s="101">
        <v>823.7945305270656</v>
      </c>
      <c r="C197" s="101">
        <v>848.0271928127122</v>
      </c>
      <c r="D197" s="101">
        <v>863.23907133930732</v>
      </c>
      <c r="E197" s="101">
        <v>796.48485636734347</v>
      </c>
      <c r="F197" s="101">
        <v>794.42304962006415</v>
      </c>
      <c r="G197" s="101">
        <v>856.18137525738689</v>
      </c>
      <c r="H197" s="101">
        <v>825.75429732343457</v>
      </c>
      <c r="I197" s="101">
        <v>852.364249934437</v>
      </c>
      <c r="J197" s="101">
        <v>852.81144329389417</v>
      </c>
      <c r="K197" s="101">
        <v>866.3881586147794</v>
      </c>
      <c r="L197" s="101">
        <v>852.77145923452053</v>
      </c>
      <c r="M197" s="101">
        <v>805.67600554673106</v>
      </c>
      <c r="N197" s="101">
        <v>763.08620573251881</v>
      </c>
      <c r="O197" s="101">
        <v>753.71706931770382</v>
      </c>
      <c r="P197" s="101">
        <v>713.43354597158429</v>
      </c>
      <c r="Q197" s="101">
        <v>698.86438772629697</v>
      </c>
      <c r="R197" s="101">
        <v>718.44255430719579</v>
      </c>
      <c r="S197" s="101">
        <v>733.71069050980896</v>
      </c>
      <c r="T197" s="101">
        <v>753.27223968320311</v>
      </c>
      <c r="U197" s="101">
        <v>754.7475757446274</v>
      </c>
      <c r="V197" s="101">
        <v>723.21682758696909</v>
      </c>
      <c r="W197" s="101">
        <v>785.35083825924892</v>
      </c>
      <c r="X197" s="101">
        <v>782.46855047544591</v>
      </c>
      <c r="Y197" s="101">
        <v>799.47401955797181</v>
      </c>
      <c r="DA197" s="131" t="s">
        <v>2555</v>
      </c>
    </row>
    <row r="198" spans="1:105" ht="12" customHeight="1" x14ac:dyDescent="0.25">
      <c r="A198" s="107" t="s">
        <v>121</v>
      </c>
      <c r="B198" s="104">
        <v>823.79453052706594</v>
      </c>
      <c r="C198" s="104">
        <v>848.24094734675043</v>
      </c>
      <c r="D198" s="104">
        <v>863.40600607479632</v>
      </c>
      <c r="E198" s="104">
        <v>796.48851696166173</v>
      </c>
      <c r="F198" s="104">
        <v>794.3637520160521</v>
      </c>
      <c r="G198" s="104">
        <v>856.32287235748709</v>
      </c>
      <c r="H198" s="104">
        <v>825.64622768304378</v>
      </c>
      <c r="I198" s="104">
        <v>852.24641816757116</v>
      </c>
      <c r="J198" s="104">
        <v>852.78148204610409</v>
      </c>
      <c r="K198" s="104">
        <v>866.485470592502</v>
      </c>
      <c r="L198" s="104">
        <v>853.7326426219413</v>
      </c>
      <c r="M198" s="104">
        <v>807.27712838116906</v>
      </c>
      <c r="N198" s="104">
        <v>764.8671586597851</v>
      </c>
      <c r="O198" s="104">
        <v>754.422758179722</v>
      </c>
      <c r="P198" s="104">
        <v>713.91953257769114</v>
      </c>
      <c r="Q198" s="104">
        <v>698.86051645591363</v>
      </c>
      <c r="R198" s="104">
        <v>718.39308938576619</v>
      </c>
      <c r="S198" s="104">
        <v>733.9208293964499</v>
      </c>
      <c r="T198" s="104">
        <v>751.78852008254046</v>
      </c>
      <c r="U198" s="104">
        <v>754.02214697792715</v>
      </c>
      <c r="V198" s="104">
        <v>718.17654156966103</v>
      </c>
      <c r="W198" s="104">
        <v>783.86151599244863</v>
      </c>
      <c r="X198" s="104">
        <v>782.88910027981365</v>
      </c>
      <c r="Y198" s="104">
        <v>799.64165093909958</v>
      </c>
      <c r="DA198" s="132" t="s">
        <v>2556</v>
      </c>
    </row>
    <row r="199" spans="1:105" ht="12" customHeight="1" x14ac:dyDescent="0.25">
      <c r="A199" s="108" t="s">
        <v>53</v>
      </c>
      <c r="B199" s="98">
        <v>136.07202496348785</v>
      </c>
      <c r="C199" s="98">
        <v>160.69083070475412</v>
      </c>
      <c r="D199" s="98">
        <v>175.98716068602428</v>
      </c>
      <c r="E199" s="98">
        <v>116.76570237883458</v>
      </c>
      <c r="F199" s="98">
        <v>118.37049103942692</v>
      </c>
      <c r="G199" s="98">
        <v>175.1402911042334</v>
      </c>
      <c r="H199" s="98">
        <v>143.85769428044233</v>
      </c>
      <c r="I199" s="98">
        <v>154.19643122851542</v>
      </c>
      <c r="J199" s="98">
        <v>148.97162264465271</v>
      </c>
      <c r="K199" s="98">
        <v>162.81339185974238</v>
      </c>
      <c r="L199" s="98">
        <v>112.07604535646831</v>
      </c>
      <c r="M199" s="98">
        <v>80.01520591247187</v>
      </c>
      <c r="N199" s="98">
        <v>73.281558129782567</v>
      </c>
      <c r="O199" s="98">
        <v>61.11554608364041</v>
      </c>
      <c r="P199" s="98">
        <v>62.499680190044309</v>
      </c>
      <c r="Q199" s="98">
        <v>65.13041416445293</v>
      </c>
      <c r="R199" s="98">
        <v>73.991639660431133</v>
      </c>
      <c r="S199" s="98">
        <v>72.295782253282454</v>
      </c>
      <c r="T199" s="98">
        <v>53.40573927026611</v>
      </c>
      <c r="U199" s="98">
        <v>55.282365049572483</v>
      </c>
      <c r="V199" s="98">
        <v>20.486594702627851</v>
      </c>
      <c r="W199" s="98">
        <v>55.778758333128636</v>
      </c>
      <c r="X199" s="98">
        <v>107.41175682347816</v>
      </c>
      <c r="Y199" s="98">
        <v>107.06757228037178</v>
      </c>
      <c r="DA199" s="63" t="s">
        <v>2557</v>
      </c>
    </row>
    <row r="200" spans="1:105" ht="12" customHeight="1" x14ac:dyDescent="0.25">
      <c r="A200" s="108" t="s">
        <v>52</v>
      </c>
      <c r="B200" s="98">
        <v>687.72250556357801</v>
      </c>
      <c r="C200" s="98">
        <v>687.55011664199628</v>
      </c>
      <c r="D200" s="98">
        <v>687.41884538877218</v>
      </c>
      <c r="E200" s="98">
        <v>679.72281458282714</v>
      </c>
      <c r="F200" s="98">
        <v>675.99326097662515</v>
      </c>
      <c r="G200" s="98">
        <v>681.18258125325372</v>
      </c>
      <c r="H200" s="98">
        <v>681.78853340260139</v>
      </c>
      <c r="I200" s="98">
        <v>698.04998693905566</v>
      </c>
      <c r="J200" s="98">
        <v>703.80985940145138</v>
      </c>
      <c r="K200" s="98">
        <v>703.67207873275959</v>
      </c>
      <c r="L200" s="98">
        <v>741.6565972654729</v>
      </c>
      <c r="M200" s="98">
        <v>727.26192246869721</v>
      </c>
      <c r="N200" s="98">
        <v>691.58560053000247</v>
      </c>
      <c r="O200" s="98">
        <v>693.30721209608146</v>
      </c>
      <c r="P200" s="98">
        <v>651.41985238764687</v>
      </c>
      <c r="Q200" s="98">
        <v>633.73010229146075</v>
      </c>
      <c r="R200" s="98">
        <v>644.40144972533494</v>
      </c>
      <c r="S200" s="98">
        <v>661.62504714316754</v>
      </c>
      <c r="T200" s="98">
        <v>698.38278081227452</v>
      </c>
      <c r="U200" s="98">
        <v>698.73978192835466</v>
      </c>
      <c r="V200" s="98">
        <v>697.68994686703343</v>
      </c>
      <c r="W200" s="98">
        <v>728.08275765932001</v>
      </c>
      <c r="X200" s="98">
        <v>675.47734345633546</v>
      </c>
      <c r="Y200" s="98">
        <v>692.5740786587279</v>
      </c>
      <c r="DA200" s="63" t="s">
        <v>2558</v>
      </c>
    </row>
    <row r="201" spans="1:105" ht="12" customHeight="1" x14ac:dyDescent="0.25">
      <c r="A201" s="121" t="s">
        <v>54</v>
      </c>
      <c r="B201" s="122">
        <v>1428.6632181590564</v>
      </c>
      <c r="C201" s="122">
        <v>1458.624564399249</v>
      </c>
      <c r="D201" s="122">
        <v>1515.7097054149192</v>
      </c>
      <c r="E201" s="122">
        <v>1548.9765322148803</v>
      </c>
      <c r="F201" s="122">
        <v>1564.0953493883203</v>
      </c>
      <c r="G201" s="122">
        <v>1548.4473843981905</v>
      </c>
      <c r="H201" s="122">
        <v>1483.1385591317394</v>
      </c>
      <c r="I201" s="122">
        <v>1533.7986404883802</v>
      </c>
      <c r="J201" s="122">
        <v>1313.9668397003147</v>
      </c>
      <c r="K201" s="122">
        <v>1293.0415141289186</v>
      </c>
      <c r="L201" s="122">
        <v>1504.5855881865634</v>
      </c>
      <c r="M201" s="122">
        <v>1259.8355640086311</v>
      </c>
      <c r="N201" s="122">
        <v>1030.3919934002211</v>
      </c>
      <c r="O201" s="122">
        <v>894.75958103148275</v>
      </c>
      <c r="P201" s="122">
        <v>802.08009180599981</v>
      </c>
      <c r="Q201" s="122">
        <v>784.97528027681778</v>
      </c>
      <c r="R201" s="122">
        <v>985.65965386495475</v>
      </c>
      <c r="S201" s="122">
        <v>944.89490803305591</v>
      </c>
      <c r="T201" s="122">
        <v>1086.3277773217267</v>
      </c>
      <c r="U201" s="122">
        <v>1116.1022377436143</v>
      </c>
      <c r="V201" s="122">
        <v>1235.3281126180982</v>
      </c>
      <c r="W201" s="122">
        <v>1291.5436165949041</v>
      </c>
      <c r="X201" s="122">
        <v>1216.4878105098512</v>
      </c>
      <c r="Y201" s="122">
        <v>1414.237820551293</v>
      </c>
      <c r="DA201" s="130" t="s">
        <v>2559</v>
      </c>
    </row>
    <row r="202" spans="1:105" ht="12" customHeight="1" x14ac:dyDescent="0.25">
      <c r="A202" s="97" t="s">
        <v>50</v>
      </c>
      <c r="B202" s="98">
        <v>1479.8883873049797</v>
      </c>
      <c r="C202" s="98">
        <v>1415.7103963706954</v>
      </c>
      <c r="D202" s="98">
        <v>1412.561673085087</v>
      </c>
      <c r="E202" s="98">
        <v>1648.4455954620851</v>
      </c>
      <c r="F202" s="98">
        <v>1643.4311299176447</v>
      </c>
      <c r="G202" s="98">
        <v>1509.918675219938</v>
      </c>
      <c r="H202" s="98">
        <v>1481.4475119262956</v>
      </c>
      <c r="I202" s="98">
        <v>1485.0595156330348</v>
      </c>
      <c r="J202" s="98">
        <v>1338.7738524650745</v>
      </c>
      <c r="K202" s="98">
        <v>1330.6780418697131</v>
      </c>
      <c r="L202" s="98">
        <v>1355.8163051025274</v>
      </c>
      <c r="M202" s="98">
        <v>1229.3353392053623</v>
      </c>
      <c r="N202" s="98">
        <v>1053.3327658893554</v>
      </c>
      <c r="O202" s="98">
        <v>980.28914567107324</v>
      </c>
      <c r="P202" s="98">
        <v>884.30566591806974</v>
      </c>
      <c r="Q202" s="98">
        <v>858.81964461944028</v>
      </c>
      <c r="R202" s="98">
        <v>926.07410000044399</v>
      </c>
      <c r="S202" s="98">
        <v>1002.9244704098469</v>
      </c>
      <c r="T202" s="98">
        <v>1044.469440164333</v>
      </c>
      <c r="U202" s="98">
        <v>1100.6580290852137</v>
      </c>
      <c r="V202" s="98">
        <v>1300.2218519581741</v>
      </c>
      <c r="W202" s="98">
        <v>1249.8724007655719</v>
      </c>
      <c r="X202" s="98">
        <v>1263.4408184299498</v>
      </c>
      <c r="Y202" s="98">
        <v>1315.199273330262</v>
      </c>
      <c r="DA202" s="63" t="s">
        <v>2560</v>
      </c>
    </row>
    <row r="203" spans="1:105" ht="12" customHeight="1" x14ac:dyDescent="0.25">
      <c r="A203" s="109" t="s">
        <v>120</v>
      </c>
      <c r="B203" s="33">
        <v>1381.4858959819305</v>
      </c>
      <c r="C203" s="33">
        <v>1498.7351780280301</v>
      </c>
      <c r="D203" s="33">
        <v>1614.9453762213855</v>
      </c>
      <c r="E203" s="33">
        <v>1446.9897762546257</v>
      </c>
      <c r="F203" s="33">
        <v>1487.7279177597229</v>
      </c>
      <c r="G203" s="33">
        <v>1580.8214194285083</v>
      </c>
      <c r="H203" s="33">
        <v>1484.4122867598301</v>
      </c>
      <c r="I203" s="33">
        <v>1565.3081689028595</v>
      </c>
      <c r="J203" s="33">
        <v>1299.9975851024221</v>
      </c>
      <c r="K203" s="33">
        <v>1271.649911349517</v>
      </c>
      <c r="L203" s="33">
        <v>1600.1681417482505</v>
      </c>
      <c r="M203" s="33">
        <v>1282.3587440349422</v>
      </c>
      <c r="N203" s="33">
        <v>1009.5309930049708</v>
      </c>
      <c r="O203" s="33">
        <v>806.46365763601852</v>
      </c>
      <c r="P203" s="33">
        <v>720.77264269730949</v>
      </c>
      <c r="Q203" s="33">
        <v>720.19269627767892</v>
      </c>
      <c r="R203" s="33">
        <v>1029.9844302767892</v>
      </c>
      <c r="S203" s="33">
        <v>906.535359837123</v>
      </c>
      <c r="T203" s="33">
        <v>1110.0540652105256</v>
      </c>
      <c r="U203" s="33">
        <v>1123.8463733142523</v>
      </c>
      <c r="V203" s="33">
        <v>1206.5208393742573</v>
      </c>
      <c r="W203" s="33">
        <v>1306.8191542472614</v>
      </c>
      <c r="X203" s="33">
        <v>1202.1086533425582</v>
      </c>
      <c r="Y203" s="33">
        <v>1440.8921170790929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612.34638155670223</v>
      </c>
      <c r="C205" s="117">
        <f t="shared" si="88"/>
        <v>586.70554071188371</v>
      </c>
      <c r="D205" s="117">
        <f t="shared" si="88"/>
        <v>579.86056567216815</v>
      </c>
      <c r="E205" s="117">
        <f t="shared" si="88"/>
        <v>643.44776999165572</v>
      </c>
      <c r="F205" s="117">
        <f t="shared" si="88"/>
        <v>626.3250292268508</v>
      </c>
      <c r="G205" s="117">
        <f t="shared" si="88"/>
        <v>570.7865437318369</v>
      </c>
      <c r="H205" s="117">
        <f t="shared" si="88"/>
        <v>549.4080584644355</v>
      </c>
      <c r="I205" s="117">
        <f t="shared" si="88"/>
        <v>527.90570024489693</v>
      </c>
      <c r="J205" s="117">
        <f t="shared" si="88"/>
        <v>479.86282929802837</v>
      </c>
      <c r="K205" s="117">
        <f t="shared" si="88"/>
        <v>473.6996916963941</v>
      </c>
      <c r="L205" s="117">
        <f t="shared" si="88"/>
        <v>494.3668602155073</v>
      </c>
      <c r="M205" s="117">
        <f t="shared" si="88"/>
        <v>446.07282843599819</v>
      </c>
      <c r="N205" s="117">
        <f t="shared" si="88"/>
        <v>423.82344824879988</v>
      </c>
      <c r="O205" s="117">
        <f t="shared" si="88"/>
        <v>419.23655095685137</v>
      </c>
      <c r="P205" s="117">
        <f t="shared" si="88"/>
        <v>372.08694423100087</v>
      </c>
      <c r="Q205" s="117">
        <f t="shared" si="88"/>
        <v>341.04515611191738</v>
      </c>
      <c r="R205" s="117">
        <f t="shared" ref="R205:V205" si="89">R206+R208+R210+R219</f>
        <v>336.5936436096589</v>
      </c>
      <c r="S205" s="117">
        <f t="shared" si="89"/>
        <v>339.17461405368897</v>
      </c>
      <c r="T205" s="117">
        <f t="shared" si="89"/>
        <v>321.48322713778867</v>
      </c>
      <c r="U205" s="117">
        <f t="shared" si="89"/>
        <v>312.93168792814345</v>
      </c>
      <c r="V205" s="117">
        <f t="shared" si="89"/>
        <v>341.64008589816012</v>
      </c>
      <c r="W205" s="117">
        <f t="shared" ref="W205:Y205" si="90">W206+W208+W210+W219</f>
        <v>289.96342532009447</v>
      </c>
      <c r="X205" s="117">
        <f t="shared" si="90"/>
        <v>257.16051297181292</v>
      </c>
      <c r="Y205" s="117">
        <f t="shared" si="90"/>
        <v>242.39061381278555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321.1702875305885</v>
      </c>
      <c r="C210" s="122">
        <v>307.33635772863096</v>
      </c>
      <c r="D210" s="122">
        <v>298.11555114689003</v>
      </c>
      <c r="E210" s="122">
        <v>304.66382341821839</v>
      </c>
      <c r="F210" s="122">
        <v>299.45565707407991</v>
      </c>
      <c r="G210" s="122">
        <v>291.44215834484794</v>
      </c>
      <c r="H210" s="122">
        <v>291.73993568679089</v>
      </c>
      <c r="I210" s="122">
        <v>292.0403796173336</v>
      </c>
      <c r="J210" s="122">
        <v>284.96799064462988</v>
      </c>
      <c r="K210" s="122">
        <v>279.14978350874111</v>
      </c>
      <c r="L210" s="122">
        <v>280.73846595088952</v>
      </c>
      <c r="M210" s="122">
        <v>235.96950779961477</v>
      </c>
      <c r="N210" s="122">
        <v>222.15296150241278</v>
      </c>
      <c r="O210" s="122">
        <v>219.16963250392442</v>
      </c>
      <c r="P210" s="122">
        <v>195.5068151119963</v>
      </c>
      <c r="Q210" s="122">
        <v>179.94414566752644</v>
      </c>
      <c r="R210" s="122">
        <v>178.17907508382459</v>
      </c>
      <c r="S210" s="122">
        <v>179.62770483690301</v>
      </c>
      <c r="T210" s="122">
        <v>171.19760628425081</v>
      </c>
      <c r="U210" s="122">
        <v>167.88842369431271</v>
      </c>
      <c r="V210" s="122">
        <v>185.47762425096428</v>
      </c>
      <c r="W210" s="122">
        <v>160.05417982810337</v>
      </c>
      <c r="X210" s="122">
        <v>143.07139793692619</v>
      </c>
      <c r="Y210" s="122">
        <v>135.45545846410536</v>
      </c>
      <c r="DA210" s="130" t="s">
        <v>2718</v>
      </c>
    </row>
    <row r="211" spans="1:105" ht="12" customHeight="1" x14ac:dyDescent="0.25">
      <c r="A211" s="97" t="s">
        <v>124</v>
      </c>
      <c r="B211" s="98">
        <v>346.19059718618962</v>
      </c>
      <c r="C211" s="98">
        <v>333.38766106761619</v>
      </c>
      <c r="D211" s="98">
        <v>325.87265111990939</v>
      </c>
      <c r="E211" s="98">
        <v>332.33535825535347</v>
      </c>
      <c r="F211" s="98">
        <v>327.87622414070938</v>
      </c>
      <c r="G211" s="98">
        <v>321.06332356349412</v>
      </c>
      <c r="H211" s="98">
        <v>323.34869405881636</v>
      </c>
      <c r="I211" s="98">
        <v>329.6610001266784</v>
      </c>
      <c r="J211" s="98">
        <v>330.17335943921046</v>
      </c>
      <c r="K211" s="98">
        <v>331.72611496660136</v>
      </c>
      <c r="L211" s="98">
        <v>347.04834893817201</v>
      </c>
      <c r="M211" s="98">
        <v>302.64201246794869</v>
      </c>
      <c r="N211" s="98">
        <v>293.06909786238401</v>
      </c>
      <c r="O211" s="98">
        <v>293.62274802574785</v>
      </c>
      <c r="P211" s="98">
        <v>269.34017292037703</v>
      </c>
      <c r="Q211" s="98">
        <v>254.11851332095574</v>
      </c>
      <c r="R211" s="98">
        <v>255.80829507479257</v>
      </c>
      <c r="S211" s="98">
        <v>258.8458838900591</v>
      </c>
      <c r="T211" s="98">
        <v>252.33570745330002</v>
      </c>
      <c r="U211" s="98">
        <v>247.21236611757101</v>
      </c>
      <c r="V211" s="98">
        <v>283.79767062398963</v>
      </c>
      <c r="W211" s="98">
        <v>247.03239087889216</v>
      </c>
      <c r="X211" s="98">
        <v>235.4220701742982</v>
      </c>
      <c r="Y211" s="98">
        <v>230.78281100503887</v>
      </c>
      <c r="DA211" s="63" t="s">
        <v>2719</v>
      </c>
    </row>
    <row r="212" spans="1:105" ht="12" customHeight="1" x14ac:dyDescent="0.25">
      <c r="A212" s="97" t="s">
        <v>123</v>
      </c>
      <c r="B212" s="98">
        <v>61.923259483058146</v>
      </c>
      <c r="C212" s="98">
        <v>63.224536615067741</v>
      </c>
      <c r="D212" s="98">
        <v>64.211471611022432</v>
      </c>
      <c r="E212" s="98">
        <v>56.8650890532533</v>
      </c>
      <c r="F212" s="98">
        <v>56.277630724752619</v>
      </c>
      <c r="G212" s="98">
        <v>63.339153981684575</v>
      </c>
      <c r="H212" s="98">
        <v>58.606022081617525</v>
      </c>
      <c r="I212" s="98">
        <v>60.851856767726908</v>
      </c>
      <c r="J212" s="98">
        <v>59.492401953361657</v>
      </c>
      <c r="K212" s="98">
        <v>62.422530470449821</v>
      </c>
      <c r="L212" s="98">
        <v>54.997844764395786</v>
      </c>
      <c r="M212" s="98">
        <v>31.836069912795569</v>
      </c>
      <c r="N212" s="98">
        <v>32.39258720692284</v>
      </c>
      <c r="O212" s="98">
        <v>30.23504778818263</v>
      </c>
      <c r="P212" s="98">
        <v>28.853011933562374</v>
      </c>
      <c r="Q212" s="98">
        <v>27.69735814991764</v>
      </c>
      <c r="R212" s="98">
        <v>30.313932360914723</v>
      </c>
      <c r="S212" s="98">
        <v>30.272252338784419</v>
      </c>
      <c r="T212" s="98">
        <v>21.043958275510192</v>
      </c>
      <c r="U212" s="98">
        <v>21.341130759957665</v>
      </c>
      <c r="V212" s="98">
        <v>33.259904471988115</v>
      </c>
      <c r="W212" s="98">
        <v>30.780165295002387</v>
      </c>
      <c r="X212" s="98">
        <v>46.822008243070741</v>
      </c>
      <c r="Y212" s="98">
        <v>37.918809649789594</v>
      </c>
      <c r="DA212" s="63" t="s">
        <v>2720</v>
      </c>
    </row>
    <row r="213" spans="1:105" ht="12" customHeight="1" x14ac:dyDescent="0.25">
      <c r="A213" s="100" t="s">
        <v>50</v>
      </c>
      <c r="B213" s="101">
        <v>61.923259483058146</v>
      </c>
      <c r="C213" s="101">
        <v>63.224536615067741</v>
      </c>
      <c r="D213" s="101">
        <v>64.211471611022432</v>
      </c>
      <c r="E213" s="101">
        <v>56.8650890532533</v>
      </c>
      <c r="F213" s="101">
        <v>56.277630724752619</v>
      </c>
      <c r="G213" s="101">
        <v>63.339153981684575</v>
      </c>
      <c r="H213" s="101">
        <v>58.606022081617525</v>
      </c>
      <c r="I213" s="101">
        <v>60.851856767726908</v>
      </c>
      <c r="J213" s="101">
        <v>59.492401953361657</v>
      </c>
      <c r="K213" s="101">
        <v>62.422530470449821</v>
      </c>
      <c r="L213" s="101">
        <v>54.997844764395786</v>
      </c>
      <c r="M213" s="101">
        <v>31.836069912795569</v>
      </c>
      <c r="N213" s="101">
        <v>32.39258720692284</v>
      </c>
      <c r="O213" s="101">
        <v>30.23504778818263</v>
      </c>
      <c r="P213" s="101">
        <v>28.853011933562374</v>
      </c>
      <c r="Q213" s="101">
        <v>27.69735814991764</v>
      </c>
      <c r="R213" s="101">
        <v>30.313932360914723</v>
      </c>
      <c r="S213" s="101">
        <v>30.272252338784419</v>
      </c>
      <c r="T213" s="101">
        <v>21.043958275510192</v>
      </c>
      <c r="U213" s="101">
        <v>21.341130759957665</v>
      </c>
      <c r="V213" s="101">
        <v>33.259904471988115</v>
      </c>
      <c r="W213" s="101">
        <v>30.780165295002387</v>
      </c>
      <c r="X213" s="101">
        <v>46.822008243070741</v>
      </c>
      <c r="Y213" s="101">
        <v>37.918809649789594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291.17609402611379</v>
      </c>
      <c r="C219" s="122">
        <v>279.3691829832527</v>
      </c>
      <c r="D219" s="122">
        <v>281.74501452527812</v>
      </c>
      <c r="E219" s="122">
        <v>338.78394657343733</v>
      </c>
      <c r="F219" s="122">
        <v>326.86937215277084</v>
      </c>
      <c r="G219" s="122">
        <v>279.34438538698902</v>
      </c>
      <c r="H219" s="122">
        <v>257.66812277764467</v>
      </c>
      <c r="I219" s="122">
        <v>235.86532062756328</v>
      </c>
      <c r="J219" s="122">
        <v>194.89483865339852</v>
      </c>
      <c r="K219" s="122">
        <v>194.54990818765302</v>
      </c>
      <c r="L219" s="122">
        <v>213.62839426461778</v>
      </c>
      <c r="M219" s="122">
        <v>210.10332063638344</v>
      </c>
      <c r="N219" s="122">
        <v>201.67048674638707</v>
      </c>
      <c r="O219" s="122">
        <v>200.06691845292698</v>
      </c>
      <c r="P219" s="122">
        <v>176.58012911900457</v>
      </c>
      <c r="Q219" s="122">
        <v>161.10101044439094</v>
      </c>
      <c r="R219" s="122">
        <v>158.41456852583428</v>
      </c>
      <c r="S219" s="122">
        <v>159.54690921678596</v>
      </c>
      <c r="T219" s="122">
        <v>150.28562085353786</v>
      </c>
      <c r="U219" s="122">
        <v>145.04326423383077</v>
      </c>
      <c r="V219" s="122">
        <v>156.16246164719587</v>
      </c>
      <c r="W219" s="122">
        <v>129.9092454919911</v>
      </c>
      <c r="X219" s="122">
        <v>114.08911503488673</v>
      </c>
      <c r="Y219" s="122">
        <v>106.93515534868018</v>
      </c>
      <c r="DA219" s="130" t="s">
        <v>2727</v>
      </c>
    </row>
    <row r="220" spans="1:105" ht="12" customHeight="1" x14ac:dyDescent="0.25">
      <c r="A220" s="97" t="s">
        <v>50</v>
      </c>
      <c r="B220" s="98">
        <v>607.33529890291584</v>
      </c>
      <c r="C220" s="98">
        <v>578.26503562462631</v>
      </c>
      <c r="D220" s="98">
        <v>574.59781262546198</v>
      </c>
      <c r="E220" s="98">
        <v>669.20451433797689</v>
      </c>
      <c r="F220" s="98">
        <v>666.44392923607268</v>
      </c>
      <c r="G220" s="98">
        <v>611.79533180357475</v>
      </c>
      <c r="H220" s="98">
        <v>599.75771033579679</v>
      </c>
      <c r="I220" s="98">
        <v>600.70319315599738</v>
      </c>
      <c r="J220" s="98">
        <v>540.99481960657624</v>
      </c>
      <c r="K220" s="98">
        <v>536.84230637692644</v>
      </c>
      <c r="L220" s="98">
        <v>546.12990083537397</v>
      </c>
      <c r="M220" s="98">
        <v>494.61902862419777</v>
      </c>
      <c r="N220" s="98">
        <v>423.44684773410182</v>
      </c>
      <c r="O220" s="98">
        <v>393.86563277660878</v>
      </c>
      <c r="P220" s="98">
        <v>355.15420385334187</v>
      </c>
      <c r="Q220" s="98">
        <v>344.73681156307413</v>
      </c>
      <c r="R220" s="98">
        <v>371.3704042894887</v>
      </c>
      <c r="S220" s="98">
        <v>400.90630357485588</v>
      </c>
      <c r="T220" s="98">
        <v>415.42217390722863</v>
      </c>
      <c r="U220" s="98">
        <v>434.30452740387392</v>
      </c>
      <c r="V220" s="98">
        <v>507.94744299750289</v>
      </c>
      <c r="W220" s="98">
        <v>484.29783267779339</v>
      </c>
      <c r="X220" s="98">
        <v>486.63022154806771</v>
      </c>
      <c r="Y220" s="98">
        <v>504.27081271793327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47.205553147663608</v>
      </c>
      <c r="C223" s="118">
        <f t="shared" si="93"/>
        <v>46.065842155557895</v>
      </c>
      <c r="D223" s="118">
        <f t="shared" si="93"/>
        <v>46.311014350926087</v>
      </c>
      <c r="E223" s="118">
        <f t="shared" si="93"/>
        <v>50.74667719805862</v>
      </c>
      <c r="F223" s="118">
        <f t="shared" si="93"/>
        <v>49.893318246735703</v>
      </c>
      <c r="G223" s="118">
        <f t="shared" si="93"/>
        <v>49.313140634346141</v>
      </c>
      <c r="H223" s="118">
        <f t="shared" si="93"/>
        <v>47.234981925618222</v>
      </c>
      <c r="I223" s="118">
        <f t="shared" si="93"/>
        <v>47.226514345471259</v>
      </c>
      <c r="J223" s="118">
        <f t="shared" si="93"/>
        <v>42.546895650285521</v>
      </c>
      <c r="K223" s="118">
        <f t="shared" si="93"/>
        <v>45.090819447068164</v>
      </c>
      <c r="L223" s="118">
        <f t="shared" si="93"/>
        <v>44.879743026557989</v>
      </c>
      <c r="M223" s="118">
        <f t="shared" si="93"/>
        <v>38.533955918251721</v>
      </c>
      <c r="N223" s="118">
        <f t="shared" si="93"/>
        <v>35.220743145232177</v>
      </c>
      <c r="O223" s="118">
        <f t="shared" si="93"/>
        <v>34.163062948616428</v>
      </c>
      <c r="P223" s="118">
        <f t="shared" si="93"/>
        <v>31.607208382964831</v>
      </c>
      <c r="Q223" s="118">
        <f t="shared" si="93"/>
        <v>29.843459219989402</v>
      </c>
      <c r="R223" s="118">
        <f t="shared" ref="R223:V223" si="94">R224+R226+R228+R237</f>
        <v>31.726296393535925</v>
      </c>
      <c r="S223" s="118">
        <f t="shared" si="94"/>
        <v>30.83810902922891</v>
      </c>
      <c r="T223" s="118">
        <f t="shared" si="94"/>
        <v>31.749148054286373</v>
      </c>
      <c r="U223" s="118">
        <f t="shared" si="94"/>
        <v>31.46164651548947</v>
      </c>
      <c r="V223" s="118">
        <f t="shared" si="94"/>
        <v>33.38763856565128</v>
      </c>
      <c r="W223" s="118">
        <f t="shared" ref="W223:Y223" si="95">W224+W226+W228+W237</f>
        <v>32.526149715770032</v>
      </c>
      <c r="X223" s="118">
        <f t="shared" si="95"/>
        <v>31.226707464138329</v>
      </c>
      <c r="Y223" s="118">
        <f t="shared" si="95"/>
        <v>32.732263343293127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8.8584666585572425</v>
      </c>
      <c r="C224" s="123">
        <f t="shared" si="96"/>
        <v>8.3957111996120712</v>
      </c>
      <c r="D224" s="123">
        <f t="shared" si="96"/>
        <v>8.7983252931135123</v>
      </c>
      <c r="E224" s="123">
        <f t="shared" si="96"/>
        <v>11.219081741929815</v>
      </c>
      <c r="F224" s="123">
        <f t="shared" si="96"/>
        <v>10.917564816548992</v>
      </c>
      <c r="G224" s="123">
        <f t="shared" si="96"/>
        <v>10.986425472081057</v>
      </c>
      <c r="H224" s="123">
        <f t="shared" si="96"/>
        <v>9.6901990896623484</v>
      </c>
      <c r="I224" s="123">
        <f t="shared" si="96"/>
        <v>10.384923067549281</v>
      </c>
      <c r="J224" s="123">
        <f t="shared" si="96"/>
        <v>9.3591490701619477</v>
      </c>
      <c r="K224" s="123">
        <f t="shared" si="96"/>
        <v>11.945304028493844</v>
      </c>
      <c r="L224" s="123">
        <f t="shared" si="96"/>
        <v>8.0754420916361891</v>
      </c>
      <c r="M224" s="123">
        <f t="shared" si="96"/>
        <v>7.0931905856459219</v>
      </c>
      <c r="N224" s="123">
        <f t="shared" si="96"/>
        <v>7.746834155482154</v>
      </c>
      <c r="O224" s="123">
        <f t="shared" si="96"/>
        <v>8.8184961452437101</v>
      </c>
      <c r="P224" s="123">
        <f t="shared" si="96"/>
        <v>8.9301805747814917</v>
      </c>
      <c r="Q224" s="123">
        <f t="shared" si="96"/>
        <v>8.2588429058878496</v>
      </c>
      <c r="R224" s="123">
        <f t="shared" si="96"/>
        <v>7.8011250560640057</v>
      </c>
      <c r="S224" s="123">
        <f t="shared" si="96"/>
        <v>7.5580381590990706</v>
      </c>
      <c r="T224" s="123">
        <f t="shared" si="96"/>
        <v>7.3450978672339309</v>
      </c>
      <c r="U224" s="123">
        <f t="shared" si="96"/>
        <v>7.220373839272999</v>
      </c>
      <c r="V224" s="123">
        <f t="shared" si="96"/>
        <v>7.1714544939195486</v>
      </c>
      <c r="W224" s="123">
        <f t="shared" si="96"/>
        <v>7.0463391542459215</v>
      </c>
      <c r="X224" s="123">
        <f t="shared" si="96"/>
        <v>7.3427401813236628</v>
      </c>
      <c r="Y224" s="123">
        <f t="shared" si="96"/>
        <v>7.0751780986333914</v>
      </c>
      <c r="DA224" s="130" t="s">
        <v>2882</v>
      </c>
    </row>
    <row r="225" spans="1:105" ht="12" customHeight="1" x14ac:dyDescent="0.25">
      <c r="A225" s="97" t="s">
        <v>53</v>
      </c>
      <c r="B225" s="99">
        <v>8.8584666585572425</v>
      </c>
      <c r="C225" s="99">
        <v>8.3957111996120712</v>
      </c>
      <c r="D225" s="99">
        <v>8.7983252931135123</v>
      </c>
      <c r="E225" s="99">
        <v>11.219081741929815</v>
      </c>
      <c r="F225" s="99">
        <v>10.917564816548992</v>
      </c>
      <c r="G225" s="99">
        <v>10.986425472081057</v>
      </c>
      <c r="H225" s="99">
        <v>9.6901990896623484</v>
      </c>
      <c r="I225" s="99">
        <v>10.384923067549281</v>
      </c>
      <c r="J225" s="99">
        <v>9.3591490701619477</v>
      </c>
      <c r="K225" s="99">
        <v>11.945304028493844</v>
      </c>
      <c r="L225" s="99">
        <v>8.0754420916361891</v>
      </c>
      <c r="M225" s="99">
        <v>7.0931905856459219</v>
      </c>
      <c r="N225" s="99">
        <v>7.746834155482154</v>
      </c>
      <c r="O225" s="99">
        <v>8.8184961452437101</v>
      </c>
      <c r="P225" s="99">
        <v>8.9301805747814917</v>
      </c>
      <c r="Q225" s="99">
        <v>8.2588429058878496</v>
      </c>
      <c r="R225" s="99">
        <v>7.8011250560640057</v>
      </c>
      <c r="S225" s="99">
        <v>7.5580381590990706</v>
      </c>
      <c r="T225" s="99">
        <v>7.3450978672339309</v>
      </c>
      <c r="U225" s="99">
        <v>7.220373839272999</v>
      </c>
      <c r="V225" s="99">
        <v>7.1714544939195486</v>
      </c>
      <c r="W225" s="99">
        <v>7.0463391542459215</v>
      </c>
      <c r="X225" s="99">
        <v>7.3427401813236628</v>
      </c>
      <c r="Y225" s="99">
        <v>7.0751780986333914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1.4175019370898629</v>
      </c>
      <c r="C226" s="123">
        <f t="shared" si="97"/>
        <v>1.1831011371229208</v>
      </c>
      <c r="D226" s="123">
        <f t="shared" si="97"/>
        <v>0.73753072170832012</v>
      </c>
      <c r="E226" s="123">
        <f t="shared" si="97"/>
        <v>1.6845284744511806</v>
      </c>
      <c r="F226" s="123">
        <f t="shared" si="97"/>
        <v>1.3833117938025008</v>
      </c>
      <c r="G226" s="123">
        <f t="shared" si="97"/>
        <v>1.7761090872561196</v>
      </c>
      <c r="H226" s="123">
        <f t="shared" si="97"/>
        <v>2.180393263030088</v>
      </c>
      <c r="I226" s="123">
        <f t="shared" si="97"/>
        <v>0.95006844830355697</v>
      </c>
      <c r="J226" s="123">
        <f t="shared" si="97"/>
        <v>0.81597654131362185</v>
      </c>
      <c r="K226" s="123">
        <f t="shared" si="97"/>
        <v>1.233322951742952</v>
      </c>
      <c r="L226" s="123">
        <f t="shared" si="97"/>
        <v>1.8522605953179321</v>
      </c>
      <c r="M226" s="123">
        <f t="shared" si="97"/>
        <v>1.6490482200631364</v>
      </c>
      <c r="N226" s="123">
        <f t="shared" si="97"/>
        <v>1.3734285001415429</v>
      </c>
      <c r="O226" s="123">
        <f t="shared" si="97"/>
        <v>1.1656025533829462</v>
      </c>
      <c r="P226" s="123">
        <f t="shared" si="97"/>
        <v>1.0228011895332392</v>
      </c>
      <c r="Q226" s="123">
        <f t="shared" si="97"/>
        <v>1.0216375805757345</v>
      </c>
      <c r="R226" s="123">
        <f t="shared" si="97"/>
        <v>1.0847517658439598</v>
      </c>
      <c r="S226" s="123">
        <f t="shared" si="97"/>
        <v>1.0285415612707007</v>
      </c>
      <c r="T226" s="123">
        <f t="shared" si="97"/>
        <v>1.0551684582852028</v>
      </c>
      <c r="U226" s="123">
        <f t="shared" si="97"/>
        <v>1.0447243706190956</v>
      </c>
      <c r="V226" s="123">
        <f t="shared" si="97"/>
        <v>1.0708524862383246</v>
      </c>
      <c r="W226" s="123">
        <f t="shared" si="97"/>
        <v>1.1556957426773169</v>
      </c>
      <c r="X226" s="123">
        <f t="shared" si="97"/>
        <v>1.2365258970498103</v>
      </c>
      <c r="Y226" s="123">
        <f t="shared" si="97"/>
        <v>1.4335002902506389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1.4175019370898629</v>
      </c>
      <c r="C227" s="99">
        <f>RES_hhdet_fecs!C147</f>
        <v>1.1831011371229208</v>
      </c>
      <c r="D227" s="99">
        <f>RES_hhdet_fecs!D147</f>
        <v>0.73753072170832012</v>
      </c>
      <c r="E227" s="99">
        <f>RES_hhdet_fecs!E147</f>
        <v>1.6845284744511806</v>
      </c>
      <c r="F227" s="99">
        <f>RES_hhdet_fecs!F147</f>
        <v>1.3833117938025008</v>
      </c>
      <c r="G227" s="99">
        <f>RES_hhdet_fecs!G147</f>
        <v>1.7761090872561196</v>
      </c>
      <c r="H227" s="99">
        <f>RES_hhdet_fecs!H147</f>
        <v>2.180393263030088</v>
      </c>
      <c r="I227" s="99">
        <f>RES_hhdet_fecs!I147</f>
        <v>0.95006844830355697</v>
      </c>
      <c r="J227" s="99">
        <f>RES_hhdet_fecs!J147</f>
        <v>0.81597654131362185</v>
      </c>
      <c r="K227" s="99">
        <f>RES_hhdet_fecs!K147</f>
        <v>1.233322951742952</v>
      </c>
      <c r="L227" s="99">
        <f>RES_hhdet_fecs!L147</f>
        <v>1.8522605953179321</v>
      </c>
      <c r="M227" s="99">
        <f>RES_hhdet_fecs!M147</f>
        <v>1.6490482200631364</v>
      </c>
      <c r="N227" s="99">
        <f>RES_hhdet_fecs!N147</f>
        <v>1.3734285001415429</v>
      </c>
      <c r="O227" s="99">
        <f>RES_hhdet_fecs!O147</f>
        <v>1.1656025533829462</v>
      </c>
      <c r="P227" s="99">
        <f>RES_hhdet_fecs!P147</f>
        <v>1.0228011895332392</v>
      </c>
      <c r="Q227" s="99">
        <f>RES_hhdet_fecs!Q147</f>
        <v>1.0216375805757345</v>
      </c>
      <c r="R227" s="99">
        <f>RES_hhdet_fecs!R147</f>
        <v>1.0847517658439598</v>
      </c>
      <c r="S227" s="99">
        <f>RES_hhdet_fecs!S147</f>
        <v>1.0285415612707007</v>
      </c>
      <c r="T227" s="99">
        <f>RES_hhdet_fecs!T147</f>
        <v>1.0551684582852028</v>
      </c>
      <c r="U227" s="99">
        <f>RES_hhdet_fecs!U147</f>
        <v>1.0447243706190956</v>
      </c>
      <c r="V227" s="99">
        <f>RES_hhdet_fecs!V147</f>
        <v>1.0708524862383246</v>
      </c>
      <c r="W227" s="99">
        <f>RES_hhdet_fecs!W147</f>
        <v>1.1556957426773169</v>
      </c>
      <c r="X227" s="99">
        <f>RES_hhdet_fecs!X147</f>
        <v>1.2365258970498103</v>
      </c>
      <c r="Y227" s="99">
        <f>RES_hhdet_fecs!Y147</f>
        <v>1.4335002902506389</v>
      </c>
      <c r="DA227" s="63" t="s">
        <v>2885</v>
      </c>
    </row>
    <row r="228" spans="1:105" ht="12" customHeight="1" x14ac:dyDescent="0.25">
      <c r="A228" s="121" t="s">
        <v>55</v>
      </c>
      <c r="B228" s="123">
        <v>14.576128087449453</v>
      </c>
      <c r="C228" s="123">
        <v>14.019430020810573</v>
      </c>
      <c r="D228" s="123">
        <v>13.678889361237729</v>
      </c>
      <c r="E228" s="123">
        <v>13.833434677147524</v>
      </c>
      <c r="F228" s="123">
        <v>13.603062710998216</v>
      </c>
      <c r="G228" s="123">
        <v>13.342375432265577</v>
      </c>
      <c r="H228" s="123">
        <v>13.335636628946668</v>
      </c>
      <c r="I228" s="123">
        <v>13.516448163355657</v>
      </c>
      <c r="J228" s="123">
        <v>13.36969599895683</v>
      </c>
      <c r="K228" s="123">
        <v>13.295888070672273</v>
      </c>
      <c r="L228" s="123">
        <v>13.530910640180572</v>
      </c>
      <c r="M228" s="123">
        <v>11.682426342451251</v>
      </c>
      <c r="N228" s="123">
        <v>11.100441264908863</v>
      </c>
      <c r="O228" s="123">
        <v>10.985486700250341</v>
      </c>
      <c r="P228" s="123">
        <v>9.9691335816155267</v>
      </c>
      <c r="Q228" s="123">
        <v>9.3521142637663583</v>
      </c>
      <c r="R228" s="123">
        <v>9.3699407450455201</v>
      </c>
      <c r="S228" s="123">
        <v>9.4253707960905579</v>
      </c>
      <c r="T228" s="123">
        <v>9.1774921900757462</v>
      </c>
      <c r="U228" s="123">
        <v>8.9811906908442776</v>
      </c>
      <c r="V228" s="123">
        <v>9.7341673873446339</v>
      </c>
      <c r="W228" s="123">
        <v>8.892622197200291</v>
      </c>
      <c r="X228" s="123">
        <v>8.4912813091184596</v>
      </c>
      <c r="Y228" s="123">
        <v>8.3547827823509184</v>
      </c>
      <c r="DA228" s="130" t="s">
        <v>2886</v>
      </c>
    </row>
    <row r="229" spans="1:105" ht="12" customHeight="1" x14ac:dyDescent="0.25">
      <c r="A229" s="97" t="s">
        <v>124</v>
      </c>
      <c r="B229" s="99">
        <v>14.948904821233693</v>
      </c>
      <c r="C229" s="99">
        <v>14.359961212028042</v>
      </c>
      <c r="D229" s="99">
        <v>14.002669261308549</v>
      </c>
      <c r="E229" s="99">
        <v>14.245852918642727</v>
      </c>
      <c r="F229" s="99">
        <v>14.015854390640127</v>
      </c>
      <c r="G229" s="99">
        <v>13.688408701737748</v>
      </c>
      <c r="H229" s="99">
        <v>13.740075550606647</v>
      </c>
      <c r="I229" s="99">
        <v>13.968547776222149</v>
      </c>
      <c r="J229" s="99">
        <v>13.942728507686503</v>
      </c>
      <c r="K229" s="99">
        <v>13.950138681922493</v>
      </c>
      <c r="L229" s="99">
        <v>14.541730501987763</v>
      </c>
      <c r="M229" s="99">
        <v>12.598312627395185</v>
      </c>
      <c r="N229" s="99">
        <v>12.125412988625152</v>
      </c>
      <c r="O229" s="99">
        <v>12.092324284601997</v>
      </c>
      <c r="P229" s="99">
        <v>11.013658054896512</v>
      </c>
      <c r="Q229" s="99">
        <v>10.332721573596411</v>
      </c>
      <c r="R229" s="99">
        <v>10.346593558601537</v>
      </c>
      <c r="S229" s="99">
        <v>10.403394774780461</v>
      </c>
      <c r="T229" s="99">
        <v>10.076137141148443</v>
      </c>
      <c r="U229" s="99">
        <v>9.804800305066534</v>
      </c>
      <c r="V229" s="99">
        <v>11.190126924548576</v>
      </c>
      <c r="W229" s="99">
        <v>9.6825163402608592</v>
      </c>
      <c r="X229" s="99">
        <v>9.1692250164008513</v>
      </c>
      <c r="Y229" s="99">
        <v>8.9301888596184646</v>
      </c>
      <c r="DA229" s="63" t="s">
        <v>2887</v>
      </c>
    </row>
    <row r="230" spans="1:105" ht="12" customHeight="1" x14ac:dyDescent="0.25">
      <c r="A230" s="97" t="s">
        <v>123</v>
      </c>
      <c r="B230" s="99">
        <v>9.6257349692314431</v>
      </c>
      <c r="C230" s="99">
        <v>9.4231833435658086</v>
      </c>
      <c r="D230" s="99">
        <v>9.3196244309998253</v>
      </c>
      <c r="E230" s="99">
        <v>9.3624896461617748</v>
      </c>
      <c r="F230" s="99">
        <v>9.2435641802983266</v>
      </c>
      <c r="G230" s="99">
        <v>9.1960623818288614</v>
      </c>
      <c r="H230" s="99">
        <v>9.1622031106429098</v>
      </c>
      <c r="I230" s="99">
        <v>9.3596143235462055</v>
      </c>
      <c r="J230" s="99">
        <v>9.3380625974799205</v>
      </c>
      <c r="K230" s="99">
        <v>9.4252395438345093</v>
      </c>
      <c r="L230" s="99">
        <v>9.686255123776025</v>
      </c>
      <c r="M230" s="99">
        <v>8.1719388050288</v>
      </c>
      <c r="N230" s="99">
        <v>7.9506644778545379</v>
      </c>
      <c r="O230" s="99">
        <v>7.9925535902992841</v>
      </c>
      <c r="P230" s="99">
        <v>7.4064840000856114</v>
      </c>
      <c r="Q230" s="99">
        <v>7.0804497158613406</v>
      </c>
      <c r="R230" s="99">
        <v>7.2686816008319806</v>
      </c>
      <c r="S230" s="99">
        <v>7.4676883795297631</v>
      </c>
      <c r="T230" s="99">
        <v>7.2730687308193591</v>
      </c>
      <c r="U230" s="99">
        <v>7.2383258164827486</v>
      </c>
      <c r="V230" s="99">
        <v>8.5041441596806049</v>
      </c>
      <c r="W230" s="99">
        <v>7.5110358704553581</v>
      </c>
      <c r="X230" s="99">
        <v>7.3682680866545542</v>
      </c>
      <c r="Y230" s="99">
        <v>7.163164829522537</v>
      </c>
      <c r="DA230" s="63" t="s">
        <v>2888</v>
      </c>
    </row>
    <row r="231" spans="1:105" ht="12" customHeight="1" x14ac:dyDescent="0.25">
      <c r="A231" s="100" t="s">
        <v>50</v>
      </c>
      <c r="B231" s="102">
        <v>2.6739169687353961</v>
      </c>
      <c r="C231" s="102">
        <v>2.7232618343864949</v>
      </c>
      <c r="D231" s="102">
        <v>2.7591514558250005</v>
      </c>
      <c r="E231" s="102">
        <v>2.4375729958764256</v>
      </c>
      <c r="F231" s="102">
        <v>2.4057220975859481</v>
      </c>
      <c r="G231" s="102">
        <v>2.7004399534041954</v>
      </c>
      <c r="H231" s="102">
        <v>2.490349229539405</v>
      </c>
      <c r="I231" s="102">
        <v>2.5784429101567587</v>
      </c>
      <c r="J231" s="102">
        <v>2.512275400155656</v>
      </c>
      <c r="K231" s="102">
        <v>2.6250660338483787</v>
      </c>
      <c r="L231" s="102">
        <v>2.3044738267764626</v>
      </c>
      <c r="M231" s="102">
        <v>1.3252646528428857</v>
      </c>
      <c r="N231" s="102">
        <v>1.3402078230657715</v>
      </c>
      <c r="O231" s="102">
        <v>1.2451760126673908</v>
      </c>
      <c r="P231" s="102">
        <v>1.1798359073009375</v>
      </c>
      <c r="Q231" s="102">
        <v>1.1262032283567589</v>
      </c>
      <c r="R231" s="102">
        <v>1.2260976025410744</v>
      </c>
      <c r="S231" s="102">
        <v>1.2166861109366105</v>
      </c>
      <c r="T231" s="102">
        <v>0.84031630606971941</v>
      </c>
      <c r="U231" s="102">
        <v>0.8464201393800147</v>
      </c>
      <c r="V231" s="102">
        <v>1.3114362486541389</v>
      </c>
      <c r="W231" s="102">
        <v>1.2064387684726736</v>
      </c>
      <c r="X231" s="102">
        <v>1.8236248155605659</v>
      </c>
      <c r="Y231" s="102">
        <v>1.4672762240388466</v>
      </c>
      <c r="DA231" s="131" t="s">
        <v>2889</v>
      </c>
    </row>
    <row r="232" spans="1:105" ht="12" customHeight="1" x14ac:dyDescent="0.25">
      <c r="A232" s="103" t="s">
        <v>52</v>
      </c>
      <c r="B232" s="105">
        <v>6.9518180004960479</v>
      </c>
      <c r="C232" s="105">
        <v>6.6999215091793118</v>
      </c>
      <c r="D232" s="105">
        <v>6.5604729751748252</v>
      </c>
      <c r="E232" s="105">
        <v>6.9249166502853496</v>
      </c>
      <c r="F232" s="105">
        <v>6.8378420827123785</v>
      </c>
      <c r="G232" s="105">
        <v>6.4956224284246664</v>
      </c>
      <c r="H232" s="105">
        <v>6.6718538811035044</v>
      </c>
      <c r="I232" s="105">
        <v>6.7811714133894458</v>
      </c>
      <c r="J232" s="105">
        <v>6.8257871973242654</v>
      </c>
      <c r="K232" s="105">
        <v>6.8001735099861316</v>
      </c>
      <c r="L232" s="105">
        <v>7.3817812969995638</v>
      </c>
      <c r="M232" s="105">
        <v>6.8466741521859147</v>
      </c>
      <c r="N232" s="105">
        <v>6.6104566547887673</v>
      </c>
      <c r="O232" s="105">
        <v>6.7473775776318945</v>
      </c>
      <c r="P232" s="105">
        <v>6.2266480927846724</v>
      </c>
      <c r="Q232" s="105">
        <v>5.9542464875045811</v>
      </c>
      <c r="R232" s="105">
        <v>6.0425839982909046</v>
      </c>
      <c r="S232" s="105">
        <v>6.2510022685931519</v>
      </c>
      <c r="T232" s="105">
        <v>6.4327524247496379</v>
      </c>
      <c r="U232" s="105">
        <v>6.3919056771027334</v>
      </c>
      <c r="V232" s="105">
        <v>7.1927079110264662</v>
      </c>
      <c r="W232" s="105">
        <v>6.304597101982683</v>
      </c>
      <c r="X232" s="105">
        <v>5.5446432710939888</v>
      </c>
      <c r="Y232" s="105">
        <v>5.6958886054836899</v>
      </c>
      <c r="DA232" s="132" t="s">
        <v>2890</v>
      </c>
    </row>
    <row r="233" spans="1:105" ht="12" customHeight="1" x14ac:dyDescent="0.25">
      <c r="A233" s="106" t="s">
        <v>122</v>
      </c>
      <c r="B233" s="102">
        <v>12.647562306702275</v>
      </c>
      <c r="C233" s="102">
        <v>12.810432158128204</v>
      </c>
      <c r="D233" s="102">
        <v>12.867325388625449</v>
      </c>
      <c r="E233" s="102">
        <v>11.801154858549859</v>
      </c>
      <c r="F233" s="102">
        <v>11.706779933866372</v>
      </c>
      <c r="G233" s="102">
        <v>12.55975320419302</v>
      </c>
      <c r="H233" s="102">
        <v>12.045596751745546</v>
      </c>
      <c r="I233" s="102">
        <v>12.366695021117016</v>
      </c>
      <c r="J233" s="102">
        <v>12.313831857909713</v>
      </c>
      <c r="K233" s="102">
        <v>12.428733310779826</v>
      </c>
      <c r="L233" s="102">
        <v>12.1811407090201</v>
      </c>
      <c r="M233" s="102">
        <v>11.405125830716258</v>
      </c>
      <c r="N233" s="102">
        <v>10.698527790122052</v>
      </c>
      <c r="O233" s="102">
        <v>10.420848064987641</v>
      </c>
      <c r="P233" s="102">
        <v>9.712232443384984</v>
      </c>
      <c r="Q233" s="102">
        <v>9.3464441856592622</v>
      </c>
      <c r="R233" s="102">
        <v>9.4527567722091863</v>
      </c>
      <c r="S233" s="102">
        <v>9.4984182446645047</v>
      </c>
      <c r="T233" s="102">
        <v>9.5179727384449802</v>
      </c>
      <c r="U233" s="102">
        <v>9.3740222911434277</v>
      </c>
      <c r="V233" s="102">
        <v>8.7273164433142529</v>
      </c>
      <c r="W233" s="102">
        <v>9.3655287092068082</v>
      </c>
      <c r="X233" s="102">
        <v>9.1953304800869891</v>
      </c>
      <c r="Y233" s="102">
        <v>9.2013844829272884</v>
      </c>
      <c r="DA233" s="131" t="s">
        <v>2891</v>
      </c>
    </row>
    <row r="234" spans="1:105" ht="12" customHeight="1" x14ac:dyDescent="0.25">
      <c r="A234" s="107" t="s">
        <v>121</v>
      </c>
      <c r="B234" s="105">
        <v>8.8349774068856615</v>
      </c>
      <c r="C234" s="105">
        <v>9.1514061401406597</v>
      </c>
      <c r="D234" s="105">
        <v>9.3326220366189414</v>
      </c>
      <c r="E234" s="105">
        <v>8.3493628210467357</v>
      </c>
      <c r="F234" s="105">
        <v>8.3089696423357893</v>
      </c>
      <c r="G234" s="105">
        <v>9.1654390279345392</v>
      </c>
      <c r="H234" s="105">
        <v>8.6801427186884155</v>
      </c>
      <c r="I234" s="105">
        <v>8.9572785105713333</v>
      </c>
      <c r="J234" s="105">
        <v>8.9006052821725739</v>
      </c>
      <c r="K234" s="105">
        <v>9.0550903574716841</v>
      </c>
      <c r="L234" s="105">
        <v>8.6551931414052365</v>
      </c>
      <c r="M234" s="105">
        <v>8.0057623756073788</v>
      </c>
      <c r="N234" s="105">
        <v>7.5227577664843679</v>
      </c>
      <c r="O234" s="105">
        <v>7.3304365263908879</v>
      </c>
      <c r="P234" s="105">
        <v>6.8999042624763156</v>
      </c>
      <c r="Q234" s="105">
        <v>6.723791423978434</v>
      </c>
      <c r="R234" s="105">
        <v>6.8935597647008846</v>
      </c>
      <c r="S234" s="105">
        <v>6.9751922537886752</v>
      </c>
      <c r="T234" s="105">
        <v>7.0118284131031361</v>
      </c>
      <c r="U234" s="105">
        <v>6.9829524058312966</v>
      </c>
      <c r="V234" s="105">
        <v>6.4991933070515078</v>
      </c>
      <c r="W234" s="105">
        <v>7.1501406954026905</v>
      </c>
      <c r="X234" s="105">
        <v>7.2321742983219739</v>
      </c>
      <c r="Y234" s="105">
        <v>7.317672087922908</v>
      </c>
      <c r="DA234" s="132" t="s">
        <v>2892</v>
      </c>
    </row>
    <row r="235" spans="1:105" ht="12" customHeight="1" x14ac:dyDescent="0.25">
      <c r="A235" s="108" t="s">
        <v>53</v>
      </c>
      <c r="B235" s="99">
        <v>2.089088176907139</v>
      </c>
      <c r="C235" s="99">
        <v>2.4241190050080874</v>
      </c>
      <c r="D235" s="99">
        <v>2.6227195107445986</v>
      </c>
      <c r="E235" s="99">
        <v>1.7306183682191494</v>
      </c>
      <c r="F235" s="99">
        <v>1.7447383003962957</v>
      </c>
      <c r="G235" s="99">
        <v>2.568269253494472</v>
      </c>
      <c r="H235" s="99">
        <v>2.0990264691720504</v>
      </c>
      <c r="I235" s="99">
        <v>2.238318303456091</v>
      </c>
      <c r="J235" s="99">
        <v>2.1492191284437454</v>
      </c>
      <c r="K235" s="99">
        <v>2.3330511469180188</v>
      </c>
      <c r="L235" s="99">
        <v>1.5959062292755468</v>
      </c>
      <c r="M235" s="99">
        <v>1.1286539013948369</v>
      </c>
      <c r="N235" s="99">
        <v>1.0228930998490058</v>
      </c>
      <c r="O235" s="99">
        <v>0.84442577339619806</v>
      </c>
      <c r="P235" s="99">
        <v>0.84895789119664045</v>
      </c>
      <c r="Q235" s="99">
        <v>0.87030496805728286</v>
      </c>
      <c r="R235" s="99">
        <v>0.97288595732676586</v>
      </c>
      <c r="S235" s="99">
        <v>0.93462653689085362</v>
      </c>
      <c r="T235" s="99">
        <v>0.67691414431981145</v>
      </c>
      <c r="U235" s="99">
        <v>0.6876602276229159</v>
      </c>
      <c r="V235" s="99">
        <v>0.25004960957408817</v>
      </c>
      <c r="W235" s="99">
        <v>0.66757475341188144</v>
      </c>
      <c r="X235" s="99">
        <v>1.2559332938669689</v>
      </c>
      <c r="Y235" s="99">
        <v>1.2299435578877989</v>
      </c>
      <c r="DA235" s="63" t="s">
        <v>2893</v>
      </c>
    </row>
    <row r="236" spans="1:105" ht="12" customHeight="1" x14ac:dyDescent="0.25">
      <c r="A236" s="108" t="s">
        <v>52</v>
      </c>
      <c r="B236" s="99">
        <v>6.7458892299785234</v>
      </c>
      <c r="C236" s="99">
        <v>6.7272871351325731</v>
      </c>
      <c r="D236" s="99">
        <v>6.7099025258743437</v>
      </c>
      <c r="E236" s="99">
        <v>6.6187444528275847</v>
      </c>
      <c r="F236" s="99">
        <v>6.564231341939494</v>
      </c>
      <c r="G236" s="99">
        <v>6.5971697744400677</v>
      </c>
      <c r="H236" s="99">
        <v>6.5811162495163646</v>
      </c>
      <c r="I236" s="99">
        <v>6.7189602071152406</v>
      </c>
      <c r="J236" s="99">
        <v>6.7513861537288298</v>
      </c>
      <c r="K236" s="99">
        <v>6.7220392105536666</v>
      </c>
      <c r="L236" s="99">
        <v>7.0592869121296911</v>
      </c>
      <c r="M236" s="99">
        <v>6.8771084742125437</v>
      </c>
      <c r="N236" s="99">
        <v>6.4998646666353608</v>
      </c>
      <c r="O236" s="99">
        <v>6.4860107529946891</v>
      </c>
      <c r="P236" s="99">
        <v>6.0509463712796734</v>
      </c>
      <c r="Q236" s="99">
        <v>5.8534864559211508</v>
      </c>
      <c r="R236" s="99">
        <v>5.9206738073741176</v>
      </c>
      <c r="S236" s="99">
        <v>6.0405657168978228</v>
      </c>
      <c r="T236" s="99">
        <v>6.3349142687833249</v>
      </c>
      <c r="U236" s="99">
        <v>6.2952921782083795</v>
      </c>
      <c r="V236" s="99">
        <v>6.2491436974774217</v>
      </c>
      <c r="W236" s="99">
        <v>6.4825659419908099</v>
      </c>
      <c r="X236" s="99">
        <v>5.9762410044550052</v>
      </c>
      <c r="Y236" s="99">
        <v>6.0877285300351085</v>
      </c>
      <c r="DA236" s="63" t="s">
        <v>2894</v>
      </c>
    </row>
    <row r="237" spans="1:105" ht="12" customHeight="1" x14ac:dyDescent="0.25">
      <c r="A237" s="121" t="s">
        <v>54</v>
      </c>
      <c r="B237" s="123">
        <v>22.353456464567053</v>
      </c>
      <c r="C237" s="123">
        <v>22.46759979801233</v>
      </c>
      <c r="D237" s="123">
        <v>23.096268974866522</v>
      </c>
      <c r="E237" s="123">
        <v>24.009632304530101</v>
      </c>
      <c r="F237" s="123">
        <v>23.989378925385996</v>
      </c>
      <c r="G237" s="123">
        <v>23.208230642743384</v>
      </c>
      <c r="H237" s="123">
        <v>22.028752943979114</v>
      </c>
      <c r="I237" s="123">
        <v>22.375074666262766</v>
      </c>
      <c r="J237" s="123">
        <v>19.00207403985312</v>
      </c>
      <c r="K237" s="123">
        <v>18.616304396159094</v>
      </c>
      <c r="L237" s="123">
        <v>21.421129699423293</v>
      </c>
      <c r="M237" s="123">
        <v>18.109290770091416</v>
      </c>
      <c r="N237" s="123">
        <v>15.000039224699615</v>
      </c>
      <c r="O237" s="123">
        <v>13.193477549739434</v>
      </c>
      <c r="P237" s="123">
        <v>11.685093037034573</v>
      </c>
      <c r="Q237" s="123">
        <v>11.210864469759461</v>
      </c>
      <c r="R237" s="123">
        <v>13.470478826582438</v>
      </c>
      <c r="S237" s="123">
        <v>12.826158512768579</v>
      </c>
      <c r="T237" s="123">
        <v>14.171389538691491</v>
      </c>
      <c r="U237" s="123">
        <v>14.215357614753094</v>
      </c>
      <c r="V237" s="123">
        <v>15.411164198148771</v>
      </c>
      <c r="W237" s="123">
        <v>15.431492621646504</v>
      </c>
      <c r="X237" s="123">
        <v>14.156160076646394</v>
      </c>
      <c r="Y237" s="123">
        <v>15.86880217205818</v>
      </c>
      <c r="DA237" s="130" t="s">
        <v>2895</v>
      </c>
    </row>
    <row r="238" spans="1:105" ht="12" customHeight="1" x14ac:dyDescent="0.25">
      <c r="A238" s="97" t="s">
        <v>50</v>
      </c>
      <c r="B238" s="99">
        <v>26.225430880181591</v>
      </c>
      <c r="C238" s="99">
        <v>24.90753093635789</v>
      </c>
      <c r="D238" s="99">
        <v>24.690329491642686</v>
      </c>
      <c r="E238" s="99">
        <v>28.686051143632682</v>
      </c>
      <c r="F238" s="99">
        <v>28.488741738376973</v>
      </c>
      <c r="G238" s="99">
        <v>26.083653687358748</v>
      </c>
      <c r="H238" s="99">
        <v>25.485540543342161</v>
      </c>
      <c r="I238" s="99">
        <v>25.453272451713648</v>
      </c>
      <c r="J238" s="99">
        <v>22.845404325324104</v>
      </c>
      <c r="K238" s="99">
        <v>22.575927207404984</v>
      </c>
      <c r="L238" s="99">
        <v>22.883479668823181</v>
      </c>
      <c r="M238" s="99">
        <v>20.589888043802585</v>
      </c>
      <c r="N238" s="99">
        <v>17.519649614912453</v>
      </c>
      <c r="O238" s="99">
        <v>16.220647031329708</v>
      </c>
      <c r="P238" s="99">
        <v>14.522701591775013</v>
      </c>
      <c r="Q238" s="99">
        <v>14.017355302058085</v>
      </c>
      <c r="R238" s="99">
        <v>15.020695993276666</v>
      </c>
      <c r="S238" s="99">
        <v>16.113010881635979</v>
      </c>
      <c r="T238" s="99">
        <v>16.588420394437964</v>
      </c>
      <c r="U238" s="99">
        <v>17.225146256462352</v>
      </c>
      <c r="V238" s="99">
        <v>20.028340421697202</v>
      </c>
      <c r="W238" s="99">
        <v>18.982213877995246</v>
      </c>
      <c r="X238" s="99">
        <v>18.953286740923254</v>
      </c>
      <c r="Y238" s="99">
        <v>19.512863953572843</v>
      </c>
      <c r="DA238" s="63" t="s">
        <v>2896</v>
      </c>
    </row>
    <row r="239" spans="1:105" ht="12" customHeight="1" x14ac:dyDescent="0.25">
      <c r="A239" s="109" t="s">
        <v>120</v>
      </c>
      <c r="B239" s="110">
        <v>18.787448045020923</v>
      </c>
      <c r="C239" s="110">
        <v>20.187067757733889</v>
      </c>
      <c r="D239" s="110">
        <v>21.562670503665871</v>
      </c>
      <c r="E239" s="110">
        <v>19.214847158859254</v>
      </c>
      <c r="F239" s="110">
        <v>19.658359810166761</v>
      </c>
      <c r="G239" s="110">
        <v>20.792134999811594</v>
      </c>
      <c r="H239" s="110">
        <v>19.425037414585795</v>
      </c>
      <c r="I239" s="110">
        <v>20.385039743109758</v>
      </c>
      <c r="J239" s="110">
        <v>16.837828801192089</v>
      </c>
      <c r="K239" s="110">
        <v>16.365759953861382</v>
      </c>
      <c r="L239" s="110">
        <v>20.481586660843607</v>
      </c>
      <c r="M239" s="110">
        <v>16.277470207162786</v>
      </c>
      <c r="N239" s="110">
        <v>12.708852501541033</v>
      </c>
      <c r="O239" s="110">
        <v>10.068397634064768</v>
      </c>
      <c r="P239" s="110">
        <v>8.8791690207366418</v>
      </c>
      <c r="Q239" s="110">
        <v>8.7487709883580909</v>
      </c>
      <c r="R239" s="110">
        <v>12.317296136366064</v>
      </c>
      <c r="S239" s="110">
        <v>10.653435392131817</v>
      </c>
      <c r="T239" s="110">
        <v>12.801359723509957</v>
      </c>
      <c r="U239" s="110">
        <v>12.706169815241919</v>
      </c>
      <c r="V239" s="110">
        <v>13.361532624451128</v>
      </c>
      <c r="W239" s="110">
        <v>14.129894500139276</v>
      </c>
      <c r="X239" s="110">
        <v>12.6870606235415</v>
      </c>
      <c r="Y239" s="110">
        <v>14.888073899930514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37.990876042195183</v>
      </c>
      <c r="C241" s="118">
        <f t="shared" si="98"/>
        <v>37.88475252229992</v>
      </c>
      <c r="D241" s="118">
        <f t="shared" si="98"/>
        <v>39.315476639737824</v>
      </c>
      <c r="E241" s="118">
        <f t="shared" si="98"/>
        <v>47.006306551259478</v>
      </c>
      <c r="F241" s="118">
        <f t="shared" si="98"/>
        <v>46.563792734085524</v>
      </c>
      <c r="G241" s="118">
        <f t="shared" si="98"/>
        <v>48.041389080756858</v>
      </c>
      <c r="H241" s="118">
        <f t="shared" si="98"/>
        <v>46.56374849190523</v>
      </c>
      <c r="I241" s="118">
        <f t="shared" si="98"/>
        <v>46.144206650296752</v>
      </c>
      <c r="J241" s="118">
        <f t="shared" si="98"/>
        <v>42.383650939197373</v>
      </c>
      <c r="K241" s="118">
        <f t="shared" si="98"/>
        <v>49.809589492091412</v>
      </c>
      <c r="L241" s="118">
        <f t="shared" si="98"/>
        <v>46.256451576707548</v>
      </c>
      <c r="M241" s="118">
        <f t="shared" si="98"/>
        <v>40.710835746890851</v>
      </c>
      <c r="N241" s="118">
        <f t="shared" si="98"/>
        <v>39.667091554098313</v>
      </c>
      <c r="O241" s="118">
        <f t="shared" si="98"/>
        <v>41.285314601124767</v>
      </c>
      <c r="P241" s="118">
        <f t="shared" si="98"/>
        <v>40.629731233301115</v>
      </c>
      <c r="Q241" s="118">
        <f t="shared" si="98"/>
        <v>39.254190994885967</v>
      </c>
      <c r="R241" s="118">
        <f t="shared" ref="R241:V241" si="99">R242+R244+R246+R255</f>
        <v>40.979385993311851</v>
      </c>
      <c r="S241" s="118">
        <f t="shared" si="99"/>
        <v>40.71779358598593</v>
      </c>
      <c r="T241" s="118">
        <f t="shared" si="99"/>
        <v>42.321289266844872</v>
      </c>
      <c r="U241" s="118">
        <f t="shared" si="99"/>
        <v>42.899929710823606</v>
      </c>
      <c r="V241" s="118">
        <f t="shared" si="99"/>
        <v>45.262927755052907</v>
      </c>
      <c r="W241" s="118">
        <f t="shared" ref="W241:Y241" si="100">W242+W244+W246+W255</f>
        <v>45.860346512448828</v>
      </c>
      <c r="X241" s="118">
        <f t="shared" si="100"/>
        <v>46.959900193793793</v>
      </c>
      <c r="Y241" s="118">
        <f t="shared" si="100"/>
        <v>49.274685014747881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13.018385538341281</v>
      </c>
      <c r="C242" s="123">
        <f t="shared" si="101"/>
        <v>13.052862523466283</v>
      </c>
      <c r="D242" s="123">
        <f t="shared" si="101"/>
        <v>14.753433245184121</v>
      </c>
      <c r="E242" s="123">
        <f t="shared" si="101"/>
        <v>19.723362372181359</v>
      </c>
      <c r="F242" s="123">
        <f t="shared" si="101"/>
        <v>19.82392104658944</v>
      </c>
      <c r="G242" s="123">
        <f t="shared" si="101"/>
        <v>20.515926485212752</v>
      </c>
      <c r="H242" s="123">
        <f t="shared" si="101"/>
        <v>18.53476455357924</v>
      </c>
      <c r="I242" s="123">
        <f t="shared" si="101"/>
        <v>20.593100964844997</v>
      </c>
      <c r="J242" s="123">
        <f t="shared" si="101"/>
        <v>19.27736834266673</v>
      </c>
      <c r="K242" s="123">
        <f t="shared" si="101"/>
        <v>25.653694811998424</v>
      </c>
      <c r="L242" s="123">
        <f t="shared" si="101"/>
        <v>17.880153663814429</v>
      </c>
      <c r="M242" s="123">
        <f t="shared" si="101"/>
        <v>16.145146259766683</v>
      </c>
      <c r="N242" s="123">
        <f t="shared" si="101"/>
        <v>18.274463171465719</v>
      </c>
      <c r="O242" s="123">
        <f t="shared" si="101"/>
        <v>21.693885833437228</v>
      </c>
      <c r="P242" s="123">
        <f t="shared" si="101"/>
        <v>22.830150443985762</v>
      </c>
      <c r="Q242" s="123">
        <f t="shared" si="101"/>
        <v>21.793422215556312</v>
      </c>
      <c r="R242" s="123">
        <f t="shared" si="101"/>
        <v>21.226182913096089</v>
      </c>
      <c r="S242" s="123">
        <f t="shared" si="101"/>
        <v>21.306255658365366</v>
      </c>
      <c r="T242" s="123">
        <f t="shared" si="101"/>
        <v>21.505643589359607</v>
      </c>
      <c r="U242" s="123">
        <f t="shared" si="101"/>
        <v>21.874225690285353</v>
      </c>
      <c r="V242" s="123">
        <f t="shared" si="101"/>
        <v>22.39731613630607</v>
      </c>
      <c r="W242" s="123">
        <f t="shared" si="101"/>
        <v>22.676552642431414</v>
      </c>
      <c r="X242" s="123">
        <f t="shared" si="101"/>
        <v>24.374175277991554</v>
      </c>
      <c r="Y242" s="123">
        <f t="shared" si="101"/>
        <v>24.224890195335938</v>
      </c>
      <c r="DA242" s="130" t="s">
        <v>3050</v>
      </c>
    </row>
    <row r="243" spans="1:105" ht="12" customHeight="1" x14ac:dyDescent="0.25">
      <c r="A243" s="97" t="s">
        <v>53</v>
      </c>
      <c r="B243" s="99">
        <v>13.018385538341281</v>
      </c>
      <c r="C243" s="99">
        <v>13.052862523466283</v>
      </c>
      <c r="D243" s="99">
        <v>14.753433245184121</v>
      </c>
      <c r="E243" s="99">
        <v>19.723362372181359</v>
      </c>
      <c r="F243" s="99">
        <v>19.82392104658944</v>
      </c>
      <c r="G243" s="99">
        <v>20.515926485212752</v>
      </c>
      <c r="H243" s="99">
        <v>18.53476455357924</v>
      </c>
      <c r="I243" s="99">
        <v>20.593100964844997</v>
      </c>
      <c r="J243" s="99">
        <v>19.27736834266673</v>
      </c>
      <c r="K243" s="99">
        <v>25.653694811998424</v>
      </c>
      <c r="L243" s="99">
        <v>17.880153663814429</v>
      </c>
      <c r="M243" s="99">
        <v>16.145146259766683</v>
      </c>
      <c r="N243" s="99">
        <v>18.274463171465719</v>
      </c>
      <c r="O243" s="99">
        <v>21.693885833437228</v>
      </c>
      <c r="P243" s="99">
        <v>22.830150443985762</v>
      </c>
      <c r="Q243" s="99">
        <v>21.793422215556312</v>
      </c>
      <c r="R243" s="99">
        <v>21.226182913096089</v>
      </c>
      <c r="S243" s="99">
        <v>21.306255658365366</v>
      </c>
      <c r="T243" s="99">
        <v>21.505643589359607</v>
      </c>
      <c r="U243" s="99">
        <v>21.874225690285353</v>
      </c>
      <c r="V243" s="99">
        <v>22.39731613630607</v>
      </c>
      <c r="W243" s="99">
        <v>22.676552642431414</v>
      </c>
      <c r="X243" s="99">
        <v>24.374175277991554</v>
      </c>
      <c r="Y243" s="99">
        <v>24.224890195335938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2.5156005935205914</v>
      </c>
      <c r="C244" s="123">
        <f t="shared" si="102"/>
        <v>2.2977909159934988</v>
      </c>
      <c r="D244" s="123">
        <f t="shared" si="102"/>
        <v>1.5834488709980112</v>
      </c>
      <c r="E244" s="123">
        <f t="shared" si="102"/>
        <v>3.881756250435036</v>
      </c>
      <c r="F244" s="123">
        <f t="shared" si="102"/>
        <v>3.3343655371575567</v>
      </c>
      <c r="G244" s="123">
        <f t="shared" si="102"/>
        <v>4.4217189892694142</v>
      </c>
      <c r="H244" s="123">
        <f t="shared" si="102"/>
        <v>5.580357945591822</v>
      </c>
      <c r="I244" s="123">
        <f t="shared" si="102"/>
        <v>2.4871097400528566</v>
      </c>
      <c r="J244" s="123">
        <f t="shared" si="102"/>
        <v>2.1913037578604362</v>
      </c>
      <c r="K244" s="123">
        <f t="shared" si="102"/>
        <v>3.4394310482014494</v>
      </c>
      <c r="L244" s="123">
        <f t="shared" si="102"/>
        <v>5.3864513087671284</v>
      </c>
      <c r="M244" s="123">
        <f t="shared" si="102"/>
        <v>5.0040254155608315</v>
      </c>
      <c r="N244" s="123">
        <f t="shared" si="102"/>
        <v>4.3277536520186644</v>
      </c>
      <c r="O244" s="123">
        <f t="shared" si="102"/>
        <v>3.8019364872911439</v>
      </c>
      <c r="P244" s="123">
        <f t="shared" si="102"/>
        <v>3.4582642504690808</v>
      </c>
      <c r="Q244" s="123">
        <f t="shared" si="102"/>
        <v>3.5889980674748538</v>
      </c>
      <c r="R244" s="123">
        <f t="shared" si="102"/>
        <v>3.9162630715092246</v>
      </c>
      <c r="S244" s="123">
        <f t="shared" si="102"/>
        <v>3.8122852097901343</v>
      </c>
      <c r="T244" s="123">
        <f t="shared" si="102"/>
        <v>4.000864345854831</v>
      </c>
      <c r="U244" s="123">
        <f t="shared" si="102"/>
        <v>4.0324518865250631</v>
      </c>
      <c r="V244" s="123">
        <f t="shared" si="102"/>
        <v>4.1838642338768572</v>
      </c>
      <c r="W244" s="123">
        <f t="shared" si="102"/>
        <v>4.5552078076786628</v>
      </c>
      <c r="X244" s="123">
        <f t="shared" si="102"/>
        <v>4.9080634246908827</v>
      </c>
      <c r="Y244" s="123">
        <f t="shared" si="102"/>
        <v>5.7297151486281939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2.5156005935205914</v>
      </c>
      <c r="C245" s="99">
        <f>RES_hhdet_tess!C147</f>
        <v>2.2977909159934988</v>
      </c>
      <c r="D245" s="99">
        <f>RES_hhdet_tess!D147</f>
        <v>1.5834488709980112</v>
      </c>
      <c r="E245" s="99">
        <f>RES_hhdet_tess!E147</f>
        <v>3.881756250435036</v>
      </c>
      <c r="F245" s="99">
        <f>RES_hhdet_tess!F147</f>
        <v>3.3343655371575567</v>
      </c>
      <c r="G245" s="99">
        <f>RES_hhdet_tess!G147</f>
        <v>4.4217189892694142</v>
      </c>
      <c r="H245" s="99">
        <f>RES_hhdet_tess!H147</f>
        <v>5.580357945591822</v>
      </c>
      <c r="I245" s="99">
        <f>RES_hhdet_tess!I147</f>
        <v>2.4871097400528566</v>
      </c>
      <c r="J245" s="99">
        <f>RES_hhdet_tess!J147</f>
        <v>2.1913037578604362</v>
      </c>
      <c r="K245" s="99">
        <f>RES_hhdet_tess!K147</f>
        <v>3.4394310482014494</v>
      </c>
      <c r="L245" s="99">
        <f>RES_hhdet_tess!L147</f>
        <v>5.3864513087671284</v>
      </c>
      <c r="M245" s="99">
        <f>RES_hhdet_tess!M147</f>
        <v>5.0040254155608315</v>
      </c>
      <c r="N245" s="99">
        <f>RES_hhdet_tess!N147</f>
        <v>4.3277536520186644</v>
      </c>
      <c r="O245" s="99">
        <f>RES_hhdet_tess!O147</f>
        <v>3.8019364872911439</v>
      </c>
      <c r="P245" s="99">
        <f>RES_hhdet_tess!P147</f>
        <v>3.4582642504690808</v>
      </c>
      <c r="Q245" s="99">
        <f>RES_hhdet_tess!Q147</f>
        <v>3.5889980674748538</v>
      </c>
      <c r="R245" s="99">
        <f>RES_hhdet_tess!R147</f>
        <v>3.9162630715092246</v>
      </c>
      <c r="S245" s="99">
        <f>RES_hhdet_tess!S147</f>
        <v>3.8122852097901343</v>
      </c>
      <c r="T245" s="99">
        <f>RES_hhdet_tess!T147</f>
        <v>4.000864345854831</v>
      </c>
      <c r="U245" s="99">
        <f>RES_hhdet_tess!U147</f>
        <v>4.0324518865250631</v>
      </c>
      <c r="V245" s="99">
        <f>RES_hhdet_tess!V147</f>
        <v>4.1838642338768572</v>
      </c>
      <c r="W245" s="99">
        <f>RES_hhdet_tess!W147</f>
        <v>4.5552078076786628</v>
      </c>
      <c r="X245" s="99">
        <f>RES_hhdet_tess!X147</f>
        <v>4.9080634246908827</v>
      </c>
      <c r="Y245" s="99">
        <f>RES_hhdet_tess!Y147</f>
        <v>5.7297151486281939</v>
      </c>
      <c r="DA245" s="63" t="s">
        <v>3053</v>
      </c>
    </row>
    <row r="246" spans="1:105" ht="12" customHeight="1" x14ac:dyDescent="0.25">
      <c r="A246" s="121" t="s">
        <v>55</v>
      </c>
      <c r="B246" s="123">
        <v>8.4430925739384932</v>
      </c>
      <c r="C246" s="123">
        <v>8.2622867020987592</v>
      </c>
      <c r="D246" s="123">
        <v>8.1837362663544475</v>
      </c>
      <c r="E246" s="123">
        <v>8.3181575959778762</v>
      </c>
      <c r="F246" s="123">
        <v>8.2173610800703862</v>
      </c>
      <c r="G246" s="123">
        <v>8.1072205553357293</v>
      </c>
      <c r="H246" s="123">
        <v>8.1322994580630308</v>
      </c>
      <c r="I246" s="123">
        <v>8.3006806757309377</v>
      </c>
      <c r="J246" s="123">
        <v>8.3105837602098447</v>
      </c>
      <c r="K246" s="123">
        <v>8.3642955957497058</v>
      </c>
      <c r="L246" s="123">
        <v>8.6687964172529028</v>
      </c>
      <c r="M246" s="123">
        <v>7.6484515607969463</v>
      </c>
      <c r="N246" s="123">
        <v>7.3807394542960605</v>
      </c>
      <c r="O246" s="123">
        <v>7.4188592296169436</v>
      </c>
      <c r="P246" s="123">
        <v>6.8909086288014025</v>
      </c>
      <c r="Q246" s="123">
        <v>6.6212990130683744</v>
      </c>
      <c r="R246" s="123">
        <v>6.7808317424835565</v>
      </c>
      <c r="S246" s="123">
        <v>6.9724635535128341</v>
      </c>
      <c r="T246" s="123">
        <v>6.9608824008363364</v>
      </c>
      <c r="U246" s="123">
        <v>6.937735231916041</v>
      </c>
      <c r="V246" s="123">
        <v>7.6170288462849554</v>
      </c>
      <c r="W246" s="123">
        <v>7.1291835926934288</v>
      </c>
      <c r="X246" s="123">
        <v>6.9148662545030684</v>
      </c>
      <c r="Y246" s="123">
        <v>6.8889243709805283</v>
      </c>
      <c r="DA246" s="130" t="s">
        <v>3054</v>
      </c>
    </row>
    <row r="247" spans="1:105" ht="12" customHeight="1" x14ac:dyDescent="0.25">
      <c r="A247" s="97" t="s">
        <v>124</v>
      </c>
      <c r="B247" s="99">
        <v>8.4661644372058209</v>
      </c>
      <c r="C247" s="99">
        <v>8.2596155016101296</v>
      </c>
      <c r="D247" s="99">
        <v>8.1636924414405154</v>
      </c>
      <c r="E247" s="99">
        <v>8.3594877783062405</v>
      </c>
      <c r="F247" s="99">
        <v>8.2568995056994172</v>
      </c>
      <c r="G247" s="99">
        <v>8.090948365746236</v>
      </c>
      <c r="H247" s="99">
        <v>8.1475467989883654</v>
      </c>
      <c r="I247" s="99">
        <v>8.3119277889148577</v>
      </c>
      <c r="J247" s="99">
        <v>8.3290623014279159</v>
      </c>
      <c r="K247" s="99">
        <v>8.3791790026387591</v>
      </c>
      <c r="L247" s="99">
        <v>8.7798164319522431</v>
      </c>
      <c r="M247" s="99">
        <v>7.6524318437575758</v>
      </c>
      <c r="N247" s="99">
        <v>7.4334691534762918</v>
      </c>
      <c r="O247" s="99">
        <v>7.5230143970440446</v>
      </c>
      <c r="P247" s="99">
        <v>6.9744284565450787</v>
      </c>
      <c r="Q247" s="99">
        <v>6.6801515441200667</v>
      </c>
      <c r="R247" s="99">
        <v>6.8490668482946129</v>
      </c>
      <c r="S247" s="99">
        <v>7.0756236243207438</v>
      </c>
      <c r="T247" s="99">
        <v>7.0182374444962816</v>
      </c>
      <c r="U247" s="99">
        <v>6.9964299952556566</v>
      </c>
      <c r="V247" s="99">
        <v>8.1549820935856516</v>
      </c>
      <c r="W247" s="99">
        <v>7.2003580868715673</v>
      </c>
      <c r="X247" s="99">
        <v>6.9080971884132341</v>
      </c>
      <c r="Y247" s="99">
        <v>6.7972964414249049</v>
      </c>
      <c r="DA247" s="63" t="s">
        <v>3055</v>
      </c>
    </row>
    <row r="248" spans="1:105" ht="12" customHeight="1" x14ac:dyDescent="0.25">
      <c r="A248" s="97" t="s">
        <v>123</v>
      </c>
      <c r="B248" s="99">
        <v>8.4661644372058209</v>
      </c>
      <c r="C248" s="99">
        <v>8.259903878030677</v>
      </c>
      <c r="D248" s="99">
        <v>8.1638360723262533</v>
      </c>
      <c r="E248" s="99">
        <v>8.3581225015839919</v>
      </c>
      <c r="F248" s="99">
        <v>8.2563362324650793</v>
      </c>
      <c r="G248" s="99">
        <v>8.0909054655132451</v>
      </c>
      <c r="H248" s="99">
        <v>8.1477257156822684</v>
      </c>
      <c r="I248" s="99">
        <v>8.3126096460718806</v>
      </c>
      <c r="J248" s="99">
        <v>8.3283256928462706</v>
      </c>
      <c r="K248" s="99">
        <v>8.3788019640309912</v>
      </c>
      <c r="L248" s="99">
        <v>8.7818699013382648</v>
      </c>
      <c r="M248" s="99">
        <v>7.6569808736374636</v>
      </c>
      <c r="N248" s="99">
        <v>7.4374840731535565</v>
      </c>
      <c r="O248" s="99">
        <v>7.5253700248854498</v>
      </c>
      <c r="P248" s="99">
        <v>6.9757239010544216</v>
      </c>
      <c r="Q248" s="99">
        <v>6.6798715170038667</v>
      </c>
      <c r="R248" s="99">
        <v>6.8472381941445715</v>
      </c>
      <c r="S248" s="99">
        <v>7.0753660137976153</v>
      </c>
      <c r="T248" s="99">
        <v>7.0189707825927385</v>
      </c>
      <c r="U248" s="99">
        <v>6.9972206522817206</v>
      </c>
      <c r="V248" s="99">
        <v>8.156740161420581</v>
      </c>
      <c r="W248" s="99">
        <v>7.2011446199143778</v>
      </c>
      <c r="X248" s="99">
        <v>6.9109896428820896</v>
      </c>
      <c r="Y248" s="99">
        <v>6.8011187582314587</v>
      </c>
      <c r="DA248" s="63" t="s">
        <v>3056</v>
      </c>
    </row>
    <row r="249" spans="1:105" ht="12" customHeight="1" x14ac:dyDescent="0.25">
      <c r="A249" s="100" t="s">
        <v>50</v>
      </c>
      <c r="B249" s="102">
        <v>1.5143464367097741</v>
      </c>
      <c r="C249" s="102">
        <v>1.5599823688513661</v>
      </c>
      <c r="D249" s="102">
        <v>1.6033630971514292</v>
      </c>
      <c r="E249" s="102">
        <v>1.4332058512986434</v>
      </c>
      <c r="F249" s="102">
        <v>1.4184941497526993</v>
      </c>
      <c r="G249" s="102">
        <v>1.5952830370885791</v>
      </c>
      <c r="H249" s="102">
        <v>1.4758718345787643</v>
      </c>
      <c r="I249" s="102">
        <v>1.5314382326824356</v>
      </c>
      <c r="J249" s="102">
        <v>1.5025384955220051</v>
      </c>
      <c r="K249" s="102">
        <v>1.5786284540448592</v>
      </c>
      <c r="L249" s="102">
        <v>1.400088604338702</v>
      </c>
      <c r="M249" s="102">
        <v>0.81030672145154792</v>
      </c>
      <c r="N249" s="102">
        <v>0.82702741836478788</v>
      </c>
      <c r="O249" s="102">
        <v>0.77799244725355432</v>
      </c>
      <c r="P249" s="102">
        <v>0.74907580826974884</v>
      </c>
      <c r="Q249" s="102">
        <v>0.72562502949928542</v>
      </c>
      <c r="R249" s="102">
        <v>0.80465419585366649</v>
      </c>
      <c r="S249" s="102">
        <v>0.82436374520446187</v>
      </c>
      <c r="T249" s="102">
        <v>0.58621835784309806</v>
      </c>
      <c r="U249" s="102">
        <v>0.60531497517898647</v>
      </c>
      <c r="V249" s="102">
        <v>0.96403225039411322</v>
      </c>
      <c r="W249" s="102">
        <v>0.89654751793169563</v>
      </c>
      <c r="X249" s="102">
        <v>1.3663463717881004</v>
      </c>
      <c r="Y249" s="102">
        <v>1.1052301527477684</v>
      </c>
      <c r="DA249" s="131" t="s">
        <v>3057</v>
      </c>
    </row>
    <row r="250" spans="1:105" ht="12" customHeight="1" x14ac:dyDescent="0.25">
      <c r="A250" s="103" t="s">
        <v>52</v>
      </c>
      <c r="B250" s="105">
        <v>6.9518180004960479</v>
      </c>
      <c r="C250" s="105">
        <v>6.6999215091793118</v>
      </c>
      <c r="D250" s="105">
        <v>6.5604729751748252</v>
      </c>
      <c r="E250" s="105">
        <v>6.9249166502853496</v>
      </c>
      <c r="F250" s="105">
        <v>6.8378420827123785</v>
      </c>
      <c r="G250" s="105">
        <v>6.4956224284246664</v>
      </c>
      <c r="H250" s="105">
        <v>6.6718538811035044</v>
      </c>
      <c r="I250" s="105">
        <v>6.7811714133894458</v>
      </c>
      <c r="J250" s="105">
        <v>6.8257871973242654</v>
      </c>
      <c r="K250" s="105">
        <v>6.8001735099861316</v>
      </c>
      <c r="L250" s="105">
        <v>7.3817812969995638</v>
      </c>
      <c r="M250" s="105">
        <v>6.8466741521859147</v>
      </c>
      <c r="N250" s="105">
        <v>6.6104566547887673</v>
      </c>
      <c r="O250" s="105">
        <v>6.7473775776318945</v>
      </c>
      <c r="P250" s="105">
        <v>6.2266480927846724</v>
      </c>
      <c r="Q250" s="105">
        <v>5.9542464875045811</v>
      </c>
      <c r="R250" s="105">
        <v>6.0425839982909046</v>
      </c>
      <c r="S250" s="105">
        <v>6.2510022685931519</v>
      </c>
      <c r="T250" s="105">
        <v>6.4327524247496379</v>
      </c>
      <c r="U250" s="105">
        <v>6.3919056771027334</v>
      </c>
      <c r="V250" s="105">
        <v>7.1927079110264662</v>
      </c>
      <c r="W250" s="105">
        <v>6.304597101982683</v>
      </c>
      <c r="X250" s="105">
        <v>5.5446432710939888</v>
      </c>
      <c r="Y250" s="105">
        <v>5.6958886054836899</v>
      </c>
      <c r="DA250" s="132" t="s">
        <v>3058</v>
      </c>
    </row>
    <row r="251" spans="1:105" ht="12" customHeight="1" x14ac:dyDescent="0.25">
      <c r="A251" s="106" t="s">
        <v>122</v>
      </c>
      <c r="B251" s="102">
        <v>8.0806235163755247</v>
      </c>
      <c r="C251" s="102">
        <v>8.2974641213275682</v>
      </c>
      <c r="D251" s="102">
        <v>8.426085586782559</v>
      </c>
      <c r="E251" s="102">
        <v>7.7557051370682624</v>
      </c>
      <c r="F251" s="102">
        <v>7.7142435910400264</v>
      </c>
      <c r="G251" s="102">
        <v>8.2920116364317007</v>
      </c>
      <c r="H251" s="102">
        <v>7.9707779729028916</v>
      </c>
      <c r="I251" s="102">
        <v>8.204285630589256</v>
      </c>
      <c r="J251" s="102">
        <v>8.1807029172516064</v>
      </c>
      <c r="K251" s="102">
        <v>8.2764335118371726</v>
      </c>
      <c r="L251" s="102">
        <v>8.1169080453243367</v>
      </c>
      <c r="M251" s="102">
        <v>7.6186049537793865</v>
      </c>
      <c r="N251" s="102">
        <v>7.1718628358319432</v>
      </c>
      <c r="O251" s="102">
        <v>7.0511555786798672</v>
      </c>
      <c r="P251" s="102">
        <v>6.6269827520961382</v>
      </c>
      <c r="Q251" s="102">
        <v>6.455103226578462</v>
      </c>
      <c r="R251" s="102">
        <v>6.6009535130664627</v>
      </c>
      <c r="S251" s="102">
        <v>6.6986999091888135</v>
      </c>
      <c r="T251" s="102">
        <v>6.8328074382037034</v>
      </c>
      <c r="U251" s="102">
        <v>6.7998940850258762</v>
      </c>
      <c r="V251" s="102">
        <v>6.4777855841544065</v>
      </c>
      <c r="W251" s="102">
        <v>6.992458677335593</v>
      </c>
      <c r="X251" s="102">
        <v>6.9228386138314848</v>
      </c>
      <c r="Y251" s="102">
        <v>7.0273793776841025</v>
      </c>
      <c r="DA251" s="131" t="s">
        <v>3059</v>
      </c>
    </row>
    <row r="252" spans="1:105" ht="12" customHeight="1" x14ac:dyDescent="0.25">
      <c r="A252" s="107" t="s">
        <v>121</v>
      </c>
      <c r="B252" s="105">
        <v>8.0806235163755282</v>
      </c>
      <c r="C252" s="105">
        <v>8.2995555879597536</v>
      </c>
      <c r="D252" s="105">
        <v>8.4277150384783148</v>
      </c>
      <c r="E252" s="105">
        <v>7.755740781801407</v>
      </c>
      <c r="F252" s="105">
        <v>7.7136677817631778</v>
      </c>
      <c r="G252" s="105">
        <v>8.293382018496132</v>
      </c>
      <c r="H252" s="105">
        <v>7.9697348065373532</v>
      </c>
      <c r="I252" s="105">
        <v>8.2031514611636851</v>
      </c>
      <c r="J252" s="105">
        <v>8.1804155101475757</v>
      </c>
      <c r="K252" s="105">
        <v>8.2773631137777315</v>
      </c>
      <c r="L252" s="105">
        <v>8.126056847252336</v>
      </c>
      <c r="M252" s="105">
        <v>7.6337454349083744</v>
      </c>
      <c r="N252" s="105">
        <v>7.1886011152235438</v>
      </c>
      <c r="O252" s="105">
        <v>7.0577574219427985</v>
      </c>
      <c r="P252" s="105">
        <v>6.6314970125687571</v>
      </c>
      <c r="Q252" s="105">
        <v>6.4550674693551988</v>
      </c>
      <c r="R252" s="105">
        <v>6.6004990360245239</v>
      </c>
      <c r="S252" s="105">
        <v>6.7006184546851051</v>
      </c>
      <c r="T252" s="105">
        <v>6.8193488640129436</v>
      </c>
      <c r="U252" s="105">
        <v>6.7933583385878356</v>
      </c>
      <c r="V252" s="105">
        <v>6.4326402130049676</v>
      </c>
      <c r="W252" s="105">
        <v>6.9791983306210978</v>
      </c>
      <c r="X252" s="105">
        <v>6.9265594003384274</v>
      </c>
      <c r="Y252" s="105">
        <v>7.0288528580999401</v>
      </c>
      <c r="DA252" s="132" t="s">
        <v>3060</v>
      </c>
    </row>
    <row r="253" spans="1:105" ht="12" customHeight="1" x14ac:dyDescent="0.25">
      <c r="A253" s="108" t="s">
        <v>53</v>
      </c>
      <c r="B253" s="99">
        <v>1.3347342863970033</v>
      </c>
      <c r="C253" s="99">
        <v>1.57226845282718</v>
      </c>
      <c r="D253" s="99">
        <v>1.7178125126039725</v>
      </c>
      <c r="E253" s="99">
        <v>1.1369963289738216</v>
      </c>
      <c r="F253" s="99">
        <v>1.1494364398236836</v>
      </c>
      <c r="G253" s="99">
        <v>1.6962122440560634</v>
      </c>
      <c r="H253" s="99">
        <v>1.3886185570209886</v>
      </c>
      <c r="I253" s="99">
        <v>1.4841912540484441</v>
      </c>
      <c r="J253" s="99">
        <v>1.4290293564187464</v>
      </c>
      <c r="K253" s="99">
        <v>1.5553239032240653</v>
      </c>
      <c r="L253" s="99">
        <v>1.0667699351226452</v>
      </c>
      <c r="M253" s="99">
        <v>0.75663696069583064</v>
      </c>
      <c r="N253" s="99">
        <v>0.68873644858818195</v>
      </c>
      <c r="O253" s="99">
        <v>0.57174666894810822</v>
      </c>
      <c r="P253" s="99">
        <v>0.58055064128908385</v>
      </c>
      <c r="Q253" s="99">
        <v>0.60158101343404868</v>
      </c>
      <c r="R253" s="99">
        <v>0.6798252286504054</v>
      </c>
      <c r="S253" s="99">
        <v>0.66005273778728324</v>
      </c>
      <c r="T253" s="99">
        <v>0.48443459522962018</v>
      </c>
      <c r="U253" s="99">
        <v>0.49806616037945595</v>
      </c>
      <c r="V253" s="99">
        <v>0.18349651552754861</v>
      </c>
      <c r="W253" s="99">
        <v>0.49663238863028875</v>
      </c>
      <c r="X253" s="99">
        <v>0.95031839588342182</v>
      </c>
      <c r="Y253" s="99">
        <v>0.94112432806483204</v>
      </c>
      <c r="DA253" s="63" t="s">
        <v>3061</v>
      </c>
    </row>
    <row r="254" spans="1:105" ht="12" customHeight="1" x14ac:dyDescent="0.25">
      <c r="A254" s="108" t="s">
        <v>52</v>
      </c>
      <c r="B254" s="99">
        <v>6.7458892299785234</v>
      </c>
      <c r="C254" s="99">
        <v>6.7272871351325731</v>
      </c>
      <c r="D254" s="99">
        <v>6.7099025258743437</v>
      </c>
      <c r="E254" s="99">
        <v>6.6187444528275847</v>
      </c>
      <c r="F254" s="99">
        <v>6.564231341939494</v>
      </c>
      <c r="G254" s="99">
        <v>6.5971697744400677</v>
      </c>
      <c r="H254" s="99">
        <v>6.5811162495163646</v>
      </c>
      <c r="I254" s="99">
        <v>6.7189602071152406</v>
      </c>
      <c r="J254" s="99">
        <v>6.7513861537288298</v>
      </c>
      <c r="K254" s="99">
        <v>6.7220392105536666</v>
      </c>
      <c r="L254" s="99">
        <v>7.0592869121296911</v>
      </c>
      <c r="M254" s="99">
        <v>6.8771084742125437</v>
      </c>
      <c r="N254" s="99">
        <v>6.4998646666353608</v>
      </c>
      <c r="O254" s="99">
        <v>6.4860107529946891</v>
      </c>
      <c r="P254" s="99">
        <v>6.0509463712796734</v>
      </c>
      <c r="Q254" s="99">
        <v>5.8534864559211508</v>
      </c>
      <c r="R254" s="99">
        <v>5.9206738073741176</v>
      </c>
      <c r="S254" s="99">
        <v>6.0405657168978228</v>
      </c>
      <c r="T254" s="99">
        <v>6.3349142687833249</v>
      </c>
      <c r="U254" s="99">
        <v>6.2952921782083795</v>
      </c>
      <c r="V254" s="99">
        <v>6.2491436974774217</v>
      </c>
      <c r="W254" s="99">
        <v>6.4825659419908099</v>
      </c>
      <c r="X254" s="99">
        <v>5.9762410044550052</v>
      </c>
      <c r="Y254" s="99">
        <v>6.0877285300351085</v>
      </c>
      <c r="DA254" s="63" t="s">
        <v>3062</v>
      </c>
    </row>
    <row r="255" spans="1:105" ht="12" customHeight="1" x14ac:dyDescent="0.25">
      <c r="A255" s="121" t="s">
        <v>54</v>
      </c>
      <c r="B255" s="123">
        <v>14.013797336394813</v>
      </c>
      <c r="C255" s="123">
        <v>14.271812380741379</v>
      </c>
      <c r="D255" s="123">
        <v>14.794858257201248</v>
      </c>
      <c r="E255" s="123">
        <v>15.083030332665205</v>
      </c>
      <c r="F255" s="123">
        <v>15.188145070268142</v>
      </c>
      <c r="G255" s="123">
        <v>14.996523050938965</v>
      </c>
      <c r="H255" s="123">
        <v>14.316326534671131</v>
      </c>
      <c r="I255" s="123">
        <v>14.763315269667963</v>
      </c>
      <c r="J255" s="123">
        <v>12.604395078460364</v>
      </c>
      <c r="K255" s="123">
        <v>12.352168036141835</v>
      </c>
      <c r="L255" s="123">
        <v>14.321050186873089</v>
      </c>
      <c r="M255" s="123">
        <v>11.913212510766385</v>
      </c>
      <c r="N255" s="123">
        <v>9.6841352763178659</v>
      </c>
      <c r="O255" s="123">
        <v>8.3706330507794533</v>
      </c>
      <c r="P255" s="123">
        <v>7.4504079100448646</v>
      </c>
      <c r="Q255" s="123">
        <v>7.2504716987864253</v>
      </c>
      <c r="R255" s="123">
        <v>9.0561082662229779</v>
      </c>
      <c r="S255" s="123">
        <v>8.6267891643176</v>
      </c>
      <c r="T255" s="123">
        <v>9.8538989307940987</v>
      </c>
      <c r="U255" s="123">
        <v>10.055516902097146</v>
      </c>
      <c r="V255" s="123">
        <v>11.064718538585026</v>
      </c>
      <c r="W255" s="123">
        <v>11.499402469645322</v>
      </c>
      <c r="X255" s="123">
        <v>10.762795236608282</v>
      </c>
      <c r="Y255" s="123">
        <v>12.431155299803223</v>
      </c>
      <c r="DA255" s="130" t="s">
        <v>3063</v>
      </c>
    </row>
    <row r="256" spans="1:105" ht="12" customHeight="1" x14ac:dyDescent="0.25">
      <c r="A256" s="97" t="s">
        <v>50</v>
      </c>
      <c r="B256" s="99">
        <v>14.516266448645446</v>
      </c>
      <c r="C256" s="99">
        <v>13.851921636044249</v>
      </c>
      <c r="D256" s="99">
        <v>13.788029236857062</v>
      </c>
      <c r="E256" s="99">
        <v>16.051602074661911</v>
      </c>
      <c r="F256" s="99">
        <v>15.958535024060645</v>
      </c>
      <c r="G256" s="99">
        <v>14.623377226846822</v>
      </c>
      <c r="H256" s="99">
        <v>14.300003323444765</v>
      </c>
      <c r="I256" s="99">
        <v>14.294185197953947</v>
      </c>
      <c r="J256" s="99">
        <v>12.842359523342971</v>
      </c>
      <c r="K256" s="99">
        <v>12.71170228919665</v>
      </c>
      <c r="L256" s="99">
        <v>12.905024148846575</v>
      </c>
      <c r="M256" s="99">
        <v>11.624797363513881</v>
      </c>
      <c r="N256" s="99">
        <v>9.8997440403134895</v>
      </c>
      <c r="O256" s="99">
        <v>9.1707771517966226</v>
      </c>
      <c r="P256" s="99">
        <v>8.2141895747825551</v>
      </c>
      <c r="Q256" s="99">
        <v>7.9325396405848592</v>
      </c>
      <c r="R256" s="99">
        <v>8.5086442153369077</v>
      </c>
      <c r="S256" s="99">
        <v>9.1565928447758704</v>
      </c>
      <c r="T256" s="99">
        <v>9.4742089031884582</v>
      </c>
      <c r="U256" s="99">
        <v>9.9163723901051029</v>
      </c>
      <c r="V256" s="99">
        <v>11.645965701488556</v>
      </c>
      <c r="W256" s="99">
        <v>11.128378157292389</v>
      </c>
      <c r="X256" s="99">
        <v>11.178208860666766</v>
      </c>
      <c r="Y256" s="99">
        <v>11.560606129585441</v>
      </c>
      <c r="DA256" s="63" t="s">
        <v>3064</v>
      </c>
    </row>
    <row r="257" spans="1:105" ht="12" customHeight="1" x14ac:dyDescent="0.25">
      <c r="A257" s="109" t="s">
        <v>120</v>
      </c>
      <c r="B257" s="110">
        <v>13.551033667910389</v>
      </c>
      <c r="C257" s="110">
        <v>14.664271938984278</v>
      </c>
      <c r="D257" s="110">
        <v>15.763498675874324</v>
      </c>
      <c r="E257" s="110">
        <v>14.089942766981382</v>
      </c>
      <c r="F257" s="110">
        <v>14.446579263124402</v>
      </c>
      <c r="G257" s="110">
        <v>15.310061610579954</v>
      </c>
      <c r="H257" s="110">
        <v>14.328621475374886</v>
      </c>
      <c r="I257" s="110">
        <v>15.066604821309108</v>
      </c>
      <c r="J257" s="110">
        <v>12.470393215868766</v>
      </c>
      <c r="K257" s="110">
        <v>12.147818315574995</v>
      </c>
      <c r="L257" s="110">
        <v>15.230830632262197</v>
      </c>
      <c r="M257" s="110">
        <v>12.126195409278889</v>
      </c>
      <c r="N257" s="110">
        <v>9.4880732425279213</v>
      </c>
      <c r="O257" s="110">
        <v>7.5446091776725188</v>
      </c>
      <c r="P257" s="110">
        <v>6.6951545778982338</v>
      </c>
      <c r="Q257" s="110">
        <v>6.6521034397319845</v>
      </c>
      <c r="R257" s="110">
        <v>9.463358347412461</v>
      </c>
      <c r="S257" s="110">
        <v>8.2765706035956956</v>
      </c>
      <c r="T257" s="110">
        <v>10.069116149519333</v>
      </c>
      <c r="U257" s="110">
        <v>10.125287648440342</v>
      </c>
      <c r="V257" s="110">
        <v>10.806694482424207</v>
      </c>
      <c r="W257" s="110">
        <v>11.635409920843754</v>
      </c>
      <c r="X257" s="110">
        <v>10.635576597071138</v>
      </c>
      <c r="Y257" s="110">
        <v>12.665446657825965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6.0065227281962121</v>
      </c>
      <c r="C259" s="118">
        <f t="shared" si="103"/>
        <v>5.7405802727791615</v>
      </c>
      <c r="D259" s="118">
        <f t="shared" si="103"/>
        <v>5.6600250347488608</v>
      </c>
      <c r="E259" s="118">
        <f t="shared" si="103"/>
        <v>6.2655192189339051</v>
      </c>
      <c r="F259" s="118">
        <f t="shared" si="103"/>
        <v>6.0819280670820586</v>
      </c>
      <c r="G259" s="118">
        <f t="shared" si="103"/>
        <v>5.5279976875462751</v>
      </c>
      <c r="H259" s="118">
        <f t="shared" si="103"/>
        <v>5.3032841182156165</v>
      </c>
      <c r="I259" s="118">
        <f t="shared" si="103"/>
        <v>5.0812656105162901</v>
      </c>
      <c r="J259" s="118">
        <f t="shared" si="103"/>
        <v>4.603145605500691</v>
      </c>
      <c r="K259" s="118">
        <f t="shared" si="103"/>
        <v>4.5251588031527534</v>
      </c>
      <c r="L259" s="118">
        <f t="shared" si="103"/>
        <v>4.7055167027130107</v>
      </c>
      <c r="M259" s="118">
        <f t="shared" si="103"/>
        <v>4.218138106474564</v>
      </c>
      <c r="N259" s="118">
        <f t="shared" si="103"/>
        <v>3.9833030850451117</v>
      </c>
      <c r="O259" s="118">
        <f t="shared" si="103"/>
        <v>3.9220315757766984</v>
      </c>
      <c r="P259" s="118">
        <f t="shared" si="103"/>
        <v>3.4562627109732413</v>
      </c>
      <c r="Q259" s="118">
        <f t="shared" si="103"/>
        <v>3.1500842313475856</v>
      </c>
      <c r="R259" s="118">
        <f t="shared" ref="R259:V259" si="104">R260+R262+R264+R273</f>
        <v>3.092577104377634</v>
      </c>
      <c r="S259" s="118">
        <f t="shared" si="104"/>
        <v>3.0966278476628282</v>
      </c>
      <c r="T259" s="118">
        <f t="shared" si="104"/>
        <v>2.9161209851150645</v>
      </c>
      <c r="U259" s="118">
        <f t="shared" si="104"/>
        <v>2.8193563015560219</v>
      </c>
      <c r="V259" s="118">
        <f t="shared" si="104"/>
        <v>3.0600383439422201</v>
      </c>
      <c r="W259" s="118">
        <f t="shared" ref="W259:Y259" si="105">W260+W262+W264+W273</f>
        <v>2.5817216595624712</v>
      </c>
      <c r="X259" s="118">
        <f t="shared" si="105"/>
        <v>2.2752105858724154</v>
      </c>
      <c r="Y259" s="118">
        <f t="shared" si="105"/>
        <v>2.1306143278976748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3.1503683042424564</v>
      </c>
      <c r="C264" s="123">
        <v>3.007111591521813</v>
      </c>
      <c r="D264" s="123">
        <v>2.9099090068030473</v>
      </c>
      <c r="E264" s="123">
        <v>2.9666386767732327</v>
      </c>
      <c r="F264" s="123">
        <v>2.907863618117831</v>
      </c>
      <c r="G264" s="123">
        <v>2.8225815676214094</v>
      </c>
      <c r="H264" s="123">
        <v>2.8160849549627711</v>
      </c>
      <c r="I264" s="123">
        <v>2.8109844942823656</v>
      </c>
      <c r="J264" s="123">
        <v>2.7335919220146598</v>
      </c>
      <c r="K264" s="123">
        <v>2.6666622807354061</v>
      </c>
      <c r="L264" s="123">
        <v>2.6721442049130717</v>
      </c>
      <c r="M264" s="123">
        <v>2.2313665154308167</v>
      </c>
      <c r="N264" s="123">
        <v>2.0879037735189172</v>
      </c>
      <c r="O264" s="123">
        <v>2.0503704106186991</v>
      </c>
      <c r="P264" s="123">
        <v>1.8160350028116734</v>
      </c>
      <c r="Q264" s="123">
        <v>1.6620649953010154</v>
      </c>
      <c r="R264" s="123">
        <v>1.6370853655288899</v>
      </c>
      <c r="S264" s="123">
        <v>1.6399816789403461</v>
      </c>
      <c r="T264" s="123">
        <v>1.552905066717517</v>
      </c>
      <c r="U264" s="123">
        <v>1.5125898193140392</v>
      </c>
      <c r="V264" s="123">
        <v>1.6613057588342992</v>
      </c>
      <c r="W264" s="123">
        <v>1.4250602203004303</v>
      </c>
      <c r="X264" s="123">
        <v>1.265814705997802</v>
      </c>
      <c r="Y264" s="123">
        <v>1.1906539451171936</v>
      </c>
      <c r="DA264" s="130" t="s">
        <v>3222</v>
      </c>
    </row>
    <row r="265" spans="1:105" ht="12" customHeight="1" x14ac:dyDescent="0.25">
      <c r="A265" s="97" t="s">
        <v>124</v>
      </c>
      <c r="B265" s="99">
        <v>3.3957932191914462</v>
      </c>
      <c r="C265" s="99">
        <v>3.2620087889242906</v>
      </c>
      <c r="D265" s="99">
        <v>3.1808463493988506</v>
      </c>
      <c r="E265" s="99">
        <v>3.2360879489988825</v>
      </c>
      <c r="F265" s="99">
        <v>3.1838414833778126</v>
      </c>
      <c r="G265" s="99">
        <v>3.1094589206867478</v>
      </c>
      <c r="H265" s="99">
        <v>3.1211955620758061</v>
      </c>
      <c r="I265" s="99">
        <v>3.1730953128466242</v>
      </c>
      <c r="J265" s="99">
        <v>3.167230207806067</v>
      </c>
      <c r="K265" s="99">
        <v>3.1689135029855144</v>
      </c>
      <c r="L265" s="99">
        <v>3.3032995008315407</v>
      </c>
      <c r="M265" s="99">
        <v>2.8618326964390901</v>
      </c>
      <c r="N265" s="99">
        <v>2.7544088144960903</v>
      </c>
      <c r="O265" s="99">
        <v>2.7468923844901894</v>
      </c>
      <c r="P265" s="99">
        <v>2.5018625637502923</v>
      </c>
      <c r="Q265" s="99">
        <v>2.3471810326581615</v>
      </c>
      <c r="R265" s="99">
        <v>2.350332192771925</v>
      </c>
      <c r="S265" s="99">
        <v>2.3632351570391301</v>
      </c>
      <c r="T265" s="99">
        <v>2.2888953129832807</v>
      </c>
      <c r="U265" s="99">
        <v>2.2272584372989139</v>
      </c>
      <c r="V265" s="99">
        <v>2.5419492321804547</v>
      </c>
      <c r="W265" s="99">
        <v>2.1994804118536568</v>
      </c>
      <c r="X265" s="99">
        <v>2.0828811547256176</v>
      </c>
      <c r="Y265" s="99">
        <v>2.0285817013509306</v>
      </c>
      <c r="DA265" s="63" t="s">
        <v>3223</v>
      </c>
    </row>
    <row r="266" spans="1:105" ht="12" customHeight="1" x14ac:dyDescent="0.25">
      <c r="A266" s="97" t="s">
        <v>123</v>
      </c>
      <c r="B266" s="99">
        <v>0.6074069786179328</v>
      </c>
      <c r="C266" s="99">
        <v>0.61861615829923633</v>
      </c>
      <c r="D266" s="99">
        <v>0.62676884470520711</v>
      </c>
      <c r="E266" s="99">
        <v>0.55371908174328899</v>
      </c>
      <c r="F266" s="99">
        <v>0.54648383168762416</v>
      </c>
      <c r="G266" s="99">
        <v>0.61343193981529731</v>
      </c>
      <c r="H266" s="99">
        <v>0.56570773098217131</v>
      </c>
      <c r="I266" s="99">
        <v>0.58571909147120949</v>
      </c>
      <c r="J266" s="99">
        <v>0.570688479899359</v>
      </c>
      <c r="K266" s="99">
        <v>0.59631000024899783</v>
      </c>
      <c r="L266" s="99">
        <v>0.52348427449054125</v>
      </c>
      <c r="M266" s="99">
        <v>0.30104711853978994</v>
      </c>
      <c r="N266" s="99">
        <v>0.30444160908762069</v>
      </c>
      <c r="O266" s="99">
        <v>0.28285418303752446</v>
      </c>
      <c r="P266" s="99">
        <v>0.26801152470248102</v>
      </c>
      <c r="Q266" s="99">
        <v>0.2558283253535214</v>
      </c>
      <c r="R266" s="99">
        <v>0.27852033139323051</v>
      </c>
      <c r="S266" s="99">
        <v>0.27638241696036053</v>
      </c>
      <c r="T266" s="99">
        <v>0.19088625208679746</v>
      </c>
      <c r="U266" s="99">
        <v>0.19227279886156418</v>
      </c>
      <c r="V266" s="99">
        <v>0.29790585824427418</v>
      </c>
      <c r="W266" s="99">
        <v>0.27405463064625257</v>
      </c>
      <c r="X266" s="99">
        <v>0.41425461310273815</v>
      </c>
      <c r="Y266" s="99">
        <v>0.33330646705266442</v>
      </c>
      <c r="DA266" s="63" t="s">
        <v>3224</v>
      </c>
    </row>
    <row r="267" spans="1:105" ht="12" customHeight="1" x14ac:dyDescent="0.25">
      <c r="A267" s="100" t="s">
        <v>50</v>
      </c>
      <c r="B267" s="102">
        <v>0.6074069786179328</v>
      </c>
      <c r="C267" s="102">
        <v>0.61861615829923633</v>
      </c>
      <c r="D267" s="102">
        <v>0.62676884470520711</v>
      </c>
      <c r="E267" s="102">
        <v>0.55371908174328899</v>
      </c>
      <c r="F267" s="102">
        <v>0.54648383168762416</v>
      </c>
      <c r="G267" s="102">
        <v>0.61343193981529731</v>
      </c>
      <c r="H267" s="102">
        <v>0.56570773098217131</v>
      </c>
      <c r="I267" s="102">
        <v>0.58571909147120949</v>
      </c>
      <c r="J267" s="102">
        <v>0.570688479899359</v>
      </c>
      <c r="K267" s="102">
        <v>0.59631000024899783</v>
      </c>
      <c r="L267" s="102">
        <v>0.52348427449054125</v>
      </c>
      <c r="M267" s="102">
        <v>0.30104711853978994</v>
      </c>
      <c r="N267" s="102">
        <v>0.30444160908762069</v>
      </c>
      <c r="O267" s="102">
        <v>0.28285418303752446</v>
      </c>
      <c r="P267" s="102">
        <v>0.26801152470248102</v>
      </c>
      <c r="Q267" s="102">
        <v>0.2558283253535214</v>
      </c>
      <c r="R267" s="102">
        <v>0.27852033139323051</v>
      </c>
      <c r="S267" s="102">
        <v>0.27638241696036053</v>
      </c>
      <c r="T267" s="102">
        <v>0.19088625208679746</v>
      </c>
      <c r="U267" s="102">
        <v>0.19227279886156418</v>
      </c>
      <c r="V267" s="102">
        <v>0.29790585824427418</v>
      </c>
      <c r="W267" s="102">
        <v>0.27405463064625257</v>
      </c>
      <c r="X267" s="102">
        <v>0.41425461310273815</v>
      </c>
      <c r="Y267" s="102">
        <v>0.33330646705266442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2.8561544239537557</v>
      </c>
      <c r="C273" s="123">
        <v>2.7334686812573485</v>
      </c>
      <c r="D273" s="123">
        <v>2.7501160279458134</v>
      </c>
      <c r="E273" s="123">
        <v>3.2988805421606728</v>
      </c>
      <c r="F273" s="123">
        <v>3.1740644489642271</v>
      </c>
      <c r="G273" s="123">
        <v>2.7054161199248652</v>
      </c>
      <c r="H273" s="123">
        <v>2.4871991632528454</v>
      </c>
      <c r="I273" s="123">
        <v>2.270281116233924</v>
      </c>
      <c r="J273" s="123">
        <v>1.8695536834860311</v>
      </c>
      <c r="K273" s="123">
        <v>1.8584965224173471</v>
      </c>
      <c r="L273" s="123">
        <v>2.0333724977999386</v>
      </c>
      <c r="M273" s="123">
        <v>1.9867715910437471</v>
      </c>
      <c r="N273" s="123">
        <v>1.8953993115261942</v>
      </c>
      <c r="O273" s="123">
        <v>1.8716611651579993</v>
      </c>
      <c r="P273" s="123">
        <v>1.6402277081615679</v>
      </c>
      <c r="Q273" s="123">
        <v>1.4880192360465703</v>
      </c>
      <c r="R273" s="123">
        <v>1.4554917388487443</v>
      </c>
      <c r="S273" s="123">
        <v>1.4566461687224821</v>
      </c>
      <c r="T273" s="123">
        <v>1.3632159183975474</v>
      </c>
      <c r="U273" s="123">
        <v>1.3067664822419827</v>
      </c>
      <c r="V273" s="123">
        <v>1.3987325851079209</v>
      </c>
      <c r="W273" s="123">
        <v>1.1566614392620407</v>
      </c>
      <c r="X273" s="123">
        <v>1.0093958798746134</v>
      </c>
      <c r="Y273" s="123">
        <v>0.939960382780481</v>
      </c>
      <c r="DA273" s="130" t="s">
        <v>3231</v>
      </c>
    </row>
    <row r="274" spans="1:105" ht="12" customHeight="1" x14ac:dyDescent="0.25">
      <c r="A274" s="97" t="s">
        <v>50</v>
      </c>
      <c r="B274" s="99">
        <v>5.9573688787420513</v>
      </c>
      <c r="C274" s="99">
        <v>5.6579947275030582</v>
      </c>
      <c r="D274" s="99">
        <v>5.6086552473215532</v>
      </c>
      <c r="E274" s="99">
        <v>6.5163233777876002</v>
      </c>
      <c r="F274" s="99">
        <v>6.4715025732897136</v>
      </c>
      <c r="G274" s="99">
        <v>5.9251627716204132</v>
      </c>
      <c r="H274" s="99">
        <v>5.7892953898256057</v>
      </c>
      <c r="I274" s="99">
        <v>5.7819653701312728</v>
      </c>
      <c r="J274" s="99">
        <v>5.1895620465406243</v>
      </c>
      <c r="K274" s="99">
        <v>5.1283476244341166</v>
      </c>
      <c r="L274" s="99">
        <v>5.1982112415698731</v>
      </c>
      <c r="M274" s="99">
        <v>4.6771989680301962</v>
      </c>
      <c r="N274" s="99">
        <v>3.9797636065235134</v>
      </c>
      <c r="O274" s="99">
        <v>3.684682179636857</v>
      </c>
      <c r="P274" s="99">
        <v>3.2989768935876125</v>
      </c>
      <c r="Q274" s="99">
        <v>3.1841824304155151</v>
      </c>
      <c r="R274" s="99">
        <v>3.412101301832728</v>
      </c>
      <c r="S274" s="99">
        <v>3.66023155187243</v>
      </c>
      <c r="T274" s="99">
        <v>3.7682255768005288</v>
      </c>
      <c r="U274" s="99">
        <v>3.9128642236179889</v>
      </c>
      <c r="V274" s="99">
        <v>4.5496378101927366</v>
      </c>
      <c r="W274" s="99">
        <v>4.3119997045254008</v>
      </c>
      <c r="X274" s="99">
        <v>4.3054286160681281</v>
      </c>
      <c r="Y274" s="99">
        <v>4.4325421756936079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8.2441523461893951</v>
      </c>
      <c r="D279" s="117">
        <f t="shared" si="108"/>
        <v>19.567679913753295</v>
      </c>
      <c r="E279" s="117">
        <f t="shared" si="108"/>
        <v>21.624620247291418</v>
      </c>
      <c r="F279" s="117">
        <f t="shared" si="108"/>
        <v>16.025901621053222</v>
      </c>
      <c r="G279" s="117">
        <f t="shared" si="108"/>
        <v>12.699295466231669</v>
      </c>
      <c r="H279" s="117">
        <f t="shared" si="108"/>
        <v>10.572893667877366</v>
      </c>
      <c r="I279" s="117">
        <f t="shared" si="108"/>
        <v>14.650905302075685</v>
      </c>
      <c r="J279" s="117">
        <f t="shared" si="108"/>
        <v>17.659108623855509</v>
      </c>
      <c r="K279" s="117">
        <f t="shared" si="108"/>
        <v>28.424586774312999</v>
      </c>
      <c r="L279" s="117">
        <f t="shared" si="108"/>
        <v>17.814961708249186</v>
      </c>
      <c r="M279" s="117">
        <f t="shared" si="108"/>
        <v>17.219328341945499</v>
      </c>
      <c r="N279" s="117">
        <f t="shared" si="108"/>
        <v>16.54144224913145</v>
      </c>
      <c r="O279" s="117">
        <f t="shared" si="108"/>
        <v>13.979831030646668</v>
      </c>
      <c r="P279" s="117">
        <f t="shared" si="108"/>
        <v>24.392773333322896</v>
      </c>
      <c r="Q279" s="117">
        <f t="shared" si="108"/>
        <v>12.853963134488472</v>
      </c>
      <c r="R279" s="117">
        <f t="shared" ref="R279:V279" si="109">R280+R282+R284+R293</f>
        <v>10.007048078752046</v>
      </c>
      <c r="S279" s="117">
        <f t="shared" si="109"/>
        <v>10.165320348247109</v>
      </c>
      <c r="T279" s="117">
        <f t="shared" si="109"/>
        <v>11.976070591899573</v>
      </c>
      <c r="U279" s="117">
        <f t="shared" si="109"/>
        <v>12.46863866653181</v>
      </c>
      <c r="V279" s="117">
        <f t="shared" si="109"/>
        <v>11.439633583643008</v>
      </c>
      <c r="W279" s="117">
        <f t="shared" ref="W279:Y279" si="110">W280+W282+W284+W293</f>
        <v>11.94297852889766</v>
      </c>
      <c r="X279" s="117">
        <f t="shared" si="110"/>
        <v>13.057753151004945</v>
      </c>
      <c r="Y279" s="117">
        <f t="shared" si="110"/>
        <v>14.323397614501506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1.4456869255033091</v>
      </c>
      <c r="D280" s="122">
        <f t="shared" si="111"/>
        <v>3.5528180741107711</v>
      </c>
      <c r="E280" s="122">
        <f t="shared" si="111"/>
        <v>4.4589917191030146</v>
      </c>
      <c r="F280" s="122">
        <f t="shared" si="111"/>
        <v>3.2809319896351279</v>
      </c>
      <c r="G280" s="122">
        <f t="shared" si="111"/>
        <v>2.5903402777578548</v>
      </c>
      <c r="H280" s="122">
        <f t="shared" si="111"/>
        <v>1.9232332650447959</v>
      </c>
      <c r="I280" s="122">
        <f t="shared" si="111"/>
        <v>2.8483361045656608</v>
      </c>
      <c r="J280" s="122">
        <f t="shared" si="111"/>
        <v>3.424566989302674</v>
      </c>
      <c r="K280" s="122">
        <f t="shared" si="111"/>
        <v>6.5174586421751366</v>
      </c>
      <c r="L280" s="122">
        <f t="shared" si="111"/>
        <v>2.6373529336306842</v>
      </c>
      <c r="M280" s="122">
        <f t="shared" si="111"/>
        <v>2.4853016808091639</v>
      </c>
      <c r="N280" s="122">
        <f t="shared" si="111"/>
        <v>2.7657469308718348</v>
      </c>
      <c r="O280" s="122">
        <f t="shared" si="111"/>
        <v>2.720177011641054</v>
      </c>
      <c r="P280" s="122">
        <f t="shared" si="111"/>
        <v>5.5574636729536575</v>
      </c>
      <c r="Q280" s="122">
        <f t="shared" si="111"/>
        <v>2.8395091128723942</v>
      </c>
      <c r="R280" s="122">
        <f t="shared" si="111"/>
        <v>1.9359072470007663</v>
      </c>
      <c r="S280" s="122">
        <f t="shared" si="111"/>
        <v>1.9621545358883925</v>
      </c>
      <c r="T280" s="122">
        <f t="shared" si="111"/>
        <v>2.2204620420942658</v>
      </c>
      <c r="U280" s="122">
        <f t="shared" si="111"/>
        <v>2.2901563718577647</v>
      </c>
      <c r="V280" s="122">
        <f t="shared" si="111"/>
        <v>1.991511289610093</v>
      </c>
      <c r="W280" s="122">
        <f t="shared" si="111"/>
        <v>2.0915141595971374</v>
      </c>
      <c r="X280" s="122">
        <f t="shared" si="111"/>
        <v>2.5025101892520394</v>
      </c>
      <c r="Y280" s="122">
        <f t="shared" si="111"/>
        <v>2.3734938011355244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1.4456869255033091</v>
      </c>
      <c r="D281" s="98">
        <v>3.5528180741107711</v>
      </c>
      <c r="E281" s="98">
        <v>4.4589917191030146</v>
      </c>
      <c r="F281" s="98">
        <v>3.2809319896351279</v>
      </c>
      <c r="G281" s="98">
        <v>2.5903402777578548</v>
      </c>
      <c r="H281" s="98">
        <v>1.9232332650447959</v>
      </c>
      <c r="I281" s="98">
        <v>2.8483361045656608</v>
      </c>
      <c r="J281" s="98">
        <v>3.424566989302674</v>
      </c>
      <c r="K281" s="98">
        <v>6.5174586421751366</v>
      </c>
      <c r="L281" s="98">
        <v>2.6373529336306842</v>
      </c>
      <c r="M281" s="98">
        <v>2.4853016808091639</v>
      </c>
      <c r="N281" s="98">
        <v>2.7657469308718348</v>
      </c>
      <c r="O281" s="98">
        <v>2.720177011641054</v>
      </c>
      <c r="P281" s="98">
        <v>5.5574636729536575</v>
      </c>
      <c r="Q281" s="98">
        <v>2.8395091128723942</v>
      </c>
      <c r="R281" s="98">
        <v>1.9359072470007663</v>
      </c>
      <c r="S281" s="98">
        <v>1.9621545358883925</v>
      </c>
      <c r="T281" s="98">
        <v>2.2204620420942658</v>
      </c>
      <c r="U281" s="98">
        <v>2.2901563718577647</v>
      </c>
      <c r="V281" s="98">
        <v>1.991511289610093</v>
      </c>
      <c r="W281" s="98">
        <v>2.0915141595971374</v>
      </c>
      <c r="X281" s="98">
        <v>2.5025101892520394</v>
      </c>
      <c r="Y281" s="98">
        <v>2.3734938011355244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0.18793299018836529</v>
      </c>
      <c r="D282" s="122">
        <f t="shared" si="112"/>
        <v>0.37647947080599919</v>
      </c>
      <c r="E282" s="122">
        <f t="shared" si="112"/>
        <v>0.93321443206239141</v>
      </c>
      <c r="F282" s="122">
        <f t="shared" si="112"/>
        <v>0.58145982125657814</v>
      </c>
      <c r="G282" s="122">
        <f t="shared" si="112"/>
        <v>0.61913642964991134</v>
      </c>
      <c r="H282" s="122">
        <f t="shared" si="112"/>
        <v>0.67810052343080107</v>
      </c>
      <c r="I282" s="122">
        <f t="shared" si="112"/>
        <v>0.41204667659805805</v>
      </c>
      <c r="J282" s="122">
        <f t="shared" si="112"/>
        <v>0.40379479699144999</v>
      </c>
      <c r="K282" s="122">
        <f t="shared" si="112"/>
        <v>0.80852300532522914</v>
      </c>
      <c r="L282" s="122">
        <f t="shared" si="112"/>
        <v>1.2178421650139815</v>
      </c>
      <c r="M282" s="122">
        <f t="shared" si="112"/>
        <v>1.4752338956383815</v>
      </c>
      <c r="N282" s="122">
        <f t="shared" si="112"/>
        <v>1.4810534983592238</v>
      </c>
      <c r="O282" s="122">
        <f t="shared" si="112"/>
        <v>1.2359584823335408</v>
      </c>
      <c r="P282" s="122">
        <f t="shared" si="112"/>
        <v>1.2392439484841737</v>
      </c>
      <c r="Q282" s="122">
        <f t="shared" si="112"/>
        <v>0.77662868999978452</v>
      </c>
      <c r="R282" s="122">
        <f t="shared" si="112"/>
        <v>0.44966801963216585</v>
      </c>
      <c r="S282" s="122">
        <f t="shared" si="112"/>
        <v>0.44152106429799681</v>
      </c>
      <c r="T282" s="122">
        <f t="shared" si="112"/>
        <v>0.40372739393507406</v>
      </c>
      <c r="U282" s="122">
        <f t="shared" si="112"/>
        <v>0.37738935375951121</v>
      </c>
      <c r="V282" s="122">
        <f t="shared" si="112"/>
        <v>0.22492025545785393</v>
      </c>
      <c r="W282" s="122">
        <f t="shared" si="112"/>
        <v>0.29422199096707424</v>
      </c>
      <c r="X282" s="122">
        <f t="shared" si="112"/>
        <v>0.37894153671576669</v>
      </c>
      <c r="Y282" s="122">
        <f t="shared" si="112"/>
        <v>0.48903547586503726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0.18793299018836529</v>
      </c>
      <c r="D283" s="98">
        <v>0.37647947080599919</v>
      </c>
      <c r="E283" s="98">
        <v>0.93321443206239141</v>
      </c>
      <c r="F283" s="98">
        <v>0.58145982125657814</v>
      </c>
      <c r="G283" s="98">
        <v>0.61913642964991134</v>
      </c>
      <c r="H283" s="98">
        <v>0.67810052343080107</v>
      </c>
      <c r="I283" s="98">
        <v>0.41204667659805805</v>
      </c>
      <c r="J283" s="98">
        <v>0.40379479699144999</v>
      </c>
      <c r="K283" s="98">
        <v>0.80852300532522914</v>
      </c>
      <c r="L283" s="98">
        <v>1.2178421650139815</v>
      </c>
      <c r="M283" s="98">
        <v>1.4752338956383815</v>
      </c>
      <c r="N283" s="98">
        <v>1.4810534983592238</v>
      </c>
      <c r="O283" s="98">
        <v>1.2359584823335408</v>
      </c>
      <c r="P283" s="98">
        <v>1.2392439484841737</v>
      </c>
      <c r="Q283" s="98">
        <v>0.77662868999978452</v>
      </c>
      <c r="R283" s="98">
        <v>0.44966801963216585</v>
      </c>
      <c r="S283" s="98">
        <v>0.44152106429799681</v>
      </c>
      <c r="T283" s="98">
        <v>0.40372739393507406</v>
      </c>
      <c r="U283" s="98">
        <v>0.37738935375951121</v>
      </c>
      <c r="V283" s="98">
        <v>0.22492025545785393</v>
      </c>
      <c r="W283" s="98">
        <v>0.29422199096707424</v>
      </c>
      <c r="X283" s="98">
        <v>0.37894153671576669</v>
      </c>
      <c r="Y283" s="98">
        <v>0.48903547586503726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2.5112894919995705</v>
      </c>
      <c r="D284" s="122">
        <v>5.7730979567407017</v>
      </c>
      <c r="E284" s="122">
        <v>5.8624289369399722</v>
      </c>
      <c r="F284" s="122">
        <v>4.419106978757398</v>
      </c>
      <c r="G284" s="122">
        <v>3.4912065795867773</v>
      </c>
      <c r="H284" s="122">
        <v>3.0327153589760947</v>
      </c>
      <c r="I284" s="122">
        <v>4.2737500694351178</v>
      </c>
      <c r="J284" s="122">
        <v>5.6299741748988668</v>
      </c>
      <c r="K284" s="122">
        <v>8.5062471086436098</v>
      </c>
      <c r="L284" s="122">
        <v>5.1018581809568877</v>
      </c>
      <c r="M284" s="122">
        <v>4.8500924514422401</v>
      </c>
      <c r="N284" s="122">
        <v>4.8241312879916691</v>
      </c>
      <c r="O284" s="122">
        <v>4.3067637719797904</v>
      </c>
      <c r="P284" s="122">
        <v>7.9251021630494165</v>
      </c>
      <c r="Q284" s="122">
        <v>4.2411403235278291</v>
      </c>
      <c r="R284" s="122">
        <v>3.0603811884221397</v>
      </c>
      <c r="S284" s="122">
        <v>3.2236086710300471</v>
      </c>
      <c r="T284" s="122">
        <v>3.5547177376994235</v>
      </c>
      <c r="U284" s="122">
        <v>3.6763383435159738</v>
      </c>
      <c r="V284" s="122">
        <v>3.3907323697021683</v>
      </c>
      <c r="W284" s="122">
        <v>3.4565759881367755</v>
      </c>
      <c r="X284" s="122">
        <v>3.7576873810587372</v>
      </c>
      <c r="Y284" s="122">
        <v>3.8893244721615963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2.3489717733032256</v>
      </c>
      <c r="D285" s="98">
        <v>5.3615310074321165</v>
      </c>
      <c r="E285" s="98">
        <v>5.5252956334749355</v>
      </c>
      <c r="F285" s="98">
        <v>4.115040190779105</v>
      </c>
      <c r="G285" s="98">
        <v>3.1863893366009863</v>
      </c>
      <c r="H285" s="98">
        <v>2.7511952297810813</v>
      </c>
      <c r="I285" s="98">
        <v>3.7122663030219232</v>
      </c>
      <c r="J285" s="98">
        <v>4.7798703355674386</v>
      </c>
      <c r="K285" s="98">
        <v>7.1990333206968051</v>
      </c>
      <c r="L285" s="98">
        <v>4.0771250717209604</v>
      </c>
      <c r="M285" s="98">
        <v>3.7307703536457608</v>
      </c>
      <c r="N285" s="98">
        <v>3.7459150550232279</v>
      </c>
      <c r="O285" s="98">
        <v>3.4425964152241626</v>
      </c>
      <c r="P285" s="98">
        <v>5.8367014477775561</v>
      </c>
      <c r="Q285" s="98">
        <v>3.0557267979410758</v>
      </c>
      <c r="R285" s="98">
        <v>2.2504852831105291</v>
      </c>
      <c r="S285" s="98">
        <v>2.4881641942345345</v>
      </c>
      <c r="T285" s="98">
        <v>2.3599593926095044</v>
      </c>
      <c r="U285" s="98">
        <v>2.7470448703333341</v>
      </c>
      <c r="V285" s="98">
        <v>2.1057448789928648</v>
      </c>
      <c r="W285" s="98">
        <v>2.4589872373799491</v>
      </c>
      <c r="X285" s="98">
        <v>1.7846131357456967</v>
      </c>
      <c r="Y285" s="98">
        <v>2.2159420022597094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1.5916513231605717E-2</v>
      </c>
      <c r="D286" s="98">
        <v>4.1142445418701407E-2</v>
      </c>
      <c r="E286" s="98">
        <v>0.12035529499864255</v>
      </c>
      <c r="F286" s="98">
        <v>3.7654168813495779E-2</v>
      </c>
      <c r="G286" s="98">
        <v>1.2184699874152206E-2</v>
      </c>
      <c r="H286" s="98">
        <v>2.8889981031236522E-2</v>
      </c>
      <c r="I286" s="98">
        <v>1.8571962144870693E-2</v>
      </c>
      <c r="J286" s="98">
        <v>0.10203916160819153</v>
      </c>
      <c r="K286" s="98">
        <v>9.9932507282547045E-2</v>
      </c>
      <c r="L286" s="98">
        <v>0.24128928799049065</v>
      </c>
      <c r="M286" s="98">
        <v>0.13012895528912488</v>
      </c>
      <c r="N286" s="98">
        <v>0.13839250373547379</v>
      </c>
      <c r="O286" s="98">
        <v>0.10826535619359777</v>
      </c>
      <c r="P286" s="98">
        <v>0.2078143344847293</v>
      </c>
      <c r="Q286" s="98">
        <v>8.5071922080369289E-2</v>
      </c>
      <c r="R286" s="98">
        <v>6.2047740615053339E-2</v>
      </c>
      <c r="S286" s="98">
        <v>0.12966194840534667</v>
      </c>
      <c r="T286" s="98">
        <v>9.5372832806546737E-2</v>
      </c>
      <c r="U286" s="98">
        <v>0.10624192955999499</v>
      </c>
      <c r="V286" s="98">
        <v>0.17354953041294455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4.5145584744010541E-3</v>
      </c>
      <c r="D287" s="101">
        <v>1.2053948700039729E-2</v>
      </c>
      <c r="E287" s="101">
        <v>3.118672895311507E-2</v>
      </c>
      <c r="F287" s="101">
        <v>9.7495094298282979E-3</v>
      </c>
      <c r="G287" s="101">
        <v>3.5558569982897443E-3</v>
      </c>
      <c r="H287" s="101">
        <v>7.7973495144531158E-3</v>
      </c>
      <c r="I287" s="101">
        <v>5.0722704248713077E-3</v>
      </c>
      <c r="J287" s="101">
        <v>2.7249735975593065E-2</v>
      </c>
      <c r="K287" s="101">
        <v>2.7617664939914126E-2</v>
      </c>
      <c r="L287" s="101">
        <v>5.7073341206519371E-2</v>
      </c>
      <c r="M287" s="101">
        <v>2.0829220892322215E-2</v>
      </c>
      <c r="N287" s="101">
        <v>2.2760253073979834E-2</v>
      </c>
      <c r="O287" s="101">
        <v>1.6165492783057581E-2</v>
      </c>
      <c r="P287" s="101">
        <v>3.1131576534006531E-2</v>
      </c>
      <c r="Q287" s="101">
        <v>1.2522816737780815E-2</v>
      </c>
      <c r="R287" s="101">
        <v>9.6719788792051908E-3</v>
      </c>
      <c r="S287" s="101">
        <v>1.9721626039405298E-2</v>
      </c>
      <c r="T287" s="101">
        <v>1.036051931698132E-2</v>
      </c>
      <c r="U287" s="101">
        <v>1.179235960521478E-2</v>
      </c>
      <c r="V287" s="101">
        <v>2.5817481995510132E-2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1.1401954757204664E-2</v>
      </c>
      <c r="D288" s="104">
        <v>2.9088496718661677E-2</v>
      </c>
      <c r="E288" s="104">
        <v>8.9168566045527475E-2</v>
      </c>
      <c r="F288" s="104">
        <v>2.7904659383667482E-2</v>
      </c>
      <c r="G288" s="104">
        <v>8.6288428758624618E-3</v>
      </c>
      <c r="H288" s="104">
        <v>2.1092631516783405E-2</v>
      </c>
      <c r="I288" s="104">
        <v>1.3499691719999384E-2</v>
      </c>
      <c r="J288" s="104">
        <v>7.4789425632598466E-2</v>
      </c>
      <c r="K288" s="104">
        <v>7.2314842342632926E-2</v>
      </c>
      <c r="L288" s="104">
        <v>0.1842159467839713</v>
      </c>
      <c r="M288" s="104">
        <v>0.10929973439680267</v>
      </c>
      <c r="N288" s="104">
        <v>0.11563225066149395</v>
      </c>
      <c r="O288" s="104">
        <v>9.2099863410540189E-2</v>
      </c>
      <c r="P288" s="104">
        <v>0.17668275795072277</v>
      </c>
      <c r="Q288" s="104">
        <v>7.2549105342588474E-2</v>
      </c>
      <c r="R288" s="104">
        <v>5.2375761735848146E-2</v>
      </c>
      <c r="S288" s="104">
        <v>0.10994032236594138</v>
      </c>
      <c r="T288" s="104">
        <v>8.5012313489565422E-2</v>
      </c>
      <c r="U288" s="104">
        <v>9.444956995478021E-2</v>
      </c>
      <c r="V288" s="104">
        <v>0.14773204841743443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5.1957607324475685E-2</v>
      </c>
      <c r="D289" s="101">
        <v>0.14720311617803697</v>
      </c>
      <c r="E289" s="101">
        <v>0.10027048841087186</v>
      </c>
      <c r="F289" s="101">
        <v>0.11092577798803052</v>
      </c>
      <c r="G289" s="101">
        <v>8.4624221376099984E-2</v>
      </c>
      <c r="H289" s="101">
        <v>0.1309604078310837</v>
      </c>
      <c r="I289" s="101">
        <v>0.25899581566714441</v>
      </c>
      <c r="J289" s="101">
        <v>0.16430886553893848</v>
      </c>
      <c r="K289" s="101">
        <v>0.32936697053389241</v>
      </c>
      <c r="L289" s="101">
        <v>3.957722911686638E-3</v>
      </c>
      <c r="M289" s="101">
        <v>0.13293640039392449</v>
      </c>
      <c r="N289" s="101">
        <v>0.10829763623199094</v>
      </c>
      <c r="O289" s="101">
        <v>0.18383497544065647</v>
      </c>
      <c r="P289" s="101">
        <v>0.20668472859549308</v>
      </c>
      <c r="Q289" s="101">
        <v>0.14255811372473096</v>
      </c>
      <c r="R289" s="101">
        <v>8.8960094670439069E-2</v>
      </c>
      <c r="S289" s="101">
        <v>5.9002984025583807E-2</v>
      </c>
      <c r="T289" s="101">
        <v>0.26127470337579417</v>
      </c>
      <c r="U289" s="101">
        <v>0.10335017584446678</v>
      </c>
      <c r="V289" s="101">
        <v>0.43613422208778646</v>
      </c>
      <c r="W289" s="101">
        <v>0</v>
      </c>
      <c r="X289" s="101">
        <v>0.13767621759293946</v>
      </c>
      <c r="Y289" s="101">
        <v>0.36348511000812239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9.4443598140263041E-2</v>
      </c>
      <c r="D290" s="104">
        <v>0.22322138771184635</v>
      </c>
      <c r="E290" s="104">
        <v>0.11650752005552253</v>
      </c>
      <c r="F290" s="104">
        <v>0.15548684117676675</v>
      </c>
      <c r="G290" s="104">
        <v>0.20800832173553868</v>
      </c>
      <c r="H290" s="104">
        <v>0.12166974033269337</v>
      </c>
      <c r="I290" s="104">
        <v>0.28391598860117984</v>
      </c>
      <c r="J290" s="104">
        <v>0.58375581218429839</v>
      </c>
      <c r="K290" s="104">
        <v>0.8779143101303637</v>
      </c>
      <c r="L290" s="104">
        <v>0.77948609833375015</v>
      </c>
      <c r="M290" s="104">
        <v>0.85625674211342961</v>
      </c>
      <c r="N290" s="104">
        <v>0.83152609300097646</v>
      </c>
      <c r="O290" s="104">
        <v>0.57206702512137408</v>
      </c>
      <c r="P290" s="104">
        <v>1.6739016521916377</v>
      </c>
      <c r="Q290" s="104">
        <v>0.9577834897816524</v>
      </c>
      <c r="R290" s="104">
        <v>0.65888807002611816</v>
      </c>
      <c r="S290" s="104">
        <v>0.54677954436458243</v>
      </c>
      <c r="T290" s="104">
        <v>0.83811080890757839</v>
      </c>
      <c r="U290" s="104">
        <v>0.71970136777817773</v>
      </c>
      <c r="V290" s="104">
        <v>0.67530373820857248</v>
      </c>
      <c r="W290" s="104">
        <v>0.9975887507568264</v>
      </c>
      <c r="X290" s="104">
        <v>1.835398027720101</v>
      </c>
      <c r="Y290" s="104">
        <v>1.3098973598937642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2.4739794743412362E-2</v>
      </c>
      <c r="D291" s="98">
        <v>6.2420872201474971E-2</v>
      </c>
      <c r="E291" s="98">
        <v>2.404389715028428E-2</v>
      </c>
      <c r="F291" s="98">
        <v>3.2534756841384821E-2</v>
      </c>
      <c r="G291" s="98">
        <v>5.8127525546649635E-2</v>
      </c>
      <c r="H291" s="98">
        <v>2.933126069996822E-2</v>
      </c>
      <c r="I291" s="98">
        <v>7.0741583113982098E-2</v>
      </c>
      <c r="J291" s="98">
        <v>0.1405861135945341</v>
      </c>
      <c r="K291" s="98">
        <v>0.22559013720378873</v>
      </c>
      <c r="L291" s="98">
        <v>0.14325250160400066</v>
      </c>
      <c r="M291" s="98">
        <v>0.11998322647792815</v>
      </c>
      <c r="N291" s="98">
        <v>0.11185780462444632</v>
      </c>
      <c r="O291" s="98">
        <v>6.465776379240698E-2</v>
      </c>
      <c r="P291" s="98">
        <v>0.20056606887724443</v>
      </c>
      <c r="Q291" s="98">
        <v>0.12002353499959388</v>
      </c>
      <c r="R291" s="98">
        <v>8.9993181634214089E-2</v>
      </c>
      <c r="S291" s="98">
        <v>7.084370672553239E-2</v>
      </c>
      <c r="T291" s="98">
        <v>7.8280784378938234E-2</v>
      </c>
      <c r="U291" s="98">
        <v>6.8639235650074015E-2</v>
      </c>
      <c r="V291" s="98">
        <v>2.5168578605456526E-2</v>
      </c>
      <c r="W291" s="98">
        <v>9.0718134805148953E-2</v>
      </c>
      <c r="X291" s="98">
        <v>0.31163499882571039</v>
      </c>
      <c r="Y291" s="98">
        <v>0.2147397272348863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6.9703803396850672E-2</v>
      </c>
      <c r="D292" s="98">
        <v>0.16080051551037139</v>
      </c>
      <c r="E292" s="98">
        <v>9.2463622905238255E-2</v>
      </c>
      <c r="F292" s="98">
        <v>0.12295208433538193</v>
      </c>
      <c r="G292" s="98">
        <v>0.14988079618888905</v>
      </c>
      <c r="H292" s="98">
        <v>9.2338479632725151E-2</v>
      </c>
      <c r="I292" s="98">
        <v>0.21317440548719771</v>
      </c>
      <c r="J292" s="98">
        <v>0.44316969858976429</v>
      </c>
      <c r="K292" s="98">
        <v>0.65232417292657496</v>
      </c>
      <c r="L292" s="98">
        <v>0.63623359672974944</v>
      </c>
      <c r="M292" s="98">
        <v>0.73627351563550147</v>
      </c>
      <c r="N292" s="98">
        <v>0.71966828837653019</v>
      </c>
      <c r="O292" s="98">
        <v>0.50740926132896713</v>
      </c>
      <c r="P292" s="98">
        <v>1.4733355833143933</v>
      </c>
      <c r="Q292" s="98">
        <v>0.83775995478205856</v>
      </c>
      <c r="R292" s="98">
        <v>0.56889488839190405</v>
      </c>
      <c r="S292" s="98">
        <v>0.47593583763905006</v>
      </c>
      <c r="T292" s="98">
        <v>0.75983002452864012</v>
      </c>
      <c r="U292" s="98">
        <v>0.65106213212810371</v>
      </c>
      <c r="V292" s="98">
        <v>0.65013515960311596</v>
      </c>
      <c r="W292" s="98">
        <v>0.90687061595167751</v>
      </c>
      <c r="X292" s="98">
        <v>1.5237630288943906</v>
      </c>
      <c r="Y292" s="98">
        <v>1.0951576326588779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4.0992429384981497</v>
      </c>
      <c r="D293" s="122">
        <v>9.865284412095825</v>
      </c>
      <c r="E293" s="122">
        <v>10.369985159186042</v>
      </c>
      <c r="F293" s="122">
        <v>7.744402831404118</v>
      </c>
      <c r="G293" s="122">
        <v>5.9986121792371261</v>
      </c>
      <c r="H293" s="122">
        <v>4.9388445204256737</v>
      </c>
      <c r="I293" s="122">
        <v>7.116772451476848</v>
      </c>
      <c r="J293" s="122">
        <v>8.2007726626625193</v>
      </c>
      <c r="K293" s="122">
        <v>12.592358018169021</v>
      </c>
      <c r="L293" s="122">
        <v>8.8579084286476331</v>
      </c>
      <c r="M293" s="122">
        <v>8.4087003140557144</v>
      </c>
      <c r="N293" s="122">
        <v>7.4705105319087206</v>
      </c>
      <c r="O293" s="122">
        <v>5.7169317646922826</v>
      </c>
      <c r="P293" s="122">
        <v>9.6709635488356476</v>
      </c>
      <c r="Q293" s="122">
        <v>4.9966850080884644</v>
      </c>
      <c r="R293" s="122">
        <v>4.5610916236969743</v>
      </c>
      <c r="S293" s="122">
        <v>4.5380360770306725</v>
      </c>
      <c r="T293" s="122">
        <v>5.7971634181708094</v>
      </c>
      <c r="U293" s="122">
        <v>6.1247545973985602</v>
      </c>
      <c r="V293" s="122">
        <v>5.8324696688728928</v>
      </c>
      <c r="W293" s="122">
        <v>6.1006663901966736</v>
      </c>
      <c r="X293" s="122">
        <v>6.4186140439784021</v>
      </c>
      <c r="Y293" s="122">
        <v>7.571543865339347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2.2198494455146864</v>
      </c>
      <c r="D294" s="98">
        <v>5.2406979538248724</v>
      </c>
      <c r="E294" s="98">
        <v>6.5468645583798164</v>
      </c>
      <c r="F294" s="98">
        <v>4.0932630458632815</v>
      </c>
      <c r="G294" s="98">
        <v>2.2060482621883684</v>
      </c>
      <c r="H294" s="98">
        <v>1.8255259658836649</v>
      </c>
      <c r="I294" s="98">
        <v>2.3341288149702351</v>
      </c>
      <c r="J294" s="98">
        <v>2.8906200794540333</v>
      </c>
      <c r="K294" s="98">
        <v>6.1575602813734474</v>
      </c>
      <c r="L294" s="98">
        <v>5.0514062287309036</v>
      </c>
      <c r="M294" s="98">
        <v>5.4739614560868928</v>
      </c>
      <c r="N294" s="98">
        <v>5.4977724134049932</v>
      </c>
      <c r="O294" s="98">
        <v>3.9200326479709369</v>
      </c>
      <c r="P294" s="98">
        <v>4.7134605769825848</v>
      </c>
      <c r="Q294" s="98">
        <v>1.5898190133982777</v>
      </c>
      <c r="R294" s="98">
        <v>0.94603523423505609</v>
      </c>
      <c r="S294" s="98">
        <v>1.9007655092135138</v>
      </c>
      <c r="T294" s="98">
        <v>2.0884979342518761</v>
      </c>
      <c r="U294" s="98">
        <v>2.5359621837707431</v>
      </c>
      <c r="V294" s="98">
        <v>2.3955044503747773</v>
      </c>
      <c r="W294" s="98">
        <v>1.2272907076050901</v>
      </c>
      <c r="X294" s="98">
        <v>0.87835352052837867</v>
      </c>
      <c r="Y294" s="98">
        <v>1.0474705201367525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1.8793934929834635</v>
      </c>
      <c r="D295" s="33">
        <v>4.6245864582709517</v>
      </c>
      <c r="E295" s="33">
        <v>3.823120600806226</v>
      </c>
      <c r="F295" s="33">
        <v>3.6511397855408365</v>
      </c>
      <c r="G295" s="33">
        <v>3.7925639170487577</v>
      </c>
      <c r="H295" s="33">
        <v>3.1133185545420088</v>
      </c>
      <c r="I295" s="33">
        <v>4.7826436365066129</v>
      </c>
      <c r="J295" s="33">
        <v>5.3101525832084864</v>
      </c>
      <c r="K295" s="33">
        <v>6.4347977367955735</v>
      </c>
      <c r="L295" s="33">
        <v>3.8065021999167299</v>
      </c>
      <c r="M295" s="33">
        <v>2.9347388579688216</v>
      </c>
      <c r="N295" s="33">
        <v>1.9727381185037269</v>
      </c>
      <c r="O295" s="33">
        <v>1.7968991167213455</v>
      </c>
      <c r="P295" s="33">
        <v>4.9575029718530637</v>
      </c>
      <c r="Q295" s="33">
        <v>3.4068659946901865</v>
      </c>
      <c r="R295" s="33">
        <v>3.6150563894619183</v>
      </c>
      <c r="S295" s="33">
        <v>2.6372705678171586</v>
      </c>
      <c r="T295" s="33">
        <v>3.7086654839189337</v>
      </c>
      <c r="U295" s="33">
        <v>3.5887924136278171</v>
      </c>
      <c r="V295" s="33">
        <v>3.436965218498115</v>
      </c>
      <c r="W295" s="33">
        <v>4.8733756825915835</v>
      </c>
      <c r="X295" s="33">
        <v>5.5402605234500237</v>
      </c>
      <c r="Y295" s="33">
        <v>6.524073345202595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7.0578690513923883</v>
      </c>
      <c r="D297" s="117">
        <f t="shared" si="113"/>
        <v>17.210787159337332</v>
      </c>
      <c r="E297" s="117">
        <f t="shared" si="113"/>
        <v>20.939721234465527</v>
      </c>
      <c r="F297" s="117">
        <f t="shared" si="113"/>
        <v>15.843166706149169</v>
      </c>
      <c r="G297" s="117">
        <f t="shared" si="113"/>
        <v>13.381076053246463</v>
      </c>
      <c r="H297" s="117">
        <f t="shared" si="113"/>
        <v>11.392347928148467</v>
      </c>
      <c r="I297" s="117">
        <f t="shared" si="113"/>
        <v>15.421276393446036</v>
      </c>
      <c r="J297" s="117">
        <f t="shared" si="113"/>
        <v>18.83349562106724</v>
      </c>
      <c r="K297" s="117">
        <f t="shared" si="113"/>
        <v>33.033696869458353</v>
      </c>
      <c r="L297" s="117">
        <f t="shared" si="113"/>
        <v>20.132396703750985</v>
      </c>
      <c r="M297" s="117">
        <f t="shared" si="113"/>
        <v>20.577242676195748</v>
      </c>
      <c r="N297" s="117">
        <f t="shared" si="113"/>
        <v>21.431955678466153</v>
      </c>
      <c r="O297" s="117">
        <f t="shared" si="113"/>
        <v>19.88147633565616</v>
      </c>
      <c r="P297" s="117">
        <f t="shared" si="113"/>
        <v>36.32786937247829</v>
      </c>
      <c r="Q297" s="117">
        <f t="shared" si="113"/>
        <v>20.180271310478762</v>
      </c>
      <c r="R297" s="117">
        <f t="shared" ref="R297:V297" si="114">R298+R300+R302+R311</f>
        <v>14.590977152663829</v>
      </c>
      <c r="S297" s="117">
        <f t="shared" si="114"/>
        <v>14.629193196289224</v>
      </c>
      <c r="T297" s="117">
        <f t="shared" si="114"/>
        <v>16.815765216469632</v>
      </c>
      <c r="U297" s="117">
        <f t="shared" si="114"/>
        <v>17.303910778252643</v>
      </c>
      <c r="V297" s="117">
        <f t="shared" si="114"/>
        <v>15.301465746232832</v>
      </c>
      <c r="W297" s="117">
        <f t="shared" ref="W297:Y297" si="115">W298+W300+W302+W311</f>
        <v>16.741230533818442</v>
      </c>
      <c r="X297" s="117">
        <f t="shared" si="115"/>
        <v>19.600619366502954</v>
      </c>
      <c r="Y297" s="117">
        <f t="shared" si="115"/>
        <v>20.806404035993655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2.4926704359761205</v>
      </c>
      <c r="D298" s="122">
        <f t="shared" si="116"/>
        <v>6.48397016280098</v>
      </c>
      <c r="E298" s="122">
        <f t="shared" si="116"/>
        <v>8.5948355275645358</v>
      </c>
      <c r="F298" s="122">
        <f t="shared" si="116"/>
        <v>6.6627367433869855</v>
      </c>
      <c r="G298" s="122">
        <f t="shared" si="116"/>
        <v>5.5318551211653997</v>
      </c>
      <c r="H298" s="122">
        <f t="shared" si="116"/>
        <v>4.3116920682270488</v>
      </c>
      <c r="I298" s="122">
        <f t="shared" si="116"/>
        <v>6.6934456014774062</v>
      </c>
      <c r="J298" s="122">
        <f t="shared" si="116"/>
        <v>8.4266219097141288</v>
      </c>
      <c r="K298" s="122">
        <f t="shared" si="116"/>
        <v>16.780789317138598</v>
      </c>
      <c r="L298" s="122">
        <f t="shared" si="116"/>
        <v>7.1010192513622394</v>
      </c>
      <c r="M298" s="122">
        <f t="shared" si="116"/>
        <v>7.0494234438681058</v>
      </c>
      <c r="N298" s="122">
        <f t="shared" si="116"/>
        <v>8.3371674518336523</v>
      </c>
      <c r="O298" s="122">
        <f t="shared" si="116"/>
        <v>8.7838005541761586</v>
      </c>
      <c r="P298" s="122">
        <f t="shared" si="116"/>
        <v>19.222569632227323</v>
      </c>
      <c r="Q298" s="122">
        <f t="shared" si="116"/>
        <v>10.328830412612788</v>
      </c>
      <c r="R298" s="122">
        <f t="shared" si="116"/>
        <v>7.0436196342199642</v>
      </c>
      <c r="S298" s="122">
        <f t="shared" si="116"/>
        <v>7.1393069336121133</v>
      </c>
      <c r="T298" s="122">
        <f t="shared" si="116"/>
        <v>8.0793974029391009</v>
      </c>
      <c r="U298" s="122">
        <f t="shared" si="116"/>
        <v>8.3332602378853728</v>
      </c>
      <c r="V298" s="122">
        <f t="shared" si="116"/>
        <v>7.267881620920269</v>
      </c>
      <c r="W298" s="122">
        <f t="shared" si="116"/>
        <v>7.7520410600495993</v>
      </c>
      <c r="X298" s="122">
        <f t="shared" si="116"/>
        <v>9.466391211947446</v>
      </c>
      <c r="Y298" s="122">
        <f t="shared" si="116"/>
        <v>9.1862604955458842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2.4926704359761205</v>
      </c>
      <c r="D299" s="98">
        <v>6.48397016280098</v>
      </c>
      <c r="E299" s="98">
        <v>8.5948355275645358</v>
      </c>
      <c r="F299" s="98">
        <v>6.6627367433869855</v>
      </c>
      <c r="G299" s="98">
        <v>5.5318551211653997</v>
      </c>
      <c r="H299" s="98">
        <v>4.3116920682270488</v>
      </c>
      <c r="I299" s="98">
        <v>6.6934456014774062</v>
      </c>
      <c r="J299" s="98">
        <v>8.4266219097141288</v>
      </c>
      <c r="K299" s="98">
        <v>16.780789317138598</v>
      </c>
      <c r="L299" s="98">
        <v>7.1010192513622394</v>
      </c>
      <c r="M299" s="98">
        <v>7.0494234438681058</v>
      </c>
      <c r="N299" s="98">
        <v>8.3371674518336523</v>
      </c>
      <c r="O299" s="98">
        <v>8.7838005541761586</v>
      </c>
      <c r="P299" s="98">
        <v>19.222569632227323</v>
      </c>
      <c r="Q299" s="98">
        <v>10.328830412612788</v>
      </c>
      <c r="R299" s="98">
        <v>7.0436196342199642</v>
      </c>
      <c r="S299" s="98">
        <v>7.1393069336121133</v>
      </c>
      <c r="T299" s="98">
        <v>8.0793974029391009</v>
      </c>
      <c r="U299" s="98">
        <v>8.3332602378853728</v>
      </c>
      <c r="V299" s="98">
        <v>7.267881620920269</v>
      </c>
      <c r="W299" s="98">
        <v>7.7520410600495993</v>
      </c>
      <c r="X299" s="98">
        <v>9.466391211947446</v>
      </c>
      <c r="Y299" s="98">
        <v>9.1862604955458842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0.42811523109490351</v>
      </c>
      <c r="D300" s="122">
        <f t="shared" si="117"/>
        <v>0.89351734743089728</v>
      </c>
      <c r="E300" s="122">
        <f t="shared" si="117"/>
        <v>2.3051399048213645</v>
      </c>
      <c r="F300" s="122">
        <f t="shared" si="117"/>
        <v>1.492980964219738</v>
      </c>
      <c r="G300" s="122">
        <f t="shared" si="117"/>
        <v>1.6509395419220652</v>
      </c>
      <c r="H300" s="122">
        <f t="shared" si="117"/>
        <v>1.8760670964827795</v>
      </c>
      <c r="I300" s="122">
        <f t="shared" si="117"/>
        <v>1.1818128528729515</v>
      </c>
      <c r="J300" s="122">
        <f t="shared" si="117"/>
        <v>1.1998996484160498</v>
      </c>
      <c r="K300" s="122">
        <f t="shared" si="117"/>
        <v>2.4880567299614516</v>
      </c>
      <c r="L300" s="122">
        <f t="shared" si="117"/>
        <v>3.8793064686524246</v>
      </c>
      <c r="M300" s="122">
        <f t="shared" si="117"/>
        <v>4.8819566439547692</v>
      </c>
      <c r="N300" s="122">
        <f t="shared" si="117"/>
        <v>5.1139471132705259</v>
      </c>
      <c r="O300" s="122">
        <f t="shared" si="117"/>
        <v>4.469279759214265</v>
      </c>
      <c r="P300" s="122">
        <f t="shared" si="117"/>
        <v>4.6878067272767545</v>
      </c>
      <c r="Q300" s="122">
        <f t="shared" si="117"/>
        <v>3.0372204134805401</v>
      </c>
      <c r="R300" s="122">
        <f t="shared" si="117"/>
        <v>1.7710201264957703</v>
      </c>
      <c r="S300" s="122">
        <f t="shared" si="117"/>
        <v>1.7402936904604853</v>
      </c>
      <c r="T300" s="122">
        <f t="shared" si="117"/>
        <v>1.5927088137685645</v>
      </c>
      <c r="U300" s="122">
        <f t="shared" si="117"/>
        <v>1.4902405182686993</v>
      </c>
      <c r="V300" s="122">
        <f t="shared" si="117"/>
        <v>0.89061317772282789</v>
      </c>
      <c r="W300" s="122">
        <f t="shared" si="117"/>
        <v>1.1755230331417224</v>
      </c>
      <c r="X300" s="122">
        <f t="shared" si="117"/>
        <v>1.5304630405181889</v>
      </c>
      <c r="Y300" s="122">
        <f t="shared" si="117"/>
        <v>1.9990448460513106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0.42811523109490351</v>
      </c>
      <c r="D301" s="98">
        <v>0.89351734743089728</v>
      </c>
      <c r="E301" s="98">
        <v>2.3051399048213645</v>
      </c>
      <c r="F301" s="98">
        <v>1.492980964219738</v>
      </c>
      <c r="G301" s="98">
        <v>1.6509395419220652</v>
      </c>
      <c r="H301" s="98">
        <v>1.8760670964827795</v>
      </c>
      <c r="I301" s="98">
        <v>1.1818128528729515</v>
      </c>
      <c r="J301" s="98">
        <v>1.1998996484160498</v>
      </c>
      <c r="K301" s="98">
        <v>2.4880567299614516</v>
      </c>
      <c r="L301" s="98">
        <v>3.8793064686524246</v>
      </c>
      <c r="M301" s="98">
        <v>4.8819566439547692</v>
      </c>
      <c r="N301" s="98">
        <v>5.1139471132705259</v>
      </c>
      <c r="O301" s="98">
        <v>4.469279759214265</v>
      </c>
      <c r="P301" s="98">
        <v>4.6878067272767545</v>
      </c>
      <c r="Q301" s="98">
        <v>3.0372204134805401</v>
      </c>
      <c r="R301" s="98">
        <v>1.7710201264957703</v>
      </c>
      <c r="S301" s="98">
        <v>1.7402936904604853</v>
      </c>
      <c r="T301" s="98">
        <v>1.5927088137685645</v>
      </c>
      <c r="U301" s="98">
        <v>1.4902405182686993</v>
      </c>
      <c r="V301" s="98">
        <v>0.89061317772282789</v>
      </c>
      <c r="W301" s="98">
        <v>1.1755230331417224</v>
      </c>
      <c r="X301" s="98">
        <v>1.5304630405181889</v>
      </c>
      <c r="Y301" s="98">
        <v>1.9990448460513106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1.5155768360983517</v>
      </c>
      <c r="D302" s="122">
        <v>3.4973597243028847</v>
      </c>
      <c r="E302" s="122">
        <v>3.5517874556076272</v>
      </c>
      <c r="F302" s="122">
        <v>2.6948780004977202</v>
      </c>
      <c r="G302" s="122">
        <v>2.1542635547615667</v>
      </c>
      <c r="H302" s="122">
        <v>1.8708652719996288</v>
      </c>
      <c r="I302" s="122">
        <v>2.6805001069678656</v>
      </c>
      <c r="J302" s="122">
        <v>3.6256559254284002</v>
      </c>
      <c r="K302" s="122">
        <v>5.4886972425846343</v>
      </c>
      <c r="L302" s="122">
        <v>3.4501775759225755</v>
      </c>
      <c r="M302" s="122">
        <v>3.3462054503979091</v>
      </c>
      <c r="N302" s="122">
        <v>3.3807935437266017</v>
      </c>
      <c r="O302" s="122">
        <v>3.0435287210281392</v>
      </c>
      <c r="P302" s="122">
        <v>5.943334276416774</v>
      </c>
      <c r="Q302" s="122">
        <v>3.2649106936605392</v>
      </c>
      <c r="R302" s="122">
        <v>2.380986688277356</v>
      </c>
      <c r="S302" s="122">
        <v>2.5248993856459592</v>
      </c>
      <c r="T302" s="122">
        <v>2.8693136838709705</v>
      </c>
      <c r="U302" s="122">
        <v>2.9671336948165532</v>
      </c>
      <c r="V302" s="122">
        <v>2.7825378305185082</v>
      </c>
      <c r="W302" s="122">
        <v>2.8750024411351198</v>
      </c>
      <c r="X302" s="122">
        <v>3.257058452709384</v>
      </c>
      <c r="Y302" s="122">
        <v>3.2732458159610394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1.3813120611229011</v>
      </c>
      <c r="D303" s="98">
        <v>3.1621137867336131</v>
      </c>
      <c r="E303" s="98">
        <v>3.2695764682253623</v>
      </c>
      <c r="F303" s="98">
        <v>2.4432984840980101</v>
      </c>
      <c r="G303" s="98">
        <v>1.8989961680811791</v>
      </c>
      <c r="H303" s="98">
        <v>1.6462936086261839</v>
      </c>
      <c r="I303" s="98">
        <v>2.2312864968235084</v>
      </c>
      <c r="J303" s="98">
        <v>2.8877984430928993</v>
      </c>
      <c r="K303" s="98">
        <v>4.3759726945706214</v>
      </c>
      <c r="L303" s="98">
        <v>2.4959869227886933</v>
      </c>
      <c r="M303" s="98">
        <v>2.3169378265850598</v>
      </c>
      <c r="N303" s="98">
        <v>2.3809389674357093</v>
      </c>
      <c r="O303" s="98">
        <v>2.2614996119553092</v>
      </c>
      <c r="P303" s="98">
        <v>3.9850335740303446</v>
      </c>
      <c r="Q303" s="98">
        <v>2.157396672749107</v>
      </c>
      <c r="R303" s="98">
        <v>1.6228477360722682</v>
      </c>
      <c r="S303" s="98">
        <v>1.8292057160176081</v>
      </c>
      <c r="T303" s="98">
        <v>1.7646859088993461</v>
      </c>
      <c r="U303" s="98">
        <v>2.0836083266060759</v>
      </c>
      <c r="V303" s="98">
        <v>1.6149747202635232</v>
      </c>
      <c r="W303" s="98">
        <v>1.8986560459613044</v>
      </c>
      <c r="X303" s="98">
        <v>1.3839464277938247</v>
      </c>
      <c r="Y303" s="98">
        <v>1.7222059133221481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1.4056739349428788E-2</v>
      </c>
      <c r="D304" s="98">
        <v>3.6197652166264097E-2</v>
      </c>
      <c r="E304" s="98">
        <v>0.10762321569146849</v>
      </c>
      <c r="F304" s="98">
        <v>3.3693414901530036E-2</v>
      </c>
      <c r="G304" s="98">
        <v>1.0748031117058379E-2</v>
      </c>
      <c r="H304" s="98">
        <v>2.5758504200377032E-2</v>
      </c>
      <c r="I304" s="98">
        <v>1.6548419258225713E-2</v>
      </c>
      <c r="J304" s="98">
        <v>9.1252580404697192E-2</v>
      </c>
      <c r="K304" s="98">
        <v>8.9102394543206287E-2</v>
      </c>
      <c r="L304" s="98">
        <v>0.21915583967060262</v>
      </c>
      <c r="M304" s="98">
        <v>0.12223540322899354</v>
      </c>
      <c r="N304" s="98">
        <v>0.13009888235402733</v>
      </c>
      <c r="O304" s="98">
        <v>0.10271924809771404</v>
      </c>
      <c r="P304" s="98">
        <v>0.19793797869663737</v>
      </c>
      <c r="Q304" s="98">
        <v>8.1390433429163092E-2</v>
      </c>
      <c r="R304" s="98">
        <v>5.9350323687109768E-2</v>
      </c>
      <c r="S304" s="98">
        <v>0.12443892786956252</v>
      </c>
      <c r="T304" s="98">
        <v>9.2759507150952991E-2</v>
      </c>
      <c r="U304" s="98">
        <v>0.10339396650581914</v>
      </c>
      <c r="V304" s="98">
        <v>0.16753244360279476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2.6547845922241238E-3</v>
      </c>
      <c r="D305" s="101">
        <v>7.1091554476024228E-3</v>
      </c>
      <c r="E305" s="101">
        <v>1.8454649645941009E-2</v>
      </c>
      <c r="F305" s="101">
        <v>5.788755517862558E-3</v>
      </c>
      <c r="G305" s="101">
        <v>2.1191882411959167E-3</v>
      </c>
      <c r="H305" s="101">
        <v>4.6658726835936285E-3</v>
      </c>
      <c r="I305" s="101">
        <v>3.0487275382263305E-3</v>
      </c>
      <c r="J305" s="101">
        <v>1.6463154772098726E-2</v>
      </c>
      <c r="K305" s="101">
        <v>1.6787552200573361E-2</v>
      </c>
      <c r="L305" s="101">
        <v>3.4939892886631324E-2</v>
      </c>
      <c r="M305" s="101">
        <v>1.2935668832190864E-2</v>
      </c>
      <c r="N305" s="101">
        <v>1.4466631692533387E-2</v>
      </c>
      <c r="O305" s="101">
        <v>1.0619384687173853E-2</v>
      </c>
      <c r="P305" s="101">
        <v>2.1255220745914596E-2</v>
      </c>
      <c r="Q305" s="101">
        <v>8.8413280865746163E-3</v>
      </c>
      <c r="R305" s="101">
        <v>6.9745619512616231E-3</v>
      </c>
      <c r="S305" s="101">
        <v>1.4498605503621137E-2</v>
      </c>
      <c r="T305" s="101">
        <v>7.74719366138757E-3</v>
      </c>
      <c r="U305" s="101">
        <v>8.9443965510389283E-3</v>
      </c>
      <c r="V305" s="101">
        <v>1.9800395185360347E-2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1.1401954757204664E-2</v>
      </c>
      <c r="D306" s="104">
        <v>2.9088496718661677E-2</v>
      </c>
      <c r="E306" s="104">
        <v>8.9168566045527475E-2</v>
      </c>
      <c r="F306" s="104">
        <v>2.7904659383667482E-2</v>
      </c>
      <c r="G306" s="104">
        <v>8.6288428758624618E-3</v>
      </c>
      <c r="H306" s="104">
        <v>2.1092631516783405E-2</v>
      </c>
      <c r="I306" s="104">
        <v>1.3499691719999384E-2</v>
      </c>
      <c r="J306" s="104">
        <v>7.4789425632598466E-2</v>
      </c>
      <c r="K306" s="104">
        <v>7.2314842342632926E-2</v>
      </c>
      <c r="L306" s="104">
        <v>0.1842159467839713</v>
      </c>
      <c r="M306" s="104">
        <v>0.10929973439680267</v>
      </c>
      <c r="N306" s="104">
        <v>0.11563225066149395</v>
      </c>
      <c r="O306" s="104">
        <v>9.2099863410540189E-2</v>
      </c>
      <c r="P306" s="104">
        <v>0.17668275795072277</v>
      </c>
      <c r="Q306" s="104">
        <v>7.2549105342588474E-2</v>
      </c>
      <c r="R306" s="104">
        <v>5.2375761735848146E-2</v>
      </c>
      <c r="S306" s="104">
        <v>0.10994032236594138</v>
      </c>
      <c r="T306" s="104">
        <v>8.5012313489565422E-2</v>
      </c>
      <c r="U306" s="104">
        <v>9.444956995478021E-2</v>
      </c>
      <c r="V306" s="104">
        <v>0.14773204841743443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3.4213402222734002E-2</v>
      </c>
      <c r="D307" s="101">
        <v>9.708098147630323E-2</v>
      </c>
      <c r="E307" s="101">
        <v>6.6240350799980738E-2</v>
      </c>
      <c r="F307" s="101">
        <v>7.3404366739842936E-2</v>
      </c>
      <c r="G307" s="101">
        <v>5.6102391542372829E-2</v>
      </c>
      <c r="H307" s="101">
        <v>8.6991217847270694E-2</v>
      </c>
      <c r="I307" s="101">
        <v>0.17240141763098293</v>
      </c>
      <c r="J307" s="101">
        <v>0.10963187247834823</v>
      </c>
      <c r="K307" s="101">
        <v>0.220365302673106</v>
      </c>
      <c r="L307" s="101">
        <v>2.6562546212755716E-3</v>
      </c>
      <c r="M307" s="101">
        <v>8.9752020641972186E-2</v>
      </c>
      <c r="N307" s="101">
        <v>7.3830159214532759E-2</v>
      </c>
      <c r="O307" s="101">
        <v>0.12717209610114499</v>
      </c>
      <c r="P307" s="101">
        <v>0.14566976167063539</v>
      </c>
      <c r="Q307" s="101">
        <v>0.10226443585275759</v>
      </c>
      <c r="R307" s="101">
        <v>6.4571935520425422E-2</v>
      </c>
      <c r="S307" s="101">
        <v>4.3313385536278913E-2</v>
      </c>
      <c r="T307" s="101">
        <v>0.1939335973949782</v>
      </c>
      <c r="U307" s="101">
        <v>7.7559028727051976E-2</v>
      </c>
      <c r="V307" s="101">
        <v>0.33080528570286394</v>
      </c>
      <c r="W307" s="101">
        <v>0</v>
      </c>
      <c r="X307" s="101">
        <v>0.10704617787077565</v>
      </c>
      <c r="Y307" s="101">
        <v>0.28657782644642221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8.5994633403287835E-2</v>
      </c>
      <c r="D308" s="104">
        <v>0.20196730392670403</v>
      </c>
      <c r="E308" s="104">
        <v>0.10834742089081585</v>
      </c>
      <c r="F308" s="104">
        <v>0.14448173475833703</v>
      </c>
      <c r="G308" s="104">
        <v>0.18841696402095648</v>
      </c>
      <c r="H308" s="104">
        <v>0.1118219413257973</v>
      </c>
      <c r="I308" s="104">
        <v>0.26026377325514838</v>
      </c>
      <c r="J308" s="104">
        <v>0.53697302945245584</v>
      </c>
      <c r="K308" s="104">
        <v>0.80325685079770026</v>
      </c>
      <c r="L308" s="104">
        <v>0.73237855884200387</v>
      </c>
      <c r="M308" s="104">
        <v>0.81728019994188339</v>
      </c>
      <c r="N308" s="104">
        <v>0.79592553472233207</v>
      </c>
      <c r="O308" s="104">
        <v>0.55213776487397104</v>
      </c>
      <c r="P308" s="104">
        <v>1.614692962019157</v>
      </c>
      <c r="Q308" s="104">
        <v>0.92385915162951138</v>
      </c>
      <c r="R308" s="104">
        <v>0.63421669299755246</v>
      </c>
      <c r="S308" s="104">
        <v>0.52794135622250948</v>
      </c>
      <c r="T308" s="104">
        <v>0.81793467042569323</v>
      </c>
      <c r="U308" s="104">
        <v>0.70257237297760677</v>
      </c>
      <c r="V308" s="104">
        <v>0.66922538094932615</v>
      </c>
      <c r="W308" s="104">
        <v>0.97634639517381527</v>
      </c>
      <c r="X308" s="104">
        <v>1.7660658470447836</v>
      </c>
      <c r="Y308" s="104">
        <v>1.264462076192469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1.6290830006437156E-2</v>
      </c>
      <c r="D309" s="98">
        <v>4.1166788416332659E-2</v>
      </c>
      <c r="E309" s="98">
        <v>1.5883797985577593E-2</v>
      </c>
      <c r="F309" s="98">
        <v>2.1529650422955106E-2</v>
      </c>
      <c r="G309" s="98">
        <v>3.8536167832067432E-2</v>
      </c>
      <c r="H309" s="98">
        <v>1.9483461693072149E-2</v>
      </c>
      <c r="I309" s="98">
        <v>4.7089367767950654E-2</v>
      </c>
      <c r="J309" s="98">
        <v>9.3803330862691534E-2</v>
      </c>
      <c r="K309" s="98">
        <v>0.15093267787112535</v>
      </c>
      <c r="L309" s="98">
        <v>9.6144962112254401E-2</v>
      </c>
      <c r="M309" s="98">
        <v>8.1006684306381957E-2</v>
      </c>
      <c r="N309" s="98">
        <v>7.625724634580186E-2</v>
      </c>
      <c r="O309" s="98">
        <v>4.4728503545003941E-2</v>
      </c>
      <c r="P309" s="98">
        <v>0.14135737870476378</v>
      </c>
      <c r="Q309" s="98">
        <v>8.6099196847452805E-2</v>
      </c>
      <c r="R309" s="98">
        <v>6.5321804605648418E-2</v>
      </c>
      <c r="S309" s="98">
        <v>5.2005518583459448E-2</v>
      </c>
      <c r="T309" s="98">
        <v>5.8104645897053109E-2</v>
      </c>
      <c r="U309" s="98">
        <v>5.1510240849503092E-2</v>
      </c>
      <c r="V309" s="98">
        <v>1.9090221346210186E-2</v>
      </c>
      <c r="W309" s="98">
        <v>6.947577922213781E-2</v>
      </c>
      <c r="X309" s="98">
        <v>0.24230281815039306</v>
      </c>
      <c r="Y309" s="98">
        <v>0.16930444353359106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6.9703803396850672E-2</v>
      </c>
      <c r="D310" s="98">
        <v>0.16080051551037139</v>
      </c>
      <c r="E310" s="98">
        <v>9.2463622905238255E-2</v>
      </c>
      <c r="F310" s="98">
        <v>0.12295208433538193</v>
      </c>
      <c r="G310" s="98">
        <v>0.14988079618888905</v>
      </c>
      <c r="H310" s="98">
        <v>9.2338479632725151E-2</v>
      </c>
      <c r="I310" s="98">
        <v>0.21317440548719771</v>
      </c>
      <c r="J310" s="98">
        <v>0.44316969858976429</v>
      </c>
      <c r="K310" s="98">
        <v>0.65232417292657496</v>
      </c>
      <c r="L310" s="98">
        <v>0.63623359672974944</v>
      </c>
      <c r="M310" s="98">
        <v>0.73627351563550147</v>
      </c>
      <c r="N310" s="98">
        <v>0.71966828837653019</v>
      </c>
      <c r="O310" s="98">
        <v>0.50740926132896713</v>
      </c>
      <c r="P310" s="98">
        <v>1.4733355833143933</v>
      </c>
      <c r="Q310" s="98">
        <v>0.83775995478205856</v>
      </c>
      <c r="R310" s="98">
        <v>0.56889488839190405</v>
      </c>
      <c r="S310" s="98">
        <v>0.47593583763905006</v>
      </c>
      <c r="T310" s="98">
        <v>0.75983002452864012</v>
      </c>
      <c r="U310" s="98">
        <v>0.65106213212810371</v>
      </c>
      <c r="V310" s="98">
        <v>0.65013515960311596</v>
      </c>
      <c r="W310" s="98">
        <v>0.90687061595167751</v>
      </c>
      <c r="X310" s="98">
        <v>1.5237630288943906</v>
      </c>
      <c r="Y310" s="98">
        <v>1.0951576326588779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2.6215065482230129</v>
      </c>
      <c r="D311" s="122">
        <v>6.3359399248025703</v>
      </c>
      <c r="E311" s="122">
        <v>6.4879583464719985</v>
      </c>
      <c r="F311" s="122">
        <v>4.9925709980447266</v>
      </c>
      <c r="G311" s="122">
        <v>4.0440178353974305</v>
      </c>
      <c r="H311" s="122">
        <v>3.3337234914390121</v>
      </c>
      <c r="I311" s="122">
        <v>4.8655178321278125</v>
      </c>
      <c r="J311" s="122">
        <v>5.58131813750866</v>
      </c>
      <c r="K311" s="122">
        <v>8.2761535797736698</v>
      </c>
      <c r="L311" s="122">
        <v>5.7018934078137473</v>
      </c>
      <c r="M311" s="122">
        <v>5.2996571379749646</v>
      </c>
      <c r="N311" s="122">
        <v>4.6000475696353771</v>
      </c>
      <c r="O311" s="122">
        <v>3.5848673012375993</v>
      </c>
      <c r="P311" s="122">
        <v>6.4741587365574347</v>
      </c>
      <c r="Q311" s="122">
        <v>3.5493097907248945</v>
      </c>
      <c r="R311" s="122">
        <v>3.3953507036707355</v>
      </c>
      <c r="S311" s="122">
        <v>3.2246931865706667</v>
      </c>
      <c r="T311" s="122">
        <v>4.2743453158909981</v>
      </c>
      <c r="U311" s="122">
        <v>4.5132763272820196</v>
      </c>
      <c r="V311" s="122">
        <v>4.3604331170712261</v>
      </c>
      <c r="W311" s="122">
        <v>4.9386639994920012</v>
      </c>
      <c r="X311" s="122">
        <v>5.3467066613279357</v>
      </c>
      <c r="Y311" s="122">
        <v>6.3478528784354218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1.2424897691965338</v>
      </c>
      <c r="D312" s="98">
        <v>2.9365007369026781</v>
      </c>
      <c r="E312" s="98">
        <v>3.6723625909567637</v>
      </c>
      <c r="F312" s="98">
        <v>2.2985426276217034</v>
      </c>
      <c r="G312" s="98">
        <v>1.2401326900860574</v>
      </c>
      <c r="H312" s="98">
        <v>1.0273322599901613</v>
      </c>
      <c r="I312" s="98">
        <v>1.3149735934642302</v>
      </c>
      <c r="J312" s="98">
        <v>1.630242072107513</v>
      </c>
      <c r="K312" s="98">
        <v>3.4764678954573855</v>
      </c>
      <c r="L312" s="98">
        <v>2.8550250483199364</v>
      </c>
      <c r="M312" s="98">
        <v>3.0963817791352186</v>
      </c>
      <c r="N312" s="98">
        <v>3.1112714680852243</v>
      </c>
      <c r="O312" s="98">
        <v>2.2190104943195705</v>
      </c>
      <c r="P312" s="98">
        <v>2.6701773061087528</v>
      </c>
      <c r="Q312" s="98">
        <v>0.90342214378970409</v>
      </c>
      <c r="R312" s="98">
        <v>0.54194843719716634</v>
      </c>
      <c r="S312" s="98">
        <v>1.1012334898653164</v>
      </c>
      <c r="T312" s="98">
        <v>1.2248941267756981</v>
      </c>
      <c r="U312" s="98">
        <v>1.5038225350098076</v>
      </c>
      <c r="V312" s="98">
        <v>1.431585624619468</v>
      </c>
      <c r="W312" s="98">
        <v>0.73616732117319017</v>
      </c>
      <c r="X312" s="98">
        <v>0.5272122348960061</v>
      </c>
      <c r="Y312" s="98">
        <v>0.62876250728428429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1.3790167790264791</v>
      </c>
      <c r="D313" s="33">
        <v>3.3994391878998917</v>
      </c>
      <c r="E313" s="33">
        <v>2.8155957555152344</v>
      </c>
      <c r="F313" s="33">
        <v>2.6940283704230232</v>
      </c>
      <c r="G313" s="33">
        <v>2.8038851453113729</v>
      </c>
      <c r="H313" s="33">
        <v>2.3063912314488508</v>
      </c>
      <c r="I313" s="33">
        <v>3.5505442386635826</v>
      </c>
      <c r="J313" s="33">
        <v>3.9510760654011468</v>
      </c>
      <c r="K313" s="33">
        <v>4.7996856843162838</v>
      </c>
      <c r="L313" s="33">
        <v>2.8468683594938109</v>
      </c>
      <c r="M313" s="33">
        <v>2.203275358839746</v>
      </c>
      <c r="N313" s="33">
        <v>1.4887761015501531</v>
      </c>
      <c r="O313" s="33">
        <v>1.3658568069180288</v>
      </c>
      <c r="P313" s="33">
        <v>3.8039814304486814</v>
      </c>
      <c r="Q313" s="33">
        <v>2.6458876469351904</v>
      </c>
      <c r="R313" s="33">
        <v>2.853402266473569</v>
      </c>
      <c r="S313" s="33">
        <v>2.1234596967053503</v>
      </c>
      <c r="T313" s="33">
        <v>3.0494511891153002</v>
      </c>
      <c r="U313" s="33">
        <v>3.0094537922722124</v>
      </c>
      <c r="V313" s="33">
        <v>2.9288474924517578</v>
      </c>
      <c r="W313" s="33">
        <v>4.2024966783188109</v>
      </c>
      <c r="X313" s="33">
        <v>4.8194944264319295</v>
      </c>
      <c r="Y313" s="33">
        <v>5.7190903711511378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0.85610609253899472</v>
      </c>
      <c r="D315" s="154">
        <f t="shared" si="118"/>
        <v>0.8795517524405434</v>
      </c>
      <c r="E315" s="154">
        <f t="shared" si="118"/>
        <v>0.96832781315955463</v>
      </c>
      <c r="F315" s="154">
        <f t="shared" si="118"/>
        <v>0.98859752672735779</v>
      </c>
      <c r="G315" s="154">
        <f t="shared" si="118"/>
        <v>1.0536864890519082</v>
      </c>
      <c r="H315" s="154">
        <f t="shared" si="118"/>
        <v>1.0775052020773435</v>
      </c>
      <c r="I315" s="154">
        <f t="shared" si="118"/>
        <v>1.0525818081194755</v>
      </c>
      <c r="J315" s="154">
        <f t="shared" si="118"/>
        <v>1.0665031866685084</v>
      </c>
      <c r="K315" s="154">
        <f t="shared" si="118"/>
        <v>1.1621522286934549</v>
      </c>
      <c r="L315" s="154">
        <f t="shared" si="118"/>
        <v>1.1300836360725217</v>
      </c>
      <c r="M315" s="154">
        <f t="shared" si="118"/>
        <v>1.195008438631751</v>
      </c>
      <c r="N315" s="154">
        <f t="shared" si="118"/>
        <v>1.295652178067574</v>
      </c>
      <c r="O315" s="154">
        <f t="shared" si="118"/>
        <v>1.4221542658185118</v>
      </c>
      <c r="P315" s="154">
        <f t="shared" si="118"/>
        <v>1.4892881951578214</v>
      </c>
      <c r="Q315" s="154">
        <f t="shared" si="118"/>
        <v>1.5699649282743833</v>
      </c>
      <c r="R315" s="154">
        <f t="shared" ref="R315:V315" si="119">IF(R297=0,"",R297/R279)</f>
        <v>1.4580700560083082</v>
      </c>
      <c r="S315" s="154">
        <f t="shared" si="119"/>
        <v>1.4391276118328979</v>
      </c>
      <c r="T315" s="154">
        <f t="shared" si="119"/>
        <v>1.4041137355889963</v>
      </c>
      <c r="U315" s="154">
        <f t="shared" si="119"/>
        <v>1.3877947096742502</v>
      </c>
      <c r="V315" s="154">
        <f t="shared" si="119"/>
        <v>1.3375835540844312</v>
      </c>
      <c r="W315" s="154">
        <f t="shared" ref="W315:Y315" si="120">IF(W297=0,"",W297/W279)</f>
        <v>1.401763428889264</v>
      </c>
      <c r="X315" s="154">
        <f t="shared" si="120"/>
        <v>1.5010713665539357</v>
      </c>
      <c r="Y315" s="154">
        <f t="shared" si="120"/>
        <v>1.4526165226976964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1.7242117861087447</v>
      </c>
      <c r="D316" s="155">
        <f t="shared" si="121"/>
        <v>1.8250217229104371</v>
      </c>
      <c r="E316" s="155">
        <f t="shared" si="121"/>
        <v>1.9275289278387584</v>
      </c>
      <c r="F316" s="155">
        <f t="shared" si="121"/>
        <v>2.0307451554727129</v>
      </c>
      <c r="G316" s="155">
        <f t="shared" si="121"/>
        <v>2.1355708239049038</v>
      </c>
      <c r="H316" s="155">
        <f t="shared" si="121"/>
        <v>2.2418976140819926</v>
      </c>
      <c r="I316" s="155">
        <f t="shared" si="121"/>
        <v>2.3499493584160711</v>
      </c>
      <c r="J316" s="155">
        <f t="shared" si="121"/>
        <v>2.4606386547661012</v>
      </c>
      <c r="K316" s="155">
        <f t="shared" si="121"/>
        <v>2.5747442735652215</v>
      </c>
      <c r="L316" s="155">
        <f t="shared" si="121"/>
        <v>2.6924797060007801</v>
      </c>
      <c r="M316" s="155">
        <f t="shared" si="121"/>
        <v>2.8364457716750735</v>
      </c>
      <c r="N316" s="155">
        <f t="shared" si="121"/>
        <v>3.0144361216756597</v>
      </c>
      <c r="O316" s="155">
        <f t="shared" si="121"/>
        <v>3.2291282944402888</v>
      </c>
      <c r="P316" s="155">
        <f t="shared" si="121"/>
        <v>3.4588745448354845</v>
      </c>
      <c r="Q316" s="155">
        <f t="shared" si="121"/>
        <v>3.6375408572520258</v>
      </c>
      <c r="R316" s="155">
        <f t="shared" ref="R316:V316" si="122">IF(R298=0,"",R298/R280)</f>
        <v>3.6384075968166338</v>
      </c>
      <c r="S316" s="155">
        <f t="shared" si="122"/>
        <v>3.6385039012127014</v>
      </c>
      <c r="T316" s="155">
        <f t="shared" si="122"/>
        <v>3.6386109060972203</v>
      </c>
      <c r="U316" s="155">
        <f t="shared" si="122"/>
        <v>3.638729800413353</v>
      </c>
      <c r="V316" s="155">
        <f t="shared" si="122"/>
        <v>3.6494302888653003</v>
      </c>
      <c r="W316" s="155">
        <f t="shared" ref="W316:Y316" si="123">IF(W298=0,"",W298/W280)</f>
        <v>3.706425330413627</v>
      </c>
      <c r="X316" s="155">
        <f t="shared" si="123"/>
        <v>3.7827583090787735</v>
      </c>
      <c r="Y316" s="155">
        <f t="shared" si="123"/>
        <v>3.8703536917395795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1.7242117861087447</v>
      </c>
      <c r="D317" s="156">
        <f t="shared" si="124"/>
        <v>1.8250217229104371</v>
      </c>
      <c r="E317" s="156">
        <f t="shared" si="124"/>
        <v>1.9275289278387584</v>
      </c>
      <c r="F317" s="156">
        <f t="shared" si="124"/>
        <v>2.0307451554727129</v>
      </c>
      <c r="G317" s="156">
        <f t="shared" si="124"/>
        <v>2.1355708239049038</v>
      </c>
      <c r="H317" s="156">
        <f t="shared" si="124"/>
        <v>2.2418976140819926</v>
      </c>
      <c r="I317" s="156">
        <f t="shared" si="124"/>
        <v>2.3499493584160711</v>
      </c>
      <c r="J317" s="156">
        <f t="shared" si="124"/>
        <v>2.4606386547661012</v>
      </c>
      <c r="K317" s="156">
        <f t="shared" si="124"/>
        <v>2.5747442735652215</v>
      </c>
      <c r="L317" s="156">
        <f t="shared" si="124"/>
        <v>2.6924797060007801</v>
      </c>
      <c r="M317" s="156">
        <f t="shared" si="124"/>
        <v>2.8364457716750735</v>
      </c>
      <c r="N317" s="156">
        <f t="shared" si="124"/>
        <v>3.0144361216756597</v>
      </c>
      <c r="O317" s="156">
        <f t="shared" si="124"/>
        <v>3.2291282944402888</v>
      </c>
      <c r="P317" s="156">
        <f t="shared" si="124"/>
        <v>3.4588745448354845</v>
      </c>
      <c r="Q317" s="156">
        <f t="shared" si="124"/>
        <v>3.6375408572520258</v>
      </c>
      <c r="R317" s="156">
        <f t="shared" ref="R317:V317" si="125">IF(R299=0,"",R299/R281)</f>
        <v>3.6384075968166338</v>
      </c>
      <c r="S317" s="156">
        <f t="shared" si="125"/>
        <v>3.6385039012127014</v>
      </c>
      <c r="T317" s="156">
        <f t="shared" si="125"/>
        <v>3.6386109060972203</v>
      </c>
      <c r="U317" s="156">
        <f t="shared" si="125"/>
        <v>3.638729800413353</v>
      </c>
      <c r="V317" s="156">
        <f t="shared" si="125"/>
        <v>3.6494302888653003</v>
      </c>
      <c r="W317" s="156">
        <f t="shared" ref="W317:Y317" si="126">IF(W299=0,"",W299/W281)</f>
        <v>3.706425330413627</v>
      </c>
      <c r="X317" s="156">
        <f t="shared" si="126"/>
        <v>3.7827583090787735</v>
      </c>
      <c r="Y317" s="156">
        <f t="shared" si="126"/>
        <v>3.8703536917395795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2.2780206427078262</v>
      </c>
      <c r="D318" s="155">
        <f t="shared" si="127"/>
        <v>2.3733494565267517</v>
      </c>
      <c r="E318" s="155">
        <f t="shared" si="127"/>
        <v>2.4701074325726364</v>
      </c>
      <c r="F318" s="155">
        <f t="shared" si="127"/>
        <v>2.5676425260017015</v>
      </c>
      <c r="G318" s="155">
        <f t="shared" si="127"/>
        <v>2.6665197892742047</v>
      </c>
      <c r="H318" s="155">
        <f t="shared" si="127"/>
        <v>2.766650417833262</v>
      </c>
      <c r="I318" s="155">
        <f t="shared" si="127"/>
        <v>2.8681528574147013</v>
      </c>
      <c r="J318" s="155">
        <f t="shared" si="127"/>
        <v>2.9715579729014108</v>
      </c>
      <c r="K318" s="155">
        <f t="shared" si="127"/>
        <v>3.0772862535440515</v>
      </c>
      <c r="L318" s="155">
        <f t="shared" si="127"/>
        <v>3.1853934607428278</v>
      </c>
      <c r="M318" s="155">
        <f t="shared" si="127"/>
        <v>3.3092763516270676</v>
      </c>
      <c r="N318" s="155">
        <f t="shared" si="127"/>
        <v>3.4529118083418195</v>
      </c>
      <c r="O318" s="155">
        <f t="shared" si="127"/>
        <v>3.6160435994387772</v>
      </c>
      <c r="P318" s="155">
        <f t="shared" si="127"/>
        <v>3.7827957384910498</v>
      </c>
      <c r="Q318" s="155">
        <f t="shared" si="127"/>
        <v>3.9107754485369099</v>
      </c>
      <c r="R318" s="155">
        <f t="shared" ref="R318:V318" si="128">IF(R300=0,"",R300/R282)</f>
        <v>3.9385058513711679</v>
      </c>
      <c r="S318" s="155">
        <f t="shared" si="128"/>
        <v>3.9415870072416408</v>
      </c>
      <c r="T318" s="155">
        <f t="shared" si="128"/>
        <v>3.9450105137643892</v>
      </c>
      <c r="U318" s="155">
        <f t="shared" si="128"/>
        <v>3.9488144099007756</v>
      </c>
      <c r="V318" s="155">
        <f t="shared" si="128"/>
        <v>3.9596841818886914</v>
      </c>
      <c r="W318" s="155">
        <f t="shared" ref="W318:Y318" si="129">IF(W300=0,"",W300/W282)</f>
        <v>3.9953608813464681</v>
      </c>
      <c r="X318" s="155">
        <f t="shared" si="129"/>
        <v>4.0387840662242995</v>
      </c>
      <c r="Y318" s="155">
        <f t="shared" si="129"/>
        <v>4.0877297143224061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2.2780206427078262</v>
      </c>
      <c r="D319" s="156">
        <f t="shared" si="130"/>
        <v>2.3733494565267517</v>
      </c>
      <c r="E319" s="156">
        <f t="shared" si="130"/>
        <v>2.4701074325726364</v>
      </c>
      <c r="F319" s="156">
        <f t="shared" si="130"/>
        <v>2.5676425260017015</v>
      </c>
      <c r="G319" s="156">
        <f t="shared" si="130"/>
        <v>2.6665197892742047</v>
      </c>
      <c r="H319" s="156">
        <f t="shared" si="130"/>
        <v>2.766650417833262</v>
      </c>
      <c r="I319" s="156">
        <f t="shared" si="130"/>
        <v>2.8681528574147013</v>
      </c>
      <c r="J319" s="156">
        <f t="shared" si="130"/>
        <v>2.9715579729014108</v>
      </c>
      <c r="K319" s="156">
        <f t="shared" si="130"/>
        <v>3.0772862535440515</v>
      </c>
      <c r="L319" s="156">
        <f t="shared" si="130"/>
        <v>3.1853934607428278</v>
      </c>
      <c r="M319" s="156">
        <f t="shared" si="130"/>
        <v>3.3092763516270676</v>
      </c>
      <c r="N319" s="156">
        <f t="shared" si="130"/>
        <v>3.4529118083418195</v>
      </c>
      <c r="O319" s="156">
        <f t="shared" si="130"/>
        <v>3.6160435994387772</v>
      </c>
      <c r="P319" s="156">
        <f t="shared" si="130"/>
        <v>3.7827957384910498</v>
      </c>
      <c r="Q319" s="156">
        <f t="shared" si="130"/>
        <v>3.9107754485369099</v>
      </c>
      <c r="R319" s="156">
        <f t="shared" ref="R319:V319" si="131">IF(R301=0,"",R301/R283)</f>
        <v>3.9385058513711679</v>
      </c>
      <c r="S319" s="156">
        <f t="shared" si="131"/>
        <v>3.9415870072416408</v>
      </c>
      <c r="T319" s="156">
        <f t="shared" si="131"/>
        <v>3.9450105137643892</v>
      </c>
      <c r="U319" s="156">
        <f t="shared" si="131"/>
        <v>3.9488144099007756</v>
      </c>
      <c r="V319" s="156">
        <f t="shared" si="131"/>
        <v>3.9596841818886914</v>
      </c>
      <c r="W319" s="156">
        <f t="shared" ref="W319:Y319" si="132">IF(W301=0,"",W301/W283)</f>
        <v>3.9953608813464681</v>
      </c>
      <c r="X319" s="156">
        <f t="shared" si="132"/>
        <v>4.0387840662242995</v>
      </c>
      <c r="Y319" s="156">
        <f t="shared" si="132"/>
        <v>4.0877297143224061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0.60350542656537776</v>
      </c>
      <c r="D320" s="155">
        <f t="shared" si="133"/>
        <v>0.60580294159383663</v>
      </c>
      <c r="E320" s="155">
        <f t="shared" si="133"/>
        <v>0.60585595046232887</v>
      </c>
      <c r="F320" s="155">
        <f t="shared" si="133"/>
        <v>0.60982411456703156</v>
      </c>
      <c r="G320" s="155">
        <f t="shared" si="133"/>
        <v>0.61705416326768825</v>
      </c>
      <c r="H320" s="155">
        <f t="shared" si="133"/>
        <v>0.61689444954414396</v>
      </c>
      <c r="I320" s="155">
        <f t="shared" si="133"/>
        <v>0.6272009507851638</v>
      </c>
      <c r="J320" s="155">
        <f t="shared" si="133"/>
        <v>0.64399157310406829</v>
      </c>
      <c r="K320" s="155">
        <f t="shared" si="133"/>
        <v>0.64525485475343214</v>
      </c>
      <c r="L320" s="155">
        <f t="shared" si="133"/>
        <v>0.67625901260851429</v>
      </c>
      <c r="M320" s="155">
        <f t="shared" si="133"/>
        <v>0.68992611664605896</v>
      </c>
      <c r="N320" s="155">
        <f t="shared" si="133"/>
        <v>0.70080877610900538</v>
      </c>
      <c r="O320" s="155">
        <f t="shared" si="133"/>
        <v>0.70668578128887005</v>
      </c>
      <c r="P320" s="155">
        <f t="shared" si="133"/>
        <v>0.74993787513900023</v>
      </c>
      <c r="Q320" s="155">
        <f t="shared" si="133"/>
        <v>0.76981906860010452</v>
      </c>
      <c r="R320" s="155">
        <f t="shared" ref="R320:V320" si="134">IF(R302=0,"",R302/R284)</f>
        <v>0.7780033079816886</v>
      </c>
      <c r="S320" s="155">
        <f t="shared" si="134"/>
        <v>0.78325244882753475</v>
      </c>
      <c r="T320" s="155">
        <f t="shared" si="134"/>
        <v>0.80718467557650886</v>
      </c>
      <c r="U320" s="155">
        <f t="shared" si="134"/>
        <v>0.80708939645061284</v>
      </c>
      <c r="V320" s="155">
        <f t="shared" si="134"/>
        <v>0.8206303320727486</v>
      </c>
      <c r="W320" s="155">
        <f t="shared" ref="W320:Y320" si="135">IF(W302=0,"",W302/W284)</f>
        <v>0.83174865849972368</v>
      </c>
      <c r="X320" s="155">
        <f t="shared" si="135"/>
        <v>0.86677206548025831</v>
      </c>
      <c r="Y320" s="155">
        <f t="shared" si="135"/>
        <v>0.84159751632700508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0.58804966361108735</v>
      </c>
      <c r="D321" s="156">
        <f t="shared" si="136"/>
        <v>0.58977814030177445</v>
      </c>
      <c r="E321" s="156">
        <f t="shared" si="136"/>
        <v>0.59174688290282129</v>
      </c>
      <c r="F321" s="156">
        <f t="shared" si="136"/>
        <v>0.59374838903709903</v>
      </c>
      <c r="G321" s="156">
        <f t="shared" si="136"/>
        <v>0.5959711659426068</v>
      </c>
      <c r="H321" s="156">
        <f t="shared" si="136"/>
        <v>0.59839214273324515</v>
      </c>
      <c r="I321" s="156">
        <f t="shared" si="136"/>
        <v>0.60105776759796514</v>
      </c>
      <c r="J321" s="156">
        <f t="shared" si="136"/>
        <v>0.6041583223721646</v>
      </c>
      <c r="K321" s="156">
        <f t="shared" si="136"/>
        <v>0.60785559666600686</v>
      </c>
      <c r="L321" s="156">
        <f t="shared" si="136"/>
        <v>0.61219287583324822</v>
      </c>
      <c r="M321" s="156">
        <f t="shared" si="136"/>
        <v>0.62103469443540416</v>
      </c>
      <c r="N321" s="156">
        <f t="shared" si="136"/>
        <v>0.63560943920575519</v>
      </c>
      <c r="O321" s="156">
        <f t="shared" si="136"/>
        <v>0.65691685553215018</v>
      </c>
      <c r="P321" s="156">
        <f t="shared" si="136"/>
        <v>0.68275439641472979</v>
      </c>
      <c r="Q321" s="156">
        <f t="shared" si="136"/>
        <v>0.70601752558597308</v>
      </c>
      <c r="R321" s="156">
        <f t="shared" ref="R321:V321" si="137">IF(R303=0,"",R303/R285)</f>
        <v>0.7211101304467249</v>
      </c>
      <c r="S321" s="156">
        <f t="shared" si="137"/>
        <v>0.73516278397388879</v>
      </c>
      <c r="T321" s="156">
        <f t="shared" si="137"/>
        <v>0.74776113285070556</v>
      </c>
      <c r="U321" s="156">
        <f t="shared" si="137"/>
        <v>0.75849082376045973</v>
      </c>
      <c r="V321" s="156">
        <f t="shared" si="137"/>
        <v>0.76693750338641831</v>
      </c>
      <c r="W321" s="156">
        <f t="shared" ref="W321:Y321" si="138">IF(W303=0,"",W303/W285)</f>
        <v>0.77212928033913775</v>
      </c>
      <c r="X321" s="156">
        <f t="shared" si="138"/>
        <v>0.77548819969631444</v>
      </c>
      <c r="Y321" s="156">
        <f t="shared" si="138"/>
        <v>0.77718907424739758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0.88315444123252185</v>
      </c>
      <c r="D322" s="156">
        <f t="shared" si="139"/>
        <v>0.8798128501571848</v>
      </c>
      <c r="E322" s="156">
        <f t="shared" si="139"/>
        <v>0.89421255369514352</v>
      </c>
      <c r="F322" s="156">
        <f t="shared" si="139"/>
        <v>0.89481233986112707</v>
      </c>
      <c r="G322" s="156">
        <f t="shared" si="139"/>
        <v>0.88209239686391627</v>
      </c>
      <c r="H322" s="156">
        <f t="shared" si="139"/>
        <v>0.89160682288182658</v>
      </c>
      <c r="I322" s="156">
        <f t="shared" si="139"/>
        <v>0.891043128837959</v>
      </c>
      <c r="J322" s="156">
        <f t="shared" si="139"/>
        <v>0.89428978998364872</v>
      </c>
      <c r="K322" s="156">
        <f t="shared" si="139"/>
        <v>0.8916257278653088</v>
      </c>
      <c r="L322" s="156">
        <f t="shared" si="139"/>
        <v>0.90827007487891331</v>
      </c>
      <c r="M322" s="156">
        <f t="shared" si="139"/>
        <v>0.93934054075364559</v>
      </c>
      <c r="N322" s="156">
        <f t="shared" si="139"/>
        <v>0.94007174407871796</v>
      </c>
      <c r="O322" s="156">
        <f t="shared" si="139"/>
        <v>0.94877301206152875</v>
      </c>
      <c r="P322" s="156">
        <f t="shared" si="139"/>
        <v>0.95247509844506095</v>
      </c>
      <c r="Q322" s="156">
        <f t="shared" si="139"/>
        <v>0.95672498562183406</v>
      </c>
      <c r="R322" s="156">
        <f t="shared" ref="R322:V322" si="140">IF(R304=0,"",R304/R286)</f>
        <v>0.95652675018936706</v>
      </c>
      <c r="S322" s="156">
        <f t="shared" si="140"/>
        <v>0.95971817021092387</v>
      </c>
      <c r="T322" s="156">
        <f t="shared" si="140"/>
        <v>0.9725988462469749</v>
      </c>
      <c r="U322" s="156">
        <f t="shared" si="140"/>
        <v>0.97319360570755065</v>
      </c>
      <c r="V322" s="156">
        <f t="shared" si="140"/>
        <v>0.96532928210273627</v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0.58804966361108735</v>
      </c>
      <c r="D323" s="157">
        <f t="shared" si="142"/>
        <v>0.58977814030177445</v>
      </c>
      <c r="E323" s="157">
        <f t="shared" si="142"/>
        <v>0.59174688290282129</v>
      </c>
      <c r="F323" s="157">
        <f t="shared" si="142"/>
        <v>0.59374838903709903</v>
      </c>
      <c r="G323" s="157">
        <f t="shared" si="142"/>
        <v>0.59597116594260668</v>
      </c>
      <c r="H323" s="157">
        <f t="shared" si="142"/>
        <v>0.59839214273324515</v>
      </c>
      <c r="I323" s="157">
        <f t="shared" si="142"/>
        <v>0.60105776759796514</v>
      </c>
      <c r="J323" s="157">
        <f t="shared" si="142"/>
        <v>0.6041583223721646</v>
      </c>
      <c r="K323" s="157">
        <f t="shared" si="142"/>
        <v>0.60785559666600686</v>
      </c>
      <c r="L323" s="157">
        <f t="shared" si="142"/>
        <v>0.61219287583324822</v>
      </c>
      <c r="M323" s="157">
        <f t="shared" si="142"/>
        <v>0.62103469443540416</v>
      </c>
      <c r="N323" s="157">
        <f t="shared" si="142"/>
        <v>0.63560943920575519</v>
      </c>
      <c r="O323" s="157">
        <f t="shared" si="142"/>
        <v>0.65691685553215018</v>
      </c>
      <c r="P323" s="157">
        <f t="shared" si="142"/>
        <v>0.68275439641472979</v>
      </c>
      <c r="Q323" s="157">
        <f t="shared" si="142"/>
        <v>0.70601752558597297</v>
      </c>
      <c r="R323" s="157">
        <f t="shared" ref="R323:V323" si="143">IF(R305=0,"",R305/R287)</f>
        <v>0.7211101304467249</v>
      </c>
      <c r="S323" s="157">
        <f t="shared" si="143"/>
        <v>0.73516278397388879</v>
      </c>
      <c r="T323" s="157">
        <f t="shared" si="143"/>
        <v>0.74776113285070556</v>
      </c>
      <c r="U323" s="157">
        <f t="shared" si="143"/>
        <v>0.75849082376045973</v>
      </c>
      <c r="V323" s="157">
        <f t="shared" si="143"/>
        <v>0.76693750338641831</v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0.65848687005679507</v>
      </c>
      <c r="D325" s="157">
        <f t="shared" si="148"/>
        <v>0.65950357571837825</v>
      </c>
      <c r="E325" s="157">
        <f t="shared" si="148"/>
        <v>0.66061661661157933</v>
      </c>
      <c r="F325" s="157">
        <f t="shared" si="148"/>
        <v>0.66174308687529471</v>
      </c>
      <c r="G325" s="157">
        <f t="shared" si="148"/>
        <v>0.66295902792456962</v>
      </c>
      <c r="H325" s="157">
        <f t="shared" si="148"/>
        <v>0.66425585631555406</v>
      </c>
      <c r="I325" s="157">
        <f t="shared" si="148"/>
        <v>0.66565329322752209</v>
      </c>
      <c r="J325" s="157">
        <f t="shared" si="148"/>
        <v>0.66723041461428201</v>
      </c>
      <c r="K325" s="157">
        <f t="shared" si="148"/>
        <v>0.66905707732594288</v>
      </c>
      <c r="L325" s="157">
        <f t="shared" si="148"/>
        <v>0.67115729942386804</v>
      </c>
      <c r="M325" s="157">
        <f t="shared" si="148"/>
        <v>0.67515007459216614</v>
      </c>
      <c r="N325" s="157">
        <f t="shared" si="148"/>
        <v>0.68173380124730232</v>
      </c>
      <c r="O325" s="157">
        <f t="shared" si="148"/>
        <v>0.69177312856985285</v>
      </c>
      <c r="P325" s="157">
        <f t="shared" si="148"/>
        <v>0.70479208919072422</v>
      </c>
      <c r="Q325" s="157">
        <f t="shared" si="148"/>
        <v>0.717352616282666</v>
      </c>
      <c r="R325" s="157">
        <f t="shared" ref="R325:V325" si="149">IF(R307=0,"",R307/R289)</f>
        <v>0.72585281928530032</v>
      </c>
      <c r="S325" s="157">
        <f t="shared" si="149"/>
        <v>0.73408805082634709</v>
      </c>
      <c r="T325" s="157">
        <f t="shared" si="149"/>
        <v>0.74225937256559227</v>
      </c>
      <c r="U325" s="157">
        <f t="shared" si="149"/>
        <v>0.75044892854146394</v>
      </c>
      <c r="V325" s="157">
        <f t="shared" si="149"/>
        <v>0.75849421794806648</v>
      </c>
      <c r="W325" s="157" t="str">
        <f t="shared" ref="W325:Y325" si="150">IF(W307=0,"",W307/W289)</f>
        <v/>
      </c>
      <c r="X325" s="157">
        <f t="shared" si="150"/>
        <v>0.77752119968369449</v>
      </c>
      <c r="Y325" s="157">
        <f t="shared" si="150"/>
        <v>0.78841696277467421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0.91053957173013234</v>
      </c>
      <c r="D326" s="158">
        <f t="shared" si="151"/>
        <v>0.90478473410182836</v>
      </c>
      <c r="E326" s="158">
        <f t="shared" si="151"/>
        <v>0.92996075136765488</v>
      </c>
      <c r="F326" s="158">
        <f t="shared" si="151"/>
        <v>0.92922162200260761</v>
      </c>
      <c r="G326" s="158">
        <f t="shared" si="151"/>
        <v>0.90581454842229525</v>
      </c>
      <c r="H326" s="158">
        <f t="shared" si="151"/>
        <v>0.91906123100149406</v>
      </c>
      <c r="I326" s="158">
        <f t="shared" si="151"/>
        <v>0.91669290812904514</v>
      </c>
      <c r="J326" s="158">
        <f t="shared" si="151"/>
        <v>0.91985898597430549</v>
      </c>
      <c r="K326" s="158">
        <f t="shared" si="151"/>
        <v>0.91496042555499824</v>
      </c>
      <c r="L326" s="158">
        <f t="shared" si="151"/>
        <v>0.93956590169799747</v>
      </c>
      <c r="M326" s="158">
        <f t="shared" si="151"/>
        <v>0.95448030917065418</v>
      </c>
      <c r="N326" s="158">
        <f t="shared" si="151"/>
        <v>0.95718648088340552</v>
      </c>
      <c r="O326" s="158">
        <f t="shared" si="151"/>
        <v>0.96516271805183196</v>
      </c>
      <c r="P326" s="158">
        <f t="shared" si="151"/>
        <v>0.9646283339914512</v>
      </c>
      <c r="Q326" s="158">
        <f t="shared" si="151"/>
        <v>0.96458036861767704</v>
      </c>
      <c r="R326" s="158">
        <f t="shared" ref="R326:V326" si="152">IF(R308=0,"",R308/R290)</f>
        <v>0.96255604229169345</v>
      </c>
      <c r="S326" s="158">
        <f t="shared" si="152"/>
        <v>0.96554701371653362</v>
      </c>
      <c r="T326" s="158">
        <f t="shared" si="152"/>
        <v>0.97592664565657683</v>
      </c>
      <c r="U326" s="158">
        <f t="shared" si="152"/>
        <v>0.97619985793072672</v>
      </c>
      <c r="V326" s="158">
        <f t="shared" si="152"/>
        <v>0.99099907654091945</v>
      </c>
      <c r="W326" s="158">
        <f t="shared" ref="W326:Y326" si="153">IF(W308=0,"",W308/W290)</f>
        <v>0.97870629999897707</v>
      </c>
      <c r="X326" s="158">
        <f t="shared" si="153"/>
        <v>0.96222498900609554</v>
      </c>
      <c r="Y326" s="158">
        <f t="shared" si="153"/>
        <v>0.96531385962562732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0.65848687005679496</v>
      </c>
      <c r="D327" s="156">
        <f t="shared" si="154"/>
        <v>0.65950357571837825</v>
      </c>
      <c r="E327" s="156">
        <f t="shared" si="154"/>
        <v>0.66061661661157922</v>
      </c>
      <c r="F327" s="156">
        <f t="shared" si="154"/>
        <v>0.66174308687529471</v>
      </c>
      <c r="G327" s="156">
        <f t="shared" si="154"/>
        <v>0.66295902792456962</v>
      </c>
      <c r="H327" s="156">
        <f t="shared" si="154"/>
        <v>0.66425585631555406</v>
      </c>
      <c r="I327" s="156">
        <f t="shared" si="154"/>
        <v>0.66565329322752209</v>
      </c>
      <c r="J327" s="156">
        <f t="shared" si="154"/>
        <v>0.66723041461428201</v>
      </c>
      <c r="K327" s="156">
        <f t="shared" si="154"/>
        <v>0.66905707732594288</v>
      </c>
      <c r="L327" s="156">
        <f t="shared" si="154"/>
        <v>0.67115729942386804</v>
      </c>
      <c r="M327" s="156">
        <f t="shared" si="154"/>
        <v>0.67515007459216614</v>
      </c>
      <c r="N327" s="156">
        <f t="shared" si="154"/>
        <v>0.68173380124730232</v>
      </c>
      <c r="O327" s="156">
        <f t="shared" si="154"/>
        <v>0.69177312856985296</v>
      </c>
      <c r="P327" s="156">
        <f t="shared" si="154"/>
        <v>0.70479208919072411</v>
      </c>
      <c r="Q327" s="156">
        <f t="shared" si="154"/>
        <v>0.717352616282666</v>
      </c>
      <c r="R327" s="156">
        <f t="shared" ref="R327:V327" si="155">IF(R309=0,"",R309/R291)</f>
        <v>0.72585281928530043</v>
      </c>
      <c r="S327" s="156">
        <f t="shared" si="155"/>
        <v>0.73408805082634709</v>
      </c>
      <c r="T327" s="156">
        <f t="shared" si="155"/>
        <v>0.74225937256559227</v>
      </c>
      <c r="U327" s="156">
        <f t="shared" si="155"/>
        <v>0.75044892854146383</v>
      </c>
      <c r="V327" s="156">
        <f t="shared" si="155"/>
        <v>0.75849421794806648</v>
      </c>
      <c r="W327" s="156">
        <f t="shared" ref="W327:Y327" si="156">IF(W309=0,"",W309/W291)</f>
        <v>0.76584223618974279</v>
      </c>
      <c r="X327" s="156">
        <f t="shared" si="156"/>
        <v>0.77752119968369449</v>
      </c>
      <c r="Y327" s="156">
        <f t="shared" si="156"/>
        <v>0.78841696277467432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0.63950992599220313</v>
      </c>
      <c r="D329" s="155">
        <f t="shared" si="160"/>
        <v>0.64224604787207906</v>
      </c>
      <c r="E329" s="155">
        <f t="shared" si="160"/>
        <v>0.62564779475357024</v>
      </c>
      <c r="F329" s="155">
        <f t="shared" si="160"/>
        <v>0.64466829873563491</v>
      </c>
      <c r="G329" s="155">
        <f t="shared" si="160"/>
        <v>0.67415890785453791</v>
      </c>
      <c r="H329" s="155">
        <f t="shared" si="160"/>
        <v>0.67500069654990513</v>
      </c>
      <c r="I329" s="155">
        <f t="shared" si="160"/>
        <v>0.68366915835817355</v>
      </c>
      <c r="J329" s="155">
        <f t="shared" si="160"/>
        <v>0.68058442382142448</v>
      </c>
      <c r="K329" s="155">
        <f t="shared" si="160"/>
        <v>0.65723620372231573</v>
      </c>
      <c r="L329" s="155">
        <f t="shared" si="160"/>
        <v>0.64370651985666039</v>
      </c>
      <c r="M329" s="155">
        <f t="shared" si="160"/>
        <v>0.63025877246644491</v>
      </c>
      <c r="N329" s="155">
        <f t="shared" si="160"/>
        <v>0.61576080376130082</v>
      </c>
      <c r="O329" s="155">
        <f t="shared" si="160"/>
        <v>0.62706141139862936</v>
      </c>
      <c r="P329" s="155">
        <f t="shared" si="160"/>
        <v>0.66944298816397696</v>
      </c>
      <c r="Q329" s="155">
        <f t="shared" si="160"/>
        <v>0.71033290771369262</v>
      </c>
      <c r="R329" s="155">
        <f t="shared" ref="R329:V329" si="161">IF(R311=0,"",R311/R293)</f>
        <v>0.74441624588954169</v>
      </c>
      <c r="S329" s="155">
        <f t="shared" si="161"/>
        <v>0.7105922323739321</v>
      </c>
      <c r="T329" s="155">
        <f t="shared" si="161"/>
        <v>0.73731668534534611</v>
      </c>
      <c r="U329" s="155">
        <f t="shared" si="161"/>
        <v>0.73689096526397924</v>
      </c>
      <c r="V329" s="155">
        <f t="shared" si="161"/>
        <v>0.7476135093067473</v>
      </c>
      <c r="W329" s="155">
        <f t="shared" ref="W329:Y329" si="162">IF(W311=0,"",W311/W293)</f>
        <v>0.80952861271484611</v>
      </c>
      <c r="X329" s="155">
        <f t="shared" si="162"/>
        <v>0.83300018114407859</v>
      </c>
      <c r="Y329" s="155">
        <f t="shared" si="162"/>
        <v>0.83838289671599475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0.55971803480053328</v>
      </c>
      <c r="D330" s="156">
        <f t="shared" si="163"/>
        <v>0.56032627004567237</v>
      </c>
      <c r="E330" s="156">
        <f t="shared" si="163"/>
        <v>0.56093456007979192</v>
      </c>
      <c r="F330" s="156">
        <f t="shared" si="163"/>
        <v>0.56154285758513567</v>
      </c>
      <c r="G330" s="156">
        <f t="shared" si="163"/>
        <v>0.56215120554790743</v>
      </c>
      <c r="H330" s="156">
        <f t="shared" si="163"/>
        <v>0.5627595987071432</v>
      </c>
      <c r="I330" s="156">
        <f t="shared" si="163"/>
        <v>0.56336804765464443</v>
      </c>
      <c r="J330" s="156">
        <f t="shared" si="163"/>
        <v>0.5639765957812849</v>
      </c>
      <c r="K330" s="156">
        <f t="shared" si="163"/>
        <v>0.5645852799807195</v>
      </c>
      <c r="L330" s="156">
        <f t="shared" si="163"/>
        <v>0.5651941101235135</v>
      </c>
      <c r="M330" s="156">
        <f t="shared" si="163"/>
        <v>0.56565648186874395</v>
      </c>
      <c r="N330" s="156">
        <f t="shared" si="163"/>
        <v>0.56591492592511439</v>
      </c>
      <c r="O330" s="156">
        <f t="shared" si="163"/>
        <v>0.56606939114860721</v>
      </c>
      <c r="P330" s="156">
        <f t="shared" si="163"/>
        <v>0.56650040081975606</v>
      </c>
      <c r="Q330" s="156">
        <f t="shared" si="163"/>
        <v>0.56825471086712998</v>
      </c>
      <c r="R330" s="156">
        <f t="shared" ref="R330:V330" si="164">IF(R312=0,"",R312/R294)</f>
        <v>0.57286284652534558</v>
      </c>
      <c r="S330" s="156">
        <f t="shared" si="164"/>
        <v>0.5793631484406393</v>
      </c>
      <c r="T330" s="156">
        <f t="shared" si="164"/>
        <v>0.58649525416670767</v>
      </c>
      <c r="U330" s="156">
        <f t="shared" si="164"/>
        <v>0.59299880125726534</v>
      </c>
      <c r="V330" s="156">
        <f t="shared" si="164"/>
        <v>0.59761342726601741</v>
      </c>
      <c r="W330" s="156">
        <f t="shared" ref="W330:Y330" si="165">IF(W312=0,"",W312/W294)</f>
        <v>0.59983125156201333</v>
      </c>
      <c r="X330" s="156">
        <f t="shared" si="165"/>
        <v>0.60022783830690229</v>
      </c>
      <c r="Y330" s="156">
        <f t="shared" si="165"/>
        <v>0.60026749698139115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0.73375628051012565</v>
      </c>
      <c r="D331" s="159">
        <f t="shared" si="166"/>
        <v>0.73507960518720195</v>
      </c>
      <c r="E331" s="159">
        <f t="shared" si="166"/>
        <v>0.73646532492892769</v>
      </c>
      <c r="F331" s="159">
        <f t="shared" si="166"/>
        <v>0.73785955308856022</v>
      </c>
      <c r="G331" s="159">
        <f t="shared" si="166"/>
        <v>0.73931124343271704</v>
      </c>
      <c r="H331" s="159">
        <f t="shared" si="166"/>
        <v>0.7408144046435805</v>
      </c>
      <c r="I331" s="159">
        <f t="shared" si="166"/>
        <v>0.74238109893067572</v>
      </c>
      <c r="J331" s="159">
        <f t="shared" si="166"/>
        <v>0.74406074090884933</v>
      </c>
      <c r="K331" s="159">
        <f t="shared" si="166"/>
        <v>0.7458953459983112</v>
      </c>
      <c r="L331" s="159">
        <f t="shared" si="166"/>
        <v>0.74789615504651186</v>
      </c>
      <c r="M331" s="159">
        <f t="shared" si="166"/>
        <v>0.75075686985133228</v>
      </c>
      <c r="N331" s="159">
        <f t="shared" si="166"/>
        <v>0.75467498072139083</v>
      </c>
      <c r="O331" s="159">
        <f t="shared" si="166"/>
        <v>0.76011880367006679</v>
      </c>
      <c r="P331" s="159">
        <f t="shared" si="166"/>
        <v>0.76731803330150949</v>
      </c>
      <c r="Q331" s="159">
        <f t="shared" si="166"/>
        <v>0.77663390666347654</v>
      </c>
      <c r="R331" s="159">
        <f t="shared" ref="R331:V331" si="167">IF(R313=0,"",R313/R295)</f>
        <v>0.78931058303582435</v>
      </c>
      <c r="S331" s="159">
        <f t="shared" si="167"/>
        <v>0.80517324335929463</v>
      </c>
      <c r="T331" s="159">
        <f t="shared" si="167"/>
        <v>0.82225026828058811</v>
      </c>
      <c r="U331" s="159">
        <f t="shared" si="167"/>
        <v>0.83857003844645162</v>
      </c>
      <c r="V331" s="159">
        <f t="shared" si="167"/>
        <v>0.85216093450360997</v>
      </c>
      <c r="W331" s="159">
        <f t="shared" ref="W331:Y331" si="168">IF(W313=0,"",W313/W295)</f>
        <v>0.86233792591257608</v>
      </c>
      <c r="X331" s="159">
        <f t="shared" si="168"/>
        <v>0.86990393430645752</v>
      </c>
      <c r="Y331" s="159">
        <f t="shared" si="168"/>
        <v>0.87661343895782651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12.082162248623867</v>
      </c>
      <c r="D333" s="117">
        <f t="shared" si="169"/>
        <v>28.041564082754508</v>
      </c>
      <c r="E333" s="117">
        <f t="shared" si="169"/>
        <v>31.975478812352222</v>
      </c>
      <c r="F333" s="117">
        <f t="shared" si="169"/>
        <v>21.711033582708005</v>
      </c>
      <c r="G333" s="117">
        <f t="shared" si="169"/>
        <v>14.255517547836471</v>
      </c>
      <c r="H333" s="117">
        <f t="shared" si="169"/>
        <v>12.111705676567409</v>
      </c>
      <c r="I333" s="117">
        <f t="shared" si="169"/>
        <v>15.987194990611211</v>
      </c>
      <c r="J333" s="117">
        <f t="shared" si="169"/>
        <v>20.336434930906741</v>
      </c>
      <c r="K333" s="117">
        <f t="shared" si="169"/>
        <v>35.359356927345168</v>
      </c>
      <c r="L333" s="117">
        <f t="shared" si="169"/>
        <v>24.267180683141753</v>
      </c>
      <c r="M333" s="117">
        <f t="shared" si="169"/>
        <v>24.372740300426035</v>
      </c>
      <c r="N333" s="117">
        <f t="shared" si="169"/>
        <v>24.480757655163202</v>
      </c>
      <c r="O333" s="117">
        <f t="shared" si="169"/>
        <v>19.493821876637661</v>
      </c>
      <c r="P333" s="117">
        <f t="shared" si="169"/>
        <v>27.95441059148586</v>
      </c>
      <c r="Q333" s="117">
        <f t="shared" si="169"/>
        <v>12.306015492913041</v>
      </c>
      <c r="R333" s="117">
        <f t="shared" ref="R333:V333" si="170">R334+R336+R338+R347</f>
        <v>8.4703463349553854</v>
      </c>
      <c r="S333" s="117">
        <f t="shared" si="170"/>
        <v>11.647087214754084</v>
      </c>
      <c r="T333" s="117">
        <f t="shared" si="170"/>
        <v>11.779620670337508</v>
      </c>
      <c r="U333" s="117">
        <f t="shared" si="170"/>
        <v>13.988175962935699</v>
      </c>
      <c r="V333" s="117">
        <f t="shared" si="170"/>
        <v>11.959925618589423</v>
      </c>
      <c r="W333" s="117">
        <f t="shared" ref="W333:Y333" si="171">W334+W336+W338+W347</f>
        <v>9.738670063539983</v>
      </c>
      <c r="X333" s="117">
        <f t="shared" si="171"/>
        <v>7.0352138505841175</v>
      </c>
      <c r="Y333" s="117">
        <f t="shared" si="171"/>
        <v>8.6215142512735596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6.2176068181224249</v>
      </c>
      <c r="D338" s="122">
        <v>14.196317186924828</v>
      </c>
      <c r="E338" s="122">
        <v>14.679508504013686</v>
      </c>
      <c r="F338" s="122">
        <v>10.897161465122737</v>
      </c>
      <c r="G338" s="122">
        <v>8.4274230605702751</v>
      </c>
      <c r="H338" s="122">
        <v>7.2889019326575575</v>
      </c>
      <c r="I338" s="122">
        <v>9.8207282309027431</v>
      </c>
      <c r="J338" s="122">
        <v>12.699790149103448</v>
      </c>
      <c r="K338" s="122">
        <v>19.091878220744871</v>
      </c>
      <c r="L338" s="122">
        <v>10.922018068519453</v>
      </c>
      <c r="M338" s="122">
        <v>9.9112413692645873</v>
      </c>
      <c r="N338" s="122">
        <v>9.9563532511430193</v>
      </c>
      <c r="O338" s="122">
        <v>9.1376020889165623</v>
      </c>
      <c r="P338" s="122">
        <v>15.502056726204412</v>
      </c>
      <c r="Q338" s="122">
        <v>8.1059190641313226</v>
      </c>
      <c r="R338" s="122">
        <v>5.9710434738586295</v>
      </c>
      <c r="S338" s="122">
        <v>6.6255103183157704</v>
      </c>
      <c r="T338" s="122">
        <v>6.2620789619771555</v>
      </c>
      <c r="U338" s="122">
        <v>7.2884915197275388</v>
      </c>
      <c r="V338" s="122">
        <v>5.6313123598742481</v>
      </c>
      <c r="W338" s="122">
        <v>6.4963265800067571</v>
      </c>
      <c r="X338" s="122">
        <v>4.7147173326229934</v>
      </c>
      <c r="Y338" s="122">
        <v>5.8542324702634607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6.2056799379140122</v>
      </c>
      <c r="D339" s="98">
        <v>14.164472211829494</v>
      </c>
      <c r="E339" s="98">
        <v>14.597117195444937</v>
      </c>
      <c r="F339" s="98">
        <v>10.871404520845749</v>
      </c>
      <c r="G339" s="98">
        <v>8.4180289457975181</v>
      </c>
      <c r="H339" s="98">
        <v>7.2683023426579298</v>
      </c>
      <c r="I339" s="98">
        <v>9.8073279477775728</v>
      </c>
      <c r="J339" s="98">
        <v>12.627799867321819</v>
      </c>
      <c r="K339" s="98">
        <v>19.018915918175928</v>
      </c>
      <c r="L339" s="98">
        <v>10.771237674927512</v>
      </c>
      <c r="M339" s="98">
        <v>9.8562132588024109</v>
      </c>
      <c r="N339" s="98">
        <v>9.8962236031462609</v>
      </c>
      <c r="O339" s="98">
        <v>9.0948949455653914</v>
      </c>
      <c r="P339" s="98">
        <v>15.419811123201255</v>
      </c>
      <c r="Q339" s="98">
        <v>8.0728354002580289</v>
      </c>
      <c r="R339" s="98">
        <v>5.9454913552794411</v>
      </c>
      <c r="S339" s="98">
        <v>6.5734083303537458</v>
      </c>
      <c r="T339" s="98">
        <v>6.2347078085207865</v>
      </c>
      <c r="U339" s="98">
        <v>7.2573376292234224</v>
      </c>
      <c r="V339" s="98">
        <v>5.5631059080607841</v>
      </c>
      <c r="W339" s="98">
        <v>6.4963265800067571</v>
      </c>
      <c r="X339" s="98">
        <v>4.7147173326229934</v>
      </c>
      <c r="Y339" s="98">
        <v>5.8542324702634607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1.1926880208412694E-2</v>
      </c>
      <c r="D340" s="98">
        <v>3.1844975095332927E-2</v>
      </c>
      <c r="E340" s="98">
        <v>8.239130856874928E-2</v>
      </c>
      <c r="F340" s="98">
        <v>2.5756944276988034E-2</v>
      </c>
      <c r="G340" s="98">
        <v>9.3941147727573272E-3</v>
      </c>
      <c r="H340" s="98">
        <v>2.0599589999627868E-2</v>
      </c>
      <c r="I340" s="98">
        <v>1.3400283125171103E-2</v>
      </c>
      <c r="J340" s="98">
        <v>7.1990281781628848E-2</v>
      </c>
      <c r="K340" s="98">
        <v>7.2962302568942899E-2</v>
      </c>
      <c r="L340" s="98">
        <v>0.15078039359194031</v>
      </c>
      <c r="M340" s="98">
        <v>5.5028110462176011E-2</v>
      </c>
      <c r="N340" s="98">
        <v>6.0129647996757574E-2</v>
      </c>
      <c r="O340" s="98">
        <v>4.2707143351170561E-2</v>
      </c>
      <c r="P340" s="98">
        <v>8.2245603003157086E-2</v>
      </c>
      <c r="Q340" s="98">
        <v>3.3083663873294394E-2</v>
      </c>
      <c r="R340" s="98">
        <v>2.5552118579188925E-2</v>
      </c>
      <c r="S340" s="98">
        <v>5.2101987962024511E-2</v>
      </c>
      <c r="T340" s="98">
        <v>2.7371153456368896E-2</v>
      </c>
      <c r="U340" s="98">
        <v>3.115389050411646E-2</v>
      </c>
      <c r="V340" s="98">
        <v>6.8206451813463964E-2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1.1926880208412694E-2</v>
      </c>
      <c r="D341" s="101">
        <v>3.1844975095332927E-2</v>
      </c>
      <c r="E341" s="101">
        <v>8.239130856874928E-2</v>
      </c>
      <c r="F341" s="101">
        <v>2.5756944276988034E-2</v>
      </c>
      <c r="G341" s="101">
        <v>9.3941147727573272E-3</v>
      </c>
      <c r="H341" s="101">
        <v>2.0599589999627868E-2</v>
      </c>
      <c r="I341" s="101">
        <v>1.3400283125171103E-2</v>
      </c>
      <c r="J341" s="101">
        <v>7.1990281781628848E-2</v>
      </c>
      <c r="K341" s="101">
        <v>7.2962302568942899E-2</v>
      </c>
      <c r="L341" s="101">
        <v>0.15078039359194031</v>
      </c>
      <c r="M341" s="101">
        <v>5.5028110462176011E-2</v>
      </c>
      <c r="N341" s="101">
        <v>6.0129647996757574E-2</v>
      </c>
      <c r="O341" s="101">
        <v>4.2707143351170561E-2</v>
      </c>
      <c r="P341" s="101">
        <v>8.2245603003157086E-2</v>
      </c>
      <c r="Q341" s="101">
        <v>3.3083663873294394E-2</v>
      </c>
      <c r="R341" s="101">
        <v>2.5552118579188925E-2</v>
      </c>
      <c r="S341" s="101">
        <v>5.2101987962024511E-2</v>
      </c>
      <c r="T341" s="101">
        <v>2.7371153456368896E-2</v>
      </c>
      <c r="U341" s="101">
        <v>3.115389050411646E-2</v>
      </c>
      <c r="V341" s="101">
        <v>6.8206451813463964E-2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5.8645554305014418</v>
      </c>
      <c r="D347" s="122">
        <v>13.84524689582968</v>
      </c>
      <c r="E347" s="122">
        <v>17.295970308338536</v>
      </c>
      <c r="F347" s="122">
        <v>10.813872117585266</v>
      </c>
      <c r="G347" s="122">
        <v>5.8280944872661955</v>
      </c>
      <c r="H347" s="122">
        <v>4.8228037439098514</v>
      </c>
      <c r="I347" s="122">
        <v>6.1664667597084675</v>
      </c>
      <c r="J347" s="122">
        <v>7.6366447818032919</v>
      </c>
      <c r="K347" s="122">
        <v>16.267478706600297</v>
      </c>
      <c r="L347" s="122">
        <v>13.345162614622298</v>
      </c>
      <c r="M347" s="122">
        <v>14.461498931161447</v>
      </c>
      <c r="N347" s="122">
        <v>14.524404404020183</v>
      </c>
      <c r="O347" s="122">
        <v>10.356219787721098</v>
      </c>
      <c r="P347" s="122">
        <v>12.452353865281447</v>
      </c>
      <c r="Q347" s="122">
        <v>4.2000964287817188</v>
      </c>
      <c r="R347" s="122">
        <v>2.4993028610967554</v>
      </c>
      <c r="S347" s="122">
        <v>5.0215768964383143</v>
      </c>
      <c r="T347" s="122">
        <v>5.5175417083603522</v>
      </c>
      <c r="U347" s="122">
        <v>6.6996844432081613</v>
      </c>
      <c r="V347" s="122">
        <v>6.3286132587151744</v>
      </c>
      <c r="W347" s="122">
        <v>3.2423434835332259</v>
      </c>
      <c r="X347" s="122">
        <v>2.3204965179611245</v>
      </c>
      <c r="Y347" s="122">
        <v>2.7672817810100989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5.8645554305014418</v>
      </c>
      <c r="D348" s="98">
        <v>13.84524689582968</v>
      </c>
      <c r="E348" s="98">
        <v>17.295970308338536</v>
      </c>
      <c r="F348" s="98">
        <v>10.813872117585266</v>
      </c>
      <c r="G348" s="98">
        <v>5.8280944872661955</v>
      </c>
      <c r="H348" s="98">
        <v>4.8228037439098514</v>
      </c>
      <c r="I348" s="98">
        <v>6.1664667597084675</v>
      </c>
      <c r="J348" s="98">
        <v>7.6366447818032919</v>
      </c>
      <c r="K348" s="98">
        <v>16.267478706600297</v>
      </c>
      <c r="L348" s="98">
        <v>13.345162614622298</v>
      </c>
      <c r="M348" s="98">
        <v>14.461498931161447</v>
      </c>
      <c r="N348" s="98">
        <v>14.524404404020183</v>
      </c>
      <c r="O348" s="98">
        <v>10.356219787721098</v>
      </c>
      <c r="P348" s="98">
        <v>12.452353865281447</v>
      </c>
      <c r="Q348" s="98">
        <v>4.2000964287817188</v>
      </c>
      <c r="R348" s="98">
        <v>2.4993028610967554</v>
      </c>
      <c r="S348" s="98">
        <v>5.0215768964383143</v>
      </c>
      <c r="T348" s="98">
        <v>5.5175417083603522</v>
      </c>
      <c r="U348" s="98">
        <v>6.6996844432081613</v>
      </c>
      <c r="V348" s="98">
        <v>6.3286132587151744</v>
      </c>
      <c r="W348" s="98">
        <v>3.2423434835332259</v>
      </c>
      <c r="X348" s="98">
        <v>2.3204965179611245</v>
      </c>
      <c r="Y348" s="98">
        <v>2.7672817810100989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4585.7801696088891</v>
      </c>
      <c r="D351" s="117">
        <f t="shared" si="174"/>
        <v>4676.9722840427239</v>
      </c>
      <c r="E351" s="117">
        <f t="shared" si="174"/>
        <v>5181.2837816188885</v>
      </c>
      <c r="F351" s="117">
        <f t="shared" si="174"/>
        <v>4993.3353655052506</v>
      </c>
      <c r="G351" s="117">
        <f t="shared" si="174"/>
        <v>4893.7311554762864</v>
      </c>
      <c r="H351" s="117">
        <f t="shared" si="174"/>
        <v>4704.907341014492</v>
      </c>
      <c r="I351" s="117">
        <f t="shared" si="174"/>
        <v>4645.5648798500533</v>
      </c>
      <c r="J351" s="117">
        <f t="shared" si="174"/>
        <v>4148.2444261738183</v>
      </c>
      <c r="K351" s="117">
        <f t="shared" si="174"/>
        <v>4450.430050959345</v>
      </c>
      <c r="L351" s="117">
        <f t="shared" si="174"/>
        <v>4585.7330441322247</v>
      </c>
      <c r="M351" s="117">
        <f t="shared" si="174"/>
        <v>4064.1458877082932</v>
      </c>
      <c r="N351" s="117">
        <f t="shared" si="174"/>
        <v>3735.257623000577</v>
      </c>
      <c r="O351" s="117">
        <f t="shared" si="174"/>
        <v>3532.6996259787661</v>
      </c>
      <c r="P351" s="117">
        <f t="shared" si="174"/>
        <v>2939.8934035249677</v>
      </c>
      <c r="Q351" s="117">
        <f t="shared" si="174"/>
        <v>2719.9576291206658</v>
      </c>
      <c r="R351" s="117">
        <f t="shared" ref="R351:V351" si="175">R352+R354+R356+R365</f>
        <v>2982.2413620983034</v>
      </c>
      <c r="S351" s="117">
        <f t="shared" si="175"/>
        <v>2954.6804871067152</v>
      </c>
      <c r="T351" s="117">
        <f t="shared" si="175"/>
        <v>3055.2272743658868</v>
      </c>
      <c r="U351" s="117">
        <f t="shared" si="175"/>
        <v>3083.1600725398112</v>
      </c>
      <c r="V351" s="117">
        <f t="shared" si="175"/>
        <v>3242.0239924401926</v>
      </c>
      <c r="W351" s="117">
        <f t="shared" ref="W351:Y351" si="176">W352+W354+W356+W365</f>
        <v>3138.911644996153</v>
      </c>
      <c r="X351" s="117">
        <f t="shared" si="176"/>
        <v>2949.9158730805657</v>
      </c>
      <c r="Y351" s="117">
        <f t="shared" si="176"/>
        <v>3220.7636019538004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804.15816642450193</v>
      </c>
      <c r="D352" s="122">
        <f t="shared" si="177"/>
        <v>849.17740560459265</v>
      </c>
      <c r="E352" s="122">
        <f t="shared" si="177"/>
        <v>1068.379523541236</v>
      </c>
      <c r="F352" s="122">
        <f t="shared" si="177"/>
        <v>1022.2697058205149</v>
      </c>
      <c r="G352" s="122">
        <f t="shared" si="177"/>
        <v>998.19938470257955</v>
      </c>
      <c r="H352" s="122">
        <f t="shared" si="177"/>
        <v>855.83328381369711</v>
      </c>
      <c r="I352" s="122">
        <f t="shared" si="177"/>
        <v>903.16126550244383</v>
      </c>
      <c r="J352" s="122">
        <f t="shared" si="177"/>
        <v>804.45402019006849</v>
      </c>
      <c r="K352" s="122">
        <f t="shared" si="177"/>
        <v>1020.436779866678</v>
      </c>
      <c r="L352" s="122">
        <f t="shared" si="177"/>
        <v>678.87861309233654</v>
      </c>
      <c r="M352" s="122">
        <f t="shared" si="177"/>
        <v>586.58667778408073</v>
      </c>
      <c r="N352" s="122">
        <f t="shared" si="177"/>
        <v>624.53909104400589</v>
      </c>
      <c r="O352" s="122">
        <f t="shared" si="177"/>
        <v>687.38801567445535</v>
      </c>
      <c r="P352" s="122">
        <f t="shared" si="177"/>
        <v>669.80291946247553</v>
      </c>
      <c r="Q352" s="122">
        <f t="shared" si="177"/>
        <v>600.8531682958087</v>
      </c>
      <c r="R352" s="122">
        <f t="shared" si="177"/>
        <v>576.92764337268193</v>
      </c>
      <c r="S352" s="122">
        <f t="shared" si="177"/>
        <v>570.32533370943736</v>
      </c>
      <c r="T352" s="122">
        <f t="shared" si="177"/>
        <v>566.46427896719115</v>
      </c>
      <c r="U352" s="122">
        <f t="shared" si="177"/>
        <v>566.29427433303852</v>
      </c>
      <c r="V352" s="122">
        <f t="shared" si="177"/>
        <v>564.39984156164883</v>
      </c>
      <c r="W352" s="122">
        <f t="shared" si="177"/>
        <v>549.70191358451314</v>
      </c>
      <c r="X352" s="122">
        <f t="shared" si="177"/>
        <v>565.3495241064727</v>
      </c>
      <c r="Y352" s="122">
        <f t="shared" si="177"/>
        <v>533.7045476152075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804.15816642450193</v>
      </c>
      <c r="D353" s="98">
        <v>849.17740560459265</v>
      </c>
      <c r="E353" s="98">
        <v>1068.379523541236</v>
      </c>
      <c r="F353" s="98">
        <v>1022.2697058205149</v>
      </c>
      <c r="G353" s="98">
        <v>998.19938470257955</v>
      </c>
      <c r="H353" s="98">
        <v>855.83328381369711</v>
      </c>
      <c r="I353" s="98">
        <v>903.16126550244383</v>
      </c>
      <c r="J353" s="98">
        <v>804.45402019006849</v>
      </c>
      <c r="K353" s="98">
        <v>1020.436779866678</v>
      </c>
      <c r="L353" s="98">
        <v>678.87861309233654</v>
      </c>
      <c r="M353" s="98">
        <v>586.58667778408073</v>
      </c>
      <c r="N353" s="98">
        <v>624.53909104400589</v>
      </c>
      <c r="O353" s="98">
        <v>687.38801567445535</v>
      </c>
      <c r="P353" s="98">
        <v>669.80291946247553</v>
      </c>
      <c r="Q353" s="98">
        <v>600.8531682958087</v>
      </c>
      <c r="R353" s="98">
        <v>576.92764337268193</v>
      </c>
      <c r="S353" s="98">
        <v>570.32533370943736</v>
      </c>
      <c r="T353" s="98">
        <v>566.46427896719115</v>
      </c>
      <c r="U353" s="98">
        <v>566.29427433303852</v>
      </c>
      <c r="V353" s="98">
        <v>564.39984156164883</v>
      </c>
      <c r="W353" s="98">
        <v>549.70191358451314</v>
      </c>
      <c r="X353" s="98">
        <v>565.3495241064727</v>
      </c>
      <c r="Y353" s="98">
        <v>533.7045476152075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104.53705164964073</v>
      </c>
      <c r="D354" s="122">
        <f t="shared" si="178"/>
        <v>89.984303618598588</v>
      </c>
      <c r="E354" s="122">
        <f t="shared" si="178"/>
        <v>223.59924689189336</v>
      </c>
      <c r="F354" s="122">
        <f t="shared" si="178"/>
        <v>181.17070463521415</v>
      </c>
      <c r="G354" s="122">
        <f t="shared" si="178"/>
        <v>238.58703369212949</v>
      </c>
      <c r="H354" s="122">
        <f t="shared" si="178"/>
        <v>301.75278697150247</v>
      </c>
      <c r="I354" s="122">
        <f t="shared" si="178"/>
        <v>130.65333030250872</v>
      </c>
      <c r="J354" s="122">
        <f t="shared" si="178"/>
        <v>94.854137409573269</v>
      </c>
      <c r="K354" s="122">
        <f t="shared" si="178"/>
        <v>126.59023360167495</v>
      </c>
      <c r="L354" s="122">
        <f t="shared" si="178"/>
        <v>313.48364089136152</v>
      </c>
      <c r="M354" s="122">
        <f t="shared" si="178"/>
        <v>348.18813204006852</v>
      </c>
      <c r="N354" s="122">
        <f t="shared" si="178"/>
        <v>334.43978381682177</v>
      </c>
      <c r="O354" s="122">
        <f t="shared" si="178"/>
        <v>312.32638353734177</v>
      </c>
      <c r="P354" s="122">
        <f t="shared" si="178"/>
        <v>149.35756011514405</v>
      </c>
      <c r="Q354" s="122">
        <f t="shared" si="178"/>
        <v>164.33819735262267</v>
      </c>
      <c r="R354" s="122">
        <f t="shared" si="178"/>
        <v>134.00740726001507</v>
      </c>
      <c r="S354" s="122">
        <f t="shared" si="178"/>
        <v>128.33374931984662</v>
      </c>
      <c r="T354" s="122">
        <f t="shared" si="178"/>
        <v>102.99529682076229</v>
      </c>
      <c r="U354" s="122">
        <f t="shared" si="178"/>
        <v>93.318269815302344</v>
      </c>
      <c r="V354" s="122">
        <f t="shared" si="178"/>
        <v>63.74302631710021</v>
      </c>
      <c r="W354" s="122">
        <f t="shared" si="178"/>
        <v>77.3288532191429</v>
      </c>
      <c r="X354" s="122">
        <f t="shared" si="178"/>
        <v>85.607810256495085</v>
      </c>
      <c r="Y354" s="122">
        <f t="shared" si="178"/>
        <v>109.96466781984849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104.53705164964073</v>
      </c>
      <c r="D355" s="98">
        <f>RES_hhdet_in_fech!D147</f>
        <v>89.984303618598588</v>
      </c>
      <c r="E355" s="98">
        <f>RES_hhdet_in_fech!E147</f>
        <v>223.59924689189336</v>
      </c>
      <c r="F355" s="98">
        <f>RES_hhdet_in_fech!F147</f>
        <v>181.17070463521415</v>
      </c>
      <c r="G355" s="98">
        <f>RES_hhdet_in_fech!G147</f>
        <v>238.58703369212949</v>
      </c>
      <c r="H355" s="98">
        <f>RES_hhdet_in_fech!H147</f>
        <v>301.75278697150247</v>
      </c>
      <c r="I355" s="98">
        <f>RES_hhdet_in_fech!I147</f>
        <v>130.65333030250872</v>
      </c>
      <c r="J355" s="98">
        <f>RES_hhdet_in_fech!J147</f>
        <v>94.854137409573269</v>
      </c>
      <c r="K355" s="98">
        <f>RES_hhdet_in_fech!K147</f>
        <v>126.59023360167495</v>
      </c>
      <c r="L355" s="98">
        <f>RES_hhdet_in_fech!L147</f>
        <v>313.48364089136152</v>
      </c>
      <c r="M355" s="98">
        <f>RES_hhdet_in_fech!M147</f>
        <v>348.18813204006852</v>
      </c>
      <c r="N355" s="98">
        <f>RES_hhdet_in_fech!N147</f>
        <v>334.43978381682177</v>
      </c>
      <c r="O355" s="98">
        <f>RES_hhdet_in_fech!O147</f>
        <v>312.32638353734177</v>
      </c>
      <c r="P355" s="98">
        <f>RES_hhdet_in_fech!P147</f>
        <v>149.35756011514405</v>
      </c>
      <c r="Q355" s="98">
        <f>RES_hhdet_in_fech!Q147</f>
        <v>164.33819735262267</v>
      </c>
      <c r="R355" s="98">
        <f>RES_hhdet_in_fech!R147</f>
        <v>134.00740726001507</v>
      </c>
      <c r="S355" s="98">
        <f>RES_hhdet_in_fech!S147</f>
        <v>128.33374931984662</v>
      </c>
      <c r="T355" s="98">
        <f>RES_hhdet_in_fech!T147</f>
        <v>102.99529682076229</v>
      </c>
      <c r="U355" s="98">
        <f>RES_hhdet_in_fech!U147</f>
        <v>93.318269815302344</v>
      </c>
      <c r="V355" s="98">
        <f>RES_hhdet_in_fech!V147</f>
        <v>63.74302631710021</v>
      </c>
      <c r="W355" s="98">
        <f>RES_hhdet_in_fech!W147</f>
        <v>77.3288532191429</v>
      </c>
      <c r="X355" s="98">
        <f>RES_hhdet_in_fech!X147</f>
        <v>85.607810256495085</v>
      </c>
      <c r="Y355" s="98">
        <f>RES_hhdet_in_fech!Y147</f>
        <v>109.96466781984849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1396.8957715685385</v>
      </c>
      <c r="D356" s="122">
        <v>1379.8579727258489</v>
      </c>
      <c r="E356" s="122">
        <v>1404.644688531117</v>
      </c>
      <c r="F356" s="122">
        <v>1376.9011992431158</v>
      </c>
      <c r="G356" s="122">
        <v>1345.3523035319488</v>
      </c>
      <c r="H356" s="122">
        <v>1349.5496317157827</v>
      </c>
      <c r="I356" s="122">
        <v>1355.1369569641317</v>
      </c>
      <c r="J356" s="122">
        <v>1322.5191309473796</v>
      </c>
      <c r="K356" s="122">
        <v>1331.8208652870919</v>
      </c>
      <c r="L356" s="122">
        <v>1313.2646609089795</v>
      </c>
      <c r="M356" s="122">
        <v>1144.7300905179757</v>
      </c>
      <c r="N356" s="122">
        <v>1089.3471619001439</v>
      </c>
      <c r="O356" s="122">
        <v>1088.3180728793204</v>
      </c>
      <c r="P356" s="122">
        <v>955.15812216324741</v>
      </c>
      <c r="Q356" s="122">
        <v>897.44476924780565</v>
      </c>
      <c r="R356" s="122">
        <v>912.03672572324092</v>
      </c>
      <c r="S356" s="122">
        <v>936.98312616413705</v>
      </c>
      <c r="T356" s="122">
        <v>906.8475758849761</v>
      </c>
      <c r="U356" s="122">
        <v>909.05991399848574</v>
      </c>
      <c r="V356" s="122">
        <v>960.94298948841822</v>
      </c>
      <c r="W356" s="122">
        <v>908.47409586510048</v>
      </c>
      <c r="X356" s="122">
        <v>848.91033880561599</v>
      </c>
      <c r="Y356" s="122">
        <v>874.55469946906203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1433.0662394962239</v>
      </c>
      <c r="D357" s="98">
        <v>1413.5519952946029</v>
      </c>
      <c r="E357" s="98">
        <v>1443.6374060323844</v>
      </c>
      <c r="F357" s="98">
        <v>1422.2263720285584</v>
      </c>
      <c r="G357" s="98">
        <v>1389.0736931055353</v>
      </c>
      <c r="H357" s="98">
        <v>1394.5432584707974</v>
      </c>
      <c r="I357" s="98">
        <v>1417.016446899861</v>
      </c>
      <c r="J357" s="98">
        <v>1414.1412363940296</v>
      </c>
      <c r="K357" s="98">
        <v>1416.8543545607499</v>
      </c>
      <c r="L357" s="98">
        <v>1475.3255937807958</v>
      </c>
      <c r="M357" s="98">
        <v>1272.4005634281584</v>
      </c>
      <c r="N357" s="98">
        <v>1211.4847633459437</v>
      </c>
      <c r="O357" s="98">
        <v>1187.9475509318759</v>
      </c>
      <c r="P357" s="98">
        <v>1064.9478018489351</v>
      </c>
      <c r="Q357" s="98">
        <v>989.01017616271156</v>
      </c>
      <c r="R357" s="98">
        <v>994.68490261754471</v>
      </c>
      <c r="S357" s="98">
        <v>1010.841149227919</v>
      </c>
      <c r="T357" s="98">
        <v>988.66495212883319</v>
      </c>
      <c r="U357" s="98">
        <v>974.8011180196703</v>
      </c>
      <c r="V357" s="98">
        <v>1125.7096273356478</v>
      </c>
      <c r="W357" s="98">
        <v>989.0375780988694</v>
      </c>
      <c r="X357" s="98">
        <v>946.50906460791919</v>
      </c>
      <c r="Y357" s="98">
        <v>931.58637529932105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954.17035506997161</v>
      </c>
      <c r="D358" s="98">
        <v>947.49829746435125</v>
      </c>
      <c r="E358" s="98">
        <v>955.44851934075973</v>
      </c>
      <c r="F358" s="98">
        <v>943.78875711412923</v>
      </c>
      <c r="G358" s="98">
        <v>938.46397043966988</v>
      </c>
      <c r="H358" s="98">
        <v>935.90662783643666</v>
      </c>
      <c r="I358" s="98">
        <v>955.71645904799186</v>
      </c>
      <c r="J358" s="98">
        <v>955.48747947123002</v>
      </c>
      <c r="K358" s="98">
        <v>966.09730648048389</v>
      </c>
      <c r="L358" s="98">
        <v>995.10440401751998</v>
      </c>
      <c r="M358" s="98">
        <v>842.18127435310089</v>
      </c>
      <c r="N358" s="98">
        <v>819.92094673640361</v>
      </c>
      <c r="O358" s="98">
        <v>822.95823041277254</v>
      </c>
      <c r="P358" s="98">
        <v>763.62739654262293</v>
      </c>
      <c r="Q358" s="98">
        <v>729.63602787219384</v>
      </c>
      <c r="R358" s="98">
        <v>749.34083421918001</v>
      </c>
      <c r="S358" s="98">
        <v>774.11111907298857</v>
      </c>
      <c r="T358" s="98">
        <v>760.23717994526294</v>
      </c>
      <c r="U358" s="98">
        <v>759.89768805826679</v>
      </c>
      <c r="V358" s="98">
        <v>895.06919676387804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270.64079926435181</v>
      </c>
      <c r="D359" s="101">
        <v>277.59885818111297</v>
      </c>
      <c r="E359" s="101">
        <v>247.57792336158923</v>
      </c>
      <c r="F359" s="101">
        <v>244.36809195884291</v>
      </c>
      <c r="G359" s="101">
        <v>273.87163503383925</v>
      </c>
      <c r="H359" s="101">
        <v>252.59937284983215</v>
      </c>
      <c r="I359" s="101">
        <v>261.01993381085538</v>
      </c>
      <c r="J359" s="101">
        <v>255.16459693731667</v>
      </c>
      <c r="K359" s="101">
        <v>266.99371841330117</v>
      </c>
      <c r="L359" s="101">
        <v>235.37693554319873</v>
      </c>
      <c r="M359" s="101">
        <v>134.80458485125618</v>
      </c>
      <c r="N359" s="101">
        <v>134.84551362729772</v>
      </c>
      <c r="O359" s="101">
        <v>122.87887651435274</v>
      </c>
      <c r="P359" s="101">
        <v>114.39501898593869</v>
      </c>
      <c r="Q359" s="101">
        <v>107.40439429232367</v>
      </c>
      <c r="R359" s="101">
        <v>116.80697234180307</v>
      </c>
      <c r="S359" s="101">
        <v>117.74256203197311</v>
      </c>
      <c r="T359" s="101">
        <v>82.585907920831218</v>
      </c>
      <c r="U359" s="101">
        <v>84.345105909377537</v>
      </c>
      <c r="V359" s="101">
        <v>133.15180293028064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683.52955580561979</v>
      </c>
      <c r="D360" s="104">
        <v>669.89943928323828</v>
      </c>
      <c r="E360" s="104">
        <v>707.87059597917028</v>
      </c>
      <c r="F360" s="104">
        <v>699.4206651552862</v>
      </c>
      <c r="G360" s="104">
        <v>664.59233540583068</v>
      </c>
      <c r="H360" s="104">
        <v>683.30725498660456</v>
      </c>
      <c r="I360" s="104">
        <v>694.69652523713648</v>
      </c>
      <c r="J360" s="104">
        <v>700.32288253391312</v>
      </c>
      <c r="K360" s="104">
        <v>699.10358806718273</v>
      </c>
      <c r="L360" s="104">
        <v>759.72746847432131</v>
      </c>
      <c r="M360" s="104">
        <v>707.37668950184479</v>
      </c>
      <c r="N360" s="104">
        <v>685.0754331091058</v>
      </c>
      <c r="O360" s="104">
        <v>700.07935389841987</v>
      </c>
      <c r="P360" s="104">
        <v>649.23237755668424</v>
      </c>
      <c r="Q360" s="104">
        <v>622.23163357987016</v>
      </c>
      <c r="R360" s="104">
        <v>632.53386187737692</v>
      </c>
      <c r="S360" s="104">
        <v>656.36855704101549</v>
      </c>
      <c r="T360" s="104">
        <v>677.65127202443171</v>
      </c>
      <c r="U360" s="104">
        <v>675.5525821488892</v>
      </c>
      <c r="V360" s="104">
        <v>761.91739383359754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1285.6744110290474</v>
      </c>
      <c r="D361" s="101">
        <v>1304.8568911208613</v>
      </c>
      <c r="E361" s="101">
        <v>1199.7384570148558</v>
      </c>
      <c r="F361" s="101">
        <v>1192.298334566354</v>
      </c>
      <c r="G361" s="101">
        <v>1279.8175482497306</v>
      </c>
      <c r="H361" s="101">
        <v>1229.2732389632795</v>
      </c>
      <c r="I361" s="101">
        <v>1263.4737148527222</v>
      </c>
      <c r="J361" s="101">
        <v>1258.0066532046442</v>
      </c>
      <c r="K361" s="101">
        <v>1271.7589200893653</v>
      </c>
      <c r="L361" s="101">
        <v>1244.0085800788002</v>
      </c>
      <c r="M361" s="101">
        <v>1165.0718436935506</v>
      </c>
      <c r="N361" s="101">
        <v>1089.5341776626769</v>
      </c>
      <c r="O361" s="101">
        <v>1057.3693196710358</v>
      </c>
      <c r="P361" s="101">
        <v>980.3194916662253</v>
      </c>
      <c r="Q361" s="101">
        <v>940.9482761740187</v>
      </c>
      <c r="R361" s="101">
        <v>952.67578362542019</v>
      </c>
      <c r="S361" s="101">
        <v>958.38645840438494</v>
      </c>
      <c r="T361" s="101">
        <v>970.18671783540424</v>
      </c>
      <c r="U361" s="101">
        <v>957.73907973796713</v>
      </c>
      <c r="V361" s="101">
        <v>905.43395267421567</v>
      </c>
      <c r="W361" s="101">
        <v>0</v>
      </c>
      <c r="X361" s="101">
        <v>946.3205736441405</v>
      </c>
      <c r="Y361" s="101">
        <v>950.38935013364733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930.04152952689185</v>
      </c>
      <c r="D362" s="104">
        <v>951.2879219819614</v>
      </c>
      <c r="E362" s="104">
        <v>852.19022531177802</v>
      </c>
      <c r="F362" s="104">
        <v>848.97275252854331</v>
      </c>
      <c r="G362" s="104">
        <v>936.92361804194991</v>
      </c>
      <c r="H362" s="104">
        <v>888.27311994301567</v>
      </c>
      <c r="I362" s="104">
        <v>917.20637428658938</v>
      </c>
      <c r="J362" s="104">
        <v>912.75613010263385</v>
      </c>
      <c r="K362" s="104">
        <v>930.47875939270295</v>
      </c>
      <c r="L362" s="104">
        <v>890.16332714272539</v>
      </c>
      <c r="M362" s="104">
        <v>826.34353255158783</v>
      </c>
      <c r="N362" s="104">
        <v>778.38445441092688</v>
      </c>
      <c r="O362" s="104">
        <v>758.79784468083722</v>
      </c>
      <c r="P362" s="104">
        <v>717.35117602582159</v>
      </c>
      <c r="Q362" s="104">
        <v>700.12708901072392</v>
      </c>
      <c r="R362" s="104">
        <v>718.64093167061367</v>
      </c>
      <c r="S362" s="104">
        <v>729.1647862584673</v>
      </c>
      <c r="T362" s="104">
        <v>736.41800450250366</v>
      </c>
      <c r="U362" s="104">
        <v>735.64131721393971</v>
      </c>
      <c r="V362" s="104">
        <v>687.42078558999538</v>
      </c>
      <c r="W362" s="104">
        <v>756.56714517782132</v>
      </c>
      <c r="X362" s="104">
        <v>766.17656361754393</v>
      </c>
      <c r="Y362" s="104">
        <v>776.89358435231156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243.62727592369663</v>
      </c>
      <c r="D363" s="98">
        <v>266.01492990221834</v>
      </c>
      <c r="E363" s="98">
        <v>175.86825399862022</v>
      </c>
      <c r="F363" s="98">
        <v>177.64282726070678</v>
      </c>
      <c r="G363" s="98">
        <v>261.82150352731804</v>
      </c>
      <c r="H363" s="98">
        <v>214.13845696210322</v>
      </c>
      <c r="I363" s="98">
        <v>228.53461433766995</v>
      </c>
      <c r="J363" s="98">
        <v>219.81937363598166</v>
      </c>
      <c r="K363" s="98">
        <v>239.09717449011782</v>
      </c>
      <c r="L363" s="98">
        <v>163.59255632899919</v>
      </c>
      <c r="M363" s="98">
        <v>115.79162923726699</v>
      </c>
      <c r="N363" s="98">
        <v>104.70913295092649</v>
      </c>
      <c r="O363" s="98">
        <v>85.762978205485084</v>
      </c>
      <c r="P363" s="98">
        <v>85.952663462390476</v>
      </c>
      <c r="Q363" s="98">
        <v>87.735619864567994</v>
      </c>
      <c r="R363" s="98">
        <v>98.154431436360298</v>
      </c>
      <c r="S363" s="98">
        <v>94.474522327478695</v>
      </c>
      <c r="T363" s="98">
        <v>68.782526618846461</v>
      </c>
      <c r="U363" s="98">
        <v>70.159457779078991</v>
      </c>
      <c r="V363" s="98">
        <v>25.620181109974563</v>
      </c>
      <c r="W363" s="98">
        <v>68.800254827771923</v>
      </c>
      <c r="X363" s="98">
        <v>130.09027409702125</v>
      </c>
      <c r="Y363" s="98">
        <v>127.36106011228149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686.41425360319511</v>
      </c>
      <c r="D364" s="98">
        <v>685.27299207974318</v>
      </c>
      <c r="E364" s="98">
        <v>676.32197131315775</v>
      </c>
      <c r="F364" s="98">
        <v>671.32992526783653</v>
      </c>
      <c r="G364" s="98">
        <v>675.10211451463192</v>
      </c>
      <c r="H364" s="98">
        <v>674.13466298091237</v>
      </c>
      <c r="I364" s="98">
        <v>688.6717599489192</v>
      </c>
      <c r="J364" s="98">
        <v>692.93675646665224</v>
      </c>
      <c r="K364" s="98">
        <v>691.38158490258513</v>
      </c>
      <c r="L364" s="98">
        <v>726.57077081372609</v>
      </c>
      <c r="M364" s="98">
        <v>710.55190331432095</v>
      </c>
      <c r="N364" s="98">
        <v>673.67532146000042</v>
      </c>
      <c r="O364" s="98">
        <v>673.03486647535226</v>
      </c>
      <c r="P364" s="98">
        <v>631.39851256343104</v>
      </c>
      <c r="Q364" s="98">
        <v>612.39146914615594</v>
      </c>
      <c r="R364" s="98">
        <v>620.48650023425341</v>
      </c>
      <c r="S364" s="98">
        <v>634.69026393098875</v>
      </c>
      <c r="T364" s="98">
        <v>667.63547788365702</v>
      </c>
      <c r="U364" s="98">
        <v>665.48185943486078</v>
      </c>
      <c r="V364" s="98">
        <v>661.80060448002087</v>
      </c>
      <c r="W364" s="98">
        <v>687.76689035004949</v>
      </c>
      <c r="X364" s="98">
        <v>636.08628952052277</v>
      </c>
      <c r="Y364" s="98">
        <v>649.53252424003006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2280.189179966208</v>
      </c>
      <c r="D365" s="122">
        <v>2357.9526020936833</v>
      </c>
      <c r="E365" s="122">
        <v>2484.6603226546422</v>
      </c>
      <c r="F365" s="122">
        <v>2412.9937558064053</v>
      </c>
      <c r="G365" s="122">
        <v>2311.5924335496284</v>
      </c>
      <c r="H365" s="122">
        <v>2197.77163851351</v>
      </c>
      <c r="I365" s="122">
        <v>2256.6133270809682</v>
      </c>
      <c r="J365" s="122">
        <v>1926.4171376267971</v>
      </c>
      <c r="K365" s="122">
        <v>1971.5821722039002</v>
      </c>
      <c r="L365" s="122">
        <v>2280.106129239547</v>
      </c>
      <c r="M365" s="122">
        <v>1984.6409873661685</v>
      </c>
      <c r="N365" s="122">
        <v>1686.9315862396056</v>
      </c>
      <c r="O365" s="122">
        <v>1444.6671538876485</v>
      </c>
      <c r="P365" s="122">
        <v>1165.5748017841008</v>
      </c>
      <c r="Q365" s="122">
        <v>1057.321494224429</v>
      </c>
      <c r="R365" s="122">
        <v>1359.2695857423655</v>
      </c>
      <c r="S365" s="122">
        <v>1319.038277913294</v>
      </c>
      <c r="T365" s="122">
        <v>1478.920122692957</v>
      </c>
      <c r="U365" s="122">
        <v>1514.4876143929846</v>
      </c>
      <c r="V365" s="122">
        <v>1652.9381350730255</v>
      </c>
      <c r="W365" s="122">
        <v>1603.4067823273967</v>
      </c>
      <c r="X365" s="122">
        <v>1450.0481999119818</v>
      </c>
      <c r="Y365" s="122">
        <v>1702.5396870496822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2529.3278192745961</v>
      </c>
      <c r="D366" s="98">
        <v>2520.9627829335018</v>
      </c>
      <c r="E366" s="98">
        <v>2938.7484972000948</v>
      </c>
      <c r="F366" s="98">
        <v>2926.6352651782836</v>
      </c>
      <c r="G366" s="98">
        <v>2685.9653778528814</v>
      </c>
      <c r="H366" s="98">
        <v>2632.4695577466864</v>
      </c>
      <c r="I366" s="98">
        <v>2636.0378828999642</v>
      </c>
      <c r="J366" s="98">
        <v>2373.8110100303916</v>
      </c>
      <c r="K366" s="98">
        <v>2356.9123904809499</v>
      </c>
      <c r="L366" s="98">
        <v>2398.8507325496284</v>
      </c>
      <c r="M366" s="98">
        <v>2173.2895822992032</v>
      </c>
      <c r="N366" s="98">
        <v>1861.2917200716136</v>
      </c>
      <c r="O366" s="98">
        <v>1731.7473104878065</v>
      </c>
      <c r="P366" s="98">
        <v>1560.9974231941071</v>
      </c>
      <c r="Q366" s="98">
        <v>1511.3286844713068</v>
      </c>
      <c r="R366" s="98">
        <v>1616.572109044035</v>
      </c>
      <c r="S366" s="98">
        <v>1731.0808827058079</v>
      </c>
      <c r="T366" s="98">
        <v>1780.8659707712679</v>
      </c>
      <c r="U366" s="98">
        <v>1856.0881181405753</v>
      </c>
      <c r="V366" s="98">
        <v>2175.6904926090324</v>
      </c>
      <c r="W366" s="98">
        <v>2083.7067050287883</v>
      </c>
      <c r="X366" s="98">
        <v>2104.935389191231</v>
      </c>
      <c r="Y366" s="98">
        <v>2191.0219692788546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2042.5517543591889</v>
      </c>
      <c r="D367" s="33">
        <v>2196.9666480001292</v>
      </c>
      <c r="E367" s="33">
        <v>1964.776517338772</v>
      </c>
      <c r="F367" s="33">
        <v>2016.2751997074988</v>
      </c>
      <c r="G367" s="33">
        <v>2138.2353284505066</v>
      </c>
      <c r="H367" s="33">
        <v>2003.7573209365557</v>
      </c>
      <c r="I367" s="33">
        <v>2108.4967965341889</v>
      </c>
      <c r="J367" s="33">
        <v>1747.1659417408748</v>
      </c>
      <c r="K367" s="33">
        <v>1704.8637160318146</v>
      </c>
      <c r="L367" s="33">
        <v>2139.5592569248256</v>
      </c>
      <c r="M367" s="33">
        <v>1708.0879250414071</v>
      </c>
      <c r="N367" s="33">
        <v>1337.703009631995</v>
      </c>
      <c r="O367" s="33">
        <v>1060.9705400553</v>
      </c>
      <c r="P367" s="33">
        <v>939.34015807769981</v>
      </c>
      <c r="Q367" s="33">
        <v>927.32584825161769</v>
      </c>
      <c r="R367" s="33">
        <v>1304.9165340153982</v>
      </c>
      <c r="S367" s="33">
        <v>1125.8885802699344</v>
      </c>
      <c r="T367" s="33">
        <v>1350.019705717775</v>
      </c>
      <c r="U367" s="33">
        <v>1340.1938082551942</v>
      </c>
      <c r="V367" s="33">
        <v>1415.8368337749034</v>
      </c>
      <c r="W367" s="33">
        <v>1515.4374114582918</v>
      </c>
      <c r="X367" s="33">
        <v>1381.8866726944425</v>
      </c>
      <c r="Y367" s="33">
        <v>1643.702974474257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3925.914342246675</v>
      </c>
      <c r="D369" s="117">
        <f t="shared" si="179"/>
        <v>4113.6391685456283</v>
      </c>
      <c r="E369" s="117">
        <f t="shared" si="179"/>
        <v>5017.1811936140848</v>
      </c>
      <c r="F369" s="117">
        <f t="shared" si="179"/>
        <v>4936.3989924587377</v>
      </c>
      <c r="G369" s="117">
        <f t="shared" si="179"/>
        <v>5156.4583995777457</v>
      </c>
      <c r="H369" s="117">
        <f t="shared" si="179"/>
        <v>5069.562135234999</v>
      </c>
      <c r="I369" s="117">
        <f t="shared" si="179"/>
        <v>4889.8370809689022</v>
      </c>
      <c r="J369" s="117">
        <f t="shared" si="179"/>
        <v>4424.115899594256</v>
      </c>
      <c r="K369" s="117">
        <f t="shared" si="179"/>
        <v>5172.0772023667296</v>
      </c>
      <c r="L369" s="117">
        <f t="shared" si="179"/>
        <v>5182.2618725708589</v>
      </c>
      <c r="M369" s="117">
        <f t="shared" si="179"/>
        <v>4856.6886316419386</v>
      </c>
      <c r="N369" s="117">
        <f t="shared" si="179"/>
        <v>4839.5946748842089</v>
      </c>
      <c r="O369" s="117">
        <f t="shared" si="179"/>
        <v>5024.0438429411633</v>
      </c>
      <c r="P369" s="117">
        <f t="shared" si="179"/>
        <v>4378.3485408920833</v>
      </c>
      <c r="Q369" s="117">
        <f t="shared" si="179"/>
        <v>4270.2380841117883</v>
      </c>
      <c r="R369" s="117">
        <f t="shared" ref="R369:V369" si="180">R370+R372+R374+R383</f>
        <v>4348.3168298649653</v>
      </c>
      <c r="S369" s="117">
        <f t="shared" si="180"/>
        <v>4252.1622731391499</v>
      </c>
      <c r="T369" s="117">
        <f t="shared" si="180"/>
        <v>4289.8865812832728</v>
      </c>
      <c r="U369" s="117">
        <f t="shared" si="180"/>
        <v>4278.7932377496281</v>
      </c>
      <c r="V369" s="117">
        <f t="shared" si="180"/>
        <v>4336.4779742351502</v>
      </c>
      <c r="W369" s="117">
        <f t="shared" ref="W369:Y369" si="181">W370+W372+W374+W383</f>
        <v>4400.011550470248</v>
      </c>
      <c r="X369" s="117">
        <f t="shared" si="181"/>
        <v>4428.034250824192</v>
      </c>
      <c r="Y369" s="117">
        <f t="shared" si="181"/>
        <v>4678.5344239014366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1386.5389884447236</v>
      </c>
      <c r="D370" s="122">
        <f t="shared" si="182"/>
        <v>1549.7672118331084</v>
      </c>
      <c r="E370" s="122">
        <f t="shared" si="182"/>
        <v>2059.3324375363222</v>
      </c>
      <c r="F370" s="122">
        <f t="shared" si="182"/>
        <v>2075.9692526815261</v>
      </c>
      <c r="G370" s="122">
        <f t="shared" si="182"/>
        <v>2131.7254824106562</v>
      </c>
      <c r="H370" s="122">
        <f t="shared" si="182"/>
        <v>1918.6905970338846</v>
      </c>
      <c r="I370" s="122">
        <f t="shared" si="182"/>
        <v>2122.3832364137152</v>
      </c>
      <c r="J370" s="122">
        <f t="shared" si="182"/>
        <v>1979.4706580616719</v>
      </c>
      <c r="K370" s="122">
        <f t="shared" si="182"/>
        <v>2627.3637554970642</v>
      </c>
      <c r="L370" s="122">
        <f t="shared" si="182"/>
        <v>1827.8668885890716</v>
      </c>
      <c r="M370" s="122">
        <f t="shared" si="182"/>
        <v>1663.8213019215843</v>
      </c>
      <c r="N370" s="122">
        <f t="shared" si="182"/>
        <v>1882.633195441535</v>
      </c>
      <c r="O370" s="122">
        <f t="shared" si="182"/>
        <v>2219.6640906735483</v>
      </c>
      <c r="P370" s="122">
        <f t="shared" si="182"/>
        <v>2316.764268185249</v>
      </c>
      <c r="Q370" s="122">
        <f t="shared" si="182"/>
        <v>2185.627948885332</v>
      </c>
      <c r="R370" s="122">
        <f t="shared" si="182"/>
        <v>2099.0979204606838</v>
      </c>
      <c r="S370" s="122">
        <f t="shared" si="182"/>
        <v>2075.1309516622232</v>
      </c>
      <c r="T370" s="122">
        <f t="shared" si="182"/>
        <v>2061.1431033645199</v>
      </c>
      <c r="U370" s="122">
        <f t="shared" si="182"/>
        <v>2060.591851819082</v>
      </c>
      <c r="V370" s="122">
        <f t="shared" si="182"/>
        <v>2059.7378768258582</v>
      </c>
      <c r="W370" s="122">
        <f t="shared" si="182"/>
        <v>2037.4290966864821</v>
      </c>
      <c r="X370" s="122">
        <f t="shared" si="182"/>
        <v>2138.5806098474905</v>
      </c>
      <c r="Y370" s="122">
        <f t="shared" si="182"/>
        <v>2065.6253661607207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1386.5389884447236</v>
      </c>
      <c r="D371" s="98">
        <v>1549.7672118331084</v>
      </c>
      <c r="E371" s="98">
        <v>2059.3324375363222</v>
      </c>
      <c r="F371" s="98">
        <v>2075.9692526815261</v>
      </c>
      <c r="G371" s="98">
        <v>2131.7254824106562</v>
      </c>
      <c r="H371" s="98">
        <v>1918.6905970338846</v>
      </c>
      <c r="I371" s="98">
        <v>2122.3832364137152</v>
      </c>
      <c r="J371" s="98">
        <v>1979.4706580616719</v>
      </c>
      <c r="K371" s="98">
        <v>2627.3637554970642</v>
      </c>
      <c r="L371" s="98">
        <v>1827.8668885890716</v>
      </c>
      <c r="M371" s="98">
        <v>1663.8213019215843</v>
      </c>
      <c r="N371" s="98">
        <v>1882.633195441535</v>
      </c>
      <c r="O371" s="98">
        <v>2219.6640906735483</v>
      </c>
      <c r="P371" s="98">
        <v>2316.764268185249</v>
      </c>
      <c r="Q371" s="98">
        <v>2185.627948885332</v>
      </c>
      <c r="R371" s="98">
        <v>2099.0979204606838</v>
      </c>
      <c r="S371" s="98">
        <v>2075.1309516622232</v>
      </c>
      <c r="T371" s="98">
        <v>2061.1431033645199</v>
      </c>
      <c r="U371" s="98">
        <v>2060.591851819082</v>
      </c>
      <c r="V371" s="98">
        <v>2059.7378768258582</v>
      </c>
      <c r="W371" s="98">
        <v>2037.4290966864821</v>
      </c>
      <c r="X371" s="98">
        <v>2138.5806098474905</v>
      </c>
      <c r="Y371" s="98">
        <v>2065.6253661607207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238.13756158569581</v>
      </c>
      <c r="D372" s="122">
        <f t="shared" si="183"/>
        <v>213.56419808913921</v>
      </c>
      <c r="E372" s="122">
        <f t="shared" si="183"/>
        <v>552.31416166530971</v>
      </c>
      <c r="F372" s="122">
        <f t="shared" si="183"/>
        <v>465.18160568706941</v>
      </c>
      <c r="G372" s="122">
        <f t="shared" si="183"/>
        <v>636.19704680429493</v>
      </c>
      <c r="H372" s="122">
        <f t="shared" si="183"/>
        <v>834.84447415705858</v>
      </c>
      <c r="I372" s="122">
        <f t="shared" si="183"/>
        <v>374.73372263788718</v>
      </c>
      <c r="J372" s="122">
        <f t="shared" si="183"/>
        <v>281.86456828210345</v>
      </c>
      <c r="K372" s="122">
        <f t="shared" si="183"/>
        <v>389.55438569536466</v>
      </c>
      <c r="L372" s="122">
        <f t="shared" si="183"/>
        <v>998.5687397451959</v>
      </c>
      <c r="M372" s="122">
        <f t="shared" si="183"/>
        <v>1152.2507512774016</v>
      </c>
      <c r="N372" s="122">
        <f t="shared" si="183"/>
        <v>1154.7910787203894</v>
      </c>
      <c r="O372" s="122">
        <f t="shared" si="183"/>
        <v>1129.3858201260653</v>
      </c>
      <c r="P372" s="122">
        <f t="shared" si="183"/>
        <v>564.98914191498773</v>
      </c>
      <c r="Q372" s="122">
        <f t="shared" si="183"/>
        <v>642.6897874634501</v>
      </c>
      <c r="R372" s="122">
        <f t="shared" si="183"/>
        <v>527.7889576206486</v>
      </c>
      <c r="S372" s="122">
        <f t="shared" si="183"/>
        <v>505.83863890971321</v>
      </c>
      <c r="T372" s="122">
        <f t="shared" si="183"/>
        <v>406.31752882619128</v>
      </c>
      <c r="U372" s="122">
        <f t="shared" si="183"/>
        <v>368.49652855367452</v>
      </c>
      <c r="V372" s="122">
        <f t="shared" si="183"/>
        <v>252.4022530135363</v>
      </c>
      <c r="W372" s="122">
        <f t="shared" si="183"/>
        <v>308.9566751511465</v>
      </c>
      <c r="X372" s="122">
        <f t="shared" si="183"/>
        <v>345.75146000828551</v>
      </c>
      <c r="Y372" s="122">
        <f t="shared" si="183"/>
        <v>449.50584017278749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238.13756158569581</v>
      </c>
      <c r="D373" s="98">
        <f>RES_hhdet_in_tesh!D147</f>
        <v>213.56419808913921</v>
      </c>
      <c r="E373" s="98">
        <f>RES_hhdet_in_tesh!E147</f>
        <v>552.31416166530971</v>
      </c>
      <c r="F373" s="98">
        <f>RES_hhdet_in_tesh!F147</f>
        <v>465.18160568706941</v>
      </c>
      <c r="G373" s="98">
        <f>RES_hhdet_in_tesh!G147</f>
        <v>636.19704680429493</v>
      </c>
      <c r="H373" s="98">
        <f>RES_hhdet_in_tesh!H147</f>
        <v>834.84447415705858</v>
      </c>
      <c r="I373" s="98">
        <f>RES_hhdet_in_tesh!I147</f>
        <v>374.73372263788718</v>
      </c>
      <c r="J373" s="98">
        <f>RES_hhdet_in_tesh!J147</f>
        <v>281.86456828210345</v>
      </c>
      <c r="K373" s="98">
        <f>RES_hhdet_in_tesh!K147</f>
        <v>389.55438569536466</v>
      </c>
      <c r="L373" s="98">
        <f>RES_hhdet_in_tesh!L147</f>
        <v>998.5687397451959</v>
      </c>
      <c r="M373" s="98">
        <f>RES_hhdet_in_tesh!M147</f>
        <v>1152.2507512774016</v>
      </c>
      <c r="N373" s="98">
        <f>RES_hhdet_in_tesh!N147</f>
        <v>1154.7910787203894</v>
      </c>
      <c r="O373" s="98">
        <f>RES_hhdet_in_tesh!O147</f>
        <v>1129.3858201260653</v>
      </c>
      <c r="P373" s="98">
        <f>RES_hhdet_in_tesh!P147</f>
        <v>564.98914191498773</v>
      </c>
      <c r="Q373" s="98">
        <f>RES_hhdet_in_tesh!Q147</f>
        <v>642.6897874634501</v>
      </c>
      <c r="R373" s="98">
        <f>RES_hhdet_in_tesh!R147</f>
        <v>527.7889576206486</v>
      </c>
      <c r="S373" s="98">
        <f>RES_hhdet_in_tesh!S147</f>
        <v>505.83863890971321</v>
      </c>
      <c r="T373" s="98">
        <f>RES_hhdet_in_tesh!T147</f>
        <v>406.31752882619128</v>
      </c>
      <c r="U373" s="98">
        <f>RES_hhdet_in_tesh!U147</f>
        <v>368.49652855367452</v>
      </c>
      <c r="V373" s="98">
        <f>RES_hhdet_in_tesh!V147</f>
        <v>252.4022530135363</v>
      </c>
      <c r="W373" s="98">
        <f>RES_hhdet_in_tesh!W147</f>
        <v>308.9566751511465</v>
      </c>
      <c r="X373" s="98">
        <f>RES_hhdet_in_tesh!X147</f>
        <v>345.75146000828551</v>
      </c>
      <c r="Y373" s="98">
        <f>RES_hhdet_in_tesh!Y147</f>
        <v>449.50584017278749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843.03417848784341</v>
      </c>
      <c r="D374" s="122">
        <v>835.92201885902728</v>
      </c>
      <c r="E374" s="122">
        <v>851.01234283188171</v>
      </c>
      <c r="F374" s="122">
        <v>839.66755467471705</v>
      </c>
      <c r="G374" s="122">
        <v>830.15523995616377</v>
      </c>
      <c r="H374" s="122">
        <v>832.52967718981006</v>
      </c>
      <c r="I374" s="122">
        <v>849.94318785201688</v>
      </c>
      <c r="J374" s="122">
        <v>851.69117559902838</v>
      </c>
      <c r="K374" s="122">
        <v>859.36387898841269</v>
      </c>
      <c r="L374" s="122">
        <v>888.10706287996175</v>
      </c>
      <c r="M374" s="122">
        <v>789.77918595895858</v>
      </c>
      <c r="N374" s="122">
        <v>763.42405128905841</v>
      </c>
      <c r="O374" s="122">
        <v>769.09890762351995</v>
      </c>
      <c r="P374" s="122">
        <v>716.30925255686327</v>
      </c>
      <c r="Q374" s="122">
        <v>690.87009638238158</v>
      </c>
      <c r="R374" s="122">
        <v>709.56758961346964</v>
      </c>
      <c r="S374" s="122">
        <v>733.8943280781391</v>
      </c>
      <c r="T374" s="122">
        <v>731.99346633805794</v>
      </c>
      <c r="U374" s="122">
        <v>733.69261732648374</v>
      </c>
      <c r="V374" s="122">
        <v>788.57896456686046</v>
      </c>
      <c r="W374" s="122">
        <v>755.62211051754673</v>
      </c>
      <c r="X374" s="122">
        <v>735.81176777408973</v>
      </c>
      <c r="Y374" s="122">
        <v>736.02306296527297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842.71412006816036</v>
      </c>
      <c r="D375" s="98">
        <v>833.68206700471364</v>
      </c>
      <c r="E375" s="98">
        <v>854.2679350615781</v>
      </c>
      <c r="F375" s="98">
        <v>844.44461723803443</v>
      </c>
      <c r="G375" s="98">
        <v>827.84786846030863</v>
      </c>
      <c r="H375" s="98">
        <v>834.4837285705421</v>
      </c>
      <c r="I375" s="98">
        <v>851.70874222323096</v>
      </c>
      <c r="J375" s="98">
        <v>854.36519697711583</v>
      </c>
      <c r="K375" s="98">
        <v>861.24284908035486</v>
      </c>
      <c r="L375" s="98">
        <v>903.18381804705984</v>
      </c>
      <c r="M375" s="98">
        <v>790.20489510804236</v>
      </c>
      <c r="N375" s="98">
        <v>770.03115103663231</v>
      </c>
      <c r="O375" s="98">
        <v>780.3827696952867</v>
      </c>
      <c r="P375" s="98">
        <v>727.09779366456303</v>
      </c>
      <c r="Q375" s="98">
        <v>698.25851735374488</v>
      </c>
      <c r="R375" s="98">
        <v>717.27735987992537</v>
      </c>
      <c r="S375" s="98">
        <v>743.13279342176202</v>
      </c>
      <c r="T375" s="98">
        <v>739.2852246136448</v>
      </c>
      <c r="U375" s="98">
        <v>739.37770300935688</v>
      </c>
      <c r="V375" s="98">
        <v>863.348931126857</v>
      </c>
      <c r="W375" s="98">
        <v>763.66487340584365</v>
      </c>
      <c r="X375" s="98">
        <v>734.00661050903784</v>
      </c>
      <c r="Y375" s="98">
        <v>724.01875260036809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842.67978677245776</v>
      </c>
      <c r="D376" s="98">
        <v>833.621177611191</v>
      </c>
      <c r="E376" s="98">
        <v>854.37406040394433</v>
      </c>
      <c r="F376" s="98">
        <v>844.5138260879188</v>
      </c>
      <c r="G376" s="98">
        <v>827.81193305555587</v>
      </c>
      <c r="H376" s="98">
        <v>834.46073495928954</v>
      </c>
      <c r="I376" s="98">
        <v>851.58458395205764</v>
      </c>
      <c r="J376" s="98">
        <v>854.48269734833195</v>
      </c>
      <c r="K376" s="98">
        <v>861.39721407937589</v>
      </c>
      <c r="L376" s="98">
        <v>903.82355154932918</v>
      </c>
      <c r="M376" s="98">
        <v>791.09501366343625</v>
      </c>
      <c r="N376" s="98">
        <v>770.78451440516449</v>
      </c>
      <c r="O376" s="98">
        <v>780.80055906955192</v>
      </c>
      <c r="P376" s="98">
        <v>727.33607969728052</v>
      </c>
      <c r="Q376" s="98">
        <v>698.06101827519672</v>
      </c>
      <c r="R376" s="98">
        <v>716.76455293986146</v>
      </c>
      <c r="S376" s="98">
        <v>742.92850673665919</v>
      </c>
      <c r="T376" s="98">
        <v>739.40580408881647</v>
      </c>
      <c r="U376" s="98">
        <v>739.52757101025611</v>
      </c>
      <c r="V376" s="98">
        <v>864.0365051443473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159.15023096683794</v>
      </c>
      <c r="D377" s="101">
        <v>163.72173832795286</v>
      </c>
      <c r="E377" s="101">
        <v>146.50346442477402</v>
      </c>
      <c r="F377" s="101">
        <v>145.09316093263266</v>
      </c>
      <c r="G377" s="101">
        <v>163.21959764972522</v>
      </c>
      <c r="H377" s="101">
        <v>151.15347997268498</v>
      </c>
      <c r="I377" s="101">
        <v>156.88805871492133</v>
      </c>
      <c r="J377" s="101">
        <v>154.15981481441884</v>
      </c>
      <c r="K377" s="101">
        <v>162.29362601219302</v>
      </c>
      <c r="L377" s="101">
        <v>144.0960830750079</v>
      </c>
      <c r="M377" s="101">
        <v>83.718324161591397</v>
      </c>
      <c r="N377" s="101">
        <v>85.709081296058741</v>
      </c>
      <c r="O377" s="101">
        <v>80.72120517113197</v>
      </c>
      <c r="P377" s="101">
        <v>78.103702140596127</v>
      </c>
      <c r="Q377" s="101">
        <v>75.829384695326539</v>
      </c>
      <c r="R377" s="101">
        <v>84.230691062484595</v>
      </c>
      <c r="S377" s="101">
        <v>86.559949695643652</v>
      </c>
      <c r="T377" s="101">
        <v>61.754532064384804</v>
      </c>
      <c r="U377" s="101">
        <v>63.974988861366995</v>
      </c>
      <c r="V377" s="101">
        <v>102.11911131074982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683.52955580561979</v>
      </c>
      <c r="D378" s="104">
        <v>669.89943928323828</v>
      </c>
      <c r="E378" s="104">
        <v>707.87059597917028</v>
      </c>
      <c r="F378" s="104">
        <v>699.4206651552862</v>
      </c>
      <c r="G378" s="104">
        <v>664.59233540583068</v>
      </c>
      <c r="H378" s="104">
        <v>683.30725498660456</v>
      </c>
      <c r="I378" s="104">
        <v>694.69652523713648</v>
      </c>
      <c r="J378" s="104">
        <v>700.32288253391312</v>
      </c>
      <c r="K378" s="104">
        <v>699.10358806718273</v>
      </c>
      <c r="L378" s="104">
        <v>759.72746847432131</v>
      </c>
      <c r="M378" s="104">
        <v>707.37668950184479</v>
      </c>
      <c r="N378" s="104">
        <v>685.0754331091058</v>
      </c>
      <c r="O378" s="104">
        <v>700.07935389841987</v>
      </c>
      <c r="P378" s="104">
        <v>649.23237755668424</v>
      </c>
      <c r="Q378" s="104">
        <v>622.23163357987016</v>
      </c>
      <c r="R378" s="104">
        <v>632.53386187737692</v>
      </c>
      <c r="S378" s="104">
        <v>656.36855704101549</v>
      </c>
      <c r="T378" s="104">
        <v>677.65127202443171</v>
      </c>
      <c r="U378" s="104">
        <v>675.5525821488892</v>
      </c>
      <c r="V378" s="104">
        <v>761.91739383359754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846.59971883063076</v>
      </c>
      <c r="D379" s="101">
        <v>860.55778549497461</v>
      </c>
      <c r="E379" s="101">
        <v>792.56716029195059</v>
      </c>
      <c r="F379" s="101">
        <v>788.99518039221186</v>
      </c>
      <c r="G379" s="101">
        <v>848.46659770844735</v>
      </c>
      <c r="H379" s="101">
        <v>816.55194799334799</v>
      </c>
      <c r="I379" s="101">
        <v>841.03543919812557</v>
      </c>
      <c r="J379" s="101">
        <v>839.38030080525994</v>
      </c>
      <c r="K379" s="101">
        <v>850.8793061381881</v>
      </c>
      <c r="L379" s="101">
        <v>834.92543906580806</v>
      </c>
      <c r="M379" s="101">
        <v>786.59834217493324</v>
      </c>
      <c r="N379" s="101">
        <v>742.77227652683041</v>
      </c>
      <c r="O379" s="101">
        <v>731.45968232260941</v>
      </c>
      <c r="P379" s="101">
        <v>690.92142260582773</v>
      </c>
      <c r="Q379" s="101">
        <v>674.99170770009687</v>
      </c>
      <c r="R379" s="101">
        <v>691.50240340934408</v>
      </c>
      <c r="S379" s="101">
        <v>703.54004718844101</v>
      </c>
      <c r="T379" s="101">
        <v>720.13018445197838</v>
      </c>
      <c r="U379" s="101">
        <v>718.73426621164492</v>
      </c>
      <c r="V379" s="101">
        <v>686.76641783725586</v>
      </c>
      <c r="W379" s="101">
        <v>0</v>
      </c>
      <c r="X379" s="101">
        <v>735.78430770515411</v>
      </c>
      <c r="Y379" s="101">
        <v>749.30308488576679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846.83961598665326</v>
      </c>
      <c r="D380" s="104">
        <v>860.71078954473001</v>
      </c>
      <c r="E380" s="104">
        <v>792.5034622391122</v>
      </c>
      <c r="F380" s="104">
        <v>788.88383814059148</v>
      </c>
      <c r="G380" s="104">
        <v>848.67904398285214</v>
      </c>
      <c r="H380" s="104">
        <v>816.37738708036579</v>
      </c>
      <c r="I380" s="104">
        <v>840.7965785992709</v>
      </c>
      <c r="J380" s="104">
        <v>839.60692827803996</v>
      </c>
      <c r="K380" s="104">
        <v>851.35124166383423</v>
      </c>
      <c r="L380" s="104">
        <v>836.3671091253442</v>
      </c>
      <c r="M380" s="104">
        <v>788.72863043101017</v>
      </c>
      <c r="N380" s="104">
        <v>745.05907669194482</v>
      </c>
      <c r="O380" s="104">
        <v>732.36339022402865</v>
      </c>
      <c r="P380" s="104">
        <v>691.9772698165965</v>
      </c>
      <c r="Q380" s="104">
        <v>675.32884559718536</v>
      </c>
      <c r="R380" s="104">
        <v>691.73217101768125</v>
      </c>
      <c r="S380" s="104">
        <v>704.04288187911766</v>
      </c>
      <c r="T380" s="104">
        <v>718.68995293523824</v>
      </c>
      <c r="U380" s="104">
        <v>718.13294935222075</v>
      </c>
      <c r="V380" s="104">
        <v>681.23336371471885</v>
      </c>
      <c r="W380" s="104">
        <v>740.45703135777444</v>
      </c>
      <c r="X380" s="104">
        <v>737.23423550361917</v>
      </c>
      <c r="Y380" s="104">
        <v>749.94614442951774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160.42536238345821</v>
      </c>
      <c r="D381" s="98">
        <v>175.43779746498672</v>
      </c>
      <c r="E381" s="98">
        <v>116.18149092595434</v>
      </c>
      <c r="F381" s="98">
        <v>117.55391287275488</v>
      </c>
      <c r="G381" s="98">
        <v>173.57692946822007</v>
      </c>
      <c r="H381" s="98">
        <v>142.24272409945328</v>
      </c>
      <c r="I381" s="98">
        <v>152.12481865035173</v>
      </c>
      <c r="J381" s="98">
        <v>146.6701718113878</v>
      </c>
      <c r="K381" s="98">
        <v>159.96965676124924</v>
      </c>
      <c r="L381" s="98">
        <v>109.7963383116181</v>
      </c>
      <c r="M381" s="98">
        <v>78.17672711668925</v>
      </c>
      <c r="N381" s="98">
        <v>71.383755231944264</v>
      </c>
      <c r="O381" s="98">
        <v>59.328523748676531</v>
      </c>
      <c r="P381" s="98">
        <v>60.578757253165406</v>
      </c>
      <c r="Q381" s="98">
        <v>62.937376451029301</v>
      </c>
      <c r="R381" s="98">
        <v>71.24567078342784</v>
      </c>
      <c r="S381" s="98">
        <v>69.352617948129037</v>
      </c>
      <c r="T381" s="98">
        <v>51.054475051581107</v>
      </c>
      <c r="U381" s="98">
        <v>52.651089917359904</v>
      </c>
      <c r="V381" s="98">
        <v>19.432759234697983</v>
      </c>
      <c r="W381" s="98">
        <v>52.690141007724996</v>
      </c>
      <c r="X381" s="98">
        <v>101.14794598309659</v>
      </c>
      <c r="Y381" s="98">
        <v>100.41362018948769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686.41425360319511</v>
      </c>
      <c r="D382" s="98">
        <v>685.27299207974318</v>
      </c>
      <c r="E382" s="98">
        <v>676.32197131315775</v>
      </c>
      <c r="F382" s="98">
        <v>671.32992526783653</v>
      </c>
      <c r="G382" s="98">
        <v>675.10211451463192</v>
      </c>
      <c r="H382" s="98">
        <v>674.13466298091237</v>
      </c>
      <c r="I382" s="98">
        <v>688.6717599489192</v>
      </c>
      <c r="J382" s="98">
        <v>692.93675646665224</v>
      </c>
      <c r="K382" s="98">
        <v>691.38158490258513</v>
      </c>
      <c r="L382" s="98">
        <v>726.57077081372609</v>
      </c>
      <c r="M382" s="98">
        <v>710.55190331432095</v>
      </c>
      <c r="N382" s="98">
        <v>673.67532146000042</v>
      </c>
      <c r="O382" s="98">
        <v>673.03486647535226</v>
      </c>
      <c r="P382" s="98">
        <v>631.39851256343104</v>
      </c>
      <c r="Q382" s="98">
        <v>612.39146914615594</v>
      </c>
      <c r="R382" s="98">
        <v>620.48650023425341</v>
      </c>
      <c r="S382" s="98">
        <v>634.69026393098875</v>
      </c>
      <c r="T382" s="98">
        <v>667.63547788365702</v>
      </c>
      <c r="U382" s="98">
        <v>665.48185943486078</v>
      </c>
      <c r="V382" s="98">
        <v>661.80060448002087</v>
      </c>
      <c r="W382" s="98">
        <v>687.76689035004949</v>
      </c>
      <c r="X382" s="98">
        <v>636.08628952052277</v>
      </c>
      <c r="Y382" s="98">
        <v>649.53252424003006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1458.2036137284122</v>
      </c>
      <c r="D383" s="122">
        <v>1514.385739764353</v>
      </c>
      <c r="E383" s="122">
        <v>1554.5222515805713</v>
      </c>
      <c r="F383" s="122">
        <v>1555.5805794154255</v>
      </c>
      <c r="G383" s="122">
        <v>1558.3806304066309</v>
      </c>
      <c r="H383" s="122">
        <v>1483.4973868542456</v>
      </c>
      <c r="I383" s="122">
        <v>1542.7769340652835</v>
      </c>
      <c r="J383" s="122">
        <v>1311.0894976514517</v>
      </c>
      <c r="K383" s="122">
        <v>1295.7951821858883</v>
      </c>
      <c r="L383" s="122">
        <v>1467.7191813566296</v>
      </c>
      <c r="M383" s="122">
        <v>1250.8373924839946</v>
      </c>
      <c r="N383" s="122">
        <v>1038.746349433226</v>
      </c>
      <c r="O383" s="122">
        <v>905.8950245180298</v>
      </c>
      <c r="P383" s="122">
        <v>780.28587823498344</v>
      </c>
      <c r="Q383" s="122">
        <v>751.0502513806249</v>
      </c>
      <c r="R383" s="122">
        <v>1011.862362170164</v>
      </c>
      <c r="S383" s="122">
        <v>937.29835448907465</v>
      </c>
      <c r="T383" s="122">
        <v>1090.4324827545036</v>
      </c>
      <c r="U383" s="122">
        <v>1116.0122400503876</v>
      </c>
      <c r="V383" s="122">
        <v>1235.758879828895</v>
      </c>
      <c r="W383" s="122">
        <v>1298.0036681150727</v>
      </c>
      <c r="X383" s="122">
        <v>1207.8904131943259</v>
      </c>
      <c r="Y383" s="122">
        <v>1427.3801546026559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1415.7103963706952</v>
      </c>
      <c r="D384" s="98">
        <v>1412.5616730850868</v>
      </c>
      <c r="E384" s="98">
        <v>1648.4455954620853</v>
      </c>
      <c r="F384" s="98">
        <v>1643.431129917645</v>
      </c>
      <c r="G384" s="98">
        <v>1509.918675219938</v>
      </c>
      <c r="H384" s="98">
        <v>1481.4475119262956</v>
      </c>
      <c r="I384" s="98">
        <v>1485.0595156330353</v>
      </c>
      <c r="J384" s="98">
        <v>1338.7738524650738</v>
      </c>
      <c r="K384" s="98">
        <v>1330.6780418697142</v>
      </c>
      <c r="L384" s="98">
        <v>1355.8163051025258</v>
      </c>
      <c r="M384" s="98">
        <v>1229.3353392053596</v>
      </c>
      <c r="N384" s="98">
        <v>1053.3327658893563</v>
      </c>
      <c r="O384" s="98">
        <v>980.28914567107051</v>
      </c>
      <c r="P384" s="98">
        <v>884.30566591806803</v>
      </c>
      <c r="Q384" s="98">
        <v>858.81964461944244</v>
      </c>
      <c r="R384" s="98">
        <v>926.07410000044729</v>
      </c>
      <c r="S384" s="98">
        <v>1002.924470409838</v>
      </c>
      <c r="T384" s="98">
        <v>1044.4694401643353</v>
      </c>
      <c r="U384" s="98">
        <v>1100.6580290852148</v>
      </c>
      <c r="V384" s="98">
        <v>1300.2218519581736</v>
      </c>
      <c r="W384" s="98">
        <v>1249.8724007655767</v>
      </c>
      <c r="X384" s="98">
        <v>1263.4408184299507</v>
      </c>
      <c r="Y384" s="98">
        <v>1315.1992733302566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1498.7351780280303</v>
      </c>
      <c r="D385" s="33">
        <v>1614.9453762213857</v>
      </c>
      <c r="E385" s="33">
        <v>1446.9897762546257</v>
      </c>
      <c r="F385" s="33">
        <v>1487.7279177597227</v>
      </c>
      <c r="G385" s="33">
        <v>1580.8214194285081</v>
      </c>
      <c r="H385" s="33">
        <v>1484.4122867598303</v>
      </c>
      <c r="I385" s="33">
        <v>1565.3081689028606</v>
      </c>
      <c r="J385" s="33">
        <v>1299.9975851024228</v>
      </c>
      <c r="K385" s="33">
        <v>1271.6499113495167</v>
      </c>
      <c r="L385" s="33">
        <v>1600.1681417482489</v>
      </c>
      <c r="M385" s="33">
        <v>1282.3587440349438</v>
      </c>
      <c r="N385" s="33">
        <v>1009.5309930049723</v>
      </c>
      <c r="O385" s="33">
        <v>806.46365763601943</v>
      </c>
      <c r="P385" s="33">
        <v>720.77264269730961</v>
      </c>
      <c r="Q385" s="33">
        <v>720.19269627767596</v>
      </c>
      <c r="R385" s="33">
        <v>1029.984430276781</v>
      </c>
      <c r="S385" s="33">
        <v>906.53535983713482</v>
      </c>
      <c r="T385" s="33">
        <v>1110.0540652105212</v>
      </c>
      <c r="U385" s="33">
        <v>1123.8463733142544</v>
      </c>
      <c r="V385" s="33">
        <v>1206.5208393742544</v>
      </c>
      <c r="W385" s="33">
        <v>1306.8191542472666</v>
      </c>
      <c r="X385" s="33">
        <v>1202.1086533425557</v>
      </c>
      <c r="Y385" s="33">
        <v>1440.892117079087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577.87269220508256</v>
      </c>
      <c r="D387" s="117">
        <f t="shared" si="184"/>
        <v>576.29915086428764</v>
      </c>
      <c r="E387" s="117">
        <f t="shared" si="184"/>
        <v>658.75849960551761</v>
      </c>
      <c r="F387" s="117">
        <f t="shared" si="184"/>
        <v>581.65979699694594</v>
      </c>
      <c r="G387" s="117">
        <f t="shared" si="184"/>
        <v>472.34981934514485</v>
      </c>
      <c r="H387" s="117">
        <f t="shared" si="184"/>
        <v>463.42856998536092</v>
      </c>
      <c r="I387" s="117">
        <f t="shared" si="184"/>
        <v>435.87968238756775</v>
      </c>
      <c r="J387" s="117">
        <f t="shared" si="184"/>
        <v>410.76238524120345</v>
      </c>
      <c r="K387" s="117">
        <f t="shared" si="184"/>
        <v>476.02796078816868</v>
      </c>
      <c r="L387" s="117">
        <f t="shared" si="184"/>
        <v>537.11030484366768</v>
      </c>
      <c r="M387" s="117">
        <f t="shared" si="184"/>
        <v>494.62689600052835</v>
      </c>
      <c r="N387" s="117">
        <f t="shared" si="184"/>
        <v>475.32682863451066</v>
      </c>
      <c r="O387" s="117">
        <f t="shared" si="184"/>
        <v>423.56695297215873</v>
      </c>
      <c r="P387" s="117">
        <f t="shared" si="184"/>
        <v>289.69501939443978</v>
      </c>
      <c r="Q387" s="117">
        <f t="shared" si="184"/>
        <v>223.9045048837001</v>
      </c>
      <c r="R387" s="117">
        <f t="shared" ref="R387:V387" si="185">R388+R390+R392+R401</f>
        <v>217.04923343895922</v>
      </c>
      <c r="S387" s="117">
        <f t="shared" si="185"/>
        <v>291.08985341282829</v>
      </c>
      <c r="T387" s="117">
        <f t="shared" si="185"/>
        <v>258.39301286166335</v>
      </c>
      <c r="U387" s="117">
        <f t="shared" si="185"/>
        <v>297.4119440166628</v>
      </c>
      <c r="V387" s="117">
        <f t="shared" si="185"/>
        <v>291.44249381264279</v>
      </c>
      <c r="W387" s="117">
        <f t="shared" ref="W387:Y387" si="186">W388+W390+W392+W401</f>
        <v>220.08293928903916</v>
      </c>
      <c r="X387" s="117">
        <f t="shared" si="186"/>
        <v>136.6591657067622</v>
      </c>
      <c r="Y387" s="117">
        <f t="shared" si="186"/>
        <v>166.6927215497295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297.37931978775708</v>
      </c>
      <c r="D392" s="122">
        <v>291.75710442116053</v>
      </c>
      <c r="E392" s="122">
        <v>302.42708963954112</v>
      </c>
      <c r="F392" s="122">
        <v>291.94559998721365</v>
      </c>
      <c r="G392" s="122">
        <v>279.23866999901509</v>
      </c>
      <c r="H392" s="122">
        <v>278.89427712483479</v>
      </c>
      <c r="I392" s="122">
        <v>267.75528193747596</v>
      </c>
      <c r="J392" s="122">
        <v>256.51477810304084</v>
      </c>
      <c r="K392" s="122">
        <v>257.02582418881087</v>
      </c>
      <c r="L392" s="122">
        <v>241.73918391623587</v>
      </c>
      <c r="M392" s="122">
        <v>201.14137735696778</v>
      </c>
      <c r="N392" s="122">
        <v>193.31598646958469</v>
      </c>
      <c r="O392" s="122">
        <v>198.54425154632602</v>
      </c>
      <c r="P392" s="122">
        <v>160.64973393927636</v>
      </c>
      <c r="Q392" s="122">
        <v>147.48492684142067</v>
      </c>
      <c r="R392" s="122">
        <v>153.00559830515385</v>
      </c>
      <c r="S392" s="122">
        <v>165.58808153343423</v>
      </c>
      <c r="T392" s="122">
        <v>137.36244103661394</v>
      </c>
      <c r="U392" s="122">
        <v>154.96548210251396</v>
      </c>
      <c r="V392" s="122">
        <v>137.22524453235491</v>
      </c>
      <c r="W392" s="122">
        <v>146.8096402261414</v>
      </c>
      <c r="X392" s="122">
        <v>91.58347576967742</v>
      </c>
      <c r="Y392" s="122">
        <v>113.18869453922895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325.53532696396223</v>
      </c>
      <c r="D393" s="98">
        <v>321.10247125112204</v>
      </c>
      <c r="E393" s="98">
        <v>327.93667315431657</v>
      </c>
      <c r="F393" s="98">
        <v>323.07294267000736</v>
      </c>
      <c r="G393" s="98">
        <v>315.54198012585346</v>
      </c>
      <c r="H393" s="98">
        <v>316.78444659422638</v>
      </c>
      <c r="I393" s="98">
        <v>321.88945607777254</v>
      </c>
      <c r="J393" s="98">
        <v>321.23632325926786</v>
      </c>
      <c r="K393" s="98">
        <v>321.85263518202004</v>
      </c>
      <c r="L393" s="98">
        <v>335.13496188324558</v>
      </c>
      <c r="M393" s="98">
        <v>289.03851198834047</v>
      </c>
      <c r="N393" s="98">
        <v>275.20087884166463</v>
      </c>
      <c r="O393" s="98">
        <v>269.85416566968496</v>
      </c>
      <c r="P393" s="98">
        <v>241.9135426680042</v>
      </c>
      <c r="Q393" s="98">
        <v>224.66355161712156</v>
      </c>
      <c r="R393" s="98">
        <v>225.95262247860148</v>
      </c>
      <c r="S393" s="98">
        <v>229.62267545861411</v>
      </c>
      <c r="T393" s="98">
        <v>224.58513052558575</v>
      </c>
      <c r="U393" s="98">
        <v>221.43582196934832</v>
      </c>
      <c r="V393" s="98">
        <v>255.71619894556582</v>
      </c>
      <c r="W393" s="98">
        <v>224.6697762409392</v>
      </c>
      <c r="X393" s="98">
        <v>215.00899911633499</v>
      </c>
      <c r="Y393" s="98">
        <v>211.6191610129938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61.478763960890177</v>
      </c>
      <c r="D394" s="98">
        <v>63.059356624421639</v>
      </c>
      <c r="E394" s="98">
        <v>56.239801070818622</v>
      </c>
      <c r="F394" s="98">
        <v>55.510655769370764</v>
      </c>
      <c r="G394" s="98">
        <v>62.212680614286938</v>
      </c>
      <c r="H394" s="98">
        <v>57.380473536567877</v>
      </c>
      <c r="I394" s="98">
        <v>59.293288164473907</v>
      </c>
      <c r="J394" s="98">
        <v>57.963189840280876</v>
      </c>
      <c r="K394" s="98">
        <v>60.650293074765507</v>
      </c>
      <c r="L394" s="98">
        <v>53.468224677993021</v>
      </c>
      <c r="M394" s="98">
        <v>30.622209494811358</v>
      </c>
      <c r="N394" s="98">
        <v>30.63150687557696</v>
      </c>
      <c r="O394" s="98">
        <v>27.913165589000368</v>
      </c>
      <c r="P394" s="98">
        <v>25.985972512845841</v>
      </c>
      <c r="Q394" s="98">
        <v>24.397982207444247</v>
      </c>
      <c r="R394" s="98">
        <v>26.533871837163993</v>
      </c>
      <c r="S394" s="98">
        <v>26.746400391183013</v>
      </c>
      <c r="T394" s="98">
        <v>18.760214843296023</v>
      </c>
      <c r="U394" s="98">
        <v>19.159834258374207</v>
      </c>
      <c r="V394" s="98">
        <v>30.246763553642555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61.478763960890177</v>
      </c>
      <c r="D395" s="101">
        <v>63.059356624421639</v>
      </c>
      <c r="E395" s="101">
        <v>56.239801070818622</v>
      </c>
      <c r="F395" s="101">
        <v>55.510655769370764</v>
      </c>
      <c r="G395" s="101">
        <v>62.212680614286938</v>
      </c>
      <c r="H395" s="101">
        <v>57.380473536567877</v>
      </c>
      <c r="I395" s="101">
        <v>59.293288164473907</v>
      </c>
      <c r="J395" s="101">
        <v>57.963189840280876</v>
      </c>
      <c r="K395" s="101">
        <v>60.650293074765507</v>
      </c>
      <c r="L395" s="101">
        <v>53.468224677993021</v>
      </c>
      <c r="M395" s="101">
        <v>30.622209494811358</v>
      </c>
      <c r="N395" s="101">
        <v>30.63150687557696</v>
      </c>
      <c r="O395" s="101">
        <v>27.913165589000368</v>
      </c>
      <c r="P395" s="101">
        <v>25.985972512845841</v>
      </c>
      <c r="Q395" s="101">
        <v>24.397982207444247</v>
      </c>
      <c r="R395" s="101">
        <v>26.533871837163993</v>
      </c>
      <c r="S395" s="101">
        <v>26.746400391183013</v>
      </c>
      <c r="T395" s="101">
        <v>18.760214843296023</v>
      </c>
      <c r="U395" s="101">
        <v>19.159834258374207</v>
      </c>
      <c r="V395" s="101">
        <v>30.246763553642555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280.49337241732547</v>
      </c>
      <c r="D401" s="122">
        <v>284.54204644312711</v>
      </c>
      <c r="E401" s="122">
        <v>356.33140996597649</v>
      </c>
      <c r="F401" s="122">
        <v>289.71419700973223</v>
      </c>
      <c r="G401" s="122">
        <v>193.11114934612976</v>
      </c>
      <c r="H401" s="122">
        <v>184.53429286052616</v>
      </c>
      <c r="I401" s="122">
        <v>168.12440045009183</v>
      </c>
      <c r="J401" s="122">
        <v>154.24760713816261</v>
      </c>
      <c r="K401" s="122">
        <v>219.00213659935781</v>
      </c>
      <c r="L401" s="122">
        <v>295.37112092743183</v>
      </c>
      <c r="M401" s="122">
        <v>293.48551864356057</v>
      </c>
      <c r="N401" s="122">
        <v>282.01084216492598</v>
      </c>
      <c r="O401" s="122">
        <v>225.02270142583271</v>
      </c>
      <c r="P401" s="122">
        <v>129.04528545516339</v>
      </c>
      <c r="Q401" s="122">
        <v>76.419578042279412</v>
      </c>
      <c r="R401" s="122">
        <v>64.043635133805381</v>
      </c>
      <c r="S401" s="122">
        <v>125.50177187939404</v>
      </c>
      <c r="T401" s="122">
        <v>121.03057182504941</v>
      </c>
      <c r="U401" s="122">
        <v>142.44646191414881</v>
      </c>
      <c r="V401" s="122">
        <v>154.21724928028789</v>
      </c>
      <c r="W401" s="122">
        <v>73.273299062897763</v>
      </c>
      <c r="X401" s="122">
        <v>45.075689937084782</v>
      </c>
      <c r="Y401" s="122">
        <v>53.504027010500543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574.56210742641736</v>
      </c>
      <c r="D402" s="98">
        <v>572.66190577117425</v>
      </c>
      <c r="E402" s="98">
        <v>667.56610862397372</v>
      </c>
      <c r="F402" s="98">
        <v>664.81446683789909</v>
      </c>
      <c r="G402" s="98">
        <v>610.14389523306068</v>
      </c>
      <c r="H402" s="98">
        <v>597.99178473773736</v>
      </c>
      <c r="I402" s="98">
        <v>598.80236547955599</v>
      </c>
      <c r="J402" s="98">
        <v>539.23490903850393</v>
      </c>
      <c r="K402" s="98">
        <v>535.39621862165279</v>
      </c>
      <c r="L402" s="98">
        <v>544.92293240597382</v>
      </c>
      <c r="M402" s="98">
        <v>493.68446151508709</v>
      </c>
      <c r="N402" s="98">
        <v>422.81102713146782</v>
      </c>
      <c r="O402" s="98">
        <v>393.38371905041021</v>
      </c>
      <c r="P402" s="98">
        <v>354.59617465277353</v>
      </c>
      <c r="Q402" s="98">
        <v>343.31342396450214</v>
      </c>
      <c r="R402" s="98">
        <v>367.22052029044301</v>
      </c>
      <c r="S402" s="98">
        <v>393.2323333154514</v>
      </c>
      <c r="T402" s="98">
        <v>404.54151392040126</v>
      </c>
      <c r="U402" s="98">
        <v>421.62897691681314</v>
      </c>
      <c r="V402" s="98">
        <v>494.22985230106787</v>
      </c>
      <c r="W402" s="98">
        <v>473.33481511433956</v>
      </c>
      <c r="X402" s="98">
        <v>478.15712300868006</v>
      </c>
      <c r="Y402" s="98">
        <v>497.71255054138464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42.050687604835595</v>
      </c>
      <c r="D405" s="118">
        <f t="shared" si="189"/>
        <v>42.841442713892818</v>
      </c>
      <c r="E405" s="118">
        <f t="shared" si="189"/>
        <v>47.269746708426119</v>
      </c>
      <c r="F405" s="118">
        <f t="shared" si="189"/>
        <v>44.862063076089527</v>
      </c>
      <c r="G405" s="118">
        <f t="shared" si="189"/>
        <v>43.855600305370984</v>
      </c>
      <c r="H405" s="118">
        <f t="shared" si="189"/>
        <v>41.837622772046316</v>
      </c>
      <c r="I405" s="118">
        <f t="shared" si="189"/>
        <v>40.985922021967326</v>
      </c>
      <c r="J405" s="118">
        <f t="shared" si="189"/>
        <v>36.272556479768284</v>
      </c>
      <c r="K405" s="118">
        <f t="shared" si="189"/>
        <v>38.529091567255662</v>
      </c>
      <c r="L405" s="118">
        <f t="shared" si="189"/>
        <v>39.146568596757589</v>
      </c>
      <c r="M405" s="118">
        <f t="shared" si="189"/>
        <v>33.866616686939082</v>
      </c>
      <c r="N405" s="118">
        <f t="shared" si="189"/>
        <v>30.630112700261741</v>
      </c>
      <c r="O405" s="118">
        <f t="shared" si="189"/>
        <v>28.625932815285921</v>
      </c>
      <c r="P405" s="118">
        <f t="shared" si="189"/>
        <v>23.661316357249028</v>
      </c>
      <c r="Q405" s="118">
        <f t="shared" si="189"/>
        <v>21.726859076579387</v>
      </c>
      <c r="R405" s="118">
        <f t="shared" ref="R405:V405" si="190">R406+R408+R410+R419</f>
        <v>23.635032999968622</v>
      </c>
      <c r="S405" s="118">
        <f t="shared" si="190"/>
        <v>23.255226154555107</v>
      </c>
      <c r="T405" s="118">
        <f t="shared" si="190"/>
        <v>23.870083133207658</v>
      </c>
      <c r="U405" s="118">
        <f t="shared" si="190"/>
        <v>23.897501488127439</v>
      </c>
      <c r="V405" s="118">
        <f t="shared" si="190"/>
        <v>25.014219158202849</v>
      </c>
      <c r="W405" s="118">
        <f t="shared" ref="W405:Y405" si="191">W406+W408+W410+W419</f>
        <v>23.986437513066114</v>
      </c>
      <c r="X405" s="118">
        <f t="shared" si="191"/>
        <v>22.309039082035305</v>
      </c>
      <c r="Y405" s="118">
        <f t="shared" si="191"/>
        <v>24.191359316149434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7.3739696606691378</v>
      </c>
      <c r="D406" s="123">
        <f t="shared" si="192"/>
        <v>7.7785334115118632</v>
      </c>
      <c r="E406" s="123">
        <f t="shared" si="192"/>
        <v>9.747010894370252</v>
      </c>
      <c r="F406" s="123">
        <f t="shared" si="192"/>
        <v>9.1844678288807398</v>
      </c>
      <c r="G406" s="123">
        <f t="shared" si="192"/>
        <v>8.9454512006847207</v>
      </c>
      <c r="H406" s="123">
        <f t="shared" si="192"/>
        <v>7.6103581832152436</v>
      </c>
      <c r="I406" s="123">
        <f t="shared" si="192"/>
        <v>7.9682230597410815</v>
      </c>
      <c r="J406" s="123">
        <f t="shared" si="192"/>
        <v>7.0342055300813273</v>
      </c>
      <c r="K406" s="123">
        <f t="shared" si="192"/>
        <v>8.8343152638931137</v>
      </c>
      <c r="L406" s="123">
        <f t="shared" si="192"/>
        <v>5.795315152567901</v>
      </c>
      <c r="M406" s="123">
        <f t="shared" si="192"/>
        <v>4.8880396322043591</v>
      </c>
      <c r="N406" s="123">
        <f t="shared" si="192"/>
        <v>5.1213877796813945</v>
      </c>
      <c r="O406" s="123">
        <f t="shared" si="192"/>
        <v>5.5699961044035664</v>
      </c>
      <c r="P406" s="123">
        <f t="shared" si="192"/>
        <v>5.390814087139411</v>
      </c>
      <c r="Q406" s="123">
        <f t="shared" si="192"/>
        <v>4.7995792189967705</v>
      </c>
      <c r="R406" s="123">
        <f t="shared" si="192"/>
        <v>4.5723005733222717</v>
      </c>
      <c r="S406" s="123">
        <f t="shared" si="192"/>
        <v>4.4888253315242652</v>
      </c>
      <c r="T406" s="123">
        <f t="shared" si="192"/>
        <v>4.4257098463307578</v>
      </c>
      <c r="U406" s="123">
        <f t="shared" si="192"/>
        <v>4.3893336528725087</v>
      </c>
      <c r="V406" s="123">
        <f t="shared" si="192"/>
        <v>4.3546936613050038</v>
      </c>
      <c r="W406" s="123">
        <f t="shared" si="192"/>
        <v>4.2006249592998506</v>
      </c>
      <c r="X406" s="123">
        <f t="shared" si="192"/>
        <v>4.2755133268022192</v>
      </c>
      <c r="Y406" s="123">
        <f t="shared" si="192"/>
        <v>4.0086886451990118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7.3739696606691378</v>
      </c>
      <c r="D407" s="99">
        <v>7.7785334115118632</v>
      </c>
      <c r="E407" s="99">
        <v>9.747010894370252</v>
      </c>
      <c r="F407" s="99">
        <v>9.1844678288807398</v>
      </c>
      <c r="G407" s="99">
        <v>8.9454512006847207</v>
      </c>
      <c r="H407" s="99">
        <v>7.6103581832152436</v>
      </c>
      <c r="I407" s="99">
        <v>7.9682230597410815</v>
      </c>
      <c r="J407" s="99">
        <v>7.0342055300813273</v>
      </c>
      <c r="K407" s="99">
        <v>8.8343152638931137</v>
      </c>
      <c r="L407" s="99">
        <v>5.795315152567901</v>
      </c>
      <c r="M407" s="99">
        <v>4.8880396322043591</v>
      </c>
      <c r="N407" s="99">
        <v>5.1213877796813945</v>
      </c>
      <c r="O407" s="99">
        <v>5.5699961044035664</v>
      </c>
      <c r="P407" s="99">
        <v>5.390814087139411</v>
      </c>
      <c r="Q407" s="99">
        <v>4.7995792189967705</v>
      </c>
      <c r="R407" s="99">
        <v>4.5723005733222717</v>
      </c>
      <c r="S407" s="99">
        <v>4.4888253315242652</v>
      </c>
      <c r="T407" s="99">
        <v>4.4257098463307578</v>
      </c>
      <c r="U407" s="99">
        <v>4.3893336528725087</v>
      </c>
      <c r="V407" s="99">
        <v>4.3546936613050038</v>
      </c>
      <c r="W407" s="99">
        <v>4.2006249592998506</v>
      </c>
      <c r="X407" s="99">
        <v>4.2755133268022192</v>
      </c>
      <c r="Y407" s="99">
        <v>4.0086886451990118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0.95858387002107825</v>
      </c>
      <c r="D408" s="123">
        <f t="shared" si="193"/>
        <v>0.82426346672584083</v>
      </c>
      <c r="E408" s="123">
        <f t="shared" si="193"/>
        <v>2.0399345433019707</v>
      </c>
      <c r="F408" s="123">
        <f t="shared" si="193"/>
        <v>1.6277079314623928</v>
      </c>
      <c r="G408" s="123">
        <f t="shared" si="193"/>
        <v>2.1381185960608322</v>
      </c>
      <c r="H408" s="123">
        <f t="shared" si="193"/>
        <v>2.6832875456810164</v>
      </c>
      <c r="I408" s="123">
        <f t="shared" si="193"/>
        <v>1.1527009838816002</v>
      </c>
      <c r="J408" s="123">
        <f t="shared" si="193"/>
        <v>0.82941160236836087</v>
      </c>
      <c r="K408" s="123">
        <f t="shared" si="193"/>
        <v>1.0959405374561126</v>
      </c>
      <c r="L408" s="123">
        <f t="shared" si="193"/>
        <v>2.6760844414651808</v>
      </c>
      <c r="M408" s="123">
        <f t="shared" si="193"/>
        <v>2.9014593295989251</v>
      </c>
      <c r="N408" s="123">
        <f t="shared" si="193"/>
        <v>2.7424957803931482</v>
      </c>
      <c r="O408" s="123">
        <f t="shared" si="193"/>
        <v>2.5308220392794039</v>
      </c>
      <c r="P408" s="123">
        <f t="shared" si="193"/>
        <v>1.2020832034229398</v>
      </c>
      <c r="Q408" s="123">
        <f t="shared" si="193"/>
        <v>1.3127237044254425</v>
      </c>
      <c r="R408" s="123">
        <f t="shared" si="193"/>
        <v>1.0620433118137029</v>
      </c>
      <c r="S408" s="123">
        <f t="shared" si="193"/>
        <v>1.0100687288246968</v>
      </c>
      <c r="T408" s="123">
        <f t="shared" si="193"/>
        <v>0.80468851468709746</v>
      </c>
      <c r="U408" s="123">
        <f t="shared" si="193"/>
        <v>0.72330772302185431</v>
      </c>
      <c r="V408" s="123">
        <f t="shared" si="193"/>
        <v>0.4918168507762673</v>
      </c>
      <c r="W408" s="123">
        <f t="shared" si="193"/>
        <v>0.59091937444461129</v>
      </c>
      <c r="X408" s="123">
        <f t="shared" si="193"/>
        <v>0.64741777966203462</v>
      </c>
      <c r="Y408" s="123">
        <f t="shared" si="193"/>
        <v>0.82595158169858396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0.95858387002107825</v>
      </c>
      <c r="D409" s="99">
        <f>RES_hhdet_in_fecs!D147</f>
        <v>0.82426346672584083</v>
      </c>
      <c r="E409" s="99">
        <f>RES_hhdet_in_fecs!E147</f>
        <v>2.0399345433019707</v>
      </c>
      <c r="F409" s="99">
        <f>RES_hhdet_in_fecs!F147</f>
        <v>1.6277079314623928</v>
      </c>
      <c r="G409" s="99">
        <f>RES_hhdet_in_fecs!G147</f>
        <v>2.1381185960608322</v>
      </c>
      <c r="H409" s="99">
        <f>RES_hhdet_in_fecs!H147</f>
        <v>2.6832875456810164</v>
      </c>
      <c r="I409" s="99">
        <f>RES_hhdet_in_fecs!I147</f>
        <v>1.1527009838816002</v>
      </c>
      <c r="J409" s="99">
        <f>RES_hhdet_in_fecs!J147</f>
        <v>0.82941160236836087</v>
      </c>
      <c r="K409" s="99">
        <f>RES_hhdet_in_fecs!K147</f>
        <v>1.0959405374561126</v>
      </c>
      <c r="L409" s="99">
        <f>RES_hhdet_in_fecs!L147</f>
        <v>2.6760844414651808</v>
      </c>
      <c r="M409" s="99">
        <f>RES_hhdet_in_fecs!M147</f>
        <v>2.9014593295989251</v>
      </c>
      <c r="N409" s="99">
        <f>RES_hhdet_in_fecs!N147</f>
        <v>2.7424957803931482</v>
      </c>
      <c r="O409" s="99">
        <f>RES_hhdet_in_fecs!O147</f>
        <v>2.5308220392794039</v>
      </c>
      <c r="P409" s="99">
        <f>RES_hhdet_in_fecs!P147</f>
        <v>1.2020832034229398</v>
      </c>
      <c r="Q409" s="99">
        <f>RES_hhdet_in_fecs!Q147</f>
        <v>1.3127237044254425</v>
      </c>
      <c r="R409" s="99">
        <f>RES_hhdet_in_fecs!R147</f>
        <v>1.0620433118137029</v>
      </c>
      <c r="S409" s="99">
        <f>RES_hhdet_in_fecs!S147</f>
        <v>1.0100687288246968</v>
      </c>
      <c r="T409" s="99">
        <f>RES_hhdet_in_fecs!T147</f>
        <v>0.80468851468709746</v>
      </c>
      <c r="U409" s="99">
        <f>RES_hhdet_in_fecs!U147</f>
        <v>0.72330772302185431</v>
      </c>
      <c r="V409" s="99">
        <f>RES_hhdet_in_fecs!V147</f>
        <v>0.4918168507762673</v>
      </c>
      <c r="W409" s="99">
        <f>RES_hhdet_in_fecs!W147</f>
        <v>0.59091937444461129</v>
      </c>
      <c r="X409" s="99">
        <f>RES_hhdet_in_fecs!X147</f>
        <v>0.64741777966203462</v>
      </c>
      <c r="Y409" s="99">
        <f>RES_hhdet_in_fecs!Y147</f>
        <v>0.82595158169858396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12.809255030590407</v>
      </c>
      <c r="D410" s="123">
        <v>12.639610136997494</v>
      </c>
      <c r="E410" s="123">
        <v>12.814816065036345</v>
      </c>
      <c r="F410" s="123">
        <v>12.370614815241378</v>
      </c>
      <c r="G410" s="123">
        <v>12.056492483773344</v>
      </c>
      <c r="H410" s="123">
        <v>12.000650451004287</v>
      </c>
      <c r="I410" s="123">
        <v>11.955820031300638</v>
      </c>
      <c r="J410" s="123">
        <v>11.564205226235824</v>
      </c>
      <c r="K410" s="123">
        <v>11.530087538117064</v>
      </c>
      <c r="L410" s="123">
        <v>11.210815073449055</v>
      </c>
      <c r="M410" s="123">
        <v>9.5390609138389184</v>
      </c>
      <c r="N410" s="123">
        <v>8.9329384225733026</v>
      </c>
      <c r="O410" s="123">
        <v>8.8187854429523842</v>
      </c>
      <c r="P410" s="123">
        <v>7.6874550868417471</v>
      </c>
      <c r="Q410" s="123">
        <v>7.1687352117922858</v>
      </c>
      <c r="R410" s="123">
        <v>7.2281265975351259</v>
      </c>
      <c r="S410" s="123">
        <v>7.3746567850678266</v>
      </c>
      <c r="T410" s="123">
        <v>7.085079138675523</v>
      </c>
      <c r="U410" s="123">
        <v>7.0461020953998172</v>
      </c>
      <c r="V410" s="123">
        <v>7.4142691706330242</v>
      </c>
      <c r="W410" s="123">
        <v>6.9422333589559102</v>
      </c>
      <c r="X410" s="123">
        <v>6.4199708535352844</v>
      </c>
      <c r="Y410" s="123">
        <v>6.5688357145022911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13.140930992170038</v>
      </c>
      <c r="D411" s="99">
        <v>12.948250096786209</v>
      </c>
      <c r="E411" s="99">
        <v>13.170553360549277</v>
      </c>
      <c r="F411" s="99">
        <v>12.777833760414197</v>
      </c>
      <c r="G411" s="99">
        <v>12.448305545222162</v>
      </c>
      <c r="H411" s="99">
        <v>12.400748953882912</v>
      </c>
      <c r="I411" s="99">
        <v>12.501757503892081</v>
      </c>
      <c r="J411" s="99">
        <v>12.365355701757403</v>
      </c>
      <c r="K411" s="99">
        <v>12.266255292018013</v>
      </c>
      <c r="L411" s="99">
        <v>12.594264429193576</v>
      </c>
      <c r="M411" s="99">
        <v>10.602941760578775</v>
      </c>
      <c r="N411" s="99">
        <v>9.9344994592707501</v>
      </c>
      <c r="O411" s="99">
        <v>9.6260962950218651</v>
      </c>
      <c r="P411" s="99">
        <v>8.5710817995277715</v>
      </c>
      <c r="Q411" s="99">
        <v>7.9001542129673039</v>
      </c>
      <c r="R411" s="99">
        <v>7.883134744464491</v>
      </c>
      <c r="S411" s="99">
        <v>7.9559666888532243</v>
      </c>
      <c r="T411" s="99">
        <v>7.724307384988931</v>
      </c>
      <c r="U411" s="99">
        <v>7.5556606275435492</v>
      </c>
      <c r="V411" s="99">
        <v>8.6855456320908804</v>
      </c>
      <c r="W411" s="99">
        <v>7.5578706087382876</v>
      </c>
      <c r="X411" s="99">
        <v>7.1580711526487857</v>
      </c>
      <c r="Y411" s="99">
        <v>6.9972042422560836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8.7495514479195968</v>
      </c>
      <c r="D412" s="99">
        <v>8.6791606977928311</v>
      </c>
      <c r="E412" s="99">
        <v>8.7167218407147509</v>
      </c>
      <c r="F412" s="99">
        <v>8.479364523491002</v>
      </c>
      <c r="G412" s="99">
        <v>8.4101270545966518</v>
      </c>
      <c r="H412" s="99">
        <v>8.3223973624177194</v>
      </c>
      <c r="I412" s="99">
        <v>8.4318960726507104</v>
      </c>
      <c r="J412" s="99">
        <v>8.3548532835127123</v>
      </c>
      <c r="K412" s="99">
        <v>8.3638774585934179</v>
      </c>
      <c r="L412" s="99">
        <v>8.4948082319473563</v>
      </c>
      <c r="M412" s="99">
        <v>7.0179150029275519</v>
      </c>
      <c r="N412" s="99">
        <v>6.7235713138486961</v>
      </c>
      <c r="O412" s="99">
        <v>6.6685395045596829</v>
      </c>
      <c r="P412" s="99">
        <v>6.1459471241349046</v>
      </c>
      <c r="Q412" s="99">
        <v>5.8282890090090547</v>
      </c>
      <c r="R412" s="99">
        <v>5.938719638887008</v>
      </c>
      <c r="S412" s="99">
        <v>6.0927498663065753</v>
      </c>
      <c r="T412" s="99">
        <v>5.9396316727419824</v>
      </c>
      <c r="U412" s="99">
        <v>5.8899491767995276</v>
      </c>
      <c r="V412" s="99">
        <v>6.9060121398904997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2.4817220368325912</v>
      </c>
      <c r="D413" s="102">
        <v>2.5428278933327904</v>
      </c>
      <c r="E413" s="102">
        <v>2.2586961496719793</v>
      </c>
      <c r="F413" s="102">
        <v>2.1954977891079381</v>
      </c>
      <c r="G413" s="102">
        <v>2.4543246409402584</v>
      </c>
      <c r="H413" s="102">
        <v>2.2461988106800854</v>
      </c>
      <c r="I413" s="102">
        <v>2.302872294336809</v>
      </c>
      <c r="J413" s="102">
        <v>2.2311781330067433</v>
      </c>
      <c r="K413" s="102">
        <v>2.3114677248799045</v>
      </c>
      <c r="L413" s="102">
        <v>2.0093187424258483</v>
      </c>
      <c r="M413" s="102">
        <v>1.1233295577816449</v>
      </c>
      <c r="N413" s="102">
        <v>1.1057693193892377</v>
      </c>
      <c r="O413" s="102">
        <v>0.99570380613469667</v>
      </c>
      <c r="P413" s="102">
        <v>0.92069213484896906</v>
      </c>
      <c r="Q413" s="102">
        <v>0.85793988627282392</v>
      </c>
      <c r="R413" s="102">
        <v>0.92572542283515402</v>
      </c>
      <c r="S413" s="102">
        <v>0.92670930749317737</v>
      </c>
      <c r="T413" s="102">
        <v>0.6452326817849664</v>
      </c>
      <c r="U413" s="102">
        <v>0.65375693981571226</v>
      </c>
      <c r="V413" s="102">
        <v>1.0273484673692832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6.2678294110870061</v>
      </c>
      <c r="D414" s="105">
        <v>6.1363328044600411</v>
      </c>
      <c r="E414" s="105">
        <v>6.4580256910427698</v>
      </c>
      <c r="F414" s="105">
        <v>6.2838667343830634</v>
      </c>
      <c r="G414" s="105">
        <v>5.9558024136563947</v>
      </c>
      <c r="H414" s="105">
        <v>6.0761985517376349</v>
      </c>
      <c r="I414" s="105">
        <v>6.1290237783139014</v>
      </c>
      <c r="J414" s="105">
        <v>6.1236751505059663</v>
      </c>
      <c r="K414" s="105">
        <v>6.0524097337135139</v>
      </c>
      <c r="L414" s="105">
        <v>6.4854894895215081</v>
      </c>
      <c r="M414" s="105">
        <v>5.8945854451459079</v>
      </c>
      <c r="N414" s="105">
        <v>5.6178019944594579</v>
      </c>
      <c r="O414" s="105">
        <v>5.6728356984249872</v>
      </c>
      <c r="P414" s="105">
        <v>5.2252549892859355</v>
      </c>
      <c r="Q414" s="105">
        <v>4.9703491227362315</v>
      </c>
      <c r="R414" s="105">
        <v>5.0129942160518537</v>
      </c>
      <c r="S414" s="105">
        <v>5.166040558813398</v>
      </c>
      <c r="T414" s="105">
        <v>5.2943989909570162</v>
      </c>
      <c r="U414" s="105">
        <v>5.2361922369838148</v>
      </c>
      <c r="V414" s="105">
        <v>5.8786636725212169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11.78937738402851</v>
      </c>
      <c r="D415" s="102">
        <v>11.952594190372583</v>
      </c>
      <c r="E415" s="102">
        <v>10.945421129149347</v>
      </c>
      <c r="F415" s="102">
        <v>10.712071025780178</v>
      </c>
      <c r="G415" s="102">
        <v>11.469197035278782</v>
      </c>
      <c r="H415" s="102">
        <v>10.931112204311276</v>
      </c>
      <c r="I415" s="102">
        <v>11.147112674795006</v>
      </c>
      <c r="J415" s="102">
        <v>11.000103343085335</v>
      </c>
      <c r="K415" s="102">
        <v>11.010108084506316</v>
      </c>
      <c r="L415" s="102">
        <v>10.619603615461919</v>
      </c>
      <c r="M415" s="102">
        <v>9.7085691885347334</v>
      </c>
      <c r="N415" s="102">
        <v>8.9344720019033712</v>
      </c>
      <c r="O415" s="102">
        <v>8.5680035979457436</v>
      </c>
      <c r="P415" s="102">
        <v>7.8899628114680089</v>
      </c>
      <c r="Q415" s="102">
        <v>7.5162386266261398</v>
      </c>
      <c r="R415" s="102">
        <v>7.5502016270122274</v>
      </c>
      <c r="S415" s="102">
        <v>7.5431147059428652</v>
      </c>
      <c r="T415" s="102">
        <v>7.579939405415109</v>
      </c>
      <c r="U415" s="102">
        <v>7.4234131685617637</v>
      </c>
      <c r="V415" s="102">
        <v>6.9859826387106887</v>
      </c>
      <c r="W415" s="102">
        <v>0</v>
      </c>
      <c r="X415" s="102">
        <v>7.1566456705474408</v>
      </c>
      <c r="Y415" s="102">
        <v>7.1384345766257855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8.5282949402684327</v>
      </c>
      <c r="D416" s="105">
        <v>8.7138739635165319</v>
      </c>
      <c r="E416" s="105">
        <v>7.7746785923580495</v>
      </c>
      <c r="F416" s="105">
        <v>7.6275007356656994</v>
      </c>
      <c r="G416" s="105">
        <v>8.3963230516921943</v>
      </c>
      <c r="H416" s="105">
        <v>7.8988241461756914</v>
      </c>
      <c r="I416" s="105">
        <v>8.0921373195362474</v>
      </c>
      <c r="J416" s="105">
        <v>7.9812071999672556</v>
      </c>
      <c r="K416" s="105">
        <v>8.0555139416919683</v>
      </c>
      <c r="L416" s="105">
        <v>7.5989682375644847</v>
      </c>
      <c r="M416" s="105">
        <v>6.8859387536495014</v>
      </c>
      <c r="N416" s="105">
        <v>6.3829609545340737</v>
      </c>
      <c r="O416" s="105">
        <v>6.1486394038381702</v>
      </c>
      <c r="P416" s="105">
        <v>5.7734995067644963</v>
      </c>
      <c r="Q416" s="105">
        <v>5.5925733679717249</v>
      </c>
      <c r="R416" s="105">
        <v>5.6954149825124958</v>
      </c>
      <c r="S416" s="105">
        <v>5.7389934655787558</v>
      </c>
      <c r="T416" s="105">
        <v>5.7535356324396689</v>
      </c>
      <c r="U416" s="105">
        <v>5.701938614677994</v>
      </c>
      <c r="V416" s="105">
        <v>5.3038762898573237</v>
      </c>
      <c r="W416" s="105">
        <v>5.7814148993890742</v>
      </c>
      <c r="X416" s="105">
        <v>5.7942882566456424</v>
      </c>
      <c r="Y416" s="105">
        <v>5.8352968960767608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2.2340134269362935</v>
      </c>
      <c r="D417" s="99">
        <v>2.4367181775546296</v>
      </c>
      <c r="E417" s="99">
        <v>1.6044764523533699</v>
      </c>
      <c r="F417" s="99">
        <v>1.5960121117917978</v>
      </c>
      <c r="G417" s="99">
        <v>2.3463363321861541</v>
      </c>
      <c r="H417" s="99">
        <v>1.9041913759425413</v>
      </c>
      <c r="I417" s="99">
        <v>2.0162675852815668</v>
      </c>
      <c r="J417" s="99">
        <v>1.9221168828069277</v>
      </c>
      <c r="K417" s="99">
        <v>2.0699565713691088</v>
      </c>
      <c r="L417" s="99">
        <v>1.3965242125131092</v>
      </c>
      <c r="M417" s="99">
        <v>0.96489418226714885</v>
      </c>
      <c r="N417" s="99">
        <v>0.85864292821043608</v>
      </c>
      <c r="O417" s="99">
        <v>0.69494876781913051</v>
      </c>
      <c r="P417" s="99">
        <v>0.69177785816767567</v>
      </c>
      <c r="Q417" s="99">
        <v>0.70082689097258799</v>
      </c>
      <c r="R417" s="99">
        <v>0.77789921888121905</v>
      </c>
      <c r="S417" s="99">
        <v>0.74357494563497017</v>
      </c>
      <c r="T417" s="99">
        <v>0.53738870501694491</v>
      </c>
      <c r="U417" s="99">
        <v>0.543804313507665</v>
      </c>
      <c r="V417" s="99">
        <v>0.19767553437363247</v>
      </c>
      <c r="W417" s="99">
        <v>0.52574688298096361</v>
      </c>
      <c r="X417" s="99">
        <v>0.98382094062648906</v>
      </c>
      <c r="Y417" s="99">
        <v>0.95661698554742436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6.2942815133321393</v>
      </c>
      <c r="D418" s="99">
        <v>6.2771557859619032</v>
      </c>
      <c r="E418" s="99">
        <v>6.1702021400046787</v>
      </c>
      <c r="F418" s="99">
        <v>6.0314886238739014</v>
      </c>
      <c r="G418" s="99">
        <v>6.0499867195060419</v>
      </c>
      <c r="H418" s="99">
        <v>5.9946327702331494</v>
      </c>
      <c r="I418" s="99">
        <v>6.0758697342546784</v>
      </c>
      <c r="J418" s="99">
        <v>6.0590903171603285</v>
      </c>
      <c r="K418" s="99">
        <v>5.9855573703228604</v>
      </c>
      <c r="L418" s="99">
        <v>6.202444025051375</v>
      </c>
      <c r="M418" s="99">
        <v>5.9210445713823532</v>
      </c>
      <c r="N418" s="99">
        <v>5.5243180263236376</v>
      </c>
      <c r="O418" s="99">
        <v>5.4536906360190409</v>
      </c>
      <c r="P418" s="99">
        <v>5.0817216485968206</v>
      </c>
      <c r="Q418" s="99">
        <v>4.8917464769991374</v>
      </c>
      <c r="R418" s="99">
        <v>4.9175157636312763</v>
      </c>
      <c r="S418" s="99">
        <v>4.9954185199437866</v>
      </c>
      <c r="T418" s="99">
        <v>5.2161469274227219</v>
      </c>
      <c r="U418" s="99">
        <v>5.15813430117033</v>
      </c>
      <c r="V418" s="99">
        <v>5.106200755483691</v>
      </c>
      <c r="W418" s="99">
        <v>5.2556680164081113</v>
      </c>
      <c r="X418" s="99">
        <v>4.810467316019154</v>
      </c>
      <c r="Y418" s="99">
        <v>4.8786799105293364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20.908879043554972</v>
      </c>
      <c r="D419" s="123">
        <v>21.599035698657616</v>
      </c>
      <c r="E419" s="123">
        <v>22.667985205717549</v>
      </c>
      <c r="F419" s="123">
        <v>21.679272500505011</v>
      </c>
      <c r="G419" s="123">
        <v>20.715538024852084</v>
      </c>
      <c r="H419" s="123">
        <v>19.543326592145768</v>
      </c>
      <c r="I419" s="123">
        <v>19.909177947044011</v>
      </c>
      <c r="J419" s="123">
        <v>16.844734121082773</v>
      </c>
      <c r="K419" s="123">
        <v>17.068748227789374</v>
      </c>
      <c r="L419" s="123">
        <v>19.464353929275457</v>
      </c>
      <c r="M419" s="123">
        <v>16.538056811296876</v>
      </c>
      <c r="N419" s="123">
        <v>13.833290717613897</v>
      </c>
      <c r="O419" s="123">
        <v>11.706329228650567</v>
      </c>
      <c r="P419" s="123">
        <v>9.38096397984493</v>
      </c>
      <c r="Q419" s="123">
        <v>8.4458209413648895</v>
      </c>
      <c r="R419" s="123">
        <v>10.772562517297521</v>
      </c>
      <c r="S419" s="123">
        <v>10.381675309138318</v>
      </c>
      <c r="T419" s="123">
        <v>11.554605633514281</v>
      </c>
      <c r="U419" s="123">
        <v>11.738758016833261</v>
      </c>
      <c r="V419" s="123">
        <v>12.753439475488555</v>
      </c>
      <c r="W419" s="123">
        <v>12.252659820365741</v>
      </c>
      <c r="X419" s="123">
        <v>10.96613712203577</v>
      </c>
      <c r="Y419" s="123">
        <v>12.787883374749548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23.193430571183988</v>
      </c>
      <c r="D420" s="99">
        <v>23.092222080808643</v>
      </c>
      <c r="E420" s="99">
        <v>26.810710039706187</v>
      </c>
      <c r="F420" s="99">
        <v>26.294027189549901</v>
      </c>
      <c r="G420" s="99">
        <v>24.070513949946694</v>
      </c>
      <c r="H420" s="99">
        <v>23.408807088675502</v>
      </c>
      <c r="I420" s="99">
        <v>23.256685873468431</v>
      </c>
      <c r="J420" s="99">
        <v>20.756779275189043</v>
      </c>
      <c r="K420" s="99">
        <v>20.404700729823809</v>
      </c>
      <c r="L420" s="99">
        <v>20.478029107101364</v>
      </c>
      <c r="M420" s="99">
        <v>18.110069684272094</v>
      </c>
      <c r="N420" s="99">
        <v>15.26309050352984</v>
      </c>
      <c r="O420" s="99">
        <v>14.032577748339254</v>
      </c>
      <c r="P420" s="99">
        <v>12.563467035491998</v>
      </c>
      <c r="Q420" s="99">
        <v>12.072403258912482</v>
      </c>
      <c r="R420" s="99">
        <v>12.811751466421114</v>
      </c>
      <c r="S420" s="99">
        <v>13.624714277844175</v>
      </c>
      <c r="T420" s="99">
        <v>13.913668265557616</v>
      </c>
      <c r="U420" s="99">
        <v>14.386495518158769</v>
      </c>
      <c r="V420" s="99">
        <v>16.786797053151243</v>
      </c>
      <c r="W420" s="99">
        <v>15.922939645467837</v>
      </c>
      <c r="X420" s="99">
        <v>15.918788156350882</v>
      </c>
      <c r="Y420" s="99">
        <v>16.45690472167799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18.729791346843513</v>
      </c>
      <c r="D421" s="110">
        <v>20.124391396494079</v>
      </c>
      <c r="E421" s="110">
        <v>17.924995469800109</v>
      </c>
      <c r="F421" s="110">
        <v>18.11499900705752</v>
      </c>
      <c r="G421" s="110">
        <v>19.161983146216063</v>
      </c>
      <c r="H421" s="110">
        <v>17.818085850335461</v>
      </c>
      <c r="I421" s="110">
        <v>18.602406278116078</v>
      </c>
      <c r="J421" s="110">
        <v>15.277348388985201</v>
      </c>
      <c r="K421" s="110">
        <v>14.759663554429293</v>
      </c>
      <c r="L421" s="110">
        <v>18.264561502376971</v>
      </c>
      <c r="M421" s="110">
        <v>14.233534086441358</v>
      </c>
      <c r="N421" s="110">
        <v>10.969522876334411</v>
      </c>
      <c r="O421" s="110">
        <v>8.5971847635378875</v>
      </c>
      <c r="P421" s="110">
        <v>7.5601464395598468</v>
      </c>
      <c r="Q421" s="110">
        <v>7.4074234860584713</v>
      </c>
      <c r="R421" s="110">
        <v>10.341800544929193</v>
      </c>
      <c r="S421" s="110">
        <v>8.861463590821975</v>
      </c>
      <c r="T421" s="110">
        <v>10.547523870753659</v>
      </c>
      <c r="U421" s="110">
        <v>10.387810808919372</v>
      </c>
      <c r="V421" s="110">
        <v>10.924056371848332</v>
      </c>
      <c r="W421" s="110">
        <v>11.580429424591696</v>
      </c>
      <c r="X421" s="110">
        <v>10.450658633830839</v>
      </c>
      <c r="Y421" s="110">
        <v>12.345957101728553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35.999849853953741</v>
      </c>
      <c r="D423" s="118">
        <f t="shared" si="194"/>
        <v>37.681266016085566</v>
      </c>
      <c r="E423" s="118">
        <f t="shared" si="194"/>
        <v>45.772610458776313</v>
      </c>
      <c r="F423" s="118">
        <f t="shared" si="194"/>
        <v>44.350524600908827</v>
      </c>
      <c r="G423" s="118">
        <f t="shared" si="194"/>
        <v>46.210053511030139</v>
      </c>
      <c r="H423" s="118">
        <f t="shared" si="194"/>
        <v>45.080256179429448</v>
      </c>
      <c r="I423" s="118">
        <f t="shared" si="194"/>
        <v>43.141035909326206</v>
      </c>
      <c r="J423" s="118">
        <f t="shared" si="194"/>
        <v>38.68479707428633</v>
      </c>
      <c r="K423" s="118">
        <f t="shared" si="194"/>
        <v>44.776669634420379</v>
      </c>
      <c r="L423" s="118">
        <f t="shared" si="194"/>
        <v>44.238896579586218</v>
      </c>
      <c r="M423" s="118">
        <f t="shared" si="194"/>
        <v>40.470892728799072</v>
      </c>
      <c r="N423" s="118">
        <f t="shared" si="194"/>
        <v>39.685972234549403</v>
      </c>
      <c r="O423" s="118">
        <f t="shared" si="194"/>
        <v>40.71049246629299</v>
      </c>
      <c r="P423" s="118">
        <f t="shared" si="194"/>
        <v>35.238519132745637</v>
      </c>
      <c r="Q423" s="118">
        <f t="shared" si="194"/>
        <v>34.11040675178959</v>
      </c>
      <c r="R423" s="118">
        <f t="shared" ref="R423:V423" si="195">R424+R426+R428+R437</f>
        <v>34.461533890022459</v>
      </c>
      <c r="S423" s="118">
        <f t="shared" si="195"/>
        <v>33.467238078438832</v>
      </c>
      <c r="T423" s="118">
        <f t="shared" si="195"/>
        <v>33.516311596988103</v>
      </c>
      <c r="U423" s="118">
        <f t="shared" si="195"/>
        <v>33.164826139655787</v>
      </c>
      <c r="V423" s="118">
        <f t="shared" si="195"/>
        <v>33.45860816427583</v>
      </c>
      <c r="W423" s="118">
        <f t="shared" ref="W423:Y423" si="196">W424+W426+W428+W437</f>
        <v>33.623310895153629</v>
      </c>
      <c r="X423" s="118">
        <f t="shared" si="196"/>
        <v>33.487459781375904</v>
      </c>
      <c r="Y423" s="118">
        <f t="shared" si="196"/>
        <v>35.140768249155514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12.714285399334027</v>
      </c>
      <c r="D424" s="123">
        <f t="shared" si="197"/>
        <v>14.195992448393778</v>
      </c>
      <c r="E424" s="123">
        <f t="shared" si="197"/>
        <v>18.78764545885819</v>
      </c>
      <c r="F424" s="123">
        <f t="shared" si="197"/>
        <v>18.651313549094549</v>
      </c>
      <c r="G424" s="123">
        <f t="shared" si="197"/>
        <v>19.103644590847384</v>
      </c>
      <c r="H424" s="123">
        <f t="shared" si="197"/>
        <v>17.061643853259625</v>
      </c>
      <c r="I424" s="123">
        <f t="shared" si="197"/>
        <v>18.724920666954702</v>
      </c>
      <c r="J424" s="123">
        <f t="shared" si="197"/>
        <v>17.308638032887586</v>
      </c>
      <c r="K424" s="123">
        <f t="shared" si="197"/>
        <v>22.746102636578627</v>
      </c>
      <c r="L424" s="123">
        <f t="shared" si="197"/>
        <v>15.603768438167888</v>
      </c>
      <c r="M424" s="123">
        <f t="shared" si="197"/>
        <v>13.864659346546235</v>
      </c>
      <c r="N424" s="123">
        <f t="shared" si="197"/>
        <v>15.438096316179903</v>
      </c>
      <c r="O424" s="123">
        <f t="shared" si="197"/>
        <v>17.986232020651741</v>
      </c>
      <c r="P424" s="123">
        <f t="shared" si="197"/>
        <v>18.64614962194705</v>
      </c>
      <c r="Q424" s="123">
        <f t="shared" si="197"/>
        <v>17.458665506718521</v>
      </c>
      <c r="R424" s="123">
        <f t="shared" si="197"/>
        <v>16.635893140904805</v>
      </c>
      <c r="S424" s="123">
        <f t="shared" si="197"/>
        <v>16.33260848061343</v>
      </c>
      <c r="T424" s="123">
        <f t="shared" si="197"/>
        <v>16.103436114080949</v>
      </c>
      <c r="U424" s="123">
        <f t="shared" si="197"/>
        <v>15.971599166664397</v>
      </c>
      <c r="V424" s="123">
        <f t="shared" si="197"/>
        <v>15.892150946296216</v>
      </c>
      <c r="W424" s="123">
        <f t="shared" si="197"/>
        <v>15.569302752716677</v>
      </c>
      <c r="X424" s="123">
        <f t="shared" si="197"/>
        <v>16.17323356253813</v>
      </c>
      <c r="Y424" s="123">
        <f t="shared" si="197"/>
        <v>15.51504289698053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12.714285399334027</v>
      </c>
      <c r="D425" s="99">
        <v>14.195992448393778</v>
      </c>
      <c r="E425" s="99">
        <v>18.78764545885819</v>
      </c>
      <c r="F425" s="99">
        <v>18.651313549094549</v>
      </c>
      <c r="G425" s="99">
        <v>19.103644590847384</v>
      </c>
      <c r="H425" s="99">
        <v>17.061643853259625</v>
      </c>
      <c r="I425" s="99">
        <v>18.724920666954702</v>
      </c>
      <c r="J425" s="99">
        <v>17.308638032887586</v>
      </c>
      <c r="K425" s="99">
        <v>22.746102636578627</v>
      </c>
      <c r="L425" s="99">
        <v>15.603768438167888</v>
      </c>
      <c r="M425" s="99">
        <v>13.864659346546235</v>
      </c>
      <c r="N425" s="99">
        <v>15.438096316179903</v>
      </c>
      <c r="O425" s="99">
        <v>17.986232020651741</v>
      </c>
      <c r="P425" s="99">
        <v>18.64614962194705</v>
      </c>
      <c r="Q425" s="99">
        <v>17.458665506718521</v>
      </c>
      <c r="R425" s="99">
        <v>16.635893140904805</v>
      </c>
      <c r="S425" s="99">
        <v>16.33260848061343</v>
      </c>
      <c r="T425" s="99">
        <v>16.103436114080949</v>
      </c>
      <c r="U425" s="99">
        <v>15.971599166664397</v>
      </c>
      <c r="V425" s="99">
        <v>15.892150946296216</v>
      </c>
      <c r="W425" s="99">
        <v>15.569302752716677</v>
      </c>
      <c r="X425" s="99">
        <v>16.17323356253813</v>
      </c>
      <c r="Y425" s="99">
        <v>15.51504289698053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2.183673843674772</v>
      </c>
      <c r="D426" s="123">
        <f t="shared" si="198"/>
        <v>1.9562652507886309</v>
      </c>
      <c r="E426" s="123">
        <f t="shared" si="198"/>
        <v>5.038857477371864</v>
      </c>
      <c r="F426" s="123">
        <f t="shared" si="198"/>
        <v>4.1793721047331021</v>
      </c>
      <c r="G426" s="123">
        <f t="shared" si="198"/>
        <v>5.7013355482113903</v>
      </c>
      <c r="H426" s="123">
        <f t="shared" si="198"/>
        <v>7.4237186094251708</v>
      </c>
      <c r="I426" s="123">
        <f t="shared" si="198"/>
        <v>3.3061226206647496</v>
      </c>
      <c r="J426" s="123">
        <f t="shared" si="198"/>
        <v>2.4646446598346374</v>
      </c>
      <c r="K426" s="123">
        <f t="shared" si="198"/>
        <v>3.3725227506153752</v>
      </c>
      <c r="L426" s="123">
        <f t="shared" si="198"/>
        <v>8.5243818802388098</v>
      </c>
      <c r="M426" s="123">
        <f t="shared" si="198"/>
        <v>9.6017307446494478</v>
      </c>
      <c r="N426" s="123">
        <f t="shared" si="198"/>
        <v>9.4695960644471171</v>
      </c>
      <c r="O426" s="123">
        <f t="shared" si="198"/>
        <v>9.1515628364548807</v>
      </c>
      <c r="P426" s="123">
        <f t="shared" si="198"/>
        <v>4.5472352192199672</v>
      </c>
      <c r="Q426" s="123">
        <f t="shared" si="198"/>
        <v>5.1337676339794438</v>
      </c>
      <c r="R426" s="123">
        <f t="shared" si="198"/>
        <v>4.182863797987884</v>
      </c>
      <c r="S426" s="123">
        <f t="shared" si="198"/>
        <v>3.9812737779565053</v>
      </c>
      <c r="T426" s="123">
        <f t="shared" si="198"/>
        <v>3.1745046507460501</v>
      </c>
      <c r="U426" s="123">
        <f t="shared" si="198"/>
        <v>2.8562079594612175</v>
      </c>
      <c r="V426" s="123">
        <f t="shared" si="198"/>
        <v>1.9474394044050969</v>
      </c>
      <c r="W426" s="123">
        <f t="shared" si="198"/>
        <v>2.360936152685726</v>
      </c>
      <c r="X426" s="123">
        <f t="shared" si="198"/>
        <v>2.6147806126893398</v>
      </c>
      <c r="Y426" s="123">
        <f t="shared" si="198"/>
        <v>3.3762668231008917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2.183673843674772</v>
      </c>
      <c r="D427" s="99">
        <f>RES_hhdet_in_tess!D147</f>
        <v>1.9562652507886309</v>
      </c>
      <c r="E427" s="99">
        <f>RES_hhdet_in_tess!E147</f>
        <v>5.038857477371864</v>
      </c>
      <c r="F427" s="99">
        <f>RES_hhdet_in_tess!F147</f>
        <v>4.1793721047331021</v>
      </c>
      <c r="G427" s="99">
        <f>RES_hhdet_in_tess!G147</f>
        <v>5.7013355482113903</v>
      </c>
      <c r="H427" s="99">
        <f>RES_hhdet_in_tess!H147</f>
        <v>7.4237186094251708</v>
      </c>
      <c r="I427" s="99">
        <f>RES_hhdet_in_tess!I147</f>
        <v>3.3061226206647496</v>
      </c>
      <c r="J427" s="99">
        <f>RES_hhdet_in_tess!J147</f>
        <v>2.4646446598346374</v>
      </c>
      <c r="K427" s="99">
        <f>RES_hhdet_in_tess!K147</f>
        <v>3.3725227506153752</v>
      </c>
      <c r="L427" s="99">
        <f>RES_hhdet_in_tess!L147</f>
        <v>8.5243818802388098</v>
      </c>
      <c r="M427" s="99">
        <f>RES_hhdet_in_tess!M147</f>
        <v>9.6017307446494478</v>
      </c>
      <c r="N427" s="99">
        <f>RES_hhdet_in_tess!N147</f>
        <v>9.4695960644471171</v>
      </c>
      <c r="O427" s="99">
        <f>RES_hhdet_in_tess!O147</f>
        <v>9.1515628364548807</v>
      </c>
      <c r="P427" s="99">
        <f>RES_hhdet_in_tess!P147</f>
        <v>4.5472352192199672</v>
      </c>
      <c r="Q427" s="99">
        <f>RES_hhdet_in_tess!Q147</f>
        <v>5.1337676339794438</v>
      </c>
      <c r="R427" s="99">
        <f>RES_hhdet_in_tess!R147</f>
        <v>4.182863797987884</v>
      </c>
      <c r="S427" s="99">
        <f>RES_hhdet_in_tess!S147</f>
        <v>3.9812737779565053</v>
      </c>
      <c r="T427" s="99">
        <f>RES_hhdet_in_tess!T147</f>
        <v>3.1745046507460501</v>
      </c>
      <c r="U427" s="99">
        <f>RES_hhdet_in_tess!U147</f>
        <v>2.8562079594612175</v>
      </c>
      <c r="V427" s="99">
        <f>RES_hhdet_in_tess!V147</f>
        <v>1.9474394044050969</v>
      </c>
      <c r="W427" s="99">
        <f>RES_hhdet_in_tess!W147</f>
        <v>2.360936152685726</v>
      </c>
      <c r="X427" s="99">
        <f>RES_hhdet_in_tess!X147</f>
        <v>2.6147806126893398</v>
      </c>
      <c r="Y427" s="99">
        <f>RES_hhdet_in_tess!Y147</f>
        <v>3.3762668231008917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7.7304549212211757</v>
      </c>
      <c r="D428" s="123">
        <v>7.6571130015923581</v>
      </c>
      <c r="E428" s="123">
        <v>7.7639325670825148</v>
      </c>
      <c r="F428" s="123">
        <v>7.5438992263543758</v>
      </c>
      <c r="G428" s="123">
        <v>7.4395088815179351</v>
      </c>
      <c r="H428" s="123">
        <v>7.4031346541439733</v>
      </c>
      <c r="I428" s="123">
        <v>7.4987016910480655</v>
      </c>
      <c r="J428" s="123">
        <v>7.4472507153418972</v>
      </c>
      <c r="K428" s="123">
        <v>7.439844959702083</v>
      </c>
      <c r="L428" s="123">
        <v>7.581414732107306</v>
      </c>
      <c r="M428" s="123">
        <v>6.5812472527350927</v>
      </c>
      <c r="N428" s="123">
        <v>6.260281642980706</v>
      </c>
      <c r="O428" s="123">
        <v>6.2321102807717192</v>
      </c>
      <c r="P428" s="123">
        <v>5.7651137330525977</v>
      </c>
      <c r="Q428" s="123">
        <v>5.5186290637827113</v>
      </c>
      <c r="R428" s="123">
        <v>5.6235064033927573</v>
      </c>
      <c r="S428" s="123">
        <v>5.7762179861669685</v>
      </c>
      <c r="T428" s="123">
        <v>5.7189673059856929</v>
      </c>
      <c r="U428" s="123">
        <v>5.6868342875056364</v>
      </c>
      <c r="V428" s="123">
        <v>6.0843741715733213</v>
      </c>
      <c r="W428" s="123">
        <v>5.7741932833036094</v>
      </c>
      <c r="X428" s="123">
        <v>5.5646513970418363</v>
      </c>
      <c r="Y428" s="123">
        <v>5.528315822485256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7.7275200494821021</v>
      </c>
      <c r="D429" s="99">
        <v>7.6365948622448423</v>
      </c>
      <c r="E429" s="99">
        <v>7.793633897210313</v>
      </c>
      <c r="F429" s="99">
        <v>7.5868182106297866</v>
      </c>
      <c r="G429" s="99">
        <v>7.4188311697958689</v>
      </c>
      <c r="H429" s="99">
        <v>7.4205107380110444</v>
      </c>
      <c r="I429" s="99">
        <v>7.5142784563404836</v>
      </c>
      <c r="J429" s="99">
        <v>7.4706325563088356</v>
      </c>
      <c r="K429" s="99">
        <v>7.4561119293871743</v>
      </c>
      <c r="L429" s="99">
        <v>7.7101189599123972</v>
      </c>
      <c r="M429" s="99">
        <v>6.5847946963974247</v>
      </c>
      <c r="N429" s="99">
        <v>6.31446163009696</v>
      </c>
      <c r="O429" s="99">
        <v>6.3235449091754443</v>
      </c>
      <c r="P429" s="99">
        <v>5.8519437806578596</v>
      </c>
      <c r="Q429" s="99">
        <v>5.5776473291867754</v>
      </c>
      <c r="R429" s="99">
        <v>5.684608323909897</v>
      </c>
      <c r="S429" s="99">
        <v>5.8489306201808571</v>
      </c>
      <c r="T429" s="99">
        <v>5.7759368406863931</v>
      </c>
      <c r="U429" s="99">
        <v>5.7308992534399792</v>
      </c>
      <c r="V429" s="99">
        <v>6.6612706826245898</v>
      </c>
      <c r="W429" s="99">
        <v>5.8356531940214138</v>
      </c>
      <c r="X429" s="99">
        <v>5.550999711465729</v>
      </c>
      <c r="Y429" s="99">
        <v>5.4381506873589691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7.7272052200226344</v>
      </c>
      <c r="D430" s="99">
        <v>7.6360371104973321</v>
      </c>
      <c r="E430" s="99">
        <v>7.7946020970357681</v>
      </c>
      <c r="F430" s="99">
        <v>7.5874400098004138</v>
      </c>
      <c r="G430" s="99">
        <v>7.4185091315192295</v>
      </c>
      <c r="H430" s="99">
        <v>7.4203062710653587</v>
      </c>
      <c r="I430" s="99">
        <v>7.5131830586111858</v>
      </c>
      <c r="J430" s="99">
        <v>7.4716599882567794</v>
      </c>
      <c r="K430" s="99">
        <v>7.4574483267946068</v>
      </c>
      <c r="L430" s="99">
        <v>7.7155801089128335</v>
      </c>
      <c r="M430" s="99">
        <v>6.5922120738130898</v>
      </c>
      <c r="N430" s="99">
        <v>6.3206394114473801</v>
      </c>
      <c r="O430" s="99">
        <v>6.3269303117923856</v>
      </c>
      <c r="P430" s="99">
        <v>5.853861592098534</v>
      </c>
      <c r="Q430" s="99">
        <v>5.5760697183440815</v>
      </c>
      <c r="R430" s="99">
        <v>5.6805441964703611</v>
      </c>
      <c r="S430" s="99">
        <v>5.8473227532445975</v>
      </c>
      <c r="T430" s="99">
        <v>5.776878912040841</v>
      </c>
      <c r="U430" s="99">
        <v>5.7320608768037511</v>
      </c>
      <c r="V430" s="99">
        <v>6.6665757411932782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1.4593758089356279</v>
      </c>
      <c r="D431" s="102">
        <v>1.4997043060372921</v>
      </c>
      <c r="E431" s="102">
        <v>1.3365764059929983</v>
      </c>
      <c r="F431" s="102">
        <v>1.303573275417351</v>
      </c>
      <c r="G431" s="102">
        <v>1.462706717862835</v>
      </c>
      <c r="H431" s="102">
        <v>1.3441077193277233</v>
      </c>
      <c r="I431" s="102">
        <v>1.3841592802972862</v>
      </c>
      <c r="J431" s="102">
        <v>1.3479848377508126</v>
      </c>
      <c r="K431" s="102">
        <v>1.405038593081092</v>
      </c>
      <c r="L431" s="102">
        <v>1.2300906193913257</v>
      </c>
      <c r="M431" s="102">
        <v>0.6976266286671815</v>
      </c>
      <c r="N431" s="102">
        <v>0.70283741698792312</v>
      </c>
      <c r="O431" s="102">
        <v>0.65409461336739849</v>
      </c>
      <c r="P431" s="102">
        <v>0.62860660281259684</v>
      </c>
      <c r="Q431" s="102">
        <v>0.60572059560785008</v>
      </c>
      <c r="R431" s="102">
        <v>0.66754998041850744</v>
      </c>
      <c r="S431" s="102">
        <v>0.68128219443119886</v>
      </c>
      <c r="T431" s="102">
        <v>0.4824799210838252</v>
      </c>
      <c r="U431" s="102">
        <v>0.49586863981993695</v>
      </c>
      <c r="V431" s="102">
        <v>0.78791206867206132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6.2678294110870061</v>
      </c>
      <c r="D432" s="105">
        <v>6.1363328044600411</v>
      </c>
      <c r="E432" s="105">
        <v>6.4580256910427698</v>
      </c>
      <c r="F432" s="105">
        <v>6.2838667343830634</v>
      </c>
      <c r="G432" s="105">
        <v>5.9558024136563947</v>
      </c>
      <c r="H432" s="105">
        <v>6.0761985517376349</v>
      </c>
      <c r="I432" s="105">
        <v>6.1290237783139014</v>
      </c>
      <c r="J432" s="105">
        <v>6.1236751505059663</v>
      </c>
      <c r="K432" s="105">
        <v>6.0524097337135139</v>
      </c>
      <c r="L432" s="105">
        <v>6.4854894895215081</v>
      </c>
      <c r="M432" s="105">
        <v>5.8945854451459079</v>
      </c>
      <c r="N432" s="105">
        <v>5.6178019944594579</v>
      </c>
      <c r="O432" s="105">
        <v>5.6728356984249872</v>
      </c>
      <c r="P432" s="105">
        <v>5.2252549892859355</v>
      </c>
      <c r="Q432" s="105">
        <v>4.9703491227362315</v>
      </c>
      <c r="R432" s="105">
        <v>5.0129942160518537</v>
      </c>
      <c r="S432" s="105">
        <v>5.166040558813398</v>
      </c>
      <c r="T432" s="105">
        <v>5.2943989909570162</v>
      </c>
      <c r="U432" s="105">
        <v>5.2361922369838148</v>
      </c>
      <c r="V432" s="105">
        <v>5.8786636725212169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7.7631502135272994</v>
      </c>
      <c r="D433" s="102">
        <v>7.8827786076614332</v>
      </c>
      <c r="E433" s="102">
        <v>7.2307270737275315</v>
      </c>
      <c r="F433" s="102">
        <v>7.088638947427178</v>
      </c>
      <c r="G433" s="102">
        <v>7.6036077175837766</v>
      </c>
      <c r="H433" s="102">
        <v>7.2610552977561911</v>
      </c>
      <c r="I433" s="102">
        <v>7.4201122619555466</v>
      </c>
      <c r="J433" s="102">
        <v>7.3396035144067779</v>
      </c>
      <c r="K433" s="102">
        <v>7.36639073606253</v>
      </c>
      <c r="L433" s="102">
        <v>7.1274244835053651</v>
      </c>
      <c r="M433" s="102">
        <v>6.5547412118224315</v>
      </c>
      <c r="N433" s="102">
        <v>6.0909315599951803</v>
      </c>
      <c r="O433" s="102">
        <v>5.9271146545486841</v>
      </c>
      <c r="P433" s="102">
        <v>5.5607833735316587</v>
      </c>
      <c r="Q433" s="102">
        <v>5.3917934434150938</v>
      </c>
      <c r="R433" s="102">
        <v>5.4803351371392877</v>
      </c>
      <c r="S433" s="102">
        <v>5.5373103716451535</v>
      </c>
      <c r="T433" s="102">
        <v>5.6262810671486267</v>
      </c>
      <c r="U433" s="102">
        <v>5.5708924584677675</v>
      </c>
      <c r="V433" s="102">
        <v>5.2988274381476339</v>
      </c>
      <c r="W433" s="102">
        <v>0</v>
      </c>
      <c r="X433" s="102">
        <v>5.5644437274751644</v>
      </c>
      <c r="Y433" s="102">
        <v>5.6280629078690207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7.7653500225002734</v>
      </c>
      <c r="D434" s="105">
        <v>7.8841801370771529</v>
      </c>
      <c r="E434" s="105">
        <v>7.2301459453913131</v>
      </c>
      <c r="F434" s="105">
        <v>7.0876386054213647</v>
      </c>
      <c r="G434" s="105">
        <v>7.6055115734762762</v>
      </c>
      <c r="H434" s="105">
        <v>7.2595030432485563</v>
      </c>
      <c r="I434" s="105">
        <v>7.4180048924252571</v>
      </c>
      <c r="J434" s="105">
        <v>7.3415851618127048</v>
      </c>
      <c r="K434" s="105">
        <v>7.3704764641547049</v>
      </c>
      <c r="L434" s="105">
        <v>7.1397314441017166</v>
      </c>
      <c r="M434" s="105">
        <v>6.5724929505135661</v>
      </c>
      <c r="N434" s="105">
        <v>6.1096839336866537</v>
      </c>
      <c r="O434" s="105">
        <v>5.9344375193290437</v>
      </c>
      <c r="P434" s="105">
        <v>5.5692812105107015</v>
      </c>
      <c r="Q434" s="105">
        <v>5.3944864807995714</v>
      </c>
      <c r="R434" s="105">
        <v>5.4821561047760428</v>
      </c>
      <c r="S434" s="105">
        <v>5.5412680024282679</v>
      </c>
      <c r="T434" s="105">
        <v>5.6150287304324369</v>
      </c>
      <c r="U434" s="105">
        <v>5.5662316655783837</v>
      </c>
      <c r="V434" s="105">
        <v>5.2561365053358857</v>
      </c>
      <c r="W434" s="105">
        <v>5.6583071849400399</v>
      </c>
      <c r="X434" s="105">
        <v>5.5754089540490011</v>
      </c>
      <c r="Y434" s="105">
        <v>5.6328929688133016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1.4710685091681346</v>
      </c>
      <c r="D435" s="99">
        <v>1.6070243511152482</v>
      </c>
      <c r="E435" s="99">
        <v>1.059943805386633</v>
      </c>
      <c r="F435" s="99">
        <v>1.0561499815474624</v>
      </c>
      <c r="G435" s="99">
        <v>1.5555248539702329</v>
      </c>
      <c r="H435" s="99">
        <v>1.2648702730154058</v>
      </c>
      <c r="I435" s="99">
        <v>1.3421351581705789</v>
      </c>
      <c r="J435" s="99">
        <v>1.2824948446523776</v>
      </c>
      <c r="K435" s="99">
        <v>1.3849190938318456</v>
      </c>
      <c r="L435" s="99">
        <v>0.93728741905034219</v>
      </c>
      <c r="M435" s="99">
        <v>0.65144837913121267</v>
      </c>
      <c r="N435" s="99">
        <v>0.58536590736301508</v>
      </c>
      <c r="O435" s="99">
        <v>0.48074688331000426</v>
      </c>
      <c r="P435" s="99">
        <v>0.48755956191388061</v>
      </c>
      <c r="Q435" s="99">
        <v>0.50274000380043282</v>
      </c>
      <c r="R435" s="99">
        <v>0.56464034114476591</v>
      </c>
      <c r="S435" s="99">
        <v>0.54584948248448217</v>
      </c>
      <c r="T435" s="99">
        <v>0.39888180300971354</v>
      </c>
      <c r="U435" s="99">
        <v>0.4080973644080535</v>
      </c>
      <c r="V435" s="99">
        <v>0.14993574985219449</v>
      </c>
      <c r="W435" s="99">
        <v>0.40263916853192816</v>
      </c>
      <c r="X435" s="99">
        <v>0.76494163802984838</v>
      </c>
      <c r="Y435" s="99">
        <v>0.75421305828396479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6.2942815133321393</v>
      </c>
      <c r="D436" s="99">
        <v>6.2771557859619032</v>
      </c>
      <c r="E436" s="99">
        <v>6.1702021400046787</v>
      </c>
      <c r="F436" s="99">
        <v>6.0314886238739014</v>
      </c>
      <c r="G436" s="99">
        <v>6.0499867195060419</v>
      </c>
      <c r="H436" s="99">
        <v>5.9946327702331494</v>
      </c>
      <c r="I436" s="99">
        <v>6.0758697342546784</v>
      </c>
      <c r="J436" s="99">
        <v>6.0590903171603285</v>
      </c>
      <c r="K436" s="99">
        <v>5.9855573703228604</v>
      </c>
      <c r="L436" s="99">
        <v>6.202444025051375</v>
      </c>
      <c r="M436" s="99">
        <v>5.9210445713823532</v>
      </c>
      <c r="N436" s="99">
        <v>5.5243180263236376</v>
      </c>
      <c r="O436" s="99">
        <v>5.4536906360190409</v>
      </c>
      <c r="P436" s="99">
        <v>5.0817216485968206</v>
      </c>
      <c r="Q436" s="99">
        <v>4.8917464769991374</v>
      </c>
      <c r="R436" s="99">
        <v>4.9175157636312763</v>
      </c>
      <c r="S436" s="99">
        <v>4.9954185199437866</v>
      </c>
      <c r="T436" s="99">
        <v>5.2161469274227219</v>
      </c>
      <c r="U436" s="99">
        <v>5.15813430117033</v>
      </c>
      <c r="V436" s="99">
        <v>5.106200755483691</v>
      </c>
      <c r="W436" s="99">
        <v>5.2556680164081113</v>
      </c>
      <c r="X436" s="99">
        <v>4.810467316019154</v>
      </c>
      <c r="Y436" s="99">
        <v>4.8786799105293364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13.371435689723768</v>
      </c>
      <c r="D437" s="123">
        <v>13.871895315310802</v>
      </c>
      <c r="E437" s="123">
        <v>14.182174955463742</v>
      </c>
      <c r="F437" s="123">
        <v>13.975939720726801</v>
      </c>
      <c r="G437" s="123">
        <v>13.965564490453431</v>
      </c>
      <c r="H437" s="123">
        <v>13.19175906260068</v>
      </c>
      <c r="I437" s="123">
        <v>13.611290930658688</v>
      </c>
      <c r="J437" s="123">
        <v>11.464263666222211</v>
      </c>
      <c r="K437" s="123">
        <v>11.218199287524293</v>
      </c>
      <c r="L437" s="123">
        <v>12.529331529072218</v>
      </c>
      <c r="M437" s="123">
        <v>10.423255384868298</v>
      </c>
      <c r="N437" s="123">
        <v>8.517998210941677</v>
      </c>
      <c r="O437" s="123">
        <v>7.340587328414653</v>
      </c>
      <c r="P437" s="123">
        <v>6.2800205585260223</v>
      </c>
      <c r="Q437" s="123">
        <v>5.999344547308918</v>
      </c>
      <c r="R437" s="123">
        <v>8.0192705477370101</v>
      </c>
      <c r="S437" s="123">
        <v>7.3771378337019291</v>
      </c>
      <c r="T437" s="123">
        <v>8.5194035261754131</v>
      </c>
      <c r="U437" s="123">
        <v>8.6501847260245359</v>
      </c>
      <c r="V437" s="123">
        <v>9.5346436420012033</v>
      </c>
      <c r="W437" s="123">
        <v>9.9188787064476145</v>
      </c>
      <c r="X437" s="123">
        <v>9.1347942091066017</v>
      </c>
      <c r="Y437" s="123">
        <v>10.721142706588838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12.98178137958571</v>
      </c>
      <c r="D438" s="99">
        <v>12.939178665605821</v>
      </c>
      <c r="E438" s="99">
        <v>15.039053841549455</v>
      </c>
      <c r="F438" s="99">
        <v>14.765223165441109</v>
      </c>
      <c r="G438" s="99">
        <v>13.531268435120259</v>
      </c>
      <c r="H438" s="99">
        <v>13.173530883435953</v>
      </c>
      <c r="I438" s="99">
        <v>13.10207371545326</v>
      </c>
      <c r="J438" s="99">
        <v>11.706337715004643</v>
      </c>
      <c r="K438" s="99">
        <v>11.520193674470368</v>
      </c>
      <c r="L438" s="99">
        <v>11.574061438271563</v>
      </c>
      <c r="M438" s="99">
        <v>10.244078304003148</v>
      </c>
      <c r="N438" s="99">
        <v>8.6376107316934103</v>
      </c>
      <c r="O438" s="99">
        <v>7.9434127422478937</v>
      </c>
      <c r="P438" s="99">
        <v>7.1172091112920093</v>
      </c>
      <c r="Q438" s="99">
        <v>6.8602000233647109</v>
      </c>
      <c r="R438" s="99">
        <v>7.3393764140292701</v>
      </c>
      <c r="S438" s="99">
        <v>7.8936573606159337</v>
      </c>
      <c r="T438" s="99">
        <v>8.1603004057994681</v>
      </c>
      <c r="U438" s="99">
        <v>8.5311745965611721</v>
      </c>
      <c r="V438" s="99">
        <v>10.032015319752796</v>
      </c>
      <c r="W438" s="99">
        <v>9.551076816087372</v>
      </c>
      <c r="X438" s="99">
        <v>9.5548998035520079</v>
      </c>
      <c r="Y438" s="99">
        <v>9.8785450053428843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13.743102033390631</v>
      </c>
      <c r="D439" s="110">
        <v>14.793029682367594</v>
      </c>
      <c r="E439" s="110">
        <v>13.201137613015893</v>
      </c>
      <c r="F439" s="110">
        <v>13.366325071547175</v>
      </c>
      <c r="G439" s="110">
        <v>14.166669586465764</v>
      </c>
      <c r="H439" s="110">
        <v>13.199894661104469</v>
      </c>
      <c r="I439" s="110">
        <v>13.810074815502716</v>
      </c>
      <c r="J439" s="110">
        <v>11.367275161430944</v>
      </c>
      <c r="K439" s="110">
        <v>11.0091643537497</v>
      </c>
      <c r="L439" s="110">
        <v>13.659995321238277</v>
      </c>
      <c r="M439" s="110">
        <v>10.685923497658957</v>
      </c>
      <c r="N439" s="110">
        <v>8.2784244652205281</v>
      </c>
      <c r="O439" s="110">
        <v>6.5348817973909457</v>
      </c>
      <c r="P439" s="110">
        <v>5.8010366974744709</v>
      </c>
      <c r="Q439" s="110">
        <v>5.7528562402883781</v>
      </c>
      <c r="R439" s="110">
        <v>8.162892617758267</v>
      </c>
      <c r="S439" s="110">
        <v>7.1350133803324329</v>
      </c>
      <c r="T439" s="110">
        <v>8.6727043324231055</v>
      </c>
      <c r="U439" s="110">
        <v>8.7109069094099816</v>
      </c>
      <c r="V439" s="110">
        <v>9.3090540864043927</v>
      </c>
      <c r="W439" s="110">
        <v>9.9862434911793709</v>
      </c>
      <c r="X439" s="110">
        <v>9.0910690616631982</v>
      </c>
      <c r="Y439" s="110">
        <v>10.822631912172069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5.2989770892907249</v>
      </c>
      <c r="D441" s="118">
        <f t="shared" si="199"/>
        <v>5.2789466258021376</v>
      </c>
      <c r="E441" s="118">
        <f t="shared" si="199"/>
        <v>6.0099675545364892</v>
      </c>
      <c r="F441" s="118">
        <f t="shared" si="199"/>
        <v>5.2258573862206523</v>
      </c>
      <c r="G441" s="118">
        <f t="shared" si="199"/>
        <v>4.2330042708483733</v>
      </c>
      <c r="H441" s="118">
        <f t="shared" si="199"/>
        <v>4.120963132220945</v>
      </c>
      <c r="I441" s="118">
        <f t="shared" si="199"/>
        <v>3.8455884559453999</v>
      </c>
      <c r="J441" s="118">
        <f t="shared" si="199"/>
        <v>3.5917367174451984</v>
      </c>
      <c r="K441" s="118">
        <f t="shared" si="199"/>
        <v>4.1211578835685172</v>
      </c>
      <c r="L441" s="118">
        <f t="shared" si="199"/>
        <v>4.5850958157043902</v>
      </c>
      <c r="M441" s="118">
        <f t="shared" si="199"/>
        <v>4.121736756685717</v>
      </c>
      <c r="N441" s="118">
        <f t="shared" si="199"/>
        <v>3.8978072732871878</v>
      </c>
      <c r="O441" s="118">
        <f t="shared" si="199"/>
        <v>3.432219102182243</v>
      </c>
      <c r="P441" s="118">
        <f t="shared" si="199"/>
        <v>2.3315694007111025</v>
      </c>
      <c r="Q441" s="118">
        <f t="shared" si="199"/>
        <v>1.7885358110494365</v>
      </c>
      <c r="R441" s="118">
        <f t="shared" ref="R441:V441" si="200">R442+R444+R446+R455</f>
        <v>1.7201712309892492</v>
      </c>
      <c r="S441" s="118">
        <f t="shared" si="200"/>
        <v>2.2910634168232233</v>
      </c>
      <c r="T441" s="118">
        <f t="shared" si="200"/>
        <v>2.0187901403597031</v>
      </c>
      <c r="U441" s="118">
        <f t="shared" si="200"/>
        <v>2.3052330101272416</v>
      </c>
      <c r="V441" s="118">
        <f t="shared" si="200"/>
        <v>2.2486589948877782</v>
      </c>
      <c r="W441" s="118">
        <f t="shared" ref="W441:Y441" si="201">W442+W444+W446+W455</f>
        <v>1.6817949238437166</v>
      </c>
      <c r="X441" s="118">
        <f t="shared" si="201"/>
        <v>1.033498852117005</v>
      </c>
      <c r="Y441" s="118">
        <f t="shared" si="201"/>
        <v>1.2520395846345622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2.7269089258589561</v>
      </c>
      <c r="D446" s="123">
        <v>2.672518568920434</v>
      </c>
      <c r="E446" s="123">
        <v>2.7590945656639798</v>
      </c>
      <c r="F446" s="123">
        <v>2.6229525883423075</v>
      </c>
      <c r="G446" s="123">
        <v>2.5024217947845817</v>
      </c>
      <c r="H446" s="123">
        <v>2.4800219672584287</v>
      </c>
      <c r="I446" s="123">
        <v>2.3622955206285887</v>
      </c>
      <c r="J446" s="123">
        <v>2.2429842171137064</v>
      </c>
      <c r="K446" s="123">
        <v>2.2251718152912758</v>
      </c>
      <c r="L446" s="123">
        <v>2.0636307117375812</v>
      </c>
      <c r="M446" s="123">
        <v>1.6761155025053889</v>
      </c>
      <c r="N446" s="123">
        <v>1.5852428533614797</v>
      </c>
      <c r="O446" s="123">
        <v>1.608830358468897</v>
      </c>
      <c r="P446" s="123">
        <v>1.2929666677327274</v>
      </c>
      <c r="Q446" s="123">
        <v>1.1781007862387591</v>
      </c>
      <c r="R446" s="123">
        <v>1.2126088823936882</v>
      </c>
      <c r="S446" s="123">
        <v>1.3032841626573626</v>
      </c>
      <c r="T446" s="123">
        <v>1.0731944279349357</v>
      </c>
      <c r="U446" s="123">
        <v>1.2011338211520626</v>
      </c>
      <c r="V446" s="123">
        <v>1.0587775873264533</v>
      </c>
      <c r="W446" s="123">
        <v>1.121866640373171</v>
      </c>
      <c r="X446" s="123">
        <v>0.69260935840883442</v>
      </c>
      <c r="Y446" s="123">
        <v>0.85016745049630826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2.9850938841813455</v>
      </c>
      <c r="D447" s="99">
        <v>2.9413244919859558</v>
      </c>
      <c r="E447" s="99">
        <v>2.9918229013823749</v>
      </c>
      <c r="F447" s="99">
        <v>2.9026127170156895</v>
      </c>
      <c r="G447" s="99">
        <v>2.827757087652667</v>
      </c>
      <c r="H447" s="99">
        <v>2.8169541323640428</v>
      </c>
      <c r="I447" s="99">
        <v>2.8398992345841263</v>
      </c>
      <c r="J447" s="99">
        <v>2.8089142012112127</v>
      </c>
      <c r="K447" s="99">
        <v>2.7864025521348124</v>
      </c>
      <c r="L447" s="99">
        <v>2.8609131077356129</v>
      </c>
      <c r="M447" s="99">
        <v>2.4085642503330744</v>
      </c>
      <c r="N447" s="99">
        <v>2.256720897167944</v>
      </c>
      <c r="O447" s="99">
        <v>2.1866640343771673</v>
      </c>
      <c r="P447" s="99">
        <v>1.9470069415807292</v>
      </c>
      <c r="Q447" s="99">
        <v>1.7945990310176527</v>
      </c>
      <c r="R447" s="99">
        <v>1.790732888552554</v>
      </c>
      <c r="S447" s="99">
        <v>1.8072773930398986</v>
      </c>
      <c r="T447" s="99">
        <v>1.7546536655740856</v>
      </c>
      <c r="U447" s="99">
        <v>1.7163438681527927</v>
      </c>
      <c r="V447" s="99">
        <v>1.9730085457857649</v>
      </c>
      <c r="W447" s="99">
        <v>1.7168458874809898</v>
      </c>
      <c r="X447" s="99">
        <v>1.6260274430356987</v>
      </c>
      <c r="Y447" s="99">
        <v>1.5894849156708921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0.56374797788689157</v>
      </c>
      <c r="D448" s="99">
        <v>0.57762878424947672</v>
      </c>
      <c r="E448" s="99">
        <v>0.51308541735948698</v>
      </c>
      <c r="F448" s="99">
        <v>0.49872927777375931</v>
      </c>
      <c r="G448" s="99">
        <v>0.55752438543598914</v>
      </c>
      <c r="H448" s="99">
        <v>0.51024652183408825</v>
      </c>
      <c r="I448" s="99">
        <v>0.52312047038154952</v>
      </c>
      <c r="J448" s="99">
        <v>0.5068344246938119</v>
      </c>
      <c r="K448" s="99">
        <v>0.52507300838371929</v>
      </c>
      <c r="L448" s="99">
        <v>0.45643684552945574</v>
      </c>
      <c r="M448" s="99">
        <v>0.25517554234567846</v>
      </c>
      <c r="N448" s="99">
        <v>0.25118655859245931</v>
      </c>
      <c r="O448" s="99">
        <v>0.22618407660155768</v>
      </c>
      <c r="P448" s="99">
        <v>0.20914442535229186</v>
      </c>
      <c r="Q448" s="99">
        <v>0.19488962456573469</v>
      </c>
      <c r="R448" s="99">
        <v>0.21028778705123366</v>
      </c>
      <c r="S448" s="99">
        <v>0.2105112862901502</v>
      </c>
      <c r="T448" s="99">
        <v>0.14657105599427298</v>
      </c>
      <c r="U448" s="99">
        <v>0.14850742644853723</v>
      </c>
      <c r="V448" s="99">
        <v>0.2333724778476064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0.56374797788689157</v>
      </c>
      <c r="D449" s="102">
        <v>0.57762878424947672</v>
      </c>
      <c r="E449" s="102">
        <v>0.51308541735948698</v>
      </c>
      <c r="F449" s="102">
        <v>0.49872927777375931</v>
      </c>
      <c r="G449" s="102">
        <v>0.55752438543598914</v>
      </c>
      <c r="H449" s="102">
        <v>0.51024652183408825</v>
      </c>
      <c r="I449" s="102">
        <v>0.52312047038154952</v>
      </c>
      <c r="J449" s="102">
        <v>0.5068344246938119</v>
      </c>
      <c r="K449" s="102">
        <v>0.52507300838371929</v>
      </c>
      <c r="L449" s="102">
        <v>0.45643684552945574</v>
      </c>
      <c r="M449" s="102">
        <v>0.25517554234567846</v>
      </c>
      <c r="N449" s="102">
        <v>0.25118655859245931</v>
      </c>
      <c r="O449" s="102">
        <v>0.22618407660155768</v>
      </c>
      <c r="P449" s="102">
        <v>0.20914442535229186</v>
      </c>
      <c r="Q449" s="102">
        <v>0.19488962456573469</v>
      </c>
      <c r="R449" s="102">
        <v>0.21028778705123366</v>
      </c>
      <c r="S449" s="102">
        <v>0.2105112862901502</v>
      </c>
      <c r="T449" s="102">
        <v>0.14657105599427298</v>
      </c>
      <c r="U449" s="102">
        <v>0.14850742644853723</v>
      </c>
      <c r="V449" s="102">
        <v>0.2333724778476064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2.5720681634317692</v>
      </c>
      <c r="D455" s="123">
        <v>2.6064280568817035</v>
      </c>
      <c r="E455" s="123">
        <v>3.2508729888725094</v>
      </c>
      <c r="F455" s="123">
        <v>2.6029047978783448</v>
      </c>
      <c r="G455" s="123">
        <v>1.7305824760637913</v>
      </c>
      <c r="H455" s="123">
        <v>1.6409411649625159</v>
      </c>
      <c r="I455" s="123">
        <v>1.4832929353168109</v>
      </c>
      <c r="J455" s="123">
        <v>1.348752500331492</v>
      </c>
      <c r="K455" s="123">
        <v>1.8959860682772411</v>
      </c>
      <c r="L455" s="123">
        <v>2.5214651039668095</v>
      </c>
      <c r="M455" s="123">
        <v>2.4456212541803279</v>
      </c>
      <c r="N455" s="123">
        <v>2.312564419925708</v>
      </c>
      <c r="O455" s="123">
        <v>1.8233887437133462</v>
      </c>
      <c r="P455" s="123">
        <v>1.0386027329783749</v>
      </c>
      <c r="Q455" s="123">
        <v>0.61043502481067746</v>
      </c>
      <c r="R455" s="123">
        <v>0.50756234859556104</v>
      </c>
      <c r="S455" s="123">
        <v>0.98777925416586065</v>
      </c>
      <c r="T455" s="123">
        <v>0.94559571242476725</v>
      </c>
      <c r="U455" s="123">
        <v>1.1040991889751792</v>
      </c>
      <c r="V455" s="123">
        <v>1.1898814075613247</v>
      </c>
      <c r="W455" s="123">
        <v>0.55992828347054568</v>
      </c>
      <c r="X455" s="123">
        <v>0.34088949370817062</v>
      </c>
      <c r="Y455" s="123">
        <v>0.4018721341382539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5.2686196885501557</v>
      </c>
      <c r="D456" s="99">
        <v>5.2456291678764915</v>
      </c>
      <c r="E456" s="99">
        <v>6.0903208926196593</v>
      </c>
      <c r="F456" s="99">
        <v>5.9729512163781573</v>
      </c>
      <c r="G456" s="99">
        <v>5.4678579488698924</v>
      </c>
      <c r="H456" s="99">
        <v>5.3175446182635282</v>
      </c>
      <c r="I456" s="99">
        <v>5.28298876301709</v>
      </c>
      <c r="J456" s="99">
        <v>4.7151099801519445</v>
      </c>
      <c r="K456" s="99">
        <v>4.6351318177867782</v>
      </c>
      <c r="L456" s="99">
        <v>4.6517890919691478</v>
      </c>
      <c r="M456" s="99">
        <v>4.1138834294792499</v>
      </c>
      <c r="N456" s="99">
        <v>3.4671636387818392</v>
      </c>
      <c r="O456" s="99">
        <v>3.1876403613127455</v>
      </c>
      <c r="P456" s="99">
        <v>2.8539171717823635</v>
      </c>
      <c r="Q456" s="99">
        <v>2.7423671242945602</v>
      </c>
      <c r="R456" s="99">
        <v>2.9103174631122206</v>
      </c>
      <c r="S456" s="99">
        <v>3.0949900953550835</v>
      </c>
      <c r="T456" s="99">
        <v>3.1606288832040685</v>
      </c>
      <c r="U456" s="99">
        <v>3.2680363219049466</v>
      </c>
      <c r="V456" s="99">
        <v>3.8132888185938372</v>
      </c>
      <c r="W456" s="99">
        <v>3.6170549698644741</v>
      </c>
      <c r="X456" s="99">
        <v>3.6161119175966663</v>
      </c>
      <c r="Y456" s="99">
        <v>3.7383504765763722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157215</v>
      </c>
      <c r="C5" s="120">
        <v>155340</v>
      </c>
      <c r="D5" s="120">
        <v>155774</v>
      </c>
      <c r="E5" s="120">
        <v>161329</v>
      </c>
      <c r="F5" s="120">
        <v>162383</v>
      </c>
      <c r="G5" s="120">
        <v>161567</v>
      </c>
      <c r="H5" s="120">
        <v>157595</v>
      </c>
      <c r="I5" s="120">
        <v>156177</v>
      </c>
      <c r="J5" s="120">
        <v>149869</v>
      </c>
      <c r="K5" s="120">
        <v>145814</v>
      </c>
      <c r="L5" s="120">
        <v>139321</v>
      </c>
      <c r="M5" s="120">
        <v>131834</v>
      </c>
      <c r="N5" s="120">
        <v>107571</v>
      </c>
      <c r="O5" s="120">
        <v>78455</v>
      </c>
      <c r="P5" s="120">
        <v>40364</v>
      </c>
      <c r="Q5" s="120">
        <v>22795</v>
      </c>
      <c r="R5" s="120">
        <v>14196</v>
      </c>
      <c r="S5" s="120">
        <v>12500</v>
      </c>
      <c r="T5" s="120">
        <v>9599</v>
      </c>
      <c r="U5" s="120">
        <v>6383</v>
      </c>
      <c r="V5" s="120">
        <v>4465</v>
      </c>
      <c r="W5" s="120">
        <v>8322</v>
      </c>
      <c r="X5" s="120">
        <v>15011</v>
      </c>
      <c r="Y5" s="120">
        <v>33625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157215</v>
      </c>
      <c r="C7" s="52">
        <v>155340</v>
      </c>
      <c r="D7" s="52">
        <v>155774</v>
      </c>
      <c r="E7" s="52">
        <v>161329</v>
      </c>
      <c r="F7" s="52">
        <v>162383</v>
      </c>
      <c r="G7" s="52">
        <v>161567</v>
      </c>
      <c r="H7" s="52">
        <v>157595</v>
      </c>
      <c r="I7" s="52">
        <v>156177</v>
      </c>
      <c r="J7" s="52">
        <v>149869</v>
      </c>
      <c r="K7" s="52">
        <v>145814</v>
      </c>
      <c r="L7" s="52">
        <v>139321</v>
      </c>
      <c r="M7" s="52">
        <v>131834</v>
      </c>
      <c r="N7" s="52">
        <v>107571</v>
      </c>
      <c r="O7" s="52">
        <v>78455</v>
      </c>
      <c r="P7" s="52">
        <v>40364</v>
      </c>
      <c r="Q7" s="52">
        <v>22795</v>
      </c>
      <c r="R7" s="52">
        <v>14196</v>
      </c>
      <c r="S7" s="52">
        <v>12500</v>
      </c>
      <c r="T7" s="52">
        <v>9599</v>
      </c>
      <c r="U7" s="52">
        <v>6383</v>
      </c>
      <c r="V7" s="52">
        <v>4465</v>
      </c>
      <c r="W7" s="52">
        <v>8322</v>
      </c>
      <c r="X7" s="52">
        <v>15011</v>
      </c>
      <c r="Y7" s="52">
        <v>33625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15479</v>
      </c>
      <c r="C9" s="52">
        <v>18049</v>
      </c>
      <c r="D9" s="52">
        <v>20831</v>
      </c>
      <c r="E9" s="52">
        <v>22529</v>
      </c>
      <c r="F9" s="52">
        <v>23590</v>
      </c>
      <c r="G9" s="52">
        <v>24260</v>
      </c>
      <c r="H9" s="52">
        <v>23944</v>
      </c>
      <c r="I9" s="52">
        <v>23198</v>
      </c>
      <c r="J9" s="52">
        <v>22403</v>
      </c>
      <c r="K9" s="52">
        <v>20829</v>
      </c>
      <c r="L9" s="52">
        <v>19008</v>
      </c>
      <c r="M9" s="52">
        <v>19111</v>
      </c>
      <c r="N9" s="52">
        <v>18535</v>
      </c>
      <c r="O9" s="52">
        <v>14045</v>
      </c>
      <c r="P9" s="52">
        <v>7787</v>
      </c>
      <c r="Q9" s="52">
        <v>4565</v>
      </c>
      <c r="R9" s="52">
        <v>2883</v>
      </c>
      <c r="S9" s="52">
        <v>2100</v>
      </c>
      <c r="T9" s="52">
        <v>1523</v>
      </c>
      <c r="U9" s="52">
        <v>818</v>
      </c>
      <c r="V9" s="52">
        <v>386</v>
      </c>
      <c r="W9" s="52">
        <v>516</v>
      </c>
      <c r="X9" s="52">
        <v>1891</v>
      </c>
      <c r="Y9" s="52">
        <v>4692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145427</v>
      </c>
      <c r="C11" s="52">
        <v>143392</v>
      </c>
      <c r="D11" s="52">
        <v>143333</v>
      </c>
      <c r="E11" s="52">
        <v>148234</v>
      </c>
      <c r="F11" s="52">
        <v>148592</v>
      </c>
      <c r="G11" s="52">
        <v>146782</v>
      </c>
      <c r="H11" s="52">
        <v>141942</v>
      </c>
      <c r="I11" s="52">
        <v>138995</v>
      </c>
      <c r="J11" s="52">
        <v>131662</v>
      </c>
      <c r="K11" s="52">
        <v>125661</v>
      </c>
      <c r="L11" s="52">
        <v>115985</v>
      </c>
      <c r="M11" s="52">
        <v>105279</v>
      </c>
      <c r="N11" s="52">
        <v>83404</v>
      </c>
      <c r="O11" s="52">
        <v>59250</v>
      </c>
      <c r="P11" s="52">
        <v>30090</v>
      </c>
      <c r="Q11" s="52">
        <v>16646</v>
      </c>
      <c r="R11" s="52">
        <v>10199</v>
      </c>
      <c r="S11" s="52">
        <v>8725</v>
      </c>
      <c r="T11" s="52">
        <v>6549</v>
      </c>
      <c r="U11" s="52">
        <v>4381</v>
      </c>
      <c r="V11" s="52">
        <v>2994</v>
      </c>
      <c r="W11" s="52">
        <v>5484</v>
      </c>
      <c r="X11" s="52">
        <v>8141</v>
      </c>
      <c r="Y11" s="52">
        <v>18035</v>
      </c>
      <c r="DA11" s="63" t="s">
        <v>1130</v>
      </c>
    </row>
    <row r="12" spans="1:105" ht="12" customHeight="1" x14ac:dyDescent="0.25">
      <c r="A12" s="97" t="s">
        <v>123</v>
      </c>
      <c r="B12" s="52">
        <v>2380</v>
      </c>
      <c r="C12" s="52">
        <v>2218</v>
      </c>
      <c r="D12" s="52">
        <v>2105</v>
      </c>
      <c r="E12" s="52">
        <v>2649</v>
      </c>
      <c r="F12" s="52">
        <v>2600</v>
      </c>
      <c r="G12" s="52">
        <v>2323</v>
      </c>
      <c r="H12" s="52">
        <v>2231</v>
      </c>
      <c r="I12" s="52">
        <v>2053</v>
      </c>
      <c r="J12" s="52">
        <v>2124</v>
      </c>
      <c r="K12" s="52">
        <v>2111</v>
      </c>
      <c r="L12" s="52">
        <v>2958</v>
      </c>
      <c r="M12" s="52">
        <v>3204</v>
      </c>
      <c r="N12" s="52">
        <v>3016</v>
      </c>
      <c r="O12" s="52">
        <v>2484</v>
      </c>
      <c r="P12" s="52">
        <v>1351</v>
      </c>
      <c r="Q12" s="52">
        <v>821</v>
      </c>
      <c r="R12" s="52">
        <v>518</v>
      </c>
      <c r="S12" s="52">
        <v>551</v>
      </c>
      <c r="T12" s="52">
        <v>346</v>
      </c>
      <c r="U12" s="52">
        <v>215</v>
      </c>
      <c r="V12" s="52">
        <v>151</v>
      </c>
      <c r="W12" s="52">
        <v>113</v>
      </c>
      <c r="X12" s="52">
        <v>92</v>
      </c>
      <c r="Y12" s="52">
        <v>76</v>
      </c>
      <c r="DA12" s="63" t="s">
        <v>1131</v>
      </c>
    </row>
    <row r="13" spans="1:105" ht="12" customHeight="1" x14ac:dyDescent="0.25">
      <c r="A13" s="97" t="s">
        <v>122</v>
      </c>
      <c r="B13" s="52">
        <v>3038</v>
      </c>
      <c r="C13" s="52">
        <v>3073</v>
      </c>
      <c r="D13" s="52">
        <v>3273</v>
      </c>
      <c r="E13" s="52">
        <v>3401</v>
      </c>
      <c r="F13" s="52">
        <v>3677</v>
      </c>
      <c r="G13" s="52">
        <v>3811</v>
      </c>
      <c r="H13" s="52">
        <v>4459</v>
      </c>
      <c r="I13" s="52">
        <v>5251</v>
      </c>
      <c r="J13" s="52">
        <v>5156</v>
      </c>
      <c r="K13" s="52">
        <v>5356</v>
      </c>
      <c r="L13" s="52">
        <v>4625</v>
      </c>
      <c r="M13" s="52">
        <v>4336</v>
      </c>
      <c r="N13" s="52">
        <v>3413</v>
      </c>
      <c r="O13" s="52">
        <v>2397</v>
      </c>
      <c r="P13" s="52">
        <v>1168</v>
      </c>
      <c r="Q13" s="52">
        <v>590</v>
      </c>
      <c r="R13" s="52">
        <v>370</v>
      </c>
      <c r="S13" s="52">
        <v>249</v>
      </c>
      <c r="T13" s="52">
        <v>312</v>
      </c>
      <c r="U13" s="52">
        <v>203</v>
      </c>
      <c r="V13" s="52">
        <v>191</v>
      </c>
      <c r="W13" s="52">
        <v>127</v>
      </c>
      <c r="X13" s="52">
        <v>340</v>
      </c>
      <c r="Y13" s="52">
        <v>2000</v>
      </c>
      <c r="DA13" s="63" t="s">
        <v>1132</v>
      </c>
    </row>
    <row r="14" spans="1:105" ht="12" customHeight="1" x14ac:dyDescent="0.25">
      <c r="A14" s="97" t="s">
        <v>121</v>
      </c>
      <c r="B14" s="52">
        <v>6370</v>
      </c>
      <c r="C14" s="52">
        <v>6657</v>
      </c>
      <c r="D14" s="52">
        <v>7063</v>
      </c>
      <c r="E14" s="52">
        <v>7045</v>
      </c>
      <c r="F14" s="52">
        <v>7514</v>
      </c>
      <c r="G14" s="52">
        <v>8651</v>
      </c>
      <c r="H14" s="52">
        <v>8963</v>
      </c>
      <c r="I14" s="52">
        <v>9878</v>
      </c>
      <c r="J14" s="52">
        <v>10927</v>
      </c>
      <c r="K14" s="52">
        <v>12686</v>
      </c>
      <c r="L14" s="52">
        <v>15753</v>
      </c>
      <c r="M14" s="52">
        <v>19015</v>
      </c>
      <c r="N14" s="52">
        <v>17738</v>
      </c>
      <c r="O14" s="52">
        <v>14324</v>
      </c>
      <c r="P14" s="52">
        <v>7755</v>
      </c>
      <c r="Q14" s="52">
        <v>4738</v>
      </c>
      <c r="R14" s="52">
        <v>3109</v>
      </c>
      <c r="S14" s="52">
        <v>2975</v>
      </c>
      <c r="T14" s="52">
        <v>2392</v>
      </c>
      <c r="U14" s="52">
        <v>1584</v>
      </c>
      <c r="V14" s="52">
        <v>1129</v>
      </c>
      <c r="W14" s="52">
        <v>2598</v>
      </c>
      <c r="X14" s="52">
        <v>6438</v>
      </c>
      <c r="Y14" s="52">
        <v>13514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75374</v>
      </c>
      <c r="C16" s="52">
        <v>74674</v>
      </c>
      <c r="D16" s="52">
        <v>75317</v>
      </c>
      <c r="E16" s="52">
        <v>79632</v>
      </c>
      <c r="F16" s="52">
        <v>78949</v>
      </c>
      <c r="G16" s="52">
        <v>74143</v>
      </c>
      <c r="H16" s="52">
        <v>67596</v>
      </c>
      <c r="I16" s="52">
        <v>63040</v>
      </c>
      <c r="J16" s="52">
        <v>57491</v>
      </c>
      <c r="K16" s="52">
        <v>54346</v>
      </c>
      <c r="L16" s="52">
        <v>53292</v>
      </c>
      <c r="M16" s="52">
        <v>53664</v>
      </c>
      <c r="N16" s="52">
        <v>46702</v>
      </c>
      <c r="O16" s="52">
        <v>36468</v>
      </c>
      <c r="P16" s="52">
        <v>19445</v>
      </c>
      <c r="Q16" s="52">
        <v>11177</v>
      </c>
      <c r="R16" s="52">
        <v>7052</v>
      </c>
      <c r="S16" s="52">
        <v>6144</v>
      </c>
      <c r="T16" s="52">
        <v>4415</v>
      </c>
      <c r="U16" s="52">
        <v>2529</v>
      </c>
      <c r="V16" s="52">
        <v>1458</v>
      </c>
      <c r="W16" s="52">
        <v>1710</v>
      </c>
      <c r="X16" s="52">
        <v>2208</v>
      </c>
      <c r="Y16" s="52">
        <v>4134</v>
      </c>
      <c r="DA16" s="63" t="s">
        <v>1134</v>
      </c>
    </row>
    <row r="17" spans="1:105" ht="12" customHeight="1" x14ac:dyDescent="0.25">
      <c r="A17" s="109" t="s">
        <v>120</v>
      </c>
      <c r="B17" s="36">
        <v>81841</v>
      </c>
      <c r="C17" s="36">
        <v>80666</v>
      </c>
      <c r="D17" s="36">
        <v>80457</v>
      </c>
      <c r="E17" s="36">
        <v>81697</v>
      </c>
      <c r="F17" s="36">
        <v>83434</v>
      </c>
      <c r="G17" s="36">
        <v>87424</v>
      </c>
      <c r="H17" s="36">
        <v>89999</v>
      </c>
      <c r="I17" s="36">
        <v>93137</v>
      </c>
      <c r="J17" s="36">
        <v>92378</v>
      </c>
      <c r="K17" s="36">
        <v>91468</v>
      </c>
      <c r="L17" s="36">
        <v>86029</v>
      </c>
      <c r="M17" s="36">
        <v>78170</v>
      </c>
      <c r="N17" s="36">
        <v>60869</v>
      </c>
      <c r="O17" s="36">
        <v>41987</v>
      </c>
      <c r="P17" s="36">
        <v>20919</v>
      </c>
      <c r="Q17" s="36">
        <v>11618</v>
      </c>
      <c r="R17" s="36">
        <v>7144</v>
      </c>
      <c r="S17" s="36">
        <v>6356</v>
      </c>
      <c r="T17" s="36">
        <v>5184</v>
      </c>
      <c r="U17" s="36">
        <v>3854</v>
      </c>
      <c r="V17" s="36">
        <v>3007</v>
      </c>
      <c r="W17" s="36">
        <v>6612</v>
      </c>
      <c r="X17" s="36">
        <v>12803</v>
      </c>
      <c r="Y17" s="36">
        <v>29491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12282</v>
      </c>
      <c r="D21" s="52">
        <v>12286</v>
      </c>
      <c r="E21" s="52">
        <v>12302</v>
      </c>
      <c r="F21" s="52">
        <v>12358</v>
      </c>
      <c r="G21" s="52">
        <v>12468</v>
      </c>
      <c r="H21" s="52">
        <v>12661</v>
      </c>
      <c r="I21" s="52">
        <v>12949</v>
      </c>
      <c r="J21" s="52">
        <v>13344</v>
      </c>
      <c r="K21" s="52">
        <v>13873</v>
      </c>
      <c r="L21" s="52">
        <v>14526</v>
      </c>
      <c r="M21" s="52">
        <v>15343</v>
      </c>
      <c r="N21" s="52">
        <v>24263</v>
      </c>
      <c r="O21" s="52">
        <v>29116</v>
      </c>
      <c r="P21" s="52">
        <v>38091</v>
      </c>
      <c r="Q21" s="52">
        <v>17569</v>
      </c>
      <c r="R21" s="52">
        <v>8599</v>
      </c>
      <c r="S21" s="52">
        <v>1696</v>
      </c>
      <c r="T21" s="52">
        <v>2901</v>
      </c>
      <c r="U21" s="52">
        <v>3216</v>
      </c>
      <c r="V21" s="52">
        <v>1918</v>
      </c>
      <c r="W21" s="52">
        <v>763</v>
      </c>
      <c r="X21" s="52">
        <v>585</v>
      </c>
      <c r="Y21" s="52">
        <v>801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2419</v>
      </c>
      <c r="D23" s="52">
        <v>2427</v>
      </c>
      <c r="E23" s="52">
        <v>2497</v>
      </c>
      <c r="F23" s="52">
        <v>2683</v>
      </c>
      <c r="G23" s="52">
        <v>3037</v>
      </c>
      <c r="H23" s="52">
        <v>3604</v>
      </c>
      <c r="I23" s="52">
        <v>2973</v>
      </c>
      <c r="J23" s="52">
        <v>3117</v>
      </c>
      <c r="K23" s="52">
        <v>4559</v>
      </c>
      <c r="L23" s="52">
        <v>4222</v>
      </c>
      <c r="M23" s="52">
        <v>3654</v>
      </c>
      <c r="N23" s="52">
        <v>3325</v>
      </c>
      <c r="O23" s="52">
        <v>4595</v>
      </c>
      <c r="P23" s="52">
        <v>6434</v>
      </c>
      <c r="Q23" s="52">
        <v>3268</v>
      </c>
      <c r="R23" s="52">
        <v>1771</v>
      </c>
      <c r="S23" s="52">
        <v>922</v>
      </c>
      <c r="T23" s="52">
        <v>670</v>
      </c>
      <c r="U23" s="52">
        <v>773</v>
      </c>
      <c r="V23" s="52">
        <v>490</v>
      </c>
      <c r="W23" s="52">
        <v>123</v>
      </c>
      <c r="X23" s="52">
        <v>99</v>
      </c>
      <c r="Y23" s="52">
        <v>99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22723</v>
      </c>
      <c r="D25" s="52">
        <v>22763</v>
      </c>
      <c r="E25" s="52">
        <v>23051</v>
      </c>
      <c r="F25" s="52">
        <v>23854</v>
      </c>
      <c r="G25" s="52">
        <v>25489</v>
      </c>
      <c r="H25" s="52">
        <v>28243</v>
      </c>
      <c r="I25" s="52">
        <v>18758</v>
      </c>
      <c r="J25" s="52">
        <v>18957</v>
      </c>
      <c r="K25" s="52">
        <v>22949</v>
      </c>
      <c r="L25" s="52">
        <v>24139</v>
      </c>
      <c r="M25" s="52">
        <v>24699</v>
      </c>
      <c r="N25" s="52">
        <v>26379</v>
      </c>
      <c r="O25" s="52">
        <v>26300</v>
      </c>
      <c r="P25" s="52">
        <v>29175</v>
      </c>
      <c r="Q25" s="52">
        <v>14192</v>
      </c>
      <c r="R25" s="52">
        <v>7010</v>
      </c>
      <c r="S25" s="52">
        <v>2995</v>
      </c>
      <c r="T25" s="52">
        <v>3000</v>
      </c>
      <c r="U25" s="52">
        <v>3032</v>
      </c>
      <c r="V25" s="52">
        <v>1602</v>
      </c>
      <c r="W25" s="52">
        <v>735</v>
      </c>
      <c r="X25" s="52">
        <v>569</v>
      </c>
      <c r="Y25" s="52">
        <v>647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372</v>
      </c>
      <c r="D26" s="52">
        <v>372</v>
      </c>
      <c r="E26" s="52">
        <v>376</v>
      </c>
      <c r="F26" s="52">
        <v>384</v>
      </c>
      <c r="G26" s="52">
        <v>409</v>
      </c>
      <c r="H26" s="52">
        <v>456</v>
      </c>
      <c r="I26" s="52">
        <v>295</v>
      </c>
      <c r="J26" s="52">
        <v>295</v>
      </c>
      <c r="K26" s="52">
        <v>356</v>
      </c>
      <c r="L26" s="52">
        <v>420</v>
      </c>
      <c r="M26" s="52">
        <v>488</v>
      </c>
      <c r="N26" s="52">
        <v>431</v>
      </c>
      <c r="O26" s="52">
        <v>626</v>
      </c>
      <c r="P26" s="52">
        <v>1133</v>
      </c>
      <c r="Q26" s="52">
        <v>557</v>
      </c>
      <c r="R26" s="52">
        <v>323</v>
      </c>
      <c r="S26" s="52">
        <v>69</v>
      </c>
      <c r="T26" s="52">
        <v>245</v>
      </c>
      <c r="U26" s="52">
        <v>170</v>
      </c>
      <c r="V26" s="52">
        <v>85</v>
      </c>
      <c r="W26" s="52">
        <v>38</v>
      </c>
      <c r="X26" s="52">
        <v>21</v>
      </c>
      <c r="Y26" s="52">
        <v>16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475</v>
      </c>
      <c r="D27" s="52">
        <v>475</v>
      </c>
      <c r="E27" s="52">
        <v>482</v>
      </c>
      <c r="F27" s="52">
        <v>504</v>
      </c>
      <c r="G27" s="52">
        <v>547</v>
      </c>
      <c r="H27" s="52">
        <v>618</v>
      </c>
      <c r="I27" s="52">
        <v>444</v>
      </c>
      <c r="J27" s="52">
        <v>542</v>
      </c>
      <c r="K27" s="52">
        <v>662</v>
      </c>
      <c r="L27" s="52">
        <v>746</v>
      </c>
      <c r="M27" s="52">
        <v>830</v>
      </c>
      <c r="N27" s="52">
        <v>1066</v>
      </c>
      <c r="O27" s="52">
        <v>1143</v>
      </c>
      <c r="P27" s="52">
        <v>1229</v>
      </c>
      <c r="Q27" s="52">
        <v>613</v>
      </c>
      <c r="R27" s="52">
        <v>243</v>
      </c>
      <c r="S27" s="52">
        <v>157</v>
      </c>
      <c r="T27" s="52">
        <v>28</v>
      </c>
      <c r="U27" s="52">
        <v>139</v>
      </c>
      <c r="V27" s="52">
        <v>65</v>
      </c>
      <c r="W27" s="52">
        <v>64</v>
      </c>
      <c r="X27" s="52">
        <v>35</v>
      </c>
      <c r="Y27" s="52">
        <v>27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995</v>
      </c>
      <c r="D28" s="52">
        <v>998</v>
      </c>
      <c r="E28" s="52">
        <v>1017</v>
      </c>
      <c r="F28" s="52">
        <v>1063</v>
      </c>
      <c r="G28" s="52">
        <v>1157</v>
      </c>
      <c r="H28" s="52">
        <v>1309</v>
      </c>
      <c r="I28" s="52">
        <v>955</v>
      </c>
      <c r="J28" s="52">
        <v>1149</v>
      </c>
      <c r="K28" s="52">
        <v>1384</v>
      </c>
      <c r="L28" s="52">
        <v>1513</v>
      </c>
      <c r="M28" s="52">
        <v>1681</v>
      </c>
      <c r="N28" s="52">
        <v>2836</v>
      </c>
      <c r="O28" s="52">
        <v>3971</v>
      </c>
      <c r="P28" s="52">
        <v>6574</v>
      </c>
      <c r="Q28" s="52">
        <v>3349</v>
      </c>
      <c r="R28" s="52">
        <v>1855</v>
      </c>
      <c r="S28" s="52">
        <v>594</v>
      </c>
      <c r="T28" s="52">
        <v>970</v>
      </c>
      <c r="U28" s="52">
        <v>1108</v>
      </c>
      <c r="V28" s="52">
        <v>564</v>
      </c>
      <c r="W28" s="52">
        <v>239</v>
      </c>
      <c r="X28" s="52">
        <v>263</v>
      </c>
      <c r="Y28" s="52">
        <v>387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11777</v>
      </c>
      <c r="D30" s="52">
        <v>11799</v>
      </c>
      <c r="E30" s="52">
        <v>11955</v>
      </c>
      <c r="F30" s="52">
        <v>12388</v>
      </c>
      <c r="G30" s="52">
        <v>13282</v>
      </c>
      <c r="H30" s="52">
        <v>14775</v>
      </c>
      <c r="I30" s="52">
        <v>9904</v>
      </c>
      <c r="J30" s="52">
        <v>9734</v>
      </c>
      <c r="K30" s="52">
        <v>11853</v>
      </c>
      <c r="L30" s="52">
        <v>12080</v>
      </c>
      <c r="M30" s="52">
        <v>11643</v>
      </c>
      <c r="N30" s="52">
        <v>11261</v>
      </c>
      <c r="O30" s="52">
        <v>11907</v>
      </c>
      <c r="P30" s="52">
        <v>17029</v>
      </c>
      <c r="Q30" s="52">
        <v>8520</v>
      </c>
      <c r="R30" s="52">
        <v>4269</v>
      </c>
      <c r="S30" s="52">
        <v>1579</v>
      </c>
      <c r="T30" s="52">
        <v>2135</v>
      </c>
      <c r="U30" s="52">
        <v>2297</v>
      </c>
      <c r="V30" s="52">
        <v>1192</v>
      </c>
      <c r="W30" s="52">
        <v>508</v>
      </c>
      <c r="X30" s="52">
        <v>214</v>
      </c>
      <c r="Y30" s="52">
        <v>188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12788</v>
      </c>
      <c r="D31" s="36">
        <v>12809</v>
      </c>
      <c r="E31" s="36">
        <v>12972</v>
      </c>
      <c r="F31" s="36">
        <v>13419</v>
      </c>
      <c r="G31" s="36">
        <v>14316</v>
      </c>
      <c r="H31" s="36">
        <v>15852</v>
      </c>
      <c r="I31" s="36">
        <v>10557</v>
      </c>
      <c r="J31" s="36">
        <v>11210</v>
      </c>
      <c r="K31" s="36">
        <v>13495</v>
      </c>
      <c r="L31" s="36">
        <v>14747</v>
      </c>
      <c r="M31" s="36">
        <v>16057</v>
      </c>
      <c r="N31" s="36">
        <v>19448</v>
      </c>
      <c r="O31" s="36">
        <v>20130</v>
      </c>
      <c r="P31" s="36">
        <v>21082</v>
      </c>
      <c r="Q31" s="36">
        <v>10189</v>
      </c>
      <c r="R31" s="36">
        <v>5157</v>
      </c>
      <c r="S31" s="36">
        <v>2225</v>
      </c>
      <c r="T31" s="36">
        <v>2123</v>
      </c>
      <c r="U31" s="36">
        <v>2143</v>
      </c>
      <c r="V31" s="36">
        <v>1121</v>
      </c>
      <c r="W31" s="36">
        <v>568</v>
      </c>
      <c r="X31" s="36">
        <v>672</v>
      </c>
      <c r="Y31" s="36">
        <v>890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10407</v>
      </c>
      <c r="D35" s="52">
        <v>12720</v>
      </c>
      <c r="E35" s="52">
        <v>17857</v>
      </c>
      <c r="F35" s="52">
        <v>13412</v>
      </c>
      <c r="G35" s="52">
        <v>11652</v>
      </c>
      <c r="H35" s="52">
        <v>8689</v>
      </c>
      <c r="I35" s="52">
        <v>11531</v>
      </c>
      <c r="J35" s="52">
        <v>7036</v>
      </c>
      <c r="K35" s="52">
        <v>9818</v>
      </c>
      <c r="L35" s="52">
        <v>8033</v>
      </c>
      <c r="M35" s="52">
        <v>7856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4620</v>
      </c>
      <c r="X35" s="52">
        <v>7274</v>
      </c>
      <c r="Y35" s="52">
        <v>19415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4989</v>
      </c>
      <c r="D37" s="52">
        <v>5209</v>
      </c>
      <c r="E37" s="52">
        <v>4195</v>
      </c>
      <c r="F37" s="52">
        <v>3744</v>
      </c>
      <c r="G37" s="52">
        <v>3707</v>
      </c>
      <c r="H37" s="52">
        <v>3288</v>
      </c>
      <c r="I37" s="52">
        <v>2227</v>
      </c>
      <c r="J37" s="52">
        <v>2322</v>
      </c>
      <c r="K37" s="52">
        <v>2985</v>
      </c>
      <c r="L37" s="52">
        <v>2401</v>
      </c>
      <c r="M37" s="52">
        <v>3757</v>
      </c>
      <c r="N37" s="52">
        <v>2749</v>
      </c>
      <c r="O37" s="52">
        <v>105</v>
      </c>
      <c r="P37" s="52">
        <v>176</v>
      </c>
      <c r="Q37" s="52">
        <v>46</v>
      </c>
      <c r="R37" s="52">
        <v>89</v>
      </c>
      <c r="S37" s="52">
        <v>139</v>
      </c>
      <c r="T37" s="52">
        <v>93</v>
      </c>
      <c r="U37" s="52">
        <v>68</v>
      </c>
      <c r="V37" s="52">
        <v>58</v>
      </c>
      <c r="W37" s="52">
        <v>253</v>
      </c>
      <c r="X37" s="52">
        <v>1474</v>
      </c>
      <c r="Y37" s="52">
        <v>2900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20688</v>
      </c>
      <c r="D39" s="52">
        <v>22704</v>
      </c>
      <c r="E39" s="52">
        <v>27952</v>
      </c>
      <c r="F39" s="52">
        <v>24212</v>
      </c>
      <c r="G39" s="52">
        <v>23679</v>
      </c>
      <c r="H39" s="52">
        <v>23403</v>
      </c>
      <c r="I39" s="52">
        <v>15811</v>
      </c>
      <c r="J39" s="52">
        <v>11624</v>
      </c>
      <c r="K39" s="52">
        <v>16948</v>
      </c>
      <c r="L39" s="52">
        <v>14463</v>
      </c>
      <c r="M39" s="52">
        <v>13993</v>
      </c>
      <c r="N39" s="52">
        <v>4504</v>
      </c>
      <c r="O39" s="52">
        <v>2146</v>
      </c>
      <c r="P39" s="52">
        <v>15</v>
      </c>
      <c r="Q39" s="52">
        <v>748</v>
      </c>
      <c r="R39" s="52">
        <v>563</v>
      </c>
      <c r="S39" s="52">
        <v>1521</v>
      </c>
      <c r="T39" s="52">
        <v>824</v>
      </c>
      <c r="U39" s="52">
        <v>864</v>
      </c>
      <c r="V39" s="52">
        <v>215</v>
      </c>
      <c r="W39" s="52">
        <v>3225</v>
      </c>
      <c r="X39" s="52">
        <v>3226</v>
      </c>
      <c r="Y39" s="52">
        <v>10541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210</v>
      </c>
      <c r="D40" s="52">
        <v>259</v>
      </c>
      <c r="E40" s="52">
        <v>920</v>
      </c>
      <c r="F40" s="52">
        <v>335</v>
      </c>
      <c r="G40" s="52">
        <v>132</v>
      </c>
      <c r="H40" s="52">
        <v>364</v>
      </c>
      <c r="I40" s="52">
        <v>117</v>
      </c>
      <c r="J40" s="52">
        <v>366</v>
      </c>
      <c r="K40" s="52">
        <v>343</v>
      </c>
      <c r="L40" s="52">
        <v>1267</v>
      </c>
      <c r="M40" s="52">
        <v>734</v>
      </c>
      <c r="N40" s="52">
        <v>243</v>
      </c>
      <c r="O40" s="52">
        <v>94</v>
      </c>
      <c r="P40" s="52">
        <v>0</v>
      </c>
      <c r="Q40" s="52">
        <v>27</v>
      </c>
      <c r="R40" s="52">
        <v>20</v>
      </c>
      <c r="S40" s="52">
        <v>102</v>
      </c>
      <c r="T40" s="52">
        <v>40</v>
      </c>
      <c r="U40" s="52">
        <v>39</v>
      </c>
      <c r="V40" s="52">
        <v>21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510</v>
      </c>
      <c r="D41" s="52">
        <v>675</v>
      </c>
      <c r="E41" s="52">
        <v>610</v>
      </c>
      <c r="F41" s="52">
        <v>780</v>
      </c>
      <c r="G41" s="52">
        <v>681</v>
      </c>
      <c r="H41" s="52">
        <v>1266</v>
      </c>
      <c r="I41" s="52">
        <v>1236</v>
      </c>
      <c r="J41" s="52">
        <v>447</v>
      </c>
      <c r="K41" s="52">
        <v>862</v>
      </c>
      <c r="L41" s="52">
        <v>15</v>
      </c>
      <c r="M41" s="52">
        <v>541</v>
      </c>
      <c r="N41" s="52">
        <v>143</v>
      </c>
      <c r="O41" s="52">
        <v>127</v>
      </c>
      <c r="P41" s="52">
        <v>0</v>
      </c>
      <c r="Q41" s="52">
        <v>35</v>
      </c>
      <c r="R41" s="52">
        <v>23</v>
      </c>
      <c r="S41" s="52">
        <v>36</v>
      </c>
      <c r="T41" s="52">
        <v>91</v>
      </c>
      <c r="U41" s="52">
        <v>30</v>
      </c>
      <c r="V41" s="52">
        <v>53</v>
      </c>
      <c r="W41" s="52">
        <v>0</v>
      </c>
      <c r="X41" s="52">
        <v>248</v>
      </c>
      <c r="Y41" s="52">
        <v>1687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1282</v>
      </c>
      <c r="D42" s="52">
        <v>1404</v>
      </c>
      <c r="E42" s="52">
        <v>999</v>
      </c>
      <c r="F42" s="52">
        <v>1532</v>
      </c>
      <c r="G42" s="52">
        <v>2294</v>
      </c>
      <c r="H42" s="52">
        <v>1621</v>
      </c>
      <c r="I42" s="52">
        <v>1870</v>
      </c>
      <c r="J42" s="52">
        <v>2198</v>
      </c>
      <c r="K42" s="52">
        <v>3143</v>
      </c>
      <c r="L42" s="52">
        <v>4580</v>
      </c>
      <c r="M42" s="52">
        <v>4943</v>
      </c>
      <c r="N42" s="52">
        <v>1559</v>
      </c>
      <c r="O42" s="52">
        <v>557</v>
      </c>
      <c r="P42" s="52">
        <v>5</v>
      </c>
      <c r="Q42" s="52">
        <v>332</v>
      </c>
      <c r="R42" s="52">
        <v>226</v>
      </c>
      <c r="S42" s="52">
        <v>460</v>
      </c>
      <c r="T42" s="52">
        <v>387</v>
      </c>
      <c r="U42" s="52">
        <v>300</v>
      </c>
      <c r="V42" s="52">
        <v>109</v>
      </c>
      <c r="W42" s="52">
        <v>1708</v>
      </c>
      <c r="X42" s="52">
        <v>4103</v>
      </c>
      <c r="Y42" s="52">
        <v>7463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11077</v>
      </c>
      <c r="D44" s="52">
        <v>12442</v>
      </c>
      <c r="E44" s="52">
        <v>16270</v>
      </c>
      <c r="F44" s="52">
        <v>11705</v>
      </c>
      <c r="G44" s="52">
        <v>8476</v>
      </c>
      <c r="H44" s="52">
        <v>8228</v>
      </c>
      <c r="I44" s="52">
        <v>5348</v>
      </c>
      <c r="J44" s="52">
        <v>4185</v>
      </c>
      <c r="K44" s="52">
        <v>8708</v>
      </c>
      <c r="L44" s="52">
        <v>11026</v>
      </c>
      <c r="M44" s="52">
        <v>12015</v>
      </c>
      <c r="N44" s="52">
        <v>4299</v>
      </c>
      <c r="O44" s="52">
        <v>1673</v>
      </c>
      <c r="P44" s="52">
        <v>6</v>
      </c>
      <c r="Q44" s="52">
        <v>252</v>
      </c>
      <c r="R44" s="52">
        <v>144</v>
      </c>
      <c r="S44" s="52">
        <v>671</v>
      </c>
      <c r="T44" s="52">
        <v>406</v>
      </c>
      <c r="U44" s="52">
        <v>411</v>
      </c>
      <c r="V44" s="52">
        <v>121</v>
      </c>
      <c r="W44" s="52">
        <v>760</v>
      </c>
      <c r="X44" s="52">
        <v>712</v>
      </c>
      <c r="Y44" s="52">
        <v>2114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11613</v>
      </c>
      <c r="D45" s="36">
        <v>12600</v>
      </c>
      <c r="E45" s="36">
        <v>14212</v>
      </c>
      <c r="F45" s="36">
        <v>15156</v>
      </c>
      <c r="G45" s="36">
        <v>18306</v>
      </c>
      <c r="H45" s="36">
        <v>18427</v>
      </c>
      <c r="I45" s="36">
        <v>13695</v>
      </c>
      <c r="J45" s="36">
        <v>10451</v>
      </c>
      <c r="K45" s="36">
        <v>12585</v>
      </c>
      <c r="L45" s="36">
        <v>9308</v>
      </c>
      <c r="M45" s="36">
        <v>8198</v>
      </c>
      <c r="N45" s="36">
        <v>2147</v>
      </c>
      <c r="O45" s="36">
        <v>1248</v>
      </c>
      <c r="P45" s="36">
        <v>14</v>
      </c>
      <c r="Q45" s="36">
        <v>888</v>
      </c>
      <c r="R45" s="36">
        <v>683</v>
      </c>
      <c r="S45" s="36">
        <v>1437</v>
      </c>
      <c r="T45" s="36">
        <v>951</v>
      </c>
      <c r="U45" s="36">
        <v>813</v>
      </c>
      <c r="V45" s="36">
        <v>274</v>
      </c>
      <c r="W45" s="36">
        <v>4173</v>
      </c>
      <c r="X45" s="36">
        <v>6863</v>
      </c>
      <c r="Y45" s="36">
        <v>17578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4137</v>
      </c>
      <c r="D49" s="52">
        <v>4964</v>
      </c>
      <c r="E49" s="52">
        <v>6861</v>
      </c>
      <c r="F49" s="52">
        <v>4976</v>
      </c>
      <c r="G49" s="52">
        <v>3893</v>
      </c>
      <c r="H49" s="52">
        <v>3013</v>
      </c>
      <c r="I49" s="52">
        <v>3331</v>
      </c>
      <c r="J49" s="52">
        <v>2296</v>
      </c>
      <c r="K49" s="52">
        <v>3748</v>
      </c>
      <c r="L49" s="52">
        <v>2477</v>
      </c>
      <c r="M49" s="52">
        <v>3116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1288</v>
      </c>
      <c r="X49" s="52">
        <v>2008</v>
      </c>
      <c r="Y49" s="52">
        <v>5569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749</v>
      </c>
      <c r="D51" s="52">
        <v>1090</v>
      </c>
      <c r="E51" s="52">
        <v>1737</v>
      </c>
      <c r="F51" s="52">
        <v>1548</v>
      </c>
      <c r="G51" s="52">
        <v>1264</v>
      </c>
      <c r="H51" s="52">
        <v>882</v>
      </c>
      <c r="I51" s="52">
        <v>661</v>
      </c>
      <c r="J51" s="52">
        <v>366</v>
      </c>
      <c r="K51" s="52">
        <v>504</v>
      </c>
      <c r="L51" s="52">
        <v>556</v>
      </c>
      <c r="M51" s="52">
        <v>904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129</v>
      </c>
      <c r="X51" s="52">
        <v>210</v>
      </c>
      <c r="Y51" s="52">
        <v>663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3772</v>
      </c>
      <c r="D53" s="52">
        <v>4501</v>
      </c>
      <c r="E53" s="52">
        <v>6292</v>
      </c>
      <c r="F53" s="52">
        <v>4486</v>
      </c>
      <c r="G53" s="52">
        <v>3442</v>
      </c>
      <c r="H53" s="52">
        <v>2646</v>
      </c>
      <c r="I53" s="52">
        <v>2767</v>
      </c>
      <c r="J53" s="52">
        <v>1823</v>
      </c>
      <c r="K53" s="52">
        <v>2981</v>
      </c>
      <c r="L53" s="52">
        <v>1762</v>
      </c>
      <c r="M53" s="52">
        <v>2156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842</v>
      </c>
      <c r="X53" s="52">
        <v>855</v>
      </c>
      <c r="Y53" s="52">
        <v>2979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38</v>
      </c>
      <c r="D54" s="52">
        <v>51</v>
      </c>
      <c r="E54" s="52">
        <v>207</v>
      </c>
      <c r="F54" s="52">
        <v>62</v>
      </c>
      <c r="G54" s="52">
        <v>19</v>
      </c>
      <c r="H54" s="52">
        <v>41</v>
      </c>
      <c r="I54" s="52">
        <v>21</v>
      </c>
      <c r="J54" s="52">
        <v>58</v>
      </c>
      <c r="K54" s="52">
        <v>61</v>
      </c>
      <c r="L54" s="52">
        <v>155</v>
      </c>
      <c r="M54" s="52">
        <v>114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93</v>
      </c>
      <c r="D55" s="52">
        <v>134</v>
      </c>
      <c r="E55" s="52">
        <v>137</v>
      </c>
      <c r="F55" s="52">
        <v>144</v>
      </c>
      <c r="G55" s="52">
        <v>99</v>
      </c>
      <c r="H55" s="52">
        <v>143</v>
      </c>
      <c r="I55" s="52">
        <v>216</v>
      </c>
      <c r="J55" s="52">
        <v>70</v>
      </c>
      <c r="K55" s="52">
        <v>152</v>
      </c>
      <c r="L55" s="52">
        <v>2</v>
      </c>
      <c r="M55" s="52">
        <v>84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66</v>
      </c>
      <c r="Y55" s="52">
        <v>479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234</v>
      </c>
      <c r="D56" s="52">
        <v>278</v>
      </c>
      <c r="E56" s="52">
        <v>225</v>
      </c>
      <c r="F56" s="52">
        <v>284</v>
      </c>
      <c r="G56" s="52">
        <v>333</v>
      </c>
      <c r="H56" s="52">
        <v>183</v>
      </c>
      <c r="I56" s="52">
        <v>327</v>
      </c>
      <c r="J56" s="52">
        <v>345</v>
      </c>
      <c r="K56" s="52">
        <v>554</v>
      </c>
      <c r="L56" s="52">
        <v>558</v>
      </c>
      <c r="M56" s="52">
        <v>762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446</v>
      </c>
      <c r="X56" s="52">
        <v>1087</v>
      </c>
      <c r="Y56" s="52">
        <v>2111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2020</v>
      </c>
      <c r="D58" s="52">
        <v>2467</v>
      </c>
      <c r="E58" s="52">
        <v>3662</v>
      </c>
      <c r="F58" s="52">
        <v>2168</v>
      </c>
      <c r="G58" s="52">
        <v>1232</v>
      </c>
      <c r="H58" s="52">
        <v>930</v>
      </c>
      <c r="I58" s="52">
        <v>935</v>
      </c>
      <c r="J58" s="52">
        <v>657</v>
      </c>
      <c r="K58" s="52">
        <v>1533</v>
      </c>
      <c r="L58" s="52">
        <v>1343</v>
      </c>
      <c r="M58" s="52">
        <v>1852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199</v>
      </c>
      <c r="X58" s="52">
        <v>189</v>
      </c>
      <c r="Y58" s="52">
        <v>599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2117</v>
      </c>
      <c r="D59" s="36">
        <v>2497</v>
      </c>
      <c r="E59" s="36">
        <v>3199</v>
      </c>
      <c r="F59" s="36">
        <v>2808</v>
      </c>
      <c r="G59" s="36">
        <v>2661</v>
      </c>
      <c r="H59" s="36">
        <v>2083</v>
      </c>
      <c r="I59" s="36">
        <v>2396</v>
      </c>
      <c r="J59" s="36">
        <v>1639</v>
      </c>
      <c r="K59" s="36">
        <v>2215</v>
      </c>
      <c r="L59" s="36">
        <v>1134</v>
      </c>
      <c r="M59" s="36">
        <v>1264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1089</v>
      </c>
      <c r="X59" s="36">
        <v>1819</v>
      </c>
      <c r="Y59" s="36">
        <v>4970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6270</v>
      </c>
      <c r="D63" s="52">
        <v>7756</v>
      </c>
      <c r="E63" s="52">
        <v>10996</v>
      </c>
      <c r="F63" s="52">
        <v>8436</v>
      </c>
      <c r="G63" s="52">
        <v>7759</v>
      </c>
      <c r="H63" s="52">
        <v>5676</v>
      </c>
      <c r="I63" s="52">
        <v>8200</v>
      </c>
      <c r="J63" s="52">
        <v>4740</v>
      </c>
      <c r="K63" s="52">
        <v>6070</v>
      </c>
      <c r="L63" s="52">
        <v>5556</v>
      </c>
      <c r="M63" s="52">
        <v>4740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3332</v>
      </c>
      <c r="X63" s="52">
        <v>5266</v>
      </c>
      <c r="Y63" s="52">
        <v>13846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4240</v>
      </c>
      <c r="D65" s="52">
        <v>4119</v>
      </c>
      <c r="E65" s="52">
        <v>2458</v>
      </c>
      <c r="F65" s="52">
        <v>2196</v>
      </c>
      <c r="G65" s="52">
        <v>2443</v>
      </c>
      <c r="H65" s="52">
        <v>2406</v>
      </c>
      <c r="I65" s="52">
        <v>1566</v>
      </c>
      <c r="J65" s="52">
        <v>1956</v>
      </c>
      <c r="K65" s="52">
        <v>2481</v>
      </c>
      <c r="L65" s="52">
        <v>1845</v>
      </c>
      <c r="M65" s="52">
        <v>2853</v>
      </c>
      <c r="N65" s="52">
        <v>2749</v>
      </c>
      <c r="O65" s="52">
        <v>105</v>
      </c>
      <c r="P65" s="52">
        <v>176</v>
      </c>
      <c r="Q65" s="52">
        <v>46</v>
      </c>
      <c r="R65" s="52">
        <v>89</v>
      </c>
      <c r="S65" s="52">
        <v>139</v>
      </c>
      <c r="T65" s="52">
        <v>93</v>
      </c>
      <c r="U65" s="52">
        <v>68</v>
      </c>
      <c r="V65" s="52">
        <v>58</v>
      </c>
      <c r="W65" s="52">
        <v>124</v>
      </c>
      <c r="X65" s="52">
        <v>1264</v>
      </c>
      <c r="Y65" s="52">
        <v>2237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16916</v>
      </c>
      <c r="D67" s="52">
        <f t="shared" si="0"/>
        <v>18203</v>
      </c>
      <c r="E67" s="52">
        <f t="shared" si="0"/>
        <v>21660</v>
      </c>
      <c r="F67" s="52">
        <f t="shared" si="0"/>
        <v>19726</v>
      </c>
      <c r="G67" s="52">
        <f t="shared" si="0"/>
        <v>20237</v>
      </c>
      <c r="H67" s="52">
        <f t="shared" si="0"/>
        <v>20757</v>
      </c>
      <c r="I67" s="52">
        <f t="shared" si="0"/>
        <v>13044</v>
      </c>
      <c r="J67" s="52">
        <f t="shared" si="0"/>
        <v>9801</v>
      </c>
      <c r="K67" s="52">
        <f t="shared" si="0"/>
        <v>13967</v>
      </c>
      <c r="L67" s="52">
        <f t="shared" si="0"/>
        <v>12701</v>
      </c>
      <c r="M67" s="52">
        <f t="shared" si="0"/>
        <v>11837</v>
      </c>
      <c r="N67" s="52">
        <f t="shared" si="0"/>
        <v>4504</v>
      </c>
      <c r="O67" s="52">
        <f t="shared" si="0"/>
        <v>2146</v>
      </c>
      <c r="P67" s="52">
        <f t="shared" si="0"/>
        <v>15</v>
      </c>
      <c r="Q67" s="52">
        <f t="shared" si="0"/>
        <v>748</v>
      </c>
      <c r="R67" s="52">
        <f t="shared" ref="R67:V67" si="1">R39-R53</f>
        <v>563</v>
      </c>
      <c r="S67" s="52">
        <f t="shared" si="1"/>
        <v>1521</v>
      </c>
      <c r="T67" s="52">
        <f t="shared" si="1"/>
        <v>824</v>
      </c>
      <c r="U67" s="52">
        <f t="shared" si="1"/>
        <v>864</v>
      </c>
      <c r="V67" s="52">
        <f t="shared" si="1"/>
        <v>215</v>
      </c>
      <c r="W67" s="52">
        <f t="shared" ref="W67:Y67" si="2">W39-W53</f>
        <v>2383</v>
      </c>
      <c r="X67" s="52">
        <f t="shared" si="2"/>
        <v>2371</v>
      </c>
      <c r="Y67" s="52">
        <f t="shared" si="2"/>
        <v>7562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172</v>
      </c>
      <c r="D68" s="52">
        <f t="shared" si="3"/>
        <v>208</v>
      </c>
      <c r="E68" s="52">
        <f t="shared" si="3"/>
        <v>713</v>
      </c>
      <c r="F68" s="52">
        <f t="shared" si="3"/>
        <v>273</v>
      </c>
      <c r="G68" s="52">
        <f t="shared" si="3"/>
        <v>113</v>
      </c>
      <c r="H68" s="52">
        <f t="shared" si="3"/>
        <v>323</v>
      </c>
      <c r="I68" s="52">
        <f t="shared" si="3"/>
        <v>96</v>
      </c>
      <c r="J68" s="52">
        <f t="shared" si="3"/>
        <v>308</v>
      </c>
      <c r="K68" s="52">
        <f t="shared" si="3"/>
        <v>282</v>
      </c>
      <c r="L68" s="52">
        <f t="shared" si="3"/>
        <v>1112</v>
      </c>
      <c r="M68" s="52">
        <f t="shared" si="3"/>
        <v>620</v>
      </c>
      <c r="N68" s="52">
        <f t="shared" si="3"/>
        <v>243</v>
      </c>
      <c r="O68" s="52">
        <f t="shared" si="3"/>
        <v>94</v>
      </c>
      <c r="P68" s="52">
        <f t="shared" si="3"/>
        <v>0</v>
      </c>
      <c r="Q68" s="52">
        <f t="shared" si="3"/>
        <v>27</v>
      </c>
      <c r="R68" s="52">
        <f t="shared" ref="R68:V68" si="4">R40-R54</f>
        <v>20</v>
      </c>
      <c r="S68" s="52">
        <f t="shared" si="4"/>
        <v>102</v>
      </c>
      <c r="T68" s="52">
        <f t="shared" si="4"/>
        <v>40</v>
      </c>
      <c r="U68" s="52">
        <f t="shared" si="4"/>
        <v>39</v>
      </c>
      <c r="V68" s="52">
        <f t="shared" si="4"/>
        <v>21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417</v>
      </c>
      <c r="D69" s="52">
        <f t="shared" si="6"/>
        <v>541</v>
      </c>
      <c r="E69" s="52">
        <f t="shared" si="6"/>
        <v>473</v>
      </c>
      <c r="F69" s="52">
        <f t="shared" si="6"/>
        <v>636</v>
      </c>
      <c r="G69" s="52">
        <f t="shared" si="6"/>
        <v>582</v>
      </c>
      <c r="H69" s="52">
        <f t="shared" si="6"/>
        <v>1123</v>
      </c>
      <c r="I69" s="52">
        <f t="shared" si="6"/>
        <v>1020</v>
      </c>
      <c r="J69" s="52">
        <f t="shared" si="6"/>
        <v>377</v>
      </c>
      <c r="K69" s="52">
        <f t="shared" si="6"/>
        <v>710</v>
      </c>
      <c r="L69" s="52">
        <f t="shared" si="6"/>
        <v>13</v>
      </c>
      <c r="M69" s="52">
        <f t="shared" si="6"/>
        <v>457</v>
      </c>
      <c r="N69" s="52">
        <f t="shared" si="6"/>
        <v>143</v>
      </c>
      <c r="O69" s="52">
        <f t="shared" si="6"/>
        <v>127</v>
      </c>
      <c r="P69" s="52">
        <f t="shared" si="6"/>
        <v>0</v>
      </c>
      <c r="Q69" s="52">
        <f t="shared" si="6"/>
        <v>35</v>
      </c>
      <c r="R69" s="52">
        <f t="shared" ref="R69:V69" si="7">R41-R55</f>
        <v>23</v>
      </c>
      <c r="S69" s="52">
        <f t="shared" si="7"/>
        <v>36</v>
      </c>
      <c r="T69" s="52">
        <f t="shared" si="7"/>
        <v>91</v>
      </c>
      <c r="U69" s="52">
        <f t="shared" si="7"/>
        <v>30</v>
      </c>
      <c r="V69" s="52">
        <f t="shared" si="7"/>
        <v>53</v>
      </c>
      <c r="W69" s="52">
        <f t="shared" ref="W69:Y69" si="8">W41-W55</f>
        <v>0</v>
      </c>
      <c r="X69" s="52">
        <f t="shared" si="8"/>
        <v>182</v>
      </c>
      <c r="Y69" s="52">
        <f t="shared" si="8"/>
        <v>1208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1048</v>
      </c>
      <c r="D70" s="52">
        <f t="shared" si="9"/>
        <v>1126</v>
      </c>
      <c r="E70" s="52">
        <f t="shared" si="9"/>
        <v>774</v>
      </c>
      <c r="F70" s="52">
        <f t="shared" si="9"/>
        <v>1248</v>
      </c>
      <c r="G70" s="52">
        <f t="shared" si="9"/>
        <v>1961</v>
      </c>
      <c r="H70" s="52">
        <f t="shared" si="9"/>
        <v>1438</v>
      </c>
      <c r="I70" s="52">
        <f t="shared" si="9"/>
        <v>1543</v>
      </c>
      <c r="J70" s="52">
        <f t="shared" si="9"/>
        <v>1853</v>
      </c>
      <c r="K70" s="52">
        <f t="shared" si="9"/>
        <v>2589</v>
      </c>
      <c r="L70" s="52">
        <f t="shared" si="9"/>
        <v>4022</v>
      </c>
      <c r="M70" s="52">
        <f t="shared" si="9"/>
        <v>4181</v>
      </c>
      <c r="N70" s="52">
        <f t="shared" si="9"/>
        <v>1559</v>
      </c>
      <c r="O70" s="52">
        <f t="shared" si="9"/>
        <v>557</v>
      </c>
      <c r="P70" s="52">
        <f t="shared" si="9"/>
        <v>5</v>
      </c>
      <c r="Q70" s="52">
        <f t="shared" si="9"/>
        <v>332</v>
      </c>
      <c r="R70" s="52">
        <f t="shared" ref="R70:V70" si="10">R42-R56</f>
        <v>226</v>
      </c>
      <c r="S70" s="52">
        <f t="shared" si="10"/>
        <v>460</v>
      </c>
      <c r="T70" s="52">
        <f t="shared" si="10"/>
        <v>387</v>
      </c>
      <c r="U70" s="52">
        <f t="shared" si="10"/>
        <v>300</v>
      </c>
      <c r="V70" s="52">
        <f t="shared" si="10"/>
        <v>109</v>
      </c>
      <c r="W70" s="52">
        <f t="shared" ref="W70:Y70" si="11">W42-W56</f>
        <v>1262</v>
      </c>
      <c r="X70" s="52">
        <f t="shared" si="11"/>
        <v>3016</v>
      </c>
      <c r="Y70" s="52">
        <f t="shared" si="11"/>
        <v>5352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9057</v>
      </c>
      <c r="D72" s="52">
        <v>9975</v>
      </c>
      <c r="E72" s="52">
        <v>12608</v>
      </c>
      <c r="F72" s="52">
        <v>9537</v>
      </c>
      <c r="G72" s="52">
        <v>7244</v>
      </c>
      <c r="H72" s="52">
        <v>7298</v>
      </c>
      <c r="I72" s="52">
        <v>4413</v>
      </c>
      <c r="J72" s="52">
        <v>3528</v>
      </c>
      <c r="K72" s="52">
        <v>7175</v>
      </c>
      <c r="L72" s="52">
        <v>9683</v>
      </c>
      <c r="M72" s="52">
        <v>10163</v>
      </c>
      <c r="N72" s="52">
        <v>4299</v>
      </c>
      <c r="O72" s="52">
        <v>1673</v>
      </c>
      <c r="P72" s="52">
        <v>6</v>
      </c>
      <c r="Q72" s="52">
        <v>252</v>
      </c>
      <c r="R72" s="52">
        <v>144</v>
      </c>
      <c r="S72" s="52">
        <v>671</v>
      </c>
      <c r="T72" s="52">
        <v>406</v>
      </c>
      <c r="U72" s="52">
        <v>411</v>
      </c>
      <c r="V72" s="52">
        <v>121</v>
      </c>
      <c r="W72" s="52">
        <v>561</v>
      </c>
      <c r="X72" s="52">
        <v>523</v>
      </c>
      <c r="Y72" s="52">
        <v>1515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9496</v>
      </c>
      <c r="D73" s="36">
        <v>10103</v>
      </c>
      <c r="E73" s="36">
        <v>11013</v>
      </c>
      <c r="F73" s="36">
        <v>12348</v>
      </c>
      <c r="G73" s="36">
        <v>15645</v>
      </c>
      <c r="H73" s="36">
        <v>16344</v>
      </c>
      <c r="I73" s="36">
        <v>11299</v>
      </c>
      <c r="J73" s="36">
        <v>8812</v>
      </c>
      <c r="K73" s="36">
        <v>10370</v>
      </c>
      <c r="L73" s="36">
        <v>8174</v>
      </c>
      <c r="M73" s="36">
        <v>6934</v>
      </c>
      <c r="N73" s="36">
        <v>2147</v>
      </c>
      <c r="O73" s="36">
        <v>1248</v>
      </c>
      <c r="P73" s="36">
        <v>14</v>
      </c>
      <c r="Q73" s="36">
        <v>888</v>
      </c>
      <c r="R73" s="36">
        <v>683</v>
      </c>
      <c r="S73" s="36">
        <v>1437</v>
      </c>
      <c r="T73" s="36">
        <v>951</v>
      </c>
      <c r="U73" s="36">
        <v>813</v>
      </c>
      <c r="V73" s="36">
        <v>274</v>
      </c>
      <c r="W73" s="36">
        <v>3084</v>
      </c>
      <c r="X73" s="36">
        <v>5044</v>
      </c>
      <c r="Y73" s="36">
        <v>12608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493</v>
      </c>
      <c r="K79" s="138">
        <f>RES_hhdet_numvin!K163</f>
        <v>698</v>
      </c>
      <c r="L79" s="138">
        <f>RES_hhdet_numvin!L163</f>
        <v>572</v>
      </c>
      <c r="M79" s="138">
        <f>RES_hhdet_numvin!M163</f>
        <v>562</v>
      </c>
      <c r="N79" s="138">
        <f>RES_hhdet_numvin!N163</f>
        <v>0</v>
      </c>
      <c r="O79" s="138">
        <f>RES_hhdet_numvin!O163</f>
        <v>0</v>
      </c>
      <c r="P79" s="138">
        <f>RES_hhdet_numvin!P163</f>
        <v>0</v>
      </c>
      <c r="Q79" s="138">
        <f>RES_hhdet_numvin!Q163</f>
        <v>0</v>
      </c>
      <c r="R79" s="138">
        <f>RES_hhdet_numvin!R163</f>
        <v>0</v>
      </c>
      <c r="S79" s="138">
        <f>RES_hhdet_numvin!S163</f>
        <v>0</v>
      </c>
      <c r="T79" s="138">
        <f>RES_hhdet_numvin!T163</f>
        <v>0</v>
      </c>
      <c r="U79" s="138">
        <f>RES_hhdet_numvin!U163</f>
        <v>0</v>
      </c>
      <c r="V79" s="138">
        <f>RES_hhdet_numvin!V163</f>
        <v>0</v>
      </c>
      <c r="W79" s="138">
        <f>RES_hhdet_numvin!W163</f>
        <v>4612</v>
      </c>
      <c r="X79" s="138">
        <f>RES_hhdet_numvin!X163</f>
        <v>7273</v>
      </c>
      <c r="Y79" s="138">
        <f>RES_hhdet_numvin!Y163</f>
        <v>19415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6</v>
      </c>
      <c r="S81" s="138">
        <f>RES_hhdet_numvin!S165</f>
        <v>21</v>
      </c>
      <c r="T81" s="138">
        <f>RES_hhdet_numvin!T165</f>
        <v>22</v>
      </c>
      <c r="U81" s="138">
        <f>RES_hhdet_numvin!U165</f>
        <v>25</v>
      </c>
      <c r="V81" s="138">
        <f>RES_hhdet_numvin!V165</f>
        <v>30</v>
      </c>
      <c r="W81" s="138">
        <f>RES_hhdet_numvin!W165</f>
        <v>229</v>
      </c>
      <c r="X81" s="138">
        <f>RES_hhdet_numvin!X165</f>
        <v>1459</v>
      </c>
      <c r="Y81" s="138">
        <f>RES_hhdet_numvin!Y165</f>
        <v>2900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183</v>
      </c>
      <c r="S83" s="138">
        <f>RES_hhdet_numvin!S167</f>
        <v>496</v>
      </c>
      <c r="T83" s="138">
        <f>RES_hhdet_numvin!T167</f>
        <v>346</v>
      </c>
      <c r="U83" s="138">
        <f>RES_hhdet_numvin!U167</f>
        <v>393</v>
      </c>
      <c r="V83" s="138">
        <f>RES_hhdet_numvin!V167</f>
        <v>2</v>
      </c>
      <c r="W83" s="138">
        <f>RES_hhdet_numvin!W167</f>
        <v>2972</v>
      </c>
      <c r="X83" s="138">
        <f>RES_hhdet_numvin!X167</f>
        <v>3102</v>
      </c>
      <c r="Y83" s="138">
        <f>RES_hhdet_numvin!Y167</f>
        <v>10541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6</v>
      </c>
      <c r="S84" s="138">
        <f>RES_hhdet_numvin!S168</f>
        <v>34</v>
      </c>
      <c r="T84" s="138">
        <f>RES_hhdet_numvin!T168</f>
        <v>18</v>
      </c>
      <c r="U84" s="138">
        <f>RES_hhdet_numvin!U168</f>
        <v>18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8</v>
      </c>
      <c r="S87" s="138">
        <f>RES_hhdet_numvin!S171</f>
        <v>12</v>
      </c>
      <c r="T87" s="138">
        <f>RES_hhdet_numvin!T171</f>
        <v>40</v>
      </c>
      <c r="U87" s="138">
        <f>RES_hhdet_numvin!U171</f>
        <v>14</v>
      </c>
      <c r="V87" s="138">
        <f>RES_hhdet_numvin!V171</f>
        <v>0</v>
      </c>
      <c r="W87" s="138">
        <f>RES_hhdet_numvin!W171</f>
        <v>0</v>
      </c>
      <c r="X87" s="138">
        <f>RES_hhdet_numvin!X171</f>
        <v>239</v>
      </c>
      <c r="Y87" s="138">
        <f>RES_hhdet_numvin!Y171</f>
        <v>1687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74</v>
      </c>
      <c r="S88" s="138">
        <f>RES_hhdet_numvin!S172</f>
        <v>151</v>
      </c>
      <c r="T88" s="138">
        <f>RES_hhdet_numvin!T172</f>
        <v>168</v>
      </c>
      <c r="U88" s="138">
        <f>RES_hhdet_numvin!U172</f>
        <v>138</v>
      </c>
      <c r="V88" s="138">
        <f>RES_hhdet_numvin!V172</f>
        <v>0</v>
      </c>
      <c r="W88" s="138">
        <f>RES_hhdet_numvin!W172</f>
        <v>1577</v>
      </c>
      <c r="X88" s="138">
        <f>RES_hhdet_numvin!X172</f>
        <v>3943</v>
      </c>
      <c r="Y88" s="138">
        <f>RES_hhdet_numvin!Y172</f>
        <v>7463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47</v>
      </c>
      <c r="S92" s="138">
        <f>RES_hhdet_numvin!S176</f>
        <v>223</v>
      </c>
      <c r="T92" s="138">
        <f>RES_hhdet_numvin!T176</f>
        <v>170</v>
      </c>
      <c r="U92" s="138">
        <f>RES_hhdet_numvin!U176</f>
        <v>189</v>
      </c>
      <c r="V92" s="138">
        <f>RES_hhdet_numvin!V176</f>
        <v>0</v>
      </c>
      <c r="W92" s="138">
        <f>RES_hhdet_numvin!W176</f>
        <v>705</v>
      </c>
      <c r="X92" s="138">
        <f>RES_hhdet_numvin!X176</f>
        <v>686</v>
      </c>
      <c r="Y92" s="138">
        <f>RES_hhdet_numvin!Y176</f>
        <v>2114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225</v>
      </c>
      <c r="S93" s="39">
        <f>RES_hhdet_numvin!S177</f>
        <v>472</v>
      </c>
      <c r="T93" s="39">
        <f>RES_hhdet_numvin!T177</f>
        <v>402</v>
      </c>
      <c r="U93" s="39">
        <f>RES_hhdet_numvin!U177</f>
        <v>373</v>
      </c>
      <c r="V93" s="39">
        <f>RES_hhdet_numvin!V177</f>
        <v>0</v>
      </c>
      <c r="W93" s="39">
        <f>RES_hhdet_numvin!W177</f>
        <v>3848</v>
      </c>
      <c r="X93" s="39">
        <f>RES_hhdet_numvin!X177</f>
        <v>6593</v>
      </c>
      <c r="Y93" s="39">
        <f>RES_hhdet_numvin!Y177</f>
        <v>17578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77.940462936653759</v>
      </c>
      <c r="C97" s="117">
        <f t="shared" si="12"/>
        <v>79.228832857743981</v>
      </c>
      <c r="D97" s="117">
        <f t="shared" si="12"/>
        <v>85.232119376706038</v>
      </c>
      <c r="E97" s="117">
        <f t="shared" si="12"/>
        <v>94.361422917153732</v>
      </c>
      <c r="F97" s="117">
        <f t="shared" si="12"/>
        <v>96.302800287137558</v>
      </c>
      <c r="G97" s="117">
        <f t="shared" si="12"/>
        <v>96.309665445012826</v>
      </c>
      <c r="H97" s="117">
        <f t="shared" si="12"/>
        <v>89.920485734714347</v>
      </c>
      <c r="I97" s="117">
        <f t="shared" si="12"/>
        <v>94.725747264182658</v>
      </c>
      <c r="J97" s="117">
        <f t="shared" si="12"/>
        <v>83.97003630401764</v>
      </c>
      <c r="K97" s="117">
        <f t="shared" si="12"/>
        <v>86.942259775947747</v>
      </c>
      <c r="L97" s="117">
        <f t="shared" si="12"/>
        <v>75.693307016500299</v>
      </c>
      <c r="M97" s="117">
        <f t="shared" si="12"/>
        <v>68.126828327534255</v>
      </c>
      <c r="N97" s="117">
        <f t="shared" si="12"/>
        <v>53.049529102543076</v>
      </c>
      <c r="O97" s="117">
        <f t="shared" si="12"/>
        <v>42.941194250910584</v>
      </c>
      <c r="P97" s="117">
        <f t="shared" si="12"/>
        <v>12.832750138571978</v>
      </c>
      <c r="Q97" s="117">
        <f t="shared" si="12"/>
        <v>8.9413975980342411</v>
      </c>
      <c r="R97" s="117">
        <f t="shared" ref="R97:V97" si="13">R98+R100+R102+R111</f>
        <v>7.1974837728791918</v>
      </c>
      <c r="S97" s="117">
        <f t="shared" si="13"/>
        <v>6.6434706930138692</v>
      </c>
      <c r="T97" s="117">
        <f t="shared" si="13"/>
        <v>5.128197961455303</v>
      </c>
      <c r="U97" s="117">
        <f t="shared" si="13"/>
        <v>2.8039318469094305</v>
      </c>
      <c r="V97" s="117">
        <f t="shared" si="13"/>
        <v>2.0949463058576039</v>
      </c>
      <c r="W97" s="117">
        <f t="shared" ref="W97:Y97" si="14">W98+W100+W102+W111</f>
        <v>3.0127854993949219</v>
      </c>
      <c r="X97" s="117">
        <f t="shared" si="14"/>
        <v>4.268303827814127</v>
      </c>
      <c r="Y97" s="117">
        <f t="shared" si="14"/>
        <v>21.165191503232997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26.070129546099281</v>
      </c>
      <c r="C98" s="122">
        <f t="shared" si="15"/>
        <v>28.071078089214048</v>
      </c>
      <c r="D98" s="122">
        <f t="shared" si="15"/>
        <v>33.416152002550803</v>
      </c>
      <c r="E98" s="122">
        <f t="shared" si="15"/>
        <v>38.338302286090091</v>
      </c>
      <c r="F98" s="122">
        <f t="shared" si="15"/>
        <v>40.60413164017455</v>
      </c>
      <c r="G98" s="122">
        <f t="shared" si="15"/>
        <v>42.082943860268806</v>
      </c>
      <c r="H98" s="122">
        <f t="shared" si="15"/>
        <v>38.500526277125736</v>
      </c>
      <c r="I98" s="122">
        <f t="shared" si="15"/>
        <v>43.739405066049997</v>
      </c>
      <c r="J98" s="122">
        <f t="shared" si="15"/>
        <v>39.411163735161992</v>
      </c>
      <c r="K98" s="122">
        <f t="shared" si="15"/>
        <v>43.714350526192675</v>
      </c>
      <c r="L98" s="122">
        <f t="shared" si="15"/>
        <v>30.05820087373024</v>
      </c>
      <c r="M98" s="122">
        <f t="shared" si="15"/>
        <v>31.160614761934347</v>
      </c>
      <c r="N98" s="122">
        <f t="shared" si="15"/>
        <v>26.441231548087448</v>
      </c>
      <c r="O98" s="122">
        <f t="shared" si="15"/>
        <v>24.905337224606534</v>
      </c>
      <c r="P98" s="122">
        <f t="shared" si="15"/>
        <v>4.3007127250203361</v>
      </c>
      <c r="Q98" s="122">
        <f t="shared" si="15"/>
        <v>4.2625593684532532</v>
      </c>
      <c r="R98" s="122">
        <f t="shared" si="15"/>
        <v>3.9279968470762605</v>
      </c>
      <c r="S98" s="122">
        <f t="shared" si="15"/>
        <v>3.8242085508685482</v>
      </c>
      <c r="T98" s="122">
        <f t="shared" si="15"/>
        <v>2.8701013418089465</v>
      </c>
      <c r="U98" s="122">
        <f t="shared" si="15"/>
        <v>1.3298219466975072</v>
      </c>
      <c r="V98" s="122">
        <f t="shared" si="15"/>
        <v>0.98450169689192502</v>
      </c>
      <c r="W98" s="122">
        <f t="shared" si="15"/>
        <v>1.0961498655983635</v>
      </c>
      <c r="X98" s="122">
        <f t="shared" si="15"/>
        <v>1.0519633622875519</v>
      </c>
      <c r="Y98" s="122">
        <f t="shared" si="15"/>
        <v>13.307362231199701</v>
      </c>
      <c r="DA98" s="130" t="s">
        <v>1723</v>
      </c>
    </row>
    <row r="99" spans="1:105" ht="12" customHeight="1" x14ac:dyDescent="0.25">
      <c r="A99" s="97" t="s">
        <v>53</v>
      </c>
      <c r="B99" s="98">
        <v>26.070129546099281</v>
      </c>
      <c r="C99" s="98">
        <v>28.071078089214048</v>
      </c>
      <c r="D99" s="98">
        <v>33.416152002550803</v>
      </c>
      <c r="E99" s="98">
        <v>38.338302286090091</v>
      </c>
      <c r="F99" s="98">
        <v>40.60413164017455</v>
      </c>
      <c r="G99" s="98">
        <v>42.082943860268806</v>
      </c>
      <c r="H99" s="98">
        <v>38.500526277125736</v>
      </c>
      <c r="I99" s="98">
        <v>43.739405066049997</v>
      </c>
      <c r="J99" s="98">
        <v>39.411163735161992</v>
      </c>
      <c r="K99" s="98">
        <v>43.714350526192675</v>
      </c>
      <c r="L99" s="98">
        <v>30.05820087373024</v>
      </c>
      <c r="M99" s="98">
        <v>31.160614761934347</v>
      </c>
      <c r="N99" s="98">
        <v>26.441231548087448</v>
      </c>
      <c r="O99" s="98">
        <v>24.905337224606534</v>
      </c>
      <c r="P99" s="98">
        <v>4.3007127250203361</v>
      </c>
      <c r="Q99" s="98">
        <v>4.2625593684532532</v>
      </c>
      <c r="R99" s="98">
        <v>3.9279968470762605</v>
      </c>
      <c r="S99" s="98">
        <v>3.8242085508685482</v>
      </c>
      <c r="T99" s="98">
        <v>2.8701013418089465</v>
      </c>
      <c r="U99" s="98">
        <v>1.3298219466975072</v>
      </c>
      <c r="V99" s="98">
        <v>0.98450169689192502</v>
      </c>
      <c r="W99" s="98">
        <v>1.0961498655983635</v>
      </c>
      <c r="X99" s="98">
        <v>1.0519633622875519</v>
      </c>
      <c r="Y99" s="98">
        <v>13.307362231199701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0.9767842951111102</v>
      </c>
      <c r="C100" s="122">
        <f t="shared" si="16"/>
        <v>1.0313181678894847</v>
      </c>
      <c r="D100" s="122">
        <f t="shared" si="16"/>
        <v>0.80725734326162268</v>
      </c>
      <c r="E100" s="122">
        <f t="shared" si="16"/>
        <v>1.719918127734587</v>
      </c>
      <c r="F100" s="122">
        <f t="shared" si="16"/>
        <v>1.2475045548940711</v>
      </c>
      <c r="G100" s="122">
        <f t="shared" si="16"/>
        <v>1.4870655025014161</v>
      </c>
      <c r="H100" s="122">
        <f t="shared" si="16"/>
        <v>1.6761929971852676</v>
      </c>
      <c r="I100" s="122">
        <f t="shared" si="16"/>
        <v>0.74419561986880933</v>
      </c>
      <c r="J100" s="122">
        <f t="shared" si="16"/>
        <v>0.6623075140697483</v>
      </c>
      <c r="K100" s="122">
        <f t="shared" si="16"/>
        <v>0.97646606162271388</v>
      </c>
      <c r="L100" s="122">
        <f t="shared" si="16"/>
        <v>1.3130419441916608</v>
      </c>
      <c r="M100" s="122">
        <f t="shared" si="16"/>
        <v>1.1137418499831206</v>
      </c>
      <c r="N100" s="122">
        <f t="shared" si="16"/>
        <v>0.9070878305513751</v>
      </c>
      <c r="O100" s="122">
        <f t="shared" si="16"/>
        <v>0.61214280191155657</v>
      </c>
      <c r="P100" s="122">
        <f t="shared" si="16"/>
        <v>0.30823239414811909</v>
      </c>
      <c r="Q100" s="122">
        <f t="shared" si="16"/>
        <v>0.17462921645800447</v>
      </c>
      <c r="R100" s="122">
        <f t="shared" si="16"/>
        <v>0.11641014493730474</v>
      </c>
      <c r="S100" s="122">
        <f t="shared" si="16"/>
        <v>7.9293866011370645E-2</v>
      </c>
      <c r="T100" s="122">
        <f t="shared" si="16"/>
        <v>5.8852428834056489E-2</v>
      </c>
      <c r="U100" s="122">
        <f t="shared" si="16"/>
        <v>3.031151171507461E-2</v>
      </c>
      <c r="V100" s="122">
        <f t="shared" si="16"/>
        <v>1.4013288615703366E-2</v>
      </c>
      <c r="W100" s="122">
        <f t="shared" si="16"/>
        <v>1.9651271738658539E-2</v>
      </c>
      <c r="X100" s="122">
        <f t="shared" si="16"/>
        <v>7.2233717908973441E-2</v>
      </c>
      <c r="Y100" s="122">
        <f t="shared" si="16"/>
        <v>0.2033705864394422</v>
      </c>
      <c r="DA100" s="130" t="s">
        <v>1725</v>
      </c>
    </row>
    <row r="101" spans="1:105" ht="12" customHeight="1" x14ac:dyDescent="0.25">
      <c r="A101" s="97" t="s">
        <v>53</v>
      </c>
      <c r="B101" s="98">
        <v>0.9767842951111102</v>
      </c>
      <c r="C101" s="98">
        <v>1.0313181678894847</v>
      </c>
      <c r="D101" s="98">
        <v>0.80725734326162268</v>
      </c>
      <c r="E101" s="98">
        <v>1.719918127734587</v>
      </c>
      <c r="F101" s="98">
        <v>1.2475045548940711</v>
      </c>
      <c r="G101" s="98">
        <v>1.4870655025014161</v>
      </c>
      <c r="H101" s="98">
        <v>1.6761929971852676</v>
      </c>
      <c r="I101" s="98">
        <v>0.74419561986880933</v>
      </c>
      <c r="J101" s="98">
        <v>0.6623075140697483</v>
      </c>
      <c r="K101" s="98">
        <v>0.97646606162271388</v>
      </c>
      <c r="L101" s="98">
        <v>1.3130419441916608</v>
      </c>
      <c r="M101" s="98">
        <v>1.1137418499831206</v>
      </c>
      <c r="N101" s="98">
        <v>0.9070878305513751</v>
      </c>
      <c r="O101" s="98">
        <v>0.61214280191155657</v>
      </c>
      <c r="P101" s="98">
        <v>0.30823239414811909</v>
      </c>
      <c r="Q101" s="98">
        <v>0.17462921645800447</v>
      </c>
      <c r="R101" s="98">
        <v>0.11641014493730474</v>
      </c>
      <c r="S101" s="98">
        <v>7.9293866011370645E-2</v>
      </c>
      <c r="T101" s="98">
        <v>5.8852428834056489E-2</v>
      </c>
      <c r="U101" s="98">
        <v>3.031151171507461E-2</v>
      </c>
      <c r="V101" s="98">
        <v>1.4013288615703366E-2</v>
      </c>
      <c r="W101" s="98">
        <v>1.9651271738658539E-2</v>
      </c>
      <c r="X101" s="98">
        <v>7.2233717908973441E-2</v>
      </c>
      <c r="Y101" s="98">
        <v>0.2033705864394422</v>
      </c>
      <c r="DA101" s="63" t="s">
        <v>1726</v>
      </c>
    </row>
    <row r="102" spans="1:105" ht="12" customHeight="1" x14ac:dyDescent="0.25">
      <c r="A102" s="121" t="s">
        <v>55</v>
      </c>
      <c r="B102" s="122">
        <v>20.087709805677413</v>
      </c>
      <c r="C102" s="122">
        <v>19.354248599047409</v>
      </c>
      <c r="D102" s="122">
        <v>19.135936168448282</v>
      </c>
      <c r="E102" s="122">
        <v>20.068602869470237</v>
      </c>
      <c r="F102" s="122">
        <v>19.850603961463285</v>
      </c>
      <c r="G102" s="122">
        <v>19.329472283873454</v>
      </c>
      <c r="H102" s="122">
        <v>18.795678935415989</v>
      </c>
      <c r="I102" s="122">
        <v>18.932589432995783</v>
      </c>
      <c r="J102" s="122">
        <v>18.1519933593448</v>
      </c>
      <c r="K102" s="122">
        <v>17.696086408574775</v>
      </c>
      <c r="L102" s="122">
        <v>17.344433938022753</v>
      </c>
      <c r="M102" s="122">
        <v>14.209518628604453</v>
      </c>
      <c r="N102" s="122">
        <v>11.119505957457408</v>
      </c>
      <c r="O102" s="122">
        <v>8.0842060070002901</v>
      </c>
      <c r="P102" s="122">
        <v>3.873054527158033</v>
      </c>
      <c r="Q102" s="122">
        <v>2.0854183163142923</v>
      </c>
      <c r="R102" s="122">
        <v>1.3221444875546291</v>
      </c>
      <c r="S102" s="122">
        <v>1.1614032838505097</v>
      </c>
      <c r="T102" s="122">
        <v>0.86961235491956279</v>
      </c>
      <c r="U102" s="122">
        <v>0.56031645715627032</v>
      </c>
      <c r="V102" s="122">
        <v>0.427670720527634</v>
      </c>
      <c r="W102" s="122">
        <v>0.70277108170528191</v>
      </c>
      <c r="X102" s="122">
        <v>1.1966663999592733</v>
      </c>
      <c r="Y102" s="122">
        <v>2.6725786747718407</v>
      </c>
      <c r="DA102" s="130" t="s">
        <v>1727</v>
      </c>
    </row>
    <row r="103" spans="1:105" ht="12" customHeight="1" x14ac:dyDescent="0.25">
      <c r="A103" s="97" t="s">
        <v>124</v>
      </c>
      <c r="B103" s="98">
        <v>19.056745688319047</v>
      </c>
      <c r="C103" s="98">
        <v>18.284205764112489</v>
      </c>
      <c r="D103" s="98">
        <v>18.002512351158586</v>
      </c>
      <c r="E103" s="98">
        <v>18.968395331667029</v>
      </c>
      <c r="F103" s="98">
        <v>18.697633863898343</v>
      </c>
      <c r="G103" s="98">
        <v>18.005768893031359</v>
      </c>
      <c r="H103" s="98">
        <v>17.439348400529088</v>
      </c>
      <c r="I103" s="98">
        <v>17.387578954726681</v>
      </c>
      <c r="J103" s="98">
        <v>16.529212480134991</v>
      </c>
      <c r="K103" s="98">
        <v>15.878349394251192</v>
      </c>
      <c r="L103" s="98">
        <v>15.339891421566122</v>
      </c>
      <c r="M103" s="98">
        <v>12.133042013255338</v>
      </c>
      <c r="N103" s="98">
        <v>9.3398167014158346</v>
      </c>
      <c r="O103" s="98">
        <v>6.700651885337221</v>
      </c>
      <c r="P103" s="98">
        <v>3.1738120146685578</v>
      </c>
      <c r="Q103" s="98">
        <v>1.6787219564715579</v>
      </c>
      <c r="R103" s="98">
        <v>1.0498115299915018</v>
      </c>
      <c r="S103" s="98">
        <v>0.90168075080197529</v>
      </c>
      <c r="T103" s="98">
        <v>0.65587176685228976</v>
      </c>
      <c r="U103" s="98">
        <v>0.42016307841266776</v>
      </c>
      <c r="V103" s="98">
        <v>0.32761087591105359</v>
      </c>
      <c r="W103" s="98">
        <v>0.50384055433421515</v>
      </c>
      <c r="X103" s="98">
        <v>0.7115299651482524</v>
      </c>
      <c r="Y103" s="98">
        <v>1.5374031917783635</v>
      </c>
      <c r="DA103" s="63" t="s">
        <v>1728</v>
      </c>
    </row>
    <row r="104" spans="1:105" ht="12" customHeight="1" x14ac:dyDescent="0.25">
      <c r="A104" s="97" t="s">
        <v>123</v>
      </c>
      <c r="B104" s="98">
        <v>0.20081917254986398</v>
      </c>
      <c r="C104" s="98">
        <v>0.1841265771536173</v>
      </c>
      <c r="D104" s="98">
        <v>0.1738185557882759</v>
      </c>
      <c r="E104" s="98">
        <v>0.22014804687139367</v>
      </c>
      <c r="F104" s="98">
        <v>0.21373645047246248</v>
      </c>
      <c r="G104" s="98">
        <v>0.19034487130579925</v>
      </c>
      <c r="H104" s="98">
        <v>0.18243187277864936</v>
      </c>
      <c r="I104" s="98">
        <v>0.17189229697279848</v>
      </c>
      <c r="J104" s="98">
        <v>0.1782945692460175</v>
      </c>
      <c r="K104" s="98">
        <v>0.17971681868828104</v>
      </c>
      <c r="L104" s="98">
        <v>0.25953968165838104</v>
      </c>
      <c r="M104" s="98">
        <v>0.23851368640578491</v>
      </c>
      <c r="N104" s="98">
        <v>0.22003675838425674</v>
      </c>
      <c r="O104" s="98">
        <v>0.18329424351098955</v>
      </c>
      <c r="P104" s="98">
        <v>9.3434986611178189E-2</v>
      </c>
      <c r="Q104" s="98">
        <v>5.4726206893605286E-2</v>
      </c>
      <c r="R104" s="98">
        <v>3.5747334064628045E-2</v>
      </c>
      <c r="S104" s="98">
        <v>3.9356265731187126E-2</v>
      </c>
      <c r="T104" s="98">
        <v>2.417468467935479E-2</v>
      </c>
      <c r="U104" s="98">
        <v>1.5026747332655847E-2</v>
      </c>
      <c r="V104" s="98">
        <v>1.2479556412755818E-2</v>
      </c>
      <c r="W104" s="98">
        <v>8.2904046077612609E-3</v>
      </c>
      <c r="X104" s="98">
        <v>6.6804329235669903E-3</v>
      </c>
      <c r="Y104" s="98">
        <v>5.3961082911027046E-3</v>
      </c>
      <c r="DA104" s="63" t="s">
        <v>1729</v>
      </c>
    </row>
    <row r="105" spans="1:105" ht="12" customHeight="1" x14ac:dyDescent="0.25">
      <c r="A105" s="100" t="s">
        <v>50</v>
      </c>
      <c r="B105" s="101">
        <v>5.5785225216039472E-2</v>
      </c>
      <c r="C105" s="101">
        <v>5.351138231590892E-2</v>
      </c>
      <c r="D105" s="101">
        <v>5.2083298041421221E-2</v>
      </c>
      <c r="E105" s="101">
        <v>5.7979569552844078E-2</v>
      </c>
      <c r="F105" s="101">
        <v>5.6125982148841201E-2</v>
      </c>
      <c r="G105" s="101">
        <v>5.6223224033179857E-2</v>
      </c>
      <c r="H105" s="101">
        <v>4.9678818193351106E-2</v>
      </c>
      <c r="I105" s="101">
        <v>4.7373330166171408E-2</v>
      </c>
      <c r="J105" s="101">
        <v>4.8108273805469823E-2</v>
      </c>
      <c r="K105" s="101">
        <v>5.0234509470673198E-2</v>
      </c>
      <c r="L105" s="101">
        <v>6.1940814304316652E-2</v>
      </c>
      <c r="M105" s="101">
        <v>3.873516901662865E-2</v>
      </c>
      <c r="N105" s="101">
        <v>3.7272119367837989E-2</v>
      </c>
      <c r="O105" s="101">
        <v>2.889479353775852E-2</v>
      </c>
      <c r="P105" s="101">
        <v>1.5242219840170552E-2</v>
      </c>
      <c r="Q105" s="101">
        <v>8.9887869968265244E-3</v>
      </c>
      <c r="R105" s="101">
        <v>6.2809889965199346E-3</v>
      </c>
      <c r="S105" s="101">
        <v>6.684513307753593E-3</v>
      </c>
      <c r="T105" s="101">
        <v>2.898625070050097E-3</v>
      </c>
      <c r="U105" s="101">
        <v>1.7856945111192207E-3</v>
      </c>
      <c r="V105" s="101">
        <v>1.9393284267667352E-3</v>
      </c>
      <c r="W105" s="101">
        <v>1.3380668958542779E-3</v>
      </c>
      <c r="X105" s="101">
        <v>1.6726153745436159E-3</v>
      </c>
      <c r="Y105" s="101">
        <v>1.118161299055391E-3</v>
      </c>
      <c r="DA105" s="131" t="s">
        <v>1730</v>
      </c>
    </row>
    <row r="106" spans="1:105" ht="12" customHeight="1" x14ac:dyDescent="0.25">
      <c r="A106" s="103" t="s">
        <v>52</v>
      </c>
      <c r="B106" s="104">
        <v>0.14503394733382449</v>
      </c>
      <c r="C106" s="104">
        <v>0.13061519483770839</v>
      </c>
      <c r="D106" s="104">
        <v>0.12173525774685469</v>
      </c>
      <c r="E106" s="104">
        <v>0.16216847731854958</v>
      </c>
      <c r="F106" s="104">
        <v>0.15761046832362127</v>
      </c>
      <c r="G106" s="104">
        <v>0.13412164727261938</v>
      </c>
      <c r="H106" s="104">
        <v>0.13275305458529826</v>
      </c>
      <c r="I106" s="104">
        <v>0.12451896680662707</v>
      </c>
      <c r="J106" s="104">
        <v>0.13018629544054766</v>
      </c>
      <c r="K106" s="104">
        <v>0.12948230921760784</v>
      </c>
      <c r="L106" s="104">
        <v>0.19759886735406437</v>
      </c>
      <c r="M106" s="104">
        <v>0.19977851738915625</v>
      </c>
      <c r="N106" s="104">
        <v>0.18276463901641876</v>
      </c>
      <c r="O106" s="104">
        <v>0.15439944997323105</v>
      </c>
      <c r="P106" s="104">
        <v>7.819276677100763E-2</v>
      </c>
      <c r="Q106" s="104">
        <v>4.5737419896778764E-2</v>
      </c>
      <c r="R106" s="104">
        <v>2.9466345068108107E-2</v>
      </c>
      <c r="S106" s="104">
        <v>3.267175242343353E-2</v>
      </c>
      <c r="T106" s="104">
        <v>2.1276059609304693E-2</v>
      </c>
      <c r="U106" s="104">
        <v>1.3241052821536627E-2</v>
      </c>
      <c r="V106" s="104">
        <v>1.0540227985989083E-2</v>
      </c>
      <c r="W106" s="104">
        <v>6.9523377119069833E-3</v>
      </c>
      <c r="X106" s="104">
        <v>5.007817549023374E-3</v>
      </c>
      <c r="Y106" s="104">
        <v>4.2779469920473136E-3</v>
      </c>
      <c r="DA106" s="132" t="s">
        <v>1731</v>
      </c>
    </row>
    <row r="107" spans="1:105" ht="12" customHeight="1" x14ac:dyDescent="0.25">
      <c r="A107" s="106" t="s">
        <v>122</v>
      </c>
      <c r="B107" s="101">
        <v>0.33681305262904099</v>
      </c>
      <c r="C107" s="101">
        <v>0.349074677454426</v>
      </c>
      <c r="D107" s="101">
        <v>0.37633415087055005</v>
      </c>
      <c r="E107" s="101">
        <v>0.35890468651168644</v>
      </c>
      <c r="F107" s="101">
        <v>0.3847877393135038</v>
      </c>
      <c r="G107" s="101">
        <v>0.42759567756925043</v>
      </c>
      <c r="H107" s="101">
        <v>0.47971048731388288</v>
      </c>
      <c r="I107" s="101">
        <v>0.58141547970219043</v>
      </c>
      <c r="J107" s="101">
        <v>0.57076780522159509</v>
      </c>
      <c r="K107" s="101">
        <v>0.60142841045620055</v>
      </c>
      <c r="L107" s="101">
        <v>0.51077910189214237</v>
      </c>
      <c r="M107" s="101">
        <v>0.45127883628938031</v>
      </c>
      <c r="N107" s="101">
        <v>0.3357842073229565</v>
      </c>
      <c r="O107" s="101">
        <v>0.2321901566981526</v>
      </c>
      <c r="P107" s="101">
        <v>0.10709855857846463</v>
      </c>
      <c r="Q107" s="101">
        <v>5.2738398692140948E-2</v>
      </c>
      <c r="R107" s="101">
        <v>3.3835320409791252E-2</v>
      </c>
      <c r="S107" s="101">
        <v>2.2793617792219938E-2</v>
      </c>
      <c r="T107" s="101">
        <v>2.8852960233415589E-2</v>
      </c>
      <c r="U107" s="101">
        <v>1.8457336558106274E-2</v>
      </c>
      <c r="V107" s="101">
        <v>1.6372237465886431E-2</v>
      </c>
      <c r="W107" s="101">
        <v>1.1730869751973501E-2</v>
      </c>
      <c r="X107" s="101">
        <v>2.975285468951186E-2</v>
      </c>
      <c r="Y107" s="101">
        <v>0.1733462393052512</v>
      </c>
      <c r="DA107" s="131" t="s">
        <v>1732</v>
      </c>
    </row>
    <row r="108" spans="1:105" ht="12" customHeight="1" x14ac:dyDescent="0.25">
      <c r="A108" s="107" t="s">
        <v>121</v>
      </c>
      <c r="B108" s="104">
        <v>0.49333189217946116</v>
      </c>
      <c r="C108" s="104">
        <v>0.53684158032688012</v>
      </c>
      <c r="D108" s="104">
        <v>0.58327111063086856</v>
      </c>
      <c r="E108" s="104">
        <v>0.52115480442012674</v>
      </c>
      <c r="F108" s="104">
        <v>0.55444590777897562</v>
      </c>
      <c r="G108" s="104">
        <v>0.70576284196704497</v>
      </c>
      <c r="H108" s="104">
        <v>0.69418817479436734</v>
      </c>
      <c r="I108" s="104">
        <v>0.7917027015941106</v>
      </c>
      <c r="J108" s="104">
        <v>0.87371850474219759</v>
      </c>
      <c r="K108" s="104">
        <v>1.0365917851791018</v>
      </c>
      <c r="L108" s="104">
        <v>1.2342237329061061</v>
      </c>
      <c r="M108" s="104">
        <v>1.3866840926539485</v>
      </c>
      <c r="N108" s="104">
        <v>1.2238682903343592</v>
      </c>
      <c r="O108" s="104">
        <v>0.96806972145392844</v>
      </c>
      <c r="P108" s="104">
        <v>0.49870896729983238</v>
      </c>
      <c r="Q108" s="104">
        <v>0.29923175425698828</v>
      </c>
      <c r="R108" s="104">
        <v>0.20275030308870798</v>
      </c>
      <c r="S108" s="104">
        <v>0.19757264952512732</v>
      </c>
      <c r="T108" s="104">
        <v>0.16071294315450269</v>
      </c>
      <c r="U108" s="104">
        <v>0.10666929485284041</v>
      </c>
      <c r="V108" s="104">
        <v>7.1208050737938108E-2</v>
      </c>
      <c r="W108" s="104">
        <v>0.17890925301133204</v>
      </c>
      <c r="X108" s="104">
        <v>0.44870314719794213</v>
      </c>
      <c r="Y108" s="104">
        <v>0.95643313539712338</v>
      </c>
      <c r="DA108" s="132" t="s">
        <v>1733</v>
      </c>
    </row>
    <row r="109" spans="1:105" ht="12" customHeight="1" x14ac:dyDescent="0.25">
      <c r="A109" s="108" t="s">
        <v>53</v>
      </c>
      <c r="B109" s="98">
        <v>0.11665155164291832</v>
      </c>
      <c r="C109" s="98">
        <v>0.1431790666179675</v>
      </c>
      <c r="D109" s="98">
        <v>0.16547220221330111</v>
      </c>
      <c r="E109" s="98">
        <v>0.10901834100946046</v>
      </c>
      <c r="F109" s="98">
        <v>0.11720609210289248</v>
      </c>
      <c r="G109" s="98">
        <v>0.19842670135742993</v>
      </c>
      <c r="H109" s="98">
        <v>0.1680375664111208</v>
      </c>
      <c r="I109" s="98">
        <v>0.19795009417572018</v>
      </c>
      <c r="J109" s="98">
        <v>0.21126051938016568</v>
      </c>
      <c r="K109" s="98">
        <v>0.26745261088881372</v>
      </c>
      <c r="L109" s="98">
        <v>0.22786155518806589</v>
      </c>
      <c r="M109" s="98">
        <v>0.19564817812264662</v>
      </c>
      <c r="N109" s="98">
        <v>0.16682248788903958</v>
      </c>
      <c r="O109" s="98">
        <v>0.11213034597230231</v>
      </c>
      <c r="P109" s="98">
        <v>6.2188363101083888E-2</v>
      </c>
      <c r="Q109" s="98">
        <v>3.9448418309963484E-2</v>
      </c>
      <c r="R109" s="98">
        <v>2.9258475582155996E-2</v>
      </c>
      <c r="S109" s="98">
        <v>2.6989561478908672E-2</v>
      </c>
      <c r="T109" s="98">
        <v>1.5775694086575448E-2</v>
      </c>
      <c r="U109" s="98">
        <v>1.0562661197550215E-2</v>
      </c>
      <c r="V109" s="98">
        <v>2.7490403775996533E-3</v>
      </c>
      <c r="W109" s="98">
        <v>1.6482428896532016E-2</v>
      </c>
      <c r="X109" s="98">
        <v>7.6838662103889982E-2</v>
      </c>
      <c r="Y109" s="98">
        <v>0.15812809974553502</v>
      </c>
      <c r="DA109" s="63" t="s">
        <v>1734</v>
      </c>
    </row>
    <row r="110" spans="1:105" ht="12" customHeight="1" x14ac:dyDescent="0.25">
      <c r="A110" s="108" t="s">
        <v>52</v>
      </c>
      <c r="B110" s="98">
        <v>0.37668034053654281</v>
      </c>
      <c r="C110" s="98">
        <v>0.39366251370891259</v>
      </c>
      <c r="D110" s="98">
        <v>0.41779890841756745</v>
      </c>
      <c r="E110" s="98">
        <v>0.41213646341066623</v>
      </c>
      <c r="F110" s="98">
        <v>0.43723981567608311</v>
      </c>
      <c r="G110" s="98">
        <v>0.50733614060961507</v>
      </c>
      <c r="H110" s="98">
        <v>0.52615060838324657</v>
      </c>
      <c r="I110" s="98">
        <v>0.59375260741839042</v>
      </c>
      <c r="J110" s="98">
        <v>0.66245798536203193</v>
      </c>
      <c r="K110" s="98">
        <v>0.76913917429028811</v>
      </c>
      <c r="L110" s="98">
        <v>1.0063621777180403</v>
      </c>
      <c r="M110" s="98">
        <v>1.1910359145313019</v>
      </c>
      <c r="N110" s="98">
        <v>1.0570458024453195</v>
      </c>
      <c r="O110" s="98">
        <v>0.85593937548162613</v>
      </c>
      <c r="P110" s="98">
        <v>0.4365206041987485</v>
      </c>
      <c r="Q110" s="98">
        <v>0.2597833359470248</v>
      </c>
      <c r="R110" s="98">
        <v>0.17349182750655198</v>
      </c>
      <c r="S110" s="98">
        <v>0.17058308804621863</v>
      </c>
      <c r="T110" s="98">
        <v>0.14493724906792724</v>
      </c>
      <c r="U110" s="98">
        <v>9.6106633655290194E-2</v>
      </c>
      <c r="V110" s="98">
        <v>6.8459010360338454E-2</v>
      </c>
      <c r="W110" s="98">
        <v>0.16242682411480003</v>
      </c>
      <c r="X110" s="98">
        <v>0.37186448509405212</v>
      </c>
      <c r="Y110" s="98">
        <v>0.79830503565158839</v>
      </c>
      <c r="DA110" s="63" t="s">
        <v>1735</v>
      </c>
    </row>
    <row r="111" spans="1:105" ht="12" customHeight="1" x14ac:dyDescent="0.25">
      <c r="A111" s="121" t="s">
        <v>54</v>
      </c>
      <c r="B111" s="122">
        <v>30.805839289765956</v>
      </c>
      <c r="C111" s="122">
        <v>30.772188001593033</v>
      </c>
      <c r="D111" s="122">
        <v>31.872773862445328</v>
      </c>
      <c r="E111" s="122">
        <v>34.234599633858814</v>
      </c>
      <c r="F111" s="122">
        <v>34.600560130605658</v>
      </c>
      <c r="G111" s="122">
        <v>33.410183798369147</v>
      </c>
      <c r="H111" s="122">
        <v>30.948087524987358</v>
      </c>
      <c r="I111" s="122">
        <v>31.309557145268069</v>
      </c>
      <c r="J111" s="122">
        <v>25.744571695441106</v>
      </c>
      <c r="K111" s="122">
        <v>24.555356779557577</v>
      </c>
      <c r="L111" s="122">
        <v>26.977630260555642</v>
      </c>
      <c r="M111" s="122">
        <v>21.642953087012334</v>
      </c>
      <c r="N111" s="122">
        <v>14.581703766446839</v>
      </c>
      <c r="O111" s="122">
        <v>9.3395082173922059</v>
      </c>
      <c r="P111" s="122">
        <v>4.3507504922454903</v>
      </c>
      <c r="Q111" s="122">
        <v>2.4187906968086907</v>
      </c>
      <c r="R111" s="122">
        <v>1.830932293310997</v>
      </c>
      <c r="S111" s="122">
        <v>1.5785649922834413</v>
      </c>
      <c r="T111" s="122">
        <v>1.3296318358927377</v>
      </c>
      <c r="U111" s="122">
        <v>0.88348193134057862</v>
      </c>
      <c r="V111" s="122">
        <v>0.66876059982234148</v>
      </c>
      <c r="W111" s="122">
        <v>1.1942132803526182</v>
      </c>
      <c r="X111" s="122">
        <v>1.9474403476583282</v>
      </c>
      <c r="Y111" s="122">
        <v>4.9818800108220129</v>
      </c>
      <c r="DA111" s="130" t="s">
        <v>1736</v>
      </c>
    </row>
    <row r="112" spans="1:105" ht="12" customHeight="1" x14ac:dyDescent="0.25">
      <c r="A112" s="97" t="s">
        <v>50</v>
      </c>
      <c r="B112" s="98">
        <v>17.327603915947883</v>
      </c>
      <c r="C112" s="98">
        <v>16.395237251420539</v>
      </c>
      <c r="D112" s="98">
        <v>16.466749558620148</v>
      </c>
      <c r="E112" s="98">
        <v>20.266915134863627</v>
      </c>
      <c r="F112" s="98">
        <v>19.989990390838802</v>
      </c>
      <c r="G112" s="98">
        <v>17.212364218009828</v>
      </c>
      <c r="H112" s="98">
        <v>15.35834398941277</v>
      </c>
      <c r="I112" s="98">
        <v>14.337860849952513</v>
      </c>
      <c r="J112" s="98">
        <v>11.781131450100546</v>
      </c>
      <c r="K112" s="98">
        <v>11.055611299213112</v>
      </c>
      <c r="L112" s="98">
        <v>11.028960098933743</v>
      </c>
      <c r="M112" s="98">
        <v>10.054056214307669</v>
      </c>
      <c r="N112" s="98">
        <v>7.4903599065247679</v>
      </c>
      <c r="O112" s="98">
        <v>5.4401600090718842</v>
      </c>
      <c r="P112" s="98">
        <v>2.616124782685787</v>
      </c>
      <c r="Q112" s="98">
        <v>1.4599435691894838</v>
      </c>
      <c r="R112" s="98">
        <v>0.9928457987328585</v>
      </c>
      <c r="S112" s="98">
        <v>0.93398509926347706</v>
      </c>
      <c r="T112" s="98">
        <v>0.69641688436123628</v>
      </c>
      <c r="U112" s="98">
        <v>0.41680249890750148</v>
      </c>
      <c r="V112" s="98">
        <v>0.28146422901329832</v>
      </c>
      <c r="W112" s="98">
        <v>0.31129484870280377</v>
      </c>
      <c r="X112" s="98">
        <v>0.40394872271861199</v>
      </c>
      <c r="Y112" s="98">
        <v>0.78205379290686017</v>
      </c>
      <c r="DA112" s="63" t="s">
        <v>1737</v>
      </c>
    </row>
    <row r="113" spans="1:105" ht="12" customHeight="1" x14ac:dyDescent="0.25">
      <c r="A113" s="109" t="s">
        <v>120</v>
      </c>
      <c r="B113" s="33">
        <v>13.478235373818075</v>
      </c>
      <c r="C113" s="33">
        <v>14.376950750172494</v>
      </c>
      <c r="D113" s="33">
        <v>15.406024303825182</v>
      </c>
      <c r="E113" s="33">
        <v>13.967684498995188</v>
      </c>
      <c r="F113" s="33">
        <v>14.610569739766856</v>
      </c>
      <c r="G113" s="33">
        <v>16.197819580359319</v>
      </c>
      <c r="H113" s="33">
        <v>15.589743535574588</v>
      </c>
      <c r="I113" s="33">
        <v>16.971696295315557</v>
      </c>
      <c r="J113" s="33">
        <v>13.963440245340561</v>
      </c>
      <c r="K113" s="33">
        <v>13.499745480344464</v>
      </c>
      <c r="L113" s="33">
        <v>15.948670161621902</v>
      </c>
      <c r="M113" s="33">
        <v>11.588896872704664</v>
      </c>
      <c r="N113" s="33">
        <v>7.0913438599220724</v>
      </c>
      <c r="O113" s="33">
        <v>3.8993482083203217</v>
      </c>
      <c r="P113" s="33">
        <v>1.7346257095597037</v>
      </c>
      <c r="Q113" s="33">
        <v>0.95884712761920687</v>
      </c>
      <c r="R113" s="33">
        <v>0.83808649457813866</v>
      </c>
      <c r="S113" s="33">
        <v>0.6445798930199641</v>
      </c>
      <c r="T113" s="33">
        <v>0.63321495153150154</v>
      </c>
      <c r="U113" s="33">
        <v>0.46667943243307708</v>
      </c>
      <c r="V113" s="33">
        <v>0.38729637080904317</v>
      </c>
      <c r="W113" s="33">
        <v>0.88291843164981443</v>
      </c>
      <c r="X113" s="33">
        <v>1.5434916249397161</v>
      </c>
      <c r="Y113" s="33">
        <v>4.1998262179151524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50.256720546790845</v>
      </c>
      <c r="C115" s="117">
        <f t="shared" si="17"/>
        <v>51.712474347671446</v>
      </c>
      <c r="D115" s="117">
        <f t="shared" si="17"/>
        <v>55.901647900419064</v>
      </c>
      <c r="E115" s="117">
        <f t="shared" si="17"/>
        <v>63.203522509570959</v>
      </c>
      <c r="F115" s="117">
        <f t="shared" si="17"/>
        <v>64.388661141357062</v>
      </c>
      <c r="G115" s="117">
        <f t="shared" si="17"/>
        <v>65.755211883621598</v>
      </c>
      <c r="H115" s="117">
        <f t="shared" si="17"/>
        <v>62.438797893788696</v>
      </c>
      <c r="I115" s="117">
        <f t="shared" si="17"/>
        <v>64.694002895675141</v>
      </c>
      <c r="J115" s="117">
        <f t="shared" si="17"/>
        <v>57.590005405739994</v>
      </c>
      <c r="K115" s="117">
        <f t="shared" si="17"/>
        <v>60.842650291739659</v>
      </c>
      <c r="L115" s="117">
        <f t="shared" si="17"/>
        <v>54.150276467291292</v>
      </c>
      <c r="M115" s="117">
        <f t="shared" si="17"/>
        <v>49.174102445917306</v>
      </c>
      <c r="N115" s="117">
        <f t="shared" si="17"/>
        <v>38.730797010780712</v>
      </c>
      <c r="O115" s="117">
        <f t="shared" si="17"/>
        <v>31.42643595623051</v>
      </c>
      <c r="P115" s="117">
        <f t="shared" si="17"/>
        <v>9.4801771699967059</v>
      </c>
      <c r="Q115" s="117">
        <f t="shared" si="17"/>
        <v>6.6315727450193567</v>
      </c>
      <c r="R115" s="117">
        <f t="shared" ref="R115:V115" si="18">R116+R118+R120+R129</f>
        <v>5.3516256173197938</v>
      </c>
      <c r="S115" s="117">
        <f t="shared" si="18"/>
        <v>4.916611003381731</v>
      </c>
      <c r="T115" s="117">
        <f t="shared" si="18"/>
        <v>3.8365425771028288</v>
      </c>
      <c r="U115" s="117">
        <f t="shared" si="18"/>
        <v>2.1255356549906868</v>
      </c>
      <c r="V115" s="117">
        <f t="shared" si="18"/>
        <v>1.584982063033378</v>
      </c>
      <c r="W115" s="117">
        <f t="shared" ref="W115:Y115" si="19">W116+W118+W120+W129</f>
        <v>2.4522147467377287</v>
      </c>
      <c r="X115" s="117">
        <f t="shared" si="19"/>
        <v>3.7370248568119466</v>
      </c>
      <c r="Y115" s="117">
        <f t="shared" si="19"/>
        <v>18.737763598610293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17.57486888290876</v>
      </c>
      <c r="C116" s="122">
        <f t="shared" si="20"/>
        <v>18.995888134179424</v>
      </c>
      <c r="D116" s="122">
        <f t="shared" si="20"/>
        <v>22.725465698604644</v>
      </c>
      <c r="E116" s="122">
        <f t="shared" si="20"/>
        <v>26.253651265304327</v>
      </c>
      <c r="F116" s="122">
        <f t="shared" si="20"/>
        <v>27.962213836330154</v>
      </c>
      <c r="G116" s="122">
        <f t="shared" si="20"/>
        <v>29.136772806451475</v>
      </c>
      <c r="H116" s="122">
        <f t="shared" si="20"/>
        <v>26.786076862292365</v>
      </c>
      <c r="I116" s="122">
        <f t="shared" si="20"/>
        <v>30.618085446690959</v>
      </c>
      <c r="J116" s="122">
        <f t="shared" si="20"/>
        <v>27.733446117397659</v>
      </c>
      <c r="K116" s="122">
        <f t="shared" si="20"/>
        <v>30.967426123980619</v>
      </c>
      <c r="L116" s="122">
        <f t="shared" si="20"/>
        <v>21.43953760497368</v>
      </c>
      <c r="M116" s="122">
        <f t="shared" si="20"/>
        <v>22.39739558747852</v>
      </c>
      <c r="N116" s="122">
        <f t="shared" si="20"/>
        <v>19.137538039951558</v>
      </c>
      <c r="O116" s="122">
        <f t="shared" si="20"/>
        <v>18.153069053589331</v>
      </c>
      <c r="P116" s="122">
        <f t="shared" si="20"/>
        <v>3.1347406835201035</v>
      </c>
      <c r="Q116" s="122">
        <f t="shared" si="20"/>
        <v>3.1069336769698865</v>
      </c>
      <c r="R116" s="122">
        <f t="shared" si="20"/>
        <v>2.8630801069065726</v>
      </c>
      <c r="S116" s="122">
        <f t="shared" si="20"/>
        <v>2.7913343030550886</v>
      </c>
      <c r="T116" s="122">
        <f t="shared" si="20"/>
        <v>2.0988681604961239</v>
      </c>
      <c r="U116" s="122">
        <f t="shared" si="20"/>
        <v>0.97540420497443647</v>
      </c>
      <c r="V116" s="122">
        <f t="shared" si="20"/>
        <v>0.72401877251205804</v>
      </c>
      <c r="W116" s="122">
        <f t="shared" si="20"/>
        <v>0.87495652116425837</v>
      </c>
      <c r="X116" s="122">
        <f t="shared" si="20"/>
        <v>0.87896607156929096</v>
      </c>
      <c r="Y116" s="122">
        <f t="shared" si="20"/>
        <v>11.538413145323224</v>
      </c>
      <c r="DA116" s="130" t="s">
        <v>1891</v>
      </c>
    </row>
    <row r="117" spans="1:105" ht="12" customHeight="1" x14ac:dyDescent="0.25">
      <c r="A117" s="97" t="s">
        <v>53</v>
      </c>
      <c r="B117" s="98">
        <v>17.57486888290876</v>
      </c>
      <c r="C117" s="98">
        <v>18.995888134179424</v>
      </c>
      <c r="D117" s="98">
        <v>22.725465698604644</v>
      </c>
      <c r="E117" s="98">
        <v>26.253651265304327</v>
      </c>
      <c r="F117" s="98">
        <v>27.962213836330154</v>
      </c>
      <c r="G117" s="98">
        <v>29.136772806451475</v>
      </c>
      <c r="H117" s="98">
        <v>26.786076862292365</v>
      </c>
      <c r="I117" s="98">
        <v>30.618085446690959</v>
      </c>
      <c r="J117" s="98">
        <v>27.733446117397659</v>
      </c>
      <c r="K117" s="98">
        <v>30.967426123980619</v>
      </c>
      <c r="L117" s="98">
        <v>21.43953760497368</v>
      </c>
      <c r="M117" s="98">
        <v>22.39739558747852</v>
      </c>
      <c r="N117" s="98">
        <v>19.137538039951558</v>
      </c>
      <c r="O117" s="98">
        <v>18.153069053589331</v>
      </c>
      <c r="P117" s="98">
        <v>3.1347406835201035</v>
      </c>
      <c r="Q117" s="98">
        <v>3.1069336769698865</v>
      </c>
      <c r="R117" s="98">
        <v>2.8630801069065726</v>
      </c>
      <c r="S117" s="98">
        <v>2.7913343030550886</v>
      </c>
      <c r="T117" s="98">
        <v>2.0988681604961239</v>
      </c>
      <c r="U117" s="98">
        <v>0.97540420497443647</v>
      </c>
      <c r="V117" s="98">
        <v>0.72401877251205804</v>
      </c>
      <c r="W117" s="98">
        <v>0.87495652116425837</v>
      </c>
      <c r="X117" s="98">
        <v>0.87896607156929096</v>
      </c>
      <c r="Y117" s="98">
        <v>11.538413145323224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1.7334714600586303</v>
      </c>
      <c r="C118" s="122">
        <f t="shared" si="21"/>
        <v>1.9499741920831994</v>
      </c>
      <c r="D118" s="122">
        <f t="shared" si="21"/>
        <v>1.621347409361205</v>
      </c>
      <c r="E118" s="122">
        <f t="shared" si="21"/>
        <v>3.6330909647358207</v>
      </c>
      <c r="F118" s="122">
        <f t="shared" si="21"/>
        <v>2.7650711477132246</v>
      </c>
      <c r="G118" s="122">
        <f t="shared" si="21"/>
        <v>3.4668541076025372</v>
      </c>
      <c r="H118" s="122">
        <f t="shared" si="21"/>
        <v>4.1238307200457642</v>
      </c>
      <c r="I118" s="122">
        <f t="shared" si="21"/>
        <v>1.8930363623250286</v>
      </c>
      <c r="J118" s="122">
        <f t="shared" si="21"/>
        <v>1.7264648400866607</v>
      </c>
      <c r="K118" s="122">
        <f t="shared" si="21"/>
        <v>2.6525182852094673</v>
      </c>
      <c r="L118" s="122">
        <f t="shared" si="21"/>
        <v>3.710058616481346</v>
      </c>
      <c r="M118" s="122">
        <f t="shared" si="21"/>
        <v>3.2984396347273721</v>
      </c>
      <c r="N118" s="122">
        <f t="shared" si="21"/>
        <v>2.7964072456290756</v>
      </c>
      <c r="O118" s="122">
        <f t="shared" si="21"/>
        <v>1.9226417845215584</v>
      </c>
      <c r="P118" s="122">
        <f t="shared" si="21"/>
        <v>0.98174147559182534</v>
      </c>
      <c r="Q118" s="122">
        <f t="shared" si="21"/>
        <v>0.56557491490514966</v>
      </c>
      <c r="R118" s="122">
        <f t="shared" si="21"/>
        <v>0.38648486414954708</v>
      </c>
      <c r="S118" s="122">
        <f t="shared" si="21"/>
        <v>0.27218667742940461</v>
      </c>
      <c r="T118" s="122">
        <f t="shared" si="21"/>
        <v>0.20732179755111041</v>
      </c>
      <c r="U118" s="122">
        <f t="shared" si="21"/>
        <v>0.11151485343470005</v>
      </c>
      <c r="V118" s="122">
        <f t="shared" si="21"/>
        <v>5.4736579513480571E-2</v>
      </c>
      <c r="W118" s="122">
        <f t="shared" si="21"/>
        <v>7.783291412192106E-2</v>
      </c>
      <c r="X118" s="122">
        <f t="shared" si="21"/>
        <v>0.29062686244166169</v>
      </c>
      <c r="Y118" s="122">
        <f t="shared" si="21"/>
        <v>0.8264725653681374</v>
      </c>
      <c r="DA118" s="130" t="s">
        <v>1893</v>
      </c>
    </row>
    <row r="119" spans="1:105" ht="12" customHeight="1" x14ac:dyDescent="0.25">
      <c r="A119" s="97" t="s">
        <v>53</v>
      </c>
      <c r="B119" s="98">
        <v>1.7334714600586303</v>
      </c>
      <c r="C119" s="98">
        <v>1.9499741920831994</v>
      </c>
      <c r="D119" s="98">
        <v>1.621347409361205</v>
      </c>
      <c r="E119" s="98">
        <v>3.6330909647358207</v>
      </c>
      <c r="F119" s="98">
        <v>2.7650711477132246</v>
      </c>
      <c r="G119" s="98">
        <v>3.4668541076025372</v>
      </c>
      <c r="H119" s="98">
        <v>4.1238307200457642</v>
      </c>
      <c r="I119" s="98">
        <v>1.8930363623250286</v>
      </c>
      <c r="J119" s="98">
        <v>1.7264648400866607</v>
      </c>
      <c r="K119" s="98">
        <v>2.6525182852094673</v>
      </c>
      <c r="L119" s="98">
        <v>3.710058616481346</v>
      </c>
      <c r="M119" s="98">
        <v>3.2984396347273721</v>
      </c>
      <c r="N119" s="98">
        <v>2.7964072456290756</v>
      </c>
      <c r="O119" s="98">
        <v>1.9226417845215584</v>
      </c>
      <c r="P119" s="98">
        <v>0.98174147559182534</v>
      </c>
      <c r="Q119" s="98">
        <v>0.56557491490514966</v>
      </c>
      <c r="R119" s="98">
        <v>0.38648486414954708</v>
      </c>
      <c r="S119" s="98">
        <v>0.27218667742940461</v>
      </c>
      <c r="T119" s="98">
        <v>0.20732179755111041</v>
      </c>
      <c r="U119" s="98">
        <v>0.11151485343470005</v>
      </c>
      <c r="V119" s="98">
        <v>5.4736579513480571E-2</v>
      </c>
      <c r="W119" s="98">
        <v>7.783291412192106E-2</v>
      </c>
      <c r="X119" s="98">
        <v>0.29062686244166169</v>
      </c>
      <c r="Y119" s="98">
        <v>0.8264725653681374</v>
      </c>
      <c r="DA119" s="63" t="s">
        <v>1894</v>
      </c>
    </row>
    <row r="120" spans="1:105" ht="12" customHeight="1" x14ac:dyDescent="0.25">
      <c r="A120" s="121" t="s">
        <v>55</v>
      </c>
      <c r="B120" s="122">
        <v>11.63562917048014</v>
      </c>
      <c r="C120" s="122">
        <v>11.281338589818594</v>
      </c>
      <c r="D120" s="122">
        <v>11.234665603597362</v>
      </c>
      <c r="E120" s="122">
        <v>11.865039659710439</v>
      </c>
      <c r="F120" s="122">
        <v>11.832112583260979</v>
      </c>
      <c r="G120" s="122">
        <v>11.642416258565886</v>
      </c>
      <c r="H120" s="122">
        <v>11.431250809105949</v>
      </c>
      <c r="I120" s="122">
        <v>11.597648172419055</v>
      </c>
      <c r="J120" s="122">
        <v>11.186102662472258</v>
      </c>
      <c r="K120" s="122">
        <v>11.003247330978704</v>
      </c>
      <c r="L120" s="122">
        <v>10.951236772234903</v>
      </c>
      <c r="M120" s="122">
        <v>9.1865187573031797</v>
      </c>
      <c r="N120" s="122">
        <v>7.2833617126648837</v>
      </c>
      <c r="O120" s="122">
        <v>5.3653275121440132</v>
      </c>
      <c r="P120" s="122">
        <v>2.5887021831666437</v>
      </c>
      <c r="Q120" s="122">
        <v>1.4142467917285346</v>
      </c>
      <c r="R120" s="122">
        <v>0.90783164169785602</v>
      </c>
      <c r="S120" s="122">
        <v>0.82781859612828879</v>
      </c>
      <c r="T120" s="122">
        <v>0.6390497082751242</v>
      </c>
      <c r="U120" s="122">
        <v>0.42684806018347227</v>
      </c>
      <c r="V120" s="122">
        <v>0.33127128330763322</v>
      </c>
      <c r="W120" s="122">
        <v>0.57268669982712439</v>
      </c>
      <c r="X120" s="122">
        <v>1.004209703038478</v>
      </c>
      <c r="Y120" s="122">
        <v>2.2516067597395124</v>
      </c>
      <c r="DA120" s="130" t="s">
        <v>1895</v>
      </c>
    </row>
    <row r="121" spans="1:105" ht="12" customHeight="1" x14ac:dyDescent="0.25">
      <c r="A121" s="97" t="s">
        <v>124</v>
      </c>
      <c r="B121" s="98">
        <v>10.792599495727295</v>
      </c>
      <c r="C121" s="98">
        <v>10.410511967140804</v>
      </c>
      <c r="D121" s="98">
        <v>10.315286489067509</v>
      </c>
      <c r="E121" s="98">
        <v>10.953225544752833</v>
      </c>
      <c r="F121" s="98">
        <v>10.876547481930382</v>
      </c>
      <c r="G121" s="98">
        <v>10.556678178382709</v>
      </c>
      <c r="H121" s="98">
        <v>10.314921088277895</v>
      </c>
      <c r="I121" s="98">
        <v>10.334678780215125</v>
      </c>
      <c r="J121" s="98">
        <v>9.8458743424089743</v>
      </c>
      <c r="K121" s="98">
        <v>9.4968118923154794</v>
      </c>
      <c r="L121" s="98">
        <v>9.2179196959904086</v>
      </c>
      <c r="M121" s="98">
        <v>7.3400516789746639</v>
      </c>
      <c r="N121" s="98">
        <v>5.6842665453259018</v>
      </c>
      <c r="O121" s="98">
        <v>4.1060231664959446</v>
      </c>
      <c r="P121" s="98">
        <v>1.9507466478652249</v>
      </c>
      <c r="Q121" s="98">
        <v>1.0407980228569891</v>
      </c>
      <c r="R121" s="98">
        <v>0.6580190701017482</v>
      </c>
      <c r="S121" s="98">
        <v>0.58579379211263249</v>
      </c>
      <c r="T121" s="98">
        <v>0.43942157321316849</v>
      </c>
      <c r="U121" s="98">
        <v>0.2953404447992779</v>
      </c>
      <c r="V121" s="98">
        <v>0.23682392914478423</v>
      </c>
      <c r="W121" s="98">
        <v>0.38119613102789018</v>
      </c>
      <c r="X121" s="98">
        <v>0.5441838519958766</v>
      </c>
      <c r="Y121" s="98">
        <v>1.1886731244930897</v>
      </c>
      <c r="DA121" s="63" t="s">
        <v>1896</v>
      </c>
    </row>
    <row r="122" spans="1:105" ht="12" customHeight="1" x14ac:dyDescent="0.25">
      <c r="A122" s="97" t="s">
        <v>123</v>
      </c>
      <c r="B122" s="98">
        <v>0.17662735805476948</v>
      </c>
      <c r="C122" s="98">
        <v>0.1610271035103325</v>
      </c>
      <c r="D122" s="98">
        <v>0.15148704860585493</v>
      </c>
      <c r="E122" s="98">
        <v>0.19573145321076618</v>
      </c>
      <c r="F122" s="98">
        <v>0.19030638679504586</v>
      </c>
      <c r="G122" s="98">
        <v>0.16706106010919308</v>
      </c>
      <c r="H122" s="98">
        <v>0.16211917945977367</v>
      </c>
      <c r="I122" s="98">
        <v>0.15263993512269997</v>
      </c>
      <c r="J122" s="98">
        <v>0.15884378428894066</v>
      </c>
      <c r="K122" s="98">
        <v>0.1595410212969659</v>
      </c>
      <c r="L122" s="98">
        <v>0.23507707366791325</v>
      </c>
      <c r="M122" s="98">
        <v>0.22342238766015121</v>
      </c>
      <c r="N122" s="98">
        <v>0.20563013461945304</v>
      </c>
      <c r="O122" s="98">
        <v>0.17220215992346266</v>
      </c>
      <c r="P122" s="98">
        <v>8.7599482727496819E-2</v>
      </c>
      <c r="Q122" s="98">
        <v>5.1311293388826694E-2</v>
      </c>
      <c r="R122" s="98">
        <v>3.3390199201080259E-2</v>
      </c>
      <c r="S122" s="98">
        <v>3.6980406785230159E-2</v>
      </c>
      <c r="T122" s="98">
        <v>2.32149523105925E-2</v>
      </c>
      <c r="U122" s="98">
        <v>1.4494983646693152E-2</v>
      </c>
      <c r="V122" s="98">
        <v>1.195292537766587E-2</v>
      </c>
      <c r="W122" s="98">
        <v>7.9409974182461773E-3</v>
      </c>
      <c r="X122" s="98">
        <v>6.2418759012273055E-3</v>
      </c>
      <c r="Y122" s="98">
        <v>5.1080397721124529E-3</v>
      </c>
      <c r="DA122" s="63" t="s">
        <v>1897</v>
      </c>
    </row>
    <row r="123" spans="1:105" ht="12" customHeight="1" x14ac:dyDescent="0.25">
      <c r="A123" s="100" t="s">
        <v>50</v>
      </c>
      <c r="B123" s="101">
        <v>3.1593410720944994E-2</v>
      </c>
      <c r="C123" s="101">
        <v>3.04119086726241E-2</v>
      </c>
      <c r="D123" s="101">
        <v>2.9751790859000257E-2</v>
      </c>
      <c r="E123" s="101">
        <v>3.3562975892216615E-2</v>
      </c>
      <c r="F123" s="101">
        <v>3.2695918471424577E-2</v>
      </c>
      <c r="G123" s="101">
        <v>3.29394128365737E-2</v>
      </c>
      <c r="H123" s="101">
        <v>2.9366124874475406E-2</v>
      </c>
      <c r="I123" s="101">
        <v>2.8120968316072893E-2</v>
      </c>
      <c r="J123" s="101">
        <v>2.8657488848393E-2</v>
      </c>
      <c r="K123" s="101">
        <v>3.0058712079358053E-2</v>
      </c>
      <c r="L123" s="101">
        <v>3.7478206313848864E-2</v>
      </c>
      <c r="M123" s="101">
        <v>2.3643870270994963E-2</v>
      </c>
      <c r="N123" s="101">
        <v>2.2865495603034268E-2</v>
      </c>
      <c r="O123" s="101">
        <v>1.7802709950231602E-2</v>
      </c>
      <c r="P123" s="101">
        <v>9.4067159564891895E-3</v>
      </c>
      <c r="Q123" s="101">
        <v>5.5738734920479328E-3</v>
      </c>
      <c r="R123" s="101">
        <v>3.9238541329721533E-3</v>
      </c>
      <c r="S123" s="101">
        <v>4.3086543617966277E-3</v>
      </c>
      <c r="T123" s="101">
        <v>1.9388927012878076E-3</v>
      </c>
      <c r="U123" s="101">
        <v>1.2539308251565246E-3</v>
      </c>
      <c r="V123" s="101">
        <v>1.4126973916767883E-3</v>
      </c>
      <c r="W123" s="101">
        <v>9.8865970633919354E-4</v>
      </c>
      <c r="X123" s="101">
        <v>1.2340583522039319E-3</v>
      </c>
      <c r="Y123" s="101">
        <v>8.3009278006513905E-4</v>
      </c>
      <c r="DA123" s="131" t="s">
        <v>1898</v>
      </c>
    </row>
    <row r="124" spans="1:105" ht="12" customHeight="1" x14ac:dyDescent="0.25">
      <c r="A124" s="103" t="s">
        <v>52</v>
      </c>
      <c r="B124" s="104">
        <v>0.14503394733382449</v>
      </c>
      <c r="C124" s="104">
        <v>0.13061519483770839</v>
      </c>
      <c r="D124" s="104">
        <v>0.12173525774685469</v>
      </c>
      <c r="E124" s="104">
        <v>0.16216847731854958</v>
      </c>
      <c r="F124" s="104">
        <v>0.15761046832362127</v>
      </c>
      <c r="G124" s="104">
        <v>0.13412164727261938</v>
      </c>
      <c r="H124" s="104">
        <v>0.13275305458529826</v>
      </c>
      <c r="I124" s="104">
        <v>0.12451896680662707</v>
      </c>
      <c r="J124" s="104">
        <v>0.13018629544054766</v>
      </c>
      <c r="K124" s="104">
        <v>0.12948230921760784</v>
      </c>
      <c r="L124" s="104">
        <v>0.19759886735406437</v>
      </c>
      <c r="M124" s="104">
        <v>0.19977851738915625</v>
      </c>
      <c r="N124" s="104">
        <v>0.18276463901641876</v>
      </c>
      <c r="O124" s="104">
        <v>0.15439944997323105</v>
      </c>
      <c r="P124" s="104">
        <v>7.819276677100763E-2</v>
      </c>
      <c r="Q124" s="104">
        <v>4.5737419896778764E-2</v>
      </c>
      <c r="R124" s="104">
        <v>2.9466345068108107E-2</v>
      </c>
      <c r="S124" s="104">
        <v>3.267175242343353E-2</v>
      </c>
      <c r="T124" s="104">
        <v>2.1276059609304693E-2</v>
      </c>
      <c r="U124" s="104">
        <v>1.3241052821536627E-2</v>
      </c>
      <c r="V124" s="104">
        <v>1.0540227985989083E-2</v>
      </c>
      <c r="W124" s="104">
        <v>6.9523377119069833E-3</v>
      </c>
      <c r="X124" s="104">
        <v>5.007817549023374E-3</v>
      </c>
      <c r="Y124" s="104">
        <v>4.2779469920473136E-3</v>
      </c>
      <c r="DA124" s="132" t="s">
        <v>1899</v>
      </c>
    </row>
    <row r="125" spans="1:105" ht="12" customHeight="1" x14ac:dyDescent="0.25">
      <c r="A125" s="106" t="s">
        <v>122</v>
      </c>
      <c r="B125" s="101">
        <v>0.21519241476708734</v>
      </c>
      <c r="C125" s="101">
        <v>0.2241321394654163</v>
      </c>
      <c r="D125" s="101">
        <v>0.2431318134534558</v>
      </c>
      <c r="E125" s="101">
        <v>0.23314762781061049</v>
      </c>
      <c r="F125" s="101">
        <v>0.25145557393993745</v>
      </c>
      <c r="G125" s="101">
        <v>0.2808986136175402</v>
      </c>
      <c r="H125" s="101">
        <v>0.31704191250217822</v>
      </c>
      <c r="I125" s="101">
        <v>0.38541928958894384</v>
      </c>
      <c r="J125" s="101">
        <v>0.37870765507427578</v>
      </c>
      <c r="K125" s="101">
        <v>0.39979428432381786</v>
      </c>
      <c r="L125" s="101">
        <v>0.33980057847413381</v>
      </c>
      <c r="M125" s="101">
        <v>0.30096797638382988</v>
      </c>
      <c r="N125" s="101">
        <v>0.22441290255660609</v>
      </c>
      <c r="O125" s="101">
        <v>0.15571111807191906</v>
      </c>
      <c r="P125" s="101">
        <v>7.1954013446857368E-2</v>
      </c>
      <c r="Q125" s="101">
        <v>3.5655397907241017E-2</v>
      </c>
      <c r="R125" s="101">
        <v>2.3009818778430474E-2</v>
      </c>
      <c r="S125" s="101">
        <v>1.5821691710938959E-2</v>
      </c>
      <c r="T125" s="101">
        <v>2.0392497569406143E-2</v>
      </c>
      <c r="U125" s="101">
        <v>1.3302306203161739E-2</v>
      </c>
      <c r="V125" s="101">
        <v>1.2025224634188593E-2</v>
      </c>
      <c r="W125" s="101">
        <v>8.6791528068940315E-3</v>
      </c>
      <c r="X125" s="101">
        <v>2.2787058691699127E-2</v>
      </c>
      <c r="Y125" s="101">
        <v>0.13610765030127167</v>
      </c>
      <c r="DA125" s="131" t="s">
        <v>1900</v>
      </c>
    </row>
    <row r="126" spans="1:105" ht="12" customHeight="1" x14ac:dyDescent="0.25">
      <c r="A126" s="107" t="s">
        <v>121</v>
      </c>
      <c r="B126" s="104">
        <v>0.45120990193098975</v>
      </c>
      <c r="C126" s="104">
        <v>0.48566737970204121</v>
      </c>
      <c r="D126" s="104">
        <v>0.52476025247054348</v>
      </c>
      <c r="E126" s="104">
        <v>0.4829350339362275</v>
      </c>
      <c r="F126" s="104">
        <v>0.51380314059561383</v>
      </c>
      <c r="G126" s="104">
        <v>0.63777840645644424</v>
      </c>
      <c r="H126" s="104">
        <v>0.63716862886610182</v>
      </c>
      <c r="I126" s="104">
        <v>0.72491016749228632</v>
      </c>
      <c r="J126" s="104">
        <v>0.80267688070006704</v>
      </c>
      <c r="K126" s="104">
        <v>0.94710013304244245</v>
      </c>
      <c r="L126" s="104">
        <v>1.158439424102446</v>
      </c>
      <c r="M126" s="104">
        <v>1.3220767142845342</v>
      </c>
      <c r="N126" s="104">
        <v>1.1690521301629231</v>
      </c>
      <c r="O126" s="104">
        <v>0.93139106765268642</v>
      </c>
      <c r="P126" s="104">
        <v>0.47840203912706486</v>
      </c>
      <c r="Q126" s="104">
        <v>0.286482077575478</v>
      </c>
      <c r="R126" s="104">
        <v>0.19341255361659718</v>
      </c>
      <c r="S126" s="104">
        <v>0.18922270551948717</v>
      </c>
      <c r="T126" s="104">
        <v>0.15602068518195708</v>
      </c>
      <c r="U126" s="104">
        <v>0.10371032553433945</v>
      </c>
      <c r="V126" s="104">
        <v>7.0469204150994502E-2</v>
      </c>
      <c r="W126" s="104">
        <v>0.17487041857409405</v>
      </c>
      <c r="X126" s="104">
        <v>0.43099691644967508</v>
      </c>
      <c r="Y126" s="104">
        <v>0.92171794517303873</v>
      </c>
      <c r="DA126" s="132" t="s">
        <v>1901</v>
      </c>
    </row>
    <row r="127" spans="1:105" ht="12" customHeight="1" x14ac:dyDescent="0.25">
      <c r="A127" s="108" t="s">
        <v>53</v>
      </c>
      <c r="B127" s="98">
        <v>7.4529561394446914E-2</v>
      </c>
      <c r="C127" s="98">
        <v>9.2004865993128612E-2</v>
      </c>
      <c r="D127" s="98">
        <v>0.10696134405297605</v>
      </c>
      <c r="E127" s="98">
        <v>7.0798570525561294E-2</v>
      </c>
      <c r="F127" s="98">
        <v>7.6563324919530704E-2</v>
      </c>
      <c r="G127" s="98">
        <v>0.13044226584682922</v>
      </c>
      <c r="H127" s="98">
        <v>0.11101802048285526</v>
      </c>
      <c r="I127" s="98">
        <v>0.13115756007389592</v>
      </c>
      <c r="J127" s="98">
        <v>0.14021889533803517</v>
      </c>
      <c r="K127" s="98">
        <v>0.17796095875215434</v>
      </c>
      <c r="L127" s="98">
        <v>0.15207724638440576</v>
      </c>
      <c r="M127" s="98">
        <v>0.13104079975323232</v>
      </c>
      <c r="N127" s="98">
        <v>0.11200632771760351</v>
      </c>
      <c r="O127" s="98">
        <v>7.5451692171060319E-2</v>
      </c>
      <c r="P127" s="98">
        <v>4.1881434928316343E-2</v>
      </c>
      <c r="Q127" s="98">
        <v>2.6698741628453197E-2</v>
      </c>
      <c r="R127" s="98">
        <v>1.9920726110045184E-2</v>
      </c>
      <c r="S127" s="98">
        <v>1.8639617473268533E-2</v>
      </c>
      <c r="T127" s="98">
        <v>1.1083436114029835E-2</v>
      </c>
      <c r="U127" s="98">
        <v>7.603691879049258E-3</v>
      </c>
      <c r="V127" s="98">
        <v>2.010193790656041E-3</v>
      </c>
      <c r="W127" s="98">
        <v>1.2443594459294025E-2</v>
      </c>
      <c r="X127" s="98">
        <v>5.9132431355622947E-2</v>
      </c>
      <c r="Y127" s="98">
        <v>0.12341290952145033</v>
      </c>
      <c r="DA127" s="63" t="s">
        <v>1902</v>
      </c>
    </row>
    <row r="128" spans="1:105" ht="12" customHeight="1" x14ac:dyDescent="0.25">
      <c r="A128" s="108" t="s">
        <v>52</v>
      </c>
      <c r="B128" s="98">
        <v>0.37668034053654281</v>
      </c>
      <c r="C128" s="98">
        <v>0.39366251370891259</v>
      </c>
      <c r="D128" s="98">
        <v>0.41779890841756745</v>
      </c>
      <c r="E128" s="98">
        <v>0.41213646341066623</v>
      </c>
      <c r="F128" s="98">
        <v>0.43723981567608311</v>
      </c>
      <c r="G128" s="98">
        <v>0.50733614060961507</v>
      </c>
      <c r="H128" s="98">
        <v>0.52615060838324657</v>
      </c>
      <c r="I128" s="98">
        <v>0.59375260741839042</v>
      </c>
      <c r="J128" s="98">
        <v>0.66245798536203193</v>
      </c>
      <c r="K128" s="98">
        <v>0.76913917429028811</v>
      </c>
      <c r="L128" s="98">
        <v>1.0063621777180403</v>
      </c>
      <c r="M128" s="98">
        <v>1.1910359145313019</v>
      </c>
      <c r="N128" s="98">
        <v>1.0570458024453195</v>
      </c>
      <c r="O128" s="98">
        <v>0.85593937548162613</v>
      </c>
      <c r="P128" s="98">
        <v>0.4365206041987485</v>
      </c>
      <c r="Q128" s="98">
        <v>0.2597833359470248</v>
      </c>
      <c r="R128" s="98">
        <v>0.17349182750655198</v>
      </c>
      <c r="S128" s="98">
        <v>0.17058308804621863</v>
      </c>
      <c r="T128" s="98">
        <v>0.14493724906792724</v>
      </c>
      <c r="U128" s="98">
        <v>9.6106633655290194E-2</v>
      </c>
      <c r="V128" s="98">
        <v>6.8459010360338454E-2</v>
      </c>
      <c r="W128" s="98">
        <v>0.16242682411480003</v>
      </c>
      <c r="X128" s="98">
        <v>0.37186448509405212</v>
      </c>
      <c r="Y128" s="98">
        <v>0.79830503565158839</v>
      </c>
      <c r="DA128" s="63" t="s">
        <v>1903</v>
      </c>
    </row>
    <row r="129" spans="1:105" ht="12" customHeight="1" x14ac:dyDescent="0.25">
      <c r="A129" s="121" t="s">
        <v>54</v>
      </c>
      <c r="B129" s="122">
        <v>19.312751033343314</v>
      </c>
      <c r="C129" s="122">
        <v>19.48527343159023</v>
      </c>
      <c r="D129" s="122">
        <v>20.32016918885585</v>
      </c>
      <c r="E129" s="122">
        <v>21.451740619820374</v>
      </c>
      <c r="F129" s="122">
        <v>21.829263574052696</v>
      </c>
      <c r="G129" s="122">
        <v>21.509168711001696</v>
      </c>
      <c r="H129" s="122">
        <v>20.09763950234462</v>
      </c>
      <c r="I129" s="122">
        <v>20.585232914240095</v>
      </c>
      <c r="J129" s="122">
        <v>16.943991785783417</v>
      </c>
      <c r="K129" s="122">
        <v>16.21945855157087</v>
      </c>
      <c r="L129" s="122">
        <v>18.049443473601354</v>
      </c>
      <c r="M129" s="122">
        <v>14.291748466408229</v>
      </c>
      <c r="N129" s="122">
        <v>9.5134900125351933</v>
      </c>
      <c r="O129" s="122">
        <v>5.9853976059756056</v>
      </c>
      <c r="P129" s="122">
        <v>2.7749928277181328</v>
      </c>
      <c r="Q129" s="122">
        <v>1.5448173614157859</v>
      </c>
      <c r="R129" s="122">
        <v>1.1942290045658179</v>
      </c>
      <c r="S129" s="122">
        <v>1.0252714267689489</v>
      </c>
      <c r="T129" s="122">
        <v>0.89130291078047019</v>
      </c>
      <c r="U129" s="122">
        <v>0.6117685363980776</v>
      </c>
      <c r="V129" s="122">
        <v>0.47495542770020621</v>
      </c>
      <c r="W129" s="122">
        <v>0.92673861162442461</v>
      </c>
      <c r="X129" s="122">
        <v>1.5632222197625161</v>
      </c>
      <c r="Y129" s="122">
        <v>4.121271128179421</v>
      </c>
      <c r="DA129" s="130" t="s">
        <v>1904</v>
      </c>
    </row>
    <row r="130" spans="1:105" ht="12" customHeight="1" x14ac:dyDescent="0.25">
      <c r="A130" s="97" t="s">
        <v>50</v>
      </c>
      <c r="B130" s="98">
        <v>9.5911528206986709</v>
      </c>
      <c r="C130" s="98">
        <v>9.0900049990185128</v>
      </c>
      <c r="D130" s="98">
        <v>9.1478854283533568</v>
      </c>
      <c r="E130" s="98">
        <v>11.287104011851827</v>
      </c>
      <c r="F130" s="98">
        <v>11.156254881845925</v>
      </c>
      <c r="G130" s="98">
        <v>9.6259587563913911</v>
      </c>
      <c r="H130" s="98">
        <v>8.6104837503155522</v>
      </c>
      <c r="I130" s="98">
        <v>8.0497121122533581</v>
      </c>
      <c r="J130" s="98">
        <v>6.6180092478133767</v>
      </c>
      <c r="K130" s="98">
        <v>6.2181452161179251</v>
      </c>
      <c r="L130" s="98">
        <v>6.21273968456783</v>
      </c>
      <c r="M130" s="98">
        <v>5.6724893932172149</v>
      </c>
      <c r="N130" s="98">
        <v>4.2298148609255994</v>
      </c>
      <c r="O130" s="98">
        <v>3.0738765747491512</v>
      </c>
      <c r="P130" s="98">
        <v>1.4785317002387643</v>
      </c>
      <c r="Q130" s="98">
        <v>0.82536777024174801</v>
      </c>
      <c r="R130" s="98">
        <v>0.56153693492718415</v>
      </c>
      <c r="S130" s="98">
        <v>0.52983387327584197</v>
      </c>
      <c r="T130" s="98">
        <v>0.39650323115438924</v>
      </c>
      <c r="U130" s="98">
        <v>0.23934343555945897</v>
      </c>
      <c r="V130" s="98">
        <v>0.16300287705546146</v>
      </c>
      <c r="W130" s="98">
        <v>0.18377315608848996</v>
      </c>
      <c r="X130" s="98">
        <v>0.23986907369676097</v>
      </c>
      <c r="Y130" s="98">
        <v>0.46750075631532928</v>
      </c>
      <c r="DA130" s="63" t="s">
        <v>1905</v>
      </c>
    </row>
    <row r="131" spans="1:105" ht="12" customHeight="1" x14ac:dyDescent="0.25">
      <c r="A131" s="109" t="s">
        <v>120</v>
      </c>
      <c r="B131" s="33">
        <v>9.7215982126446434</v>
      </c>
      <c r="C131" s="33">
        <v>10.395268432571717</v>
      </c>
      <c r="D131" s="33">
        <v>11.172283760502495</v>
      </c>
      <c r="E131" s="33">
        <v>10.164636607968546</v>
      </c>
      <c r="F131" s="33">
        <v>10.673008692206771</v>
      </c>
      <c r="G131" s="33">
        <v>11.883209954610304</v>
      </c>
      <c r="H131" s="33">
        <v>11.487155752029066</v>
      </c>
      <c r="I131" s="33">
        <v>12.535520801986738</v>
      </c>
      <c r="J131" s="33">
        <v>10.325982537970042</v>
      </c>
      <c r="K131" s="33">
        <v>10.001313335452945</v>
      </c>
      <c r="L131" s="33">
        <v>11.836703789033523</v>
      </c>
      <c r="M131" s="33">
        <v>8.6192590731910137</v>
      </c>
      <c r="N131" s="33">
        <v>5.2836751516095939</v>
      </c>
      <c r="O131" s="33">
        <v>2.9115210312264543</v>
      </c>
      <c r="P131" s="33">
        <v>1.2964611274793685</v>
      </c>
      <c r="Q131" s="33">
        <v>0.71944959117403784</v>
      </c>
      <c r="R131" s="33">
        <v>0.63269206963863389</v>
      </c>
      <c r="S131" s="33">
        <v>0.49543755349310697</v>
      </c>
      <c r="T131" s="33">
        <v>0.49479967962608101</v>
      </c>
      <c r="U131" s="33">
        <v>0.37242510083861863</v>
      </c>
      <c r="V131" s="33">
        <v>0.31195255064474475</v>
      </c>
      <c r="W131" s="33">
        <v>0.74296545553593463</v>
      </c>
      <c r="X131" s="33">
        <v>1.323353146065755</v>
      </c>
      <c r="Y131" s="33">
        <v>3.6537703718640913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0.64480911009775599</v>
      </c>
      <c r="C133" s="154">
        <f t="shared" si="22"/>
        <v>0.65269766677645769</v>
      </c>
      <c r="D133" s="154">
        <f t="shared" si="22"/>
        <v>0.65587537080178482</v>
      </c>
      <c r="E133" s="154">
        <f t="shared" si="22"/>
        <v>0.66980255866914595</v>
      </c>
      <c r="F133" s="154">
        <f t="shared" si="22"/>
        <v>0.66860632244727125</v>
      </c>
      <c r="G133" s="154">
        <f t="shared" si="22"/>
        <v>0.68274779670129759</v>
      </c>
      <c r="H133" s="154">
        <f t="shared" si="22"/>
        <v>0.69437789824664864</v>
      </c>
      <c r="I133" s="154">
        <f t="shared" si="22"/>
        <v>0.6829611247641959</v>
      </c>
      <c r="J133" s="154">
        <f t="shared" si="22"/>
        <v>0.68583994887453126</v>
      </c>
      <c r="K133" s="154">
        <f t="shared" si="22"/>
        <v>0.69980525521803327</v>
      </c>
      <c r="L133" s="154">
        <f t="shared" si="22"/>
        <v>0.71539054906779453</v>
      </c>
      <c r="M133" s="154">
        <f t="shared" si="22"/>
        <v>0.72180231566780595</v>
      </c>
      <c r="N133" s="154">
        <f t="shared" si="22"/>
        <v>0.73008747987027922</v>
      </c>
      <c r="O133" s="154">
        <f t="shared" si="22"/>
        <v>0.73184820553899943</v>
      </c>
      <c r="P133" s="154">
        <f t="shared" si="22"/>
        <v>0.73874867566397229</v>
      </c>
      <c r="Q133" s="154">
        <f t="shared" si="22"/>
        <v>0.74167071448397537</v>
      </c>
      <c r="R133" s="154">
        <f t="shared" ref="R133:V133" si="23">IF(R115=0,"",R115/R97)</f>
        <v>0.74354118553003645</v>
      </c>
      <c r="S133" s="154">
        <f t="shared" si="23"/>
        <v>0.74006663543378515</v>
      </c>
      <c r="T133" s="154">
        <f t="shared" si="23"/>
        <v>0.74812684805445329</v>
      </c>
      <c r="U133" s="154">
        <f t="shared" si="23"/>
        <v>0.75805539187177806</v>
      </c>
      <c r="V133" s="154">
        <f t="shared" si="23"/>
        <v>0.75657407476347571</v>
      </c>
      <c r="W133" s="154">
        <f t="shared" ref="W133:Y133" si="24">IF(W115=0,"",W115/W97)</f>
        <v>0.81393605592904761</v>
      </c>
      <c r="X133" s="154">
        <f t="shared" si="24"/>
        <v>0.87552925179783703</v>
      </c>
      <c r="Y133" s="154">
        <f t="shared" si="24"/>
        <v>0.88531037367406229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0.67413814924975635</v>
      </c>
      <c r="C134" s="155">
        <f t="shared" si="25"/>
        <v>0.676706753969608</v>
      </c>
      <c r="D134" s="155">
        <f t="shared" si="25"/>
        <v>0.680074285539218</v>
      </c>
      <c r="E134" s="155">
        <f t="shared" si="25"/>
        <v>0.68478909340828276</v>
      </c>
      <c r="F134" s="155">
        <f t="shared" si="25"/>
        <v>0.68865439813183382</v>
      </c>
      <c r="G134" s="155">
        <f t="shared" si="25"/>
        <v>0.69236536548385286</v>
      </c>
      <c r="H134" s="155">
        <f t="shared" si="25"/>
        <v>0.69573274581980815</v>
      </c>
      <c r="I134" s="155">
        <f t="shared" si="25"/>
        <v>0.70001147478927073</v>
      </c>
      <c r="J134" s="155">
        <f t="shared" si="25"/>
        <v>0.7036951840286394</v>
      </c>
      <c r="K134" s="155">
        <f t="shared" si="25"/>
        <v>0.70840412247290785</v>
      </c>
      <c r="L134" s="155">
        <f t="shared" si="25"/>
        <v>0.71326749378772847</v>
      </c>
      <c r="M134" s="155">
        <f t="shared" si="25"/>
        <v>0.71877258387209575</v>
      </c>
      <c r="N134" s="155">
        <f t="shared" si="25"/>
        <v>0.72377634926523748</v>
      </c>
      <c r="O134" s="155">
        <f t="shared" si="25"/>
        <v>0.72888268445745252</v>
      </c>
      <c r="P134" s="155">
        <f t="shared" si="25"/>
        <v>0.72888864798689401</v>
      </c>
      <c r="Q134" s="155">
        <f t="shared" si="25"/>
        <v>0.72888924432677016</v>
      </c>
      <c r="R134" s="155">
        <f t="shared" ref="R134:V134" si="26">IF(R116=0,"",R116/R98)</f>
        <v>0.72889063264846021</v>
      </c>
      <c r="S134" s="155">
        <f t="shared" si="26"/>
        <v>0.7299116316292753</v>
      </c>
      <c r="T134" s="155">
        <f t="shared" si="26"/>
        <v>0.7312871256222836</v>
      </c>
      <c r="U134" s="155">
        <f t="shared" si="26"/>
        <v>0.73348481531438459</v>
      </c>
      <c r="V134" s="155">
        <f t="shared" si="26"/>
        <v>0.73541648003024029</v>
      </c>
      <c r="W134" s="155">
        <f t="shared" ref="W134:Y134" si="27">IF(W116=0,"",W116/W98)</f>
        <v>0.79820884773510359</v>
      </c>
      <c r="X134" s="155">
        <f t="shared" si="27"/>
        <v>0.83554817884334975</v>
      </c>
      <c r="Y134" s="155">
        <f t="shared" si="27"/>
        <v>0.86706989295526227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0.67413814924975635</v>
      </c>
      <c r="C135" s="156">
        <f t="shared" si="28"/>
        <v>0.676706753969608</v>
      </c>
      <c r="D135" s="156">
        <f t="shared" si="28"/>
        <v>0.680074285539218</v>
      </c>
      <c r="E135" s="156">
        <f t="shared" si="28"/>
        <v>0.68478909340828276</v>
      </c>
      <c r="F135" s="156">
        <f t="shared" si="28"/>
        <v>0.68865439813183382</v>
      </c>
      <c r="G135" s="156">
        <f t="shared" si="28"/>
        <v>0.69236536548385286</v>
      </c>
      <c r="H135" s="156">
        <f t="shared" si="28"/>
        <v>0.69573274581980815</v>
      </c>
      <c r="I135" s="156">
        <f t="shared" si="28"/>
        <v>0.70001147478927073</v>
      </c>
      <c r="J135" s="156">
        <f t="shared" si="28"/>
        <v>0.7036951840286394</v>
      </c>
      <c r="K135" s="156">
        <f t="shared" si="28"/>
        <v>0.70840412247290785</v>
      </c>
      <c r="L135" s="156">
        <f t="shared" si="28"/>
        <v>0.71326749378772847</v>
      </c>
      <c r="M135" s="156">
        <f t="shared" si="28"/>
        <v>0.71877258387209575</v>
      </c>
      <c r="N135" s="156">
        <f t="shared" si="28"/>
        <v>0.72377634926523748</v>
      </c>
      <c r="O135" s="156">
        <f t="shared" si="28"/>
        <v>0.72888268445745252</v>
      </c>
      <c r="P135" s="156">
        <f t="shared" si="28"/>
        <v>0.72888864798689401</v>
      </c>
      <c r="Q135" s="156">
        <f t="shared" si="28"/>
        <v>0.72888924432677016</v>
      </c>
      <c r="R135" s="156">
        <f t="shared" ref="R135:V135" si="29">IF(R117=0,"",R117/R99)</f>
        <v>0.72889063264846021</v>
      </c>
      <c r="S135" s="156">
        <f t="shared" si="29"/>
        <v>0.7299116316292753</v>
      </c>
      <c r="T135" s="156">
        <f t="shared" si="29"/>
        <v>0.7312871256222836</v>
      </c>
      <c r="U135" s="156">
        <f t="shared" si="29"/>
        <v>0.73348481531438459</v>
      </c>
      <c r="V135" s="156">
        <f t="shared" si="29"/>
        <v>0.73541648003024029</v>
      </c>
      <c r="W135" s="156">
        <f t="shared" ref="W135:Y135" si="30">IF(W117=0,"",W117/W99)</f>
        <v>0.79820884773510359</v>
      </c>
      <c r="X135" s="156">
        <f t="shared" si="30"/>
        <v>0.83554817884334975</v>
      </c>
      <c r="Y135" s="156">
        <f t="shared" si="30"/>
        <v>0.86706989295526227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1.7746717148656104</v>
      </c>
      <c r="C136" s="155">
        <f t="shared" si="31"/>
        <v>1.8907590817232236</v>
      </c>
      <c r="D136" s="155">
        <f t="shared" si="31"/>
        <v>2.0084641197692337</v>
      </c>
      <c r="E136" s="155">
        <f t="shared" si="31"/>
        <v>2.1123627375921639</v>
      </c>
      <c r="F136" s="155">
        <f t="shared" si="31"/>
        <v>2.2164818051089314</v>
      </c>
      <c r="G136" s="155">
        <f t="shared" si="31"/>
        <v>2.3313392058190359</v>
      </c>
      <c r="H136" s="155">
        <f t="shared" si="31"/>
        <v>2.4602362180075152</v>
      </c>
      <c r="I136" s="155">
        <f t="shared" si="31"/>
        <v>2.5437348887631761</v>
      </c>
      <c r="J136" s="155">
        <f t="shared" si="31"/>
        <v>2.6067420396272976</v>
      </c>
      <c r="K136" s="155">
        <f t="shared" si="31"/>
        <v>2.7164469810670644</v>
      </c>
      <c r="L136" s="155">
        <f t="shared" si="31"/>
        <v>2.8255446316037869</v>
      </c>
      <c r="M136" s="155">
        <f t="shared" si="31"/>
        <v>2.9615836333862839</v>
      </c>
      <c r="N136" s="155">
        <f t="shared" si="31"/>
        <v>3.0828406593540936</v>
      </c>
      <c r="O136" s="155">
        <f t="shared" si="31"/>
        <v>3.1408386711689946</v>
      </c>
      <c r="P136" s="155">
        <f t="shared" si="31"/>
        <v>3.1850691044499877</v>
      </c>
      <c r="Q136" s="155">
        <f t="shared" si="31"/>
        <v>3.2387187343371111</v>
      </c>
      <c r="R136" s="155">
        <f t="shared" ref="R136:V136" si="32">IF(R118=0,"",R118/R100)</f>
        <v>3.3200273426143148</v>
      </c>
      <c r="S136" s="155">
        <f t="shared" si="32"/>
        <v>3.4326321961697941</v>
      </c>
      <c r="T136" s="155">
        <f t="shared" si="32"/>
        <v>3.5227398708672881</v>
      </c>
      <c r="U136" s="155">
        <f t="shared" si="32"/>
        <v>3.6789604716165032</v>
      </c>
      <c r="V136" s="155">
        <f t="shared" si="32"/>
        <v>3.9060481100876259</v>
      </c>
      <c r="W136" s="155">
        <f t="shared" ref="W136:Y136" si="33">IF(W118=0,"",W118/W100)</f>
        <v>3.9607062157105051</v>
      </c>
      <c r="X136" s="155">
        <f t="shared" si="33"/>
        <v>4.0234238366063355</v>
      </c>
      <c r="Y136" s="155">
        <f t="shared" si="33"/>
        <v>4.0638746233553134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1.7746717148656104</v>
      </c>
      <c r="C137" s="156">
        <f t="shared" si="34"/>
        <v>1.8907590817232236</v>
      </c>
      <c r="D137" s="156">
        <f t="shared" si="34"/>
        <v>2.0084641197692337</v>
      </c>
      <c r="E137" s="156">
        <f t="shared" si="34"/>
        <v>2.1123627375921639</v>
      </c>
      <c r="F137" s="156">
        <f t="shared" si="34"/>
        <v>2.2164818051089314</v>
      </c>
      <c r="G137" s="156">
        <f t="shared" si="34"/>
        <v>2.3313392058190359</v>
      </c>
      <c r="H137" s="156">
        <f t="shared" si="34"/>
        <v>2.4602362180075152</v>
      </c>
      <c r="I137" s="156">
        <f t="shared" si="34"/>
        <v>2.5437348887631761</v>
      </c>
      <c r="J137" s="156">
        <f t="shared" si="34"/>
        <v>2.6067420396272976</v>
      </c>
      <c r="K137" s="156">
        <f t="shared" si="34"/>
        <v>2.7164469810670644</v>
      </c>
      <c r="L137" s="156">
        <f t="shared" si="34"/>
        <v>2.8255446316037869</v>
      </c>
      <c r="M137" s="156">
        <f t="shared" si="34"/>
        <v>2.9615836333862839</v>
      </c>
      <c r="N137" s="156">
        <f t="shared" si="34"/>
        <v>3.0828406593540936</v>
      </c>
      <c r="O137" s="156">
        <f t="shared" si="34"/>
        <v>3.1408386711689946</v>
      </c>
      <c r="P137" s="156">
        <f t="shared" si="34"/>
        <v>3.1850691044499877</v>
      </c>
      <c r="Q137" s="156">
        <f t="shared" si="34"/>
        <v>3.2387187343371111</v>
      </c>
      <c r="R137" s="156">
        <f t="shared" ref="R137:V137" si="35">IF(R119=0,"",R119/R101)</f>
        <v>3.3200273426143148</v>
      </c>
      <c r="S137" s="156">
        <f t="shared" si="35"/>
        <v>3.4326321961697941</v>
      </c>
      <c r="T137" s="156">
        <f t="shared" si="35"/>
        <v>3.5227398708672881</v>
      </c>
      <c r="U137" s="156">
        <f t="shared" si="35"/>
        <v>3.6789604716165032</v>
      </c>
      <c r="V137" s="156">
        <f t="shared" si="35"/>
        <v>3.9060481100876259</v>
      </c>
      <c r="W137" s="156">
        <f t="shared" ref="W137:Y137" si="36">IF(W119=0,"",W119/W101)</f>
        <v>3.9607062157105051</v>
      </c>
      <c r="X137" s="156">
        <f t="shared" si="36"/>
        <v>4.0234238366063355</v>
      </c>
      <c r="Y137" s="156">
        <f t="shared" si="36"/>
        <v>4.0638746233553134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0.57924120186122707</v>
      </c>
      <c r="C138" s="155">
        <f t="shared" si="37"/>
        <v>0.58288693214232279</v>
      </c>
      <c r="D138" s="155">
        <f t="shared" si="37"/>
        <v>0.58709777795566154</v>
      </c>
      <c r="E138" s="155">
        <f t="shared" si="37"/>
        <v>0.59122399984108354</v>
      </c>
      <c r="F138" s="155">
        <f t="shared" si="37"/>
        <v>0.59605806484432911</v>
      </c>
      <c r="G138" s="155">
        <f t="shared" si="37"/>
        <v>0.60231423225553515</v>
      </c>
      <c r="H138" s="155">
        <f t="shared" si="37"/>
        <v>0.60818504340199564</v>
      </c>
      <c r="I138" s="155">
        <f t="shared" si="37"/>
        <v>0.61257590851289645</v>
      </c>
      <c r="J138" s="155">
        <f t="shared" si="37"/>
        <v>0.61624651579731649</v>
      </c>
      <c r="K138" s="155">
        <f t="shared" si="37"/>
        <v>0.62178987358735971</v>
      </c>
      <c r="L138" s="155">
        <f t="shared" si="37"/>
        <v>0.63139776203519804</v>
      </c>
      <c r="M138" s="155">
        <f t="shared" si="37"/>
        <v>0.64650457185863219</v>
      </c>
      <c r="N138" s="155">
        <f t="shared" si="37"/>
        <v>0.65500767215113764</v>
      </c>
      <c r="O138" s="155">
        <f t="shared" si="37"/>
        <v>0.66368020650365156</v>
      </c>
      <c r="P138" s="155">
        <f t="shared" si="37"/>
        <v>0.66838774538663148</v>
      </c>
      <c r="Q138" s="155">
        <f t="shared" si="37"/>
        <v>0.67815976327858929</v>
      </c>
      <c r="R138" s="155">
        <f t="shared" ref="R138:V138" si="38">IF(R120=0,"",R120/R102)</f>
        <v>0.6866357272168756</v>
      </c>
      <c r="S138" s="155">
        <f t="shared" si="38"/>
        <v>0.71277445796755778</v>
      </c>
      <c r="T138" s="155">
        <f t="shared" si="38"/>
        <v>0.73486732871249838</v>
      </c>
      <c r="U138" s="155">
        <f t="shared" si="38"/>
        <v>0.7617981851716803</v>
      </c>
      <c r="V138" s="155">
        <f t="shared" si="38"/>
        <v>0.77459425536293658</v>
      </c>
      <c r="W138" s="155">
        <f t="shared" ref="W138:Y138" si="39">IF(W120=0,"",W120/W102)</f>
        <v>0.81489793011615341</v>
      </c>
      <c r="X138" s="155">
        <f t="shared" si="39"/>
        <v>0.8391726408234198</v>
      </c>
      <c r="Y138" s="155">
        <f t="shared" si="39"/>
        <v>0.84248474366492998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0.56634011243287397</v>
      </c>
      <c r="C139" s="156">
        <f t="shared" si="40"/>
        <v>0.56937184482872882</v>
      </c>
      <c r="D139" s="156">
        <f t="shared" si="40"/>
        <v>0.57299149628988577</v>
      </c>
      <c r="E139" s="156">
        <f t="shared" si="40"/>
        <v>0.57744608087468685</v>
      </c>
      <c r="F139" s="156">
        <f t="shared" si="40"/>
        <v>0.5817071593711638</v>
      </c>
      <c r="G139" s="156">
        <f t="shared" si="40"/>
        <v>0.58629421720881814</v>
      </c>
      <c r="H139" s="156">
        <f t="shared" si="40"/>
        <v>0.59147399612504747</v>
      </c>
      <c r="I139" s="156">
        <f t="shared" si="40"/>
        <v>0.5943713502106468</v>
      </c>
      <c r="J139" s="156">
        <f t="shared" si="40"/>
        <v>0.59566505991993668</v>
      </c>
      <c r="K139" s="156">
        <f t="shared" si="40"/>
        <v>0.59809818114682822</v>
      </c>
      <c r="L139" s="156">
        <f t="shared" si="40"/>
        <v>0.6009116650611408</v>
      </c>
      <c r="M139" s="156">
        <f t="shared" si="40"/>
        <v>0.60496383932039999</v>
      </c>
      <c r="N139" s="156">
        <f t="shared" si="40"/>
        <v>0.60860579249528701</v>
      </c>
      <c r="O139" s="156">
        <f t="shared" si="40"/>
        <v>0.61277965737647067</v>
      </c>
      <c r="P139" s="156">
        <f t="shared" si="40"/>
        <v>0.61463837141247379</v>
      </c>
      <c r="Q139" s="156">
        <f t="shared" si="40"/>
        <v>0.61999428722824534</v>
      </c>
      <c r="R139" s="156">
        <f t="shared" ref="R139:V139" si="41">IF(R121=0,"",R121/R103)</f>
        <v>0.6267973358104334</v>
      </c>
      <c r="S139" s="156">
        <f t="shared" si="41"/>
        <v>0.64966873429605121</v>
      </c>
      <c r="T139" s="156">
        <f t="shared" si="41"/>
        <v>0.66998092526847786</v>
      </c>
      <c r="U139" s="156">
        <f t="shared" si="41"/>
        <v>0.70291860464047262</v>
      </c>
      <c r="V139" s="156">
        <f t="shared" si="41"/>
        <v>0.72288176784790859</v>
      </c>
      <c r="W139" s="156">
        <f t="shared" ref="W139:Y139" si="42">IF(W121=0,"",W121/W103)</f>
        <v>0.75658088208403607</v>
      </c>
      <c r="X139" s="156">
        <f t="shared" si="42"/>
        <v>0.76480805960503995</v>
      </c>
      <c r="Y139" s="156">
        <f t="shared" si="42"/>
        <v>0.77316941375548565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0.87953433834069006</v>
      </c>
      <c r="C140" s="156">
        <f t="shared" si="43"/>
        <v>0.87454568481978112</v>
      </c>
      <c r="D140" s="156">
        <f t="shared" si="43"/>
        <v>0.87152403216591889</v>
      </c>
      <c r="E140" s="156">
        <f t="shared" si="43"/>
        <v>0.8890901190920345</v>
      </c>
      <c r="F140" s="156">
        <f t="shared" si="43"/>
        <v>0.89037871815675484</v>
      </c>
      <c r="G140" s="156">
        <f t="shared" si="43"/>
        <v>0.87767565767926858</v>
      </c>
      <c r="H140" s="156">
        <f t="shared" si="43"/>
        <v>0.88865600616005425</v>
      </c>
      <c r="I140" s="156">
        <f t="shared" si="43"/>
        <v>0.88799752991173797</v>
      </c>
      <c r="J140" s="156">
        <f t="shared" si="43"/>
        <v>0.89090646428922959</v>
      </c>
      <c r="K140" s="156">
        <f t="shared" si="43"/>
        <v>0.88773561907797804</v>
      </c>
      <c r="L140" s="156">
        <f t="shared" si="43"/>
        <v>0.905746174017942</v>
      </c>
      <c r="M140" s="156">
        <f t="shared" si="43"/>
        <v>0.93672774517451052</v>
      </c>
      <c r="N140" s="156">
        <f t="shared" si="43"/>
        <v>0.93452628610513799</v>
      </c>
      <c r="O140" s="156">
        <f t="shared" si="43"/>
        <v>0.93948482300884772</v>
      </c>
      <c r="P140" s="156">
        <f t="shared" si="43"/>
        <v>0.9375447667374821</v>
      </c>
      <c r="Q140" s="156">
        <f t="shared" si="43"/>
        <v>0.93760003298935701</v>
      </c>
      <c r="R140" s="156">
        <f t="shared" ref="R140:V140" si="44">IF(R122=0,"",R122/R104)</f>
        <v>0.93406124050296191</v>
      </c>
      <c r="S140" s="156">
        <f t="shared" si="44"/>
        <v>0.93963200263498925</v>
      </c>
      <c r="T140" s="156">
        <f t="shared" si="44"/>
        <v>0.96030010808861133</v>
      </c>
      <c r="U140" s="156">
        <f t="shared" si="44"/>
        <v>0.96461218957165284</v>
      </c>
      <c r="V140" s="156">
        <f t="shared" si="44"/>
        <v>0.95780050046076493</v>
      </c>
      <c r="W140" s="156">
        <f t="shared" ref="W140:Y140" si="45">IF(W122=0,"",W122/W104)</f>
        <v>0.9578540244962257</v>
      </c>
      <c r="X140" s="156">
        <f t="shared" si="45"/>
        <v>0.93435200572218025</v>
      </c>
      <c r="Y140" s="156">
        <f t="shared" si="45"/>
        <v>0.94661550446175635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0.56634011243287408</v>
      </c>
      <c r="C141" s="157">
        <f t="shared" si="46"/>
        <v>0.56832597769732152</v>
      </c>
      <c r="D141" s="157">
        <f t="shared" si="46"/>
        <v>0.57123477156417812</v>
      </c>
      <c r="E141" s="157">
        <f t="shared" si="46"/>
        <v>0.57887590665236743</v>
      </c>
      <c r="F141" s="157">
        <f t="shared" si="46"/>
        <v>0.58254514610929853</v>
      </c>
      <c r="G141" s="157">
        <f t="shared" si="46"/>
        <v>0.5858684449887589</v>
      </c>
      <c r="H141" s="157">
        <f t="shared" si="46"/>
        <v>0.59111963493539177</v>
      </c>
      <c r="I141" s="157">
        <f t="shared" si="46"/>
        <v>0.59360336749460052</v>
      </c>
      <c r="J141" s="157">
        <f t="shared" si="46"/>
        <v>0.59568732322993256</v>
      </c>
      <c r="K141" s="157">
        <f t="shared" si="46"/>
        <v>0.59836778334436147</v>
      </c>
      <c r="L141" s="157">
        <f t="shared" si="46"/>
        <v>0.605064798304355</v>
      </c>
      <c r="M141" s="157">
        <f t="shared" si="46"/>
        <v>0.61039801480780598</v>
      </c>
      <c r="N141" s="157">
        <f t="shared" si="46"/>
        <v>0.61347452172963479</v>
      </c>
      <c r="O141" s="157">
        <f t="shared" si="46"/>
        <v>0.6161217219623929</v>
      </c>
      <c r="P141" s="157">
        <f t="shared" si="46"/>
        <v>0.61714868668263045</v>
      </c>
      <c r="Q141" s="157">
        <f t="shared" si="46"/>
        <v>0.62009184264971229</v>
      </c>
      <c r="R141" s="157">
        <f t="shared" ref="R141:V141" si="47">IF(R123=0,"",R123/R105)</f>
        <v>0.62471915412464774</v>
      </c>
      <c r="S141" s="157">
        <f t="shared" si="47"/>
        <v>0.64457263579666657</v>
      </c>
      <c r="T141" s="157">
        <f t="shared" si="47"/>
        <v>0.66890082519513216</v>
      </c>
      <c r="U141" s="157">
        <f t="shared" si="47"/>
        <v>0.7022090381913072</v>
      </c>
      <c r="V141" s="157">
        <f t="shared" si="47"/>
        <v>0.72844669947526597</v>
      </c>
      <c r="W141" s="157">
        <f t="shared" ref="W141:Y141" si="48">IF(W123=0,"",W123/W105)</f>
        <v>0.73887165836203716</v>
      </c>
      <c r="X141" s="157">
        <f t="shared" si="48"/>
        <v>0.73780163149621469</v>
      </c>
      <c r="Y141" s="157">
        <f t="shared" si="48"/>
        <v>0.7423730196764915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0.63890758712399387</v>
      </c>
      <c r="C143" s="157">
        <f t="shared" si="52"/>
        <v>0.64207504566033213</v>
      </c>
      <c r="D143" s="157">
        <f t="shared" si="52"/>
        <v>0.64605301669017901</v>
      </c>
      <c r="E143" s="157">
        <f t="shared" si="52"/>
        <v>0.64960875846077559</v>
      </c>
      <c r="F143" s="157">
        <f t="shared" si="52"/>
        <v>0.65349164811892646</v>
      </c>
      <c r="G143" s="157">
        <f t="shared" si="52"/>
        <v>0.65692575569136291</v>
      </c>
      <c r="H143" s="157">
        <f t="shared" si="52"/>
        <v>0.66090260873269635</v>
      </c>
      <c r="I143" s="157">
        <f t="shared" si="52"/>
        <v>0.66289822518375552</v>
      </c>
      <c r="J143" s="157">
        <f t="shared" si="52"/>
        <v>0.663505635058106</v>
      </c>
      <c r="K143" s="157">
        <f t="shared" si="52"/>
        <v>0.66474126824265345</v>
      </c>
      <c r="L143" s="157">
        <f t="shared" si="52"/>
        <v>0.66525936009395914</v>
      </c>
      <c r="M143" s="157">
        <f t="shared" si="52"/>
        <v>0.66692242618449682</v>
      </c>
      <c r="N143" s="157">
        <f t="shared" si="52"/>
        <v>0.66832476829610477</v>
      </c>
      <c r="O143" s="157">
        <f t="shared" si="52"/>
        <v>0.67061894563576896</v>
      </c>
      <c r="P143" s="157">
        <f t="shared" si="52"/>
        <v>0.67184857015737531</v>
      </c>
      <c r="Q143" s="157">
        <f t="shared" si="52"/>
        <v>0.67608040424925464</v>
      </c>
      <c r="R143" s="157">
        <f t="shared" ref="R143:V143" si="53">IF(R125=0,"",R125/R107)</f>
        <v>0.68005322543870173</v>
      </c>
      <c r="S143" s="157">
        <f t="shared" si="53"/>
        <v>0.69412814828979541</v>
      </c>
      <c r="T143" s="157">
        <f t="shared" si="53"/>
        <v>0.70677314925173262</v>
      </c>
      <c r="U143" s="157">
        <f t="shared" si="53"/>
        <v>0.72070562083994194</v>
      </c>
      <c r="V143" s="157">
        <f t="shared" si="53"/>
        <v>0.73448877462500939</v>
      </c>
      <c r="W143" s="157">
        <f t="shared" ref="W143:Y143" si="54">IF(W125=0,"",W125/W107)</f>
        <v>0.73985586664909697</v>
      </c>
      <c r="X143" s="157">
        <f t="shared" si="54"/>
        <v>0.76587806210513854</v>
      </c>
      <c r="Y143" s="157">
        <f t="shared" si="54"/>
        <v>0.78517798163244346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0.9146173379094078</v>
      </c>
      <c r="C144" s="158">
        <f t="shared" si="55"/>
        <v>0.90467541542948449</v>
      </c>
      <c r="D144" s="158">
        <f t="shared" si="55"/>
        <v>0.89968497137285008</v>
      </c>
      <c r="E144" s="158">
        <f t="shared" si="55"/>
        <v>0.92666330587429735</v>
      </c>
      <c r="F144" s="158">
        <f t="shared" si="55"/>
        <v>0.92669660536197229</v>
      </c>
      <c r="G144" s="158">
        <f t="shared" si="55"/>
        <v>0.9036724074037108</v>
      </c>
      <c r="H144" s="158">
        <f t="shared" si="55"/>
        <v>0.91786154244826212</v>
      </c>
      <c r="I144" s="158">
        <f t="shared" si="55"/>
        <v>0.91563432338005657</v>
      </c>
      <c r="J144" s="158">
        <f t="shared" si="55"/>
        <v>0.9186904893778205</v>
      </c>
      <c r="K144" s="158">
        <f t="shared" si="55"/>
        <v>0.91366741139937069</v>
      </c>
      <c r="L144" s="158">
        <f t="shared" si="55"/>
        <v>0.93859759233018625</v>
      </c>
      <c r="M144" s="158">
        <f t="shared" si="55"/>
        <v>0.95340872610302796</v>
      </c>
      <c r="N144" s="158">
        <f t="shared" si="55"/>
        <v>0.95521073582479987</v>
      </c>
      <c r="O144" s="158">
        <f t="shared" si="55"/>
        <v>0.96211155768186307</v>
      </c>
      <c r="P144" s="158">
        <f t="shared" si="55"/>
        <v>0.95928100454516463</v>
      </c>
      <c r="Q144" s="158">
        <f t="shared" si="55"/>
        <v>0.9573919662598358</v>
      </c>
      <c r="R144" s="158">
        <f t="shared" ref="R144:V144" si="56">IF(R126=0,"",R126/R108)</f>
        <v>0.95394458439835073</v>
      </c>
      <c r="S144" s="158">
        <f t="shared" si="56"/>
        <v>0.95773734863752891</v>
      </c>
      <c r="T144" s="158">
        <f t="shared" si="56"/>
        <v>0.97080348427173868</v>
      </c>
      <c r="U144" s="158">
        <f t="shared" si="56"/>
        <v>0.97226034612319212</v>
      </c>
      <c r="V144" s="158">
        <f t="shared" si="56"/>
        <v>0.98962411441842824</v>
      </c>
      <c r="W144" s="158">
        <f t="shared" ref="W144:Y144" si="57">IF(W126=0,"",W126/W108)</f>
        <v>0.97742523447357876</v>
      </c>
      <c r="X144" s="158">
        <f t="shared" si="57"/>
        <v>0.9605390983797667</v>
      </c>
      <c r="Y144" s="158">
        <f t="shared" si="57"/>
        <v>0.96370348439499598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0.63890758712399387</v>
      </c>
      <c r="C145" s="156">
        <f t="shared" si="58"/>
        <v>0.64258601600342424</v>
      </c>
      <c r="D145" s="156">
        <f t="shared" si="58"/>
        <v>0.64640068012812246</v>
      </c>
      <c r="E145" s="156">
        <f t="shared" si="58"/>
        <v>0.64941889474742132</v>
      </c>
      <c r="F145" s="156">
        <f t="shared" si="58"/>
        <v>0.65323673493283574</v>
      </c>
      <c r="G145" s="156">
        <f t="shared" si="58"/>
        <v>0.65738262519347634</v>
      </c>
      <c r="H145" s="156">
        <f t="shared" si="58"/>
        <v>0.66067381749172993</v>
      </c>
      <c r="I145" s="156">
        <f t="shared" si="58"/>
        <v>0.66257892232911708</v>
      </c>
      <c r="J145" s="156">
        <f t="shared" si="58"/>
        <v>0.66372503366665347</v>
      </c>
      <c r="K145" s="156">
        <f t="shared" si="58"/>
        <v>0.66539249013402546</v>
      </c>
      <c r="L145" s="156">
        <f t="shared" si="58"/>
        <v>0.66741072779428967</v>
      </c>
      <c r="M145" s="156">
        <f t="shared" si="58"/>
        <v>0.66977776645119769</v>
      </c>
      <c r="N145" s="156">
        <f t="shared" si="58"/>
        <v>0.67141024651366832</v>
      </c>
      <c r="O145" s="156">
        <f t="shared" si="58"/>
        <v>0.67289270818532831</v>
      </c>
      <c r="P145" s="156">
        <f t="shared" si="58"/>
        <v>0.67346096343202166</v>
      </c>
      <c r="Q145" s="156">
        <f t="shared" si="58"/>
        <v>0.67680132112444924</v>
      </c>
      <c r="R145" s="156">
        <f t="shared" ref="R145:V145" si="59">IF(R127=0,"",R127/R109)</f>
        <v>0.68085317890568198</v>
      </c>
      <c r="S145" s="156">
        <f t="shared" si="59"/>
        <v>0.69062320585811277</v>
      </c>
      <c r="T145" s="156">
        <f t="shared" si="59"/>
        <v>0.70256408708263696</v>
      </c>
      <c r="U145" s="156">
        <f t="shared" si="59"/>
        <v>0.71986516814652479</v>
      </c>
      <c r="V145" s="156">
        <f t="shared" si="59"/>
        <v>0.73123472722916416</v>
      </c>
      <c r="W145" s="156">
        <f t="shared" ref="W145:Y145" si="60">IF(W127=0,"",W127/W109)</f>
        <v>0.7549612097469578</v>
      </c>
      <c r="X145" s="156">
        <f t="shared" si="60"/>
        <v>0.7695661238306406</v>
      </c>
      <c r="Y145" s="156">
        <f t="shared" si="60"/>
        <v>0.78046159866621101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0.62691851540494226</v>
      </c>
      <c r="C147" s="155">
        <f t="shared" si="64"/>
        <v>0.63321052862999228</v>
      </c>
      <c r="D147" s="155">
        <f t="shared" si="64"/>
        <v>0.63754002951084399</v>
      </c>
      <c r="E147" s="155">
        <f t="shared" si="64"/>
        <v>0.62660994576387874</v>
      </c>
      <c r="F147" s="155">
        <f t="shared" si="64"/>
        <v>0.6308933581321936</v>
      </c>
      <c r="G147" s="155">
        <f t="shared" si="64"/>
        <v>0.64379079267596317</v>
      </c>
      <c r="H147" s="155">
        <f t="shared" si="64"/>
        <v>0.64939843168395683</v>
      </c>
      <c r="I147" s="155">
        <f t="shared" si="64"/>
        <v>0.65747441967096676</v>
      </c>
      <c r="J147" s="155">
        <f t="shared" si="64"/>
        <v>0.65815784337883898</v>
      </c>
      <c r="K147" s="155">
        <f t="shared" si="64"/>
        <v>0.66052628341664443</v>
      </c>
      <c r="L147" s="155">
        <f t="shared" si="64"/>
        <v>0.66905222212907589</v>
      </c>
      <c r="M147" s="155">
        <f t="shared" si="64"/>
        <v>0.66034188629205737</v>
      </c>
      <c r="N147" s="155">
        <f t="shared" si="64"/>
        <v>0.65242650412540715</v>
      </c>
      <c r="O147" s="155">
        <f t="shared" si="64"/>
        <v>0.64086860535434687</v>
      </c>
      <c r="P147" s="155">
        <f t="shared" si="64"/>
        <v>0.63781934465424051</v>
      </c>
      <c r="Q147" s="155">
        <f t="shared" si="64"/>
        <v>0.63867343439595259</v>
      </c>
      <c r="R147" s="155">
        <f t="shared" ref="R147:V147" si="65">IF(R129=0,"",R129/R111)</f>
        <v>0.65225186585475203</v>
      </c>
      <c r="S147" s="155">
        <f t="shared" si="65"/>
        <v>0.64949585970854662</v>
      </c>
      <c r="T147" s="155">
        <f t="shared" si="65"/>
        <v>0.67033812422371342</v>
      </c>
      <c r="U147" s="155">
        <f t="shared" si="65"/>
        <v>0.69245166731343522</v>
      </c>
      <c r="V147" s="155">
        <f t="shared" si="65"/>
        <v>0.71020246681156118</v>
      </c>
      <c r="W147" s="155">
        <f t="shared" ref="W147:Y147" si="66">IF(W129=0,"",W129/W111)</f>
        <v>0.77602437259011581</v>
      </c>
      <c r="X147" s="155">
        <f t="shared" si="66"/>
        <v>0.80270608629537243</v>
      </c>
      <c r="Y147" s="155">
        <f t="shared" si="66"/>
        <v>0.82725218576659554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0.55351870155983995</v>
      </c>
      <c r="C148" s="156">
        <f t="shared" si="67"/>
        <v>0.55442961023518733</v>
      </c>
      <c r="D148" s="156">
        <f t="shared" si="67"/>
        <v>0.55553680438192776</v>
      </c>
      <c r="E148" s="156">
        <f t="shared" si="67"/>
        <v>0.55692264642858669</v>
      </c>
      <c r="F148" s="156">
        <f t="shared" si="67"/>
        <v>0.55809205826125441</v>
      </c>
      <c r="G148" s="156">
        <f t="shared" si="67"/>
        <v>0.55924675044462824</v>
      </c>
      <c r="H148" s="156">
        <f t="shared" si="67"/>
        <v>0.5606388134196737</v>
      </c>
      <c r="I148" s="156">
        <f t="shared" si="67"/>
        <v>0.5614304809130588</v>
      </c>
      <c r="J148" s="156">
        <f t="shared" si="67"/>
        <v>0.56174649063582904</v>
      </c>
      <c r="K148" s="156">
        <f t="shared" si="67"/>
        <v>0.56244246001670706</v>
      </c>
      <c r="L148" s="156">
        <f t="shared" si="67"/>
        <v>0.56331146625224127</v>
      </c>
      <c r="M148" s="156">
        <f t="shared" si="67"/>
        <v>0.56419909261546008</v>
      </c>
      <c r="N148" s="156">
        <f t="shared" si="67"/>
        <v>0.56470115104096075</v>
      </c>
      <c r="O148" s="156">
        <f t="shared" si="67"/>
        <v>0.56503422135070036</v>
      </c>
      <c r="P148" s="156">
        <f t="shared" si="67"/>
        <v>0.56516100073822251</v>
      </c>
      <c r="Q148" s="156">
        <f t="shared" si="67"/>
        <v>0.56534224175525294</v>
      </c>
      <c r="R148" s="156">
        <f t="shared" ref="R148:V148" si="68">IF(R130=0,"",R130/R112)</f>
        <v>0.56558323119648402</v>
      </c>
      <c r="S148" s="156">
        <f t="shared" si="68"/>
        <v>0.56728300450795088</v>
      </c>
      <c r="T148" s="156">
        <f t="shared" si="68"/>
        <v>0.56934752740532391</v>
      </c>
      <c r="U148" s="156">
        <f t="shared" si="68"/>
        <v>0.57423704557149269</v>
      </c>
      <c r="V148" s="156">
        <f t="shared" si="68"/>
        <v>0.57912466400041218</v>
      </c>
      <c r="W148" s="156">
        <f t="shared" ref="W148:Y148" si="69">IF(W130=0,"",W130/W112)</f>
        <v>0.59035077790169277</v>
      </c>
      <c r="X148" s="156">
        <f t="shared" si="69"/>
        <v>0.59381069974035339</v>
      </c>
      <c r="Y148" s="156">
        <f t="shared" si="69"/>
        <v>0.59778593308479355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0.72128123177973091</v>
      </c>
      <c r="C149" s="159">
        <f t="shared" si="70"/>
        <v>0.72305098718147831</v>
      </c>
      <c r="D149" s="159">
        <f t="shared" si="70"/>
        <v>0.72518928570874142</v>
      </c>
      <c r="E149" s="159">
        <f t="shared" si="70"/>
        <v>0.72772524384408688</v>
      </c>
      <c r="F149" s="159">
        <f t="shared" si="70"/>
        <v>0.73049914427067941</v>
      </c>
      <c r="G149" s="159">
        <f t="shared" si="70"/>
        <v>0.73363022076250939</v>
      </c>
      <c r="H149" s="159">
        <f t="shared" si="70"/>
        <v>0.7368405853384481</v>
      </c>
      <c r="I149" s="159">
        <f t="shared" si="70"/>
        <v>0.73861331147239129</v>
      </c>
      <c r="J149" s="159">
        <f t="shared" si="70"/>
        <v>0.73950132320834783</v>
      </c>
      <c r="K149" s="159">
        <f t="shared" si="70"/>
        <v>0.74085199235902544</v>
      </c>
      <c r="L149" s="159">
        <f t="shared" si="70"/>
        <v>0.74217496939129046</v>
      </c>
      <c r="M149" s="159">
        <f t="shared" si="70"/>
        <v>0.74375146900236555</v>
      </c>
      <c r="N149" s="159">
        <f t="shared" si="70"/>
        <v>0.74508799121576608</v>
      </c>
      <c r="O149" s="159">
        <f t="shared" si="70"/>
        <v>0.7466686419576305</v>
      </c>
      <c r="P149" s="159">
        <f t="shared" si="70"/>
        <v>0.74740107928438715</v>
      </c>
      <c r="Q149" s="159">
        <f t="shared" si="70"/>
        <v>0.75032773259738805</v>
      </c>
      <c r="R149" s="159">
        <f t="shared" ref="R149:V149" si="71">IF(R131=0,"",R131/R113)</f>
        <v>0.75492454983075152</v>
      </c>
      <c r="S149" s="159">
        <f t="shared" si="71"/>
        <v>0.76862086276365149</v>
      </c>
      <c r="T149" s="159">
        <f t="shared" si="71"/>
        <v>0.78140871189057104</v>
      </c>
      <c r="U149" s="159">
        <f t="shared" si="71"/>
        <v>0.79803195717656839</v>
      </c>
      <c r="V149" s="159">
        <f t="shared" si="71"/>
        <v>0.80546210643051253</v>
      </c>
      <c r="W149" s="159">
        <f t="shared" ref="W149:Y149" si="72">IF(W131=0,"",W131/W113)</f>
        <v>0.84148821556215025</v>
      </c>
      <c r="X149" s="159">
        <f t="shared" si="72"/>
        <v>0.85737630491998362</v>
      </c>
      <c r="Y149" s="159">
        <f t="shared" si="72"/>
        <v>0.86998132357911462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96.270128154074058</v>
      </c>
      <c r="C151" s="117">
        <f t="shared" si="73"/>
        <v>91.759978021408699</v>
      </c>
      <c r="D151" s="117">
        <f t="shared" si="73"/>
        <v>91.200933881259999</v>
      </c>
      <c r="E151" s="117">
        <f t="shared" si="73"/>
        <v>103.80779558225996</v>
      </c>
      <c r="F151" s="117">
        <f t="shared" si="73"/>
        <v>102.3559824333222</v>
      </c>
      <c r="G151" s="117">
        <f t="shared" si="73"/>
        <v>93.190291990427994</v>
      </c>
      <c r="H151" s="117">
        <f t="shared" si="73"/>
        <v>86.778510851533142</v>
      </c>
      <c r="I151" s="117">
        <f t="shared" si="73"/>
        <v>83.939667254804448</v>
      </c>
      <c r="J151" s="117">
        <f t="shared" si="73"/>
        <v>74.919366811051589</v>
      </c>
      <c r="K151" s="117">
        <f t="shared" si="73"/>
        <v>71.288757368134</v>
      </c>
      <c r="L151" s="117">
        <f t="shared" si="73"/>
        <v>69.826738490183004</v>
      </c>
      <c r="M151" s="117">
        <f t="shared" si="73"/>
        <v>58.717780256088567</v>
      </c>
      <c r="N151" s="117">
        <f t="shared" si="73"/>
        <v>44.561620263173339</v>
      </c>
      <c r="O151" s="117">
        <f t="shared" si="73"/>
        <v>32.150792743451539</v>
      </c>
      <c r="P151" s="117">
        <f t="shared" si="73"/>
        <v>15.336532934298893</v>
      </c>
      <c r="Q151" s="117">
        <f t="shared" si="73"/>
        <v>8.3156960171048926</v>
      </c>
      <c r="R151" s="117">
        <f t="shared" ref="R151:V151" si="74">R152+R154+R156+R165</f>
        <v>5.4130303125879173</v>
      </c>
      <c r="S151" s="117">
        <f t="shared" si="74"/>
        <v>4.8672516283650626</v>
      </c>
      <c r="T151" s="117">
        <f t="shared" si="74"/>
        <v>3.580229693745113</v>
      </c>
      <c r="U151" s="117">
        <f t="shared" si="74"/>
        <v>2.2158724935139436</v>
      </c>
      <c r="V151" s="117">
        <f t="shared" si="74"/>
        <v>1.6142211898488665</v>
      </c>
      <c r="W151" s="117">
        <f t="shared" ref="W151:Y151" si="75">W152+W154+W156+W165</f>
        <v>2.157017419190336</v>
      </c>
      <c r="X151" s="117">
        <f t="shared" si="75"/>
        <v>2.9513694072154215</v>
      </c>
      <c r="Y151" s="117">
        <f t="shared" si="75"/>
        <v>6.1306597173816053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50.492837334565678</v>
      </c>
      <c r="C156" s="122">
        <v>48.445879467808517</v>
      </c>
      <c r="D156" s="122">
        <v>47.697909051428546</v>
      </c>
      <c r="E156" s="122">
        <v>50.265224281385677</v>
      </c>
      <c r="F156" s="122">
        <v>49.545010527484564</v>
      </c>
      <c r="G156" s="122">
        <v>47.717449563902996</v>
      </c>
      <c r="H156" s="122">
        <v>46.203750329548029</v>
      </c>
      <c r="I156" s="122">
        <v>46.060891340851711</v>
      </c>
      <c r="J156" s="122">
        <v>43.795139642069294</v>
      </c>
      <c r="K156" s="122">
        <v>42.081260700592814</v>
      </c>
      <c r="L156" s="122">
        <v>40.689650850444835</v>
      </c>
      <c r="M156" s="122">
        <v>32.15626272195059</v>
      </c>
      <c r="N156" s="122">
        <v>24.773057144634819</v>
      </c>
      <c r="O156" s="122">
        <v>17.778592868156789</v>
      </c>
      <c r="P156" s="122">
        <v>8.4250692617649641</v>
      </c>
      <c r="Q156" s="122">
        <v>4.4587137320154158</v>
      </c>
      <c r="R156" s="122">
        <v>2.7900599880129007</v>
      </c>
      <c r="S156" s="122">
        <v>2.399783666985781</v>
      </c>
      <c r="T156" s="122">
        <v>1.7403862623241857</v>
      </c>
      <c r="U156" s="122">
        <v>1.1147341422831836</v>
      </c>
      <c r="V156" s="122">
        <v>0.87062906197412093</v>
      </c>
      <c r="W156" s="122">
        <v>1.3346166482119806</v>
      </c>
      <c r="X156" s="122">
        <v>1.8841890719678238</v>
      </c>
      <c r="Y156" s="122">
        <v>4.0645746378717238</v>
      </c>
      <c r="DA156" s="130" t="s">
        <v>2231</v>
      </c>
    </row>
    <row r="157" spans="1:105" ht="12" customHeight="1" x14ac:dyDescent="0.25">
      <c r="A157" s="97" t="s">
        <v>124</v>
      </c>
      <c r="B157" s="98">
        <v>50.345459976995997</v>
      </c>
      <c r="C157" s="98">
        <v>48.30450930940048</v>
      </c>
      <c r="D157" s="98">
        <v>47.560311707165219</v>
      </c>
      <c r="E157" s="98">
        <v>50.112049749587449</v>
      </c>
      <c r="F157" s="98">
        <v>49.396732934124216</v>
      </c>
      <c r="G157" s="98">
        <v>47.568915070047879</v>
      </c>
      <c r="H157" s="98">
        <v>46.072505310384507</v>
      </c>
      <c r="I157" s="98">
        <v>45.935737123186946</v>
      </c>
      <c r="J157" s="98">
        <v>43.668043798264222</v>
      </c>
      <c r="K157" s="98">
        <v>41.948547616869917</v>
      </c>
      <c r="L157" s="98">
        <v>40.526011221806037</v>
      </c>
      <c r="M157" s="98">
        <v>32.053929409992492</v>
      </c>
      <c r="N157" s="98">
        <v>24.674589020822815</v>
      </c>
      <c r="O157" s="98">
        <v>17.702256556837355</v>
      </c>
      <c r="P157" s="98">
        <v>8.3848012862420376</v>
      </c>
      <c r="Q157" s="98">
        <v>4.4349665181210804</v>
      </c>
      <c r="R157" s="98">
        <v>2.7734664265878735</v>
      </c>
      <c r="S157" s="98">
        <v>2.3821240464658153</v>
      </c>
      <c r="T157" s="98">
        <v>1.7327284693914724</v>
      </c>
      <c r="U157" s="98">
        <v>1.1100165680965375</v>
      </c>
      <c r="V157" s="98">
        <v>0.86550560683183597</v>
      </c>
      <c r="W157" s="98">
        <v>1.3310816483513765</v>
      </c>
      <c r="X157" s="98">
        <v>1.879770238250186</v>
      </c>
      <c r="Y157" s="98">
        <v>4.0616206001860595</v>
      </c>
      <c r="DA157" s="63" t="s">
        <v>2232</v>
      </c>
    </row>
    <row r="158" spans="1:105" ht="12" customHeight="1" x14ac:dyDescent="0.25">
      <c r="A158" s="97" t="s">
        <v>123</v>
      </c>
      <c r="B158" s="98">
        <v>0.1473773575696784</v>
      </c>
      <c r="C158" s="98">
        <v>0.14137015840803618</v>
      </c>
      <c r="D158" s="98">
        <v>0.13759734426332793</v>
      </c>
      <c r="E158" s="98">
        <v>0.15317453179822785</v>
      </c>
      <c r="F158" s="98">
        <v>0.14827759336034485</v>
      </c>
      <c r="G158" s="98">
        <v>0.14853449385511611</v>
      </c>
      <c r="H158" s="98">
        <v>0.13124501916352305</v>
      </c>
      <c r="I158" s="98">
        <v>0.12515421766476742</v>
      </c>
      <c r="J158" s="98">
        <v>0.12709584380507563</v>
      </c>
      <c r="K158" s="98">
        <v>0.132713083722895</v>
      </c>
      <c r="L158" s="98">
        <v>0.1636396286387965</v>
      </c>
      <c r="M158" s="98">
        <v>0.10233331195809596</v>
      </c>
      <c r="N158" s="98">
        <v>9.8468123812005662E-2</v>
      </c>
      <c r="O158" s="98">
        <v>7.6336311319432942E-2</v>
      </c>
      <c r="P158" s="98">
        <v>4.0267975522927262E-2</v>
      </c>
      <c r="Q158" s="98">
        <v>2.3747213894335692E-2</v>
      </c>
      <c r="R158" s="98">
        <v>1.6593561425027319E-2</v>
      </c>
      <c r="S158" s="98">
        <v>1.7659620519965634E-2</v>
      </c>
      <c r="T158" s="98">
        <v>7.6577929327133068E-3</v>
      </c>
      <c r="U158" s="98">
        <v>4.7175741866461451E-3</v>
      </c>
      <c r="V158" s="98">
        <v>5.1234551422849771E-3</v>
      </c>
      <c r="W158" s="98">
        <v>3.5349998606040581E-3</v>
      </c>
      <c r="X158" s="98">
        <v>4.4188337176378429E-3</v>
      </c>
      <c r="Y158" s="98">
        <v>2.9540376856645057E-3</v>
      </c>
      <c r="DA158" s="63" t="s">
        <v>2233</v>
      </c>
    </row>
    <row r="159" spans="1:105" ht="12" customHeight="1" x14ac:dyDescent="0.25">
      <c r="A159" s="100" t="s">
        <v>50</v>
      </c>
      <c r="B159" s="101">
        <v>0.1473773575696784</v>
      </c>
      <c r="C159" s="101">
        <v>0.14137015840803618</v>
      </c>
      <c r="D159" s="101">
        <v>0.13759734426332793</v>
      </c>
      <c r="E159" s="101">
        <v>0.15317453179822785</v>
      </c>
      <c r="F159" s="101">
        <v>0.14827759336034485</v>
      </c>
      <c r="G159" s="101">
        <v>0.14853449385511611</v>
      </c>
      <c r="H159" s="101">
        <v>0.13124501916352305</v>
      </c>
      <c r="I159" s="101">
        <v>0.12515421766476742</v>
      </c>
      <c r="J159" s="101">
        <v>0.12709584380507563</v>
      </c>
      <c r="K159" s="101">
        <v>0.132713083722895</v>
      </c>
      <c r="L159" s="101">
        <v>0.1636396286387965</v>
      </c>
      <c r="M159" s="101">
        <v>0.10233331195809596</v>
      </c>
      <c r="N159" s="101">
        <v>9.8468123812005662E-2</v>
      </c>
      <c r="O159" s="101">
        <v>7.6336311319432942E-2</v>
      </c>
      <c r="P159" s="101">
        <v>4.0267975522927262E-2</v>
      </c>
      <c r="Q159" s="101">
        <v>2.3747213894335692E-2</v>
      </c>
      <c r="R159" s="101">
        <v>1.6593561425027319E-2</v>
      </c>
      <c r="S159" s="101">
        <v>1.7659620519965634E-2</v>
      </c>
      <c r="T159" s="101">
        <v>7.6577929327133068E-3</v>
      </c>
      <c r="U159" s="101">
        <v>4.7175741866461451E-3</v>
      </c>
      <c r="V159" s="101">
        <v>5.1234551422849771E-3</v>
      </c>
      <c r="W159" s="101">
        <v>3.5349998606040581E-3</v>
      </c>
      <c r="X159" s="101">
        <v>4.4188337176378429E-3</v>
      </c>
      <c r="Y159" s="101">
        <v>2.9540376856645057E-3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45.777290819508373</v>
      </c>
      <c r="C165" s="122">
        <v>43.314098553600189</v>
      </c>
      <c r="D165" s="122">
        <v>43.50302482983146</v>
      </c>
      <c r="E165" s="122">
        <v>53.542571300874286</v>
      </c>
      <c r="F165" s="122">
        <v>52.810971905837626</v>
      </c>
      <c r="G165" s="122">
        <v>45.472842426525006</v>
      </c>
      <c r="H165" s="122">
        <v>40.574760521985112</v>
      </c>
      <c r="I165" s="122">
        <v>37.87877591395273</v>
      </c>
      <c r="J165" s="122">
        <v>31.124227168982294</v>
      </c>
      <c r="K165" s="122">
        <v>29.207496667541189</v>
      </c>
      <c r="L165" s="122">
        <v>29.137087639738169</v>
      </c>
      <c r="M165" s="122">
        <v>26.561517534137977</v>
      </c>
      <c r="N165" s="122">
        <v>19.788563118538516</v>
      </c>
      <c r="O165" s="122">
        <v>14.372199875294749</v>
      </c>
      <c r="P165" s="122">
        <v>6.9114636725339285</v>
      </c>
      <c r="Q165" s="122">
        <v>3.8569822850894773</v>
      </c>
      <c r="R165" s="122">
        <v>2.6229703245750162</v>
      </c>
      <c r="S165" s="122">
        <v>2.467467961379282</v>
      </c>
      <c r="T165" s="122">
        <v>1.8398434314209271</v>
      </c>
      <c r="U165" s="122">
        <v>1.1011383512307602</v>
      </c>
      <c r="V165" s="122">
        <v>0.74359212787474571</v>
      </c>
      <c r="W165" s="122">
        <v>0.82240077097835529</v>
      </c>
      <c r="X165" s="122">
        <v>1.0671803352475977</v>
      </c>
      <c r="Y165" s="122">
        <v>2.0660850795098815</v>
      </c>
      <c r="DA165" s="130" t="s">
        <v>2240</v>
      </c>
    </row>
    <row r="166" spans="1:105" ht="12" customHeight="1" x14ac:dyDescent="0.25">
      <c r="A166" s="97" t="s">
        <v>50</v>
      </c>
      <c r="B166" s="98">
        <v>45.777290819508373</v>
      </c>
      <c r="C166" s="98">
        <v>43.314098553600189</v>
      </c>
      <c r="D166" s="98">
        <v>43.50302482983146</v>
      </c>
      <c r="E166" s="98">
        <v>53.542571300874286</v>
      </c>
      <c r="F166" s="98">
        <v>52.810971905837626</v>
      </c>
      <c r="G166" s="98">
        <v>45.472842426525006</v>
      </c>
      <c r="H166" s="98">
        <v>40.574760521985112</v>
      </c>
      <c r="I166" s="98">
        <v>37.87877591395273</v>
      </c>
      <c r="J166" s="98">
        <v>31.124227168982294</v>
      </c>
      <c r="K166" s="98">
        <v>29.207496667541189</v>
      </c>
      <c r="L166" s="98">
        <v>29.137087639738169</v>
      </c>
      <c r="M166" s="98">
        <v>26.561517534137977</v>
      </c>
      <c r="N166" s="98">
        <v>19.788563118538516</v>
      </c>
      <c r="O166" s="98">
        <v>14.372199875294749</v>
      </c>
      <c r="P166" s="98">
        <v>6.9114636725339285</v>
      </c>
      <c r="Q166" s="98">
        <v>3.8569822850894773</v>
      </c>
      <c r="R166" s="98">
        <v>2.6229703245750162</v>
      </c>
      <c r="S166" s="98">
        <v>2.467467961379282</v>
      </c>
      <c r="T166" s="98">
        <v>1.8398434314209271</v>
      </c>
      <c r="U166" s="98">
        <v>1.1011383512307602</v>
      </c>
      <c r="V166" s="98">
        <v>0.74359212787474571</v>
      </c>
      <c r="W166" s="98">
        <v>0.82240077097835529</v>
      </c>
      <c r="X166" s="98">
        <v>1.0671803352475977</v>
      </c>
      <c r="Y166" s="98">
        <v>2.0660850795098815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5765.65584679123</v>
      </c>
      <c r="C169" s="117">
        <f t="shared" si="78"/>
        <v>5931.7067473642492</v>
      </c>
      <c r="D169" s="117">
        <f t="shared" si="78"/>
        <v>6363.3825179496653</v>
      </c>
      <c r="E169" s="117">
        <f t="shared" si="78"/>
        <v>6802.3935468917425</v>
      </c>
      <c r="F169" s="117">
        <f t="shared" si="78"/>
        <v>6897.2833815079775</v>
      </c>
      <c r="G169" s="117">
        <f t="shared" si="78"/>
        <v>6932.6125330389204</v>
      </c>
      <c r="H169" s="117">
        <f t="shared" si="78"/>
        <v>6635.8402810668358</v>
      </c>
      <c r="I169" s="117">
        <f t="shared" si="78"/>
        <v>7053.9224129189588</v>
      </c>
      <c r="J169" s="117">
        <f t="shared" si="78"/>
        <v>6516.1676011431655</v>
      </c>
      <c r="K169" s="117">
        <f t="shared" si="78"/>
        <v>6934.440322563486</v>
      </c>
      <c r="L169" s="117">
        <f t="shared" si="78"/>
        <v>6318.5963394025202</v>
      </c>
      <c r="M169" s="117">
        <f t="shared" si="78"/>
        <v>6009.9444259388583</v>
      </c>
      <c r="N169" s="117">
        <f t="shared" si="78"/>
        <v>5735.4307709566319</v>
      </c>
      <c r="O169" s="117">
        <f t="shared" si="78"/>
        <v>6365.5100266151321</v>
      </c>
      <c r="P169" s="117">
        <f t="shared" si="78"/>
        <v>3697.4750795657546</v>
      </c>
      <c r="Q169" s="117">
        <f t="shared" si="78"/>
        <v>4561.8975242438355</v>
      </c>
      <c r="R169" s="117">
        <f t="shared" ref="R169:V169" si="79">R170+R172+R174+R183</f>
        <v>5896.5015693565083</v>
      </c>
      <c r="S169" s="117">
        <f t="shared" si="79"/>
        <v>6181.0851327801047</v>
      </c>
      <c r="T169" s="117">
        <f t="shared" si="79"/>
        <v>6213.2453684472521</v>
      </c>
      <c r="U169" s="117">
        <f t="shared" si="79"/>
        <v>5108.8402599963465</v>
      </c>
      <c r="V169" s="117">
        <f t="shared" si="79"/>
        <v>5456.7134461643755</v>
      </c>
      <c r="W169" s="117">
        <f t="shared" ref="W169:Y169" si="80">W170+W172+W174+W183</f>
        <v>4210.3695455374846</v>
      </c>
      <c r="X169" s="117">
        <f t="shared" si="80"/>
        <v>3306.9331501884144</v>
      </c>
      <c r="Y169" s="117">
        <f t="shared" si="80"/>
        <v>7320.4811058022224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1928.5412118508707</v>
      </c>
      <c r="C170" s="122">
        <f t="shared" si="81"/>
        <v>2101.6263562350932</v>
      </c>
      <c r="D170" s="122">
        <f t="shared" si="81"/>
        <v>2494.8312798648417</v>
      </c>
      <c r="E170" s="122">
        <f t="shared" si="81"/>
        <v>2763.7588752625243</v>
      </c>
      <c r="F170" s="122">
        <f t="shared" si="81"/>
        <v>2908.1002997557007</v>
      </c>
      <c r="G170" s="122">
        <f t="shared" si="81"/>
        <v>3029.2363978716335</v>
      </c>
      <c r="H170" s="122">
        <f t="shared" si="81"/>
        <v>2841.214001732113</v>
      </c>
      <c r="I170" s="122">
        <f t="shared" si="81"/>
        <v>3257.133130474791</v>
      </c>
      <c r="J170" s="122">
        <f t="shared" si="81"/>
        <v>3058.3498538052163</v>
      </c>
      <c r="K170" s="122">
        <f t="shared" si="81"/>
        <v>3486.6192314840878</v>
      </c>
      <c r="L170" s="122">
        <f t="shared" si="81"/>
        <v>2509.1470500605269</v>
      </c>
      <c r="M170" s="122">
        <f t="shared" si="81"/>
        <v>2748.8959576535376</v>
      </c>
      <c r="N170" s="122">
        <f t="shared" si="81"/>
        <v>2858.6842448639222</v>
      </c>
      <c r="O170" s="122">
        <f t="shared" si="81"/>
        <v>3691.9134780724498</v>
      </c>
      <c r="P170" s="122">
        <f t="shared" si="81"/>
        <v>1239.1559060545662</v>
      </c>
      <c r="Q170" s="122">
        <f t="shared" si="81"/>
        <v>2174.7561068265554</v>
      </c>
      <c r="R170" s="122">
        <f t="shared" si="81"/>
        <v>3217.9912180541637</v>
      </c>
      <c r="S170" s="122">
        <f t="shared" si="81"/>
        <v>3558.0436357280973</v>
      </c>
      <c r="T170" s="122">
        <f t="shared" si="81"/>
        <v>3477.3704141304352</v>
      </c>
      <c r="U170" s="122">
        <f t="shared" si="81"/>
        <v>2422.9718377082891</v>
      </c>
      <c r="V170" s="122">
        <f t="shared" si="81"/>
        <v>2564.334767044365</v>
      </c>
      <c r="W170" s="122">
        <f t="shared" si="81"/>
        <v>1531.8700957593087</v>
      </c>
      <c r="X170" s="122">
        <f t="shared" si="81"/>
        <v>815.02457553822057</v>
      </c>
      <c r="Y170" s="122">
        <f t="shared" si="81"/>
        <v>4602.6653605606698</v>
      </c>
      <c r="DA170" s="130" t="s">
        <v>2395</v>
      </c>
    </row>
    <row r="171" spans="1:105" ht="12" customHeight="1" x14ac:dyDescent="0.25">
      <c r="A171" s="97" t="s">
        <v>53</v>
      </c>
      <c r="B171" s="98">
        <v>1928.5412118508707</v>
      </c>
      <c r="C171" s="98">
        <v>2101.6263562350932</v>
      </c>
      <c r="D171" s="98">
        <v>2494.8312798648417</v>
      </c>
      <c r="E171" s="98">
        <v>2763.7588752625243</v>
      </c>
      <c r="F171" s="98">
        <v>2908.1002997557007</v>
      </c>
      <c r="G171" s="98">
        <v>3029.2363978716335</v>
      </c>
      <c r="H171" s="98">
        <v>2841.214001732113</v>
      </c>
      <c r="I171" s="98">
        <v>3257.133130474791</v>
      </c>
      <c r="J171" s="98">
        <v>3058.3498538052163</v>
      </c>
      <c r="K171" s="98">
        <v>3486.6192314840878</v>
      </c>
      <c r="L171" s="98">
        <v>2509.1470500605269</v>
      </c>
      <c r="M171" s="98">
        <v>2748.8959576535376</v>
      </c>
      <c r="N171" s="98">
        <v>2858.6842448639222</v>
      </c>
      <c r="O171" s="98">
        <v>3691.9134780724498</v>
      </c>
      <c r="P171" s="98">
        <v>1239.1559060545662</v>
      </c>
      <c r="Q171" s="98">
        <v>2174.7561068265554</v>
      </c>
      <c r="R171" s="98">
        <v>3217.9912180541637</v>
      </c>
      <c r="S171" s="98">
        <v>3558.0436357280973</v>
      </c>
      <c r="T171" s="98">
        <v>3477.3704141304352</v>
      </c>
      <c r="U171" s="98">
        <v>2422.9718377082891</v>
      </c>
      <c r="V171" s="98">
        <v>2564.334767044365</v>
      </c>
      <c r="W171" s="98">
        <v>1531.8700957593087</v>
      </c>
      <c r="X171" s="98">
        <v>815.02457553822057</v>
      </c>
      <c r="Y171" s="98">
        <v>4602.6653605606698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72.257744821691389</v>
      </c>
      <c r="C172" s="122">
        <f t="shared" si="82"/>
        <v>77.212760992369695</v>
      </c>
      <c r="D172" s="122">
        <f t="shared" si="82"/>
        <v>60.269383222698735</v>
      </c>
      <c r="E172" s="122">
        <f t="shared" si="82"/>
        <v>123.98668451148427</v>
      </c>
      <c r="F172" s="122">
        <f t="shared" si="82"/>
        <v>89.347271410295704</v>
      </c>
      <c r="G172" s="122">
        <f t="shared" si="82"/>
        <v>107.04272403455823</v>
      </c>
      <c r="H172" s="122">
        <f t="shared" si="82"/>
        <v>123.69760815549138</v>
      </c>
      <c r="I172" s="122">
        <f t="shared" si="82"/>
        <v>55.417859602081307</v>
      </c>
      <c r="J172" s="122">
        <f t="shared" si="82"/>
        <v>51.395794918436593</v>
      </c>
      <c r="K172" s="122">
        <f t="shared" si="82"/>
        <v>77.882098403940375</v>
      </c>
      <c r="L172" s="122">
        <f t="shared" si="82"/>
        <v>109.60786823916722</v>
      </c>
      <c r="M172" s="122">
        <f t="shared" si="82"/>
        <v>98.250964965818326</v>
      </c>
      <c r="N172" s="122">
        <f t="shared" si="82"/>
        <v>98.069474759112524</v>
      </c>
      <c r="O172" s="122">
        <f t="shared" si="82"/>
        <v>90.742728777406199</v>
      </c>
      <c r="P172" s="122">
        <f t="shared" si="82"/>
        <v>88.810394013046903</v>
      </c>
      <c r="Q172" s="122">
        <f t="shared" si="82"/>
        <v>89.095757289168318</v>
      </c>
      <c r="R172" s="122">
        <f t="shared" si="82"/>
        <v>95.368412624743186</v>
      </c>
      <c r="S172" s="122">
        <f t="shared" si="82"/>
        <v>73.775012936979238</v>
      </c>
      <c r="T172" s="122">
        <f t="shared" si="82"/>
        <v>71.304692920103861</v>
      </c>
      <c r="U172" s="122">
        <f t="shared" si="82"/>
        <v>55.228400633920991</v>
      </c>
      <c r="V172" s="122">
        <f t="shared" si="82"/>
        <v>36.500458365202718</v>
      </c>
      <c r="W172" s="122">
        <f t="shared" si="82"/>
        <v>27.462664061595628</v>
      </c>
      <c r="X172" s="122">
        <f t="shared" si="82"/>
        <v>55.96416889490115</v>
      </c>
      <c r="Y172" s="122">
        <f t="shared" si="82"/>
        <v>70.340518075560226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72.257744821691389</v>
      </c>
      <c r="C173" s="98">
        <f>RES_hhdet_fech!C165</f>
        <v>77.212760992369695</v>
      </c>
      <c r="D173" s="98">
        <f>RES_hhdet_fech!D165</f>
        <v>60.269383222698735</v>
      </c>
      <c r="E173" s="98">
        <f>RES_hhdet_fech!E165</f>
        <v>123.98668451148427</v>
      </c>
      <c r="F173" s="98">
        <f>RES_hhdet_fech!F165</f>
        <v>89.347271410295704</v>
      </c>
      <c r="G173" s="98">
        <f>RES_hhdet_fech!G165</f>
        <v>107.04272403455823</v>
      </c>
      <c r="H173" s="98">
        <f>RES_hhdet_fech!H165</f>
        <v>123.69760815549138</v>
      </c>
      <c r="I173" s="98">
        <f>RES_hhdet_fech!I165</f>
        <v>55.417859602081307</v>
      </c>
      <c r="J173" s="98">
        <f>RES_hhdet_fech!J165</f>
        <v>51.395794918436593</v>
      </c>
      <c r="K173" s="98">
        <f>RES_hhdet_fech!K165</f>
        <v>77.882098403940375</v>
      </c>
      <c r="L173" s="98">
        <f>RES_hhdet_fech!L165</f>
        <v>109.60786823916722</v>
      </c>
      <c r="M173" s="98">
        <f>RES_hhdet_fech!M165</f>
        <v>98.250964965818326</v>
      </c>
      <c r="N173" s="98">
        <f>RES_hhdet_fech!N165</f>
        <v>98.069474759112524</v>
      </c>
      <c r="O173" s="98">
        <f>RES_hhdet_fech!O165</f>
        <v>90.742728777406199</v>
      </c>
      <c r="P173" s="98">
        <f>RES_hhdet_fech!P165</f>
        <v>88.810394013046903</v>
      </c>
      <c r="Q173" s="98">
        <f>RES_hhdet_fech!Q165</f>
        <v>89.095757289168318</v>
      </c>
      <c r="R173" s="98">
        <f>RES_hhdet_fech!R165</f>
        <v>95.368412624743186</v>
      </c>
      <c r="S173" s="98">
        <f>RES_hhdet_fech!S165</f>
        <v>73.775012936979238</v>
      </c>
      <c r="T173" s="98">
        <f>RES_hhdet_fech!T165</f>
        <v>71.304692920103861</v>
      </c>
      <c r="U173" s="98">
        <f>RES_hhdet_fech!U165</f>
        <v>55.228400633920991</v>
      </c>
      <c r="V173" s="98">
        <f>RES_hhdet_fech!V165</f>
        <v>36.500458365202718</v>
      </c>
      <c r="W173" s="98">
        <f>RES_hhdet_fech!W165</f>
        <v>27.462664061595628</v>
      </c>
      <c r="X173" s="98">
        <f>RES_hhdet_fech!X165</f>
        <v>55.96416889490115</v>
      </c>
      <c r="Y173" s="98">
        <f>RES_hhdet_fech!Y165</f>
        <v>70.340518075560226</v>
      </c>
      <c r="DA173" s="63" t="s">
        <v>2398</v>
      </c>
    </row>
    <row r="174" spans="1:105" ht="12" customHeight="1" x14ac:dyDescent="0.25">
      <c r="A174" s="121" t="s">
        <v>55</v>
      </c>
      <c r="B174" s="122">
        <v>1485.9909362339999</v>
      </c>
      <c r="C174" s="122">
        <v>1449.0144921264412</v>
      </c>
      <c r="D174" s="122">
        <v>1428.678326543926</v>
      </c>
      <c r="E174" s="122">
        <v>1446.7197551087459</v>
      </c>
      <c r="F174" s="122">
        <v>1421.7160914123895</v>
      </c>
      <c r="G174" s="122">
        <v>1391.3841481332715</v>
      </c>
      <c r="H174" s="122">
        <v>1387.0601606579394</v>
      </c>
      <c r="I174" s="122">
        <v>1409.8491782128033</v>
      </c>
      <c r="J174" s="122">
        <v>1408.6147420025488</v>
      </c>
      <c r="K174" s="122">
        <v>1411.424725552585</v>
      </c>
      <c r="L174" s="122">
        <v>1447.8489725109971</v>
      </c>
      <c r="M174" s="122">
        <v>1253.5211072308343</v>
      </c>
      <c r="N174" s="122">
        <v>1202.1813898283892</v>
      </c>
      <c r="O174" s="122">
        <v>1198.3852636723393</v>
      </c>
      <c r="P174" s="122">
        <v>1115.93558990308</v>
      </c>
      <c r="Q174" s="122">
        <v>1063.9796016115474</v>
      </c>
      <c r="R174" s="122">
        <v>1083.1600725739881</v>
      </c>
      <c r="S174" s="122">
        <v>1080.5696152945143</v>
      </c>
      <c r="T174" s="122">
        <v>1053.608885062456</v>
      </c>
      <c r="U174" s="122">
        <v>1020.9118591144328</v>
      </c>
      <c r="V174" s="122">
        <v>1113.955314610612</v>
      </c>
      <c r="W174" s="122">
        <v>982.1230089200227</v>
      </c>
      <c r="X174" s="122">
        <v>927.1354494388346</v>
      </c>
      <c r="Y174" s="122">
        <v>924.37442342294446</v>
      </c>
      <c r="DA174" s="130" t="s">
        <v>2399</v>
      </c>
    </row>
    <row r="175" spans="1:105" ht="12" customHeight="1" x14ac:dyDescent="0.25">
      <c r="A175" s="97" t="s">
        <v>124</v>
      </c>
      <c r="B175" s="98">
        <v>1523.9945289055713</v>
      </c>
      <c r="C175" s="98">
        <v>1482.9649704071933</v>
      </c>
      <c r="D175" s="98">
        <v>1460.7188759320907</v>
      </c>
      <c r="E175" s="98">
        <v>1488.204040282847</v>
      </c>
      <c r="F175" s="98">
        <v>1463.4265763778517</v>
      </c>
      <c r="G175" s="98">
        <v>1426.6537601746445</v>
      </c>
      <c r="H175" s="98">
        <v>1428.8908279307977</v>
      </c>
      <c r="I175" s="98">
        <v>1454.8548022840482</v>
      </c>
      <c r="J175" s="98">
        <v>1460.0624412812347</v>
      </c>
      <c r="K175" s="98">
        <v>1469.5506438365235</v>
      </c>
      <c r="L175" s="98">
        <v>1538.1552548416951</v>
      </c>
      <c r="M175" s="98">
        <v>1340.3174290614422</v>
      </c>
      <c r="N175" s="98">
        <v>1302.360417215795</v>
      </c>
      <c r="O175" s="98">
        <v>1315.2503194341245</v>
      </c>
      <c r="P175" s="98">
        <v>1226.7010212893097</v>
      </c>
      <c r="Q175" s="98">
        <v>1172.8665357301584</v>
      </c>
      <c r="R175" s="98">
        <v>1197.1083531523843</v>
      </c>
      <c r="S175" s="98">
        <v>1201.8965194071029</v>
      </c>
      <c r="T175" s="98">
        <v>1164.7257059844451</v>
      </c>
      <c r="U175" s="98">
        <v>1115.3838397487621</v>
      </c>
      <c r="V175" s="98">
        <v>1272.5833289397303</v>
      </c>
      <c r="W175" s="98">
        <v>1068.5021237977612</v>
      </c>
      <c r="X175" s="98">
        <v>1016.4713787832176</v>
      </c>
      <c r="Y175" s="98">
        <v>991.40555144898053</v>
      </c>
      <c r="DA175" s="63" t="s">
        <v>2400</v>
      </c>
    </row>
    <row r="176" spans="1:105" ht="12" customHeight="1" x14ac:dyDescent="0.25">
      <c r="A176" s="97" t="s">
        <v>123</v>
      </c>
      <c r="B176" s="98">
        <v>981.31385577937726</v>
      </c>
      <c r="C176" s="98">
        <v>965.46081708591942</v>
      </c>
      <c r="D176" s="98">
        <v>960.33719896325363</v>
      </c>
      <c r="E176" s="98">
        <v>966.52389019037673</v>
      </c>
      <c r="F176" s="98">
        <v>956.05958422874562</v>
      </c>
      <c r="G176" s="98">
        <v>952.95344523738515</v>
      </c>
      <c r="H176" s="98">
        <v>951.00075321187467</v>
      </c>
      <c r="I176" s="98">
        <v>973.7493491444942</v>
      </c>
      <c r="J176" s="98">
        <v>976.25510373407883</v>
      </c>
      <c r="K176" s="98">
        <v>990.10260603728489</v>
      </c>
      <c r="L176" s="98">
        <v>1020.434921462803</v>
      </c>
      <c r="M176" s="98">
        <v>865.76597156656646</v>
      </c>
      <c r="N176" s="98">
        <v>848.48391910109603</v>
      </c>
      <c r="O176" s="98">
        <v>858.17715460257989</v>
      </c>
      <c r="P176" s="98">
        <v>804.3293073930439</v>
      </c>
      <c r="Q176" s="98">
        <v>775.23238267068143</v>
      </c>
      <c r="R176" s="98">
        <v>802.58975901857934</v>
      </c>
      <c r="S176" s="98">
        <v>830.69577214828723</v>
      </c>
      <c r="T176" s="98">
        <v>812.57682896212771</v>
      </c>
      <c r="U176" s="98">
        <v>812.84219292459295</v>
      </c>
      <c r="V176" s="98">
        <v>961.17378198907409</v>
      </c>
      <c r="W176" s="98">
        <v>853.25137688728728</v>
      </c>
      <c r="X176" s="98">
        <v>844.49385762047928</v>
      </c>
      <c r="Y176" s="98">
        <v>825.74657138847977</v>
      </c>
      <c r="DA176" s="63" t="s">
        <v>2401</v>
      </c>
    </row>
    <row r="177" spans="1:105" ht="12" customHeight="1" x14ac:dyDescent="0.25">
      <c r="A177" s="100" t="s">
        <v>50</v>
      </c>
      <c r="B177" s="101">
        <v>272.59755011031052</v>
      </c>
      <c r="C177" s="101">
        <v>280.5849307186748</v>
      </c>
      <c r="D177" s="101">
        <v>287.75712884642695</v>
      </c>
      <c r="E177" s="101">
        <v>254.54979007156535</v>
      </c>
      <c r="F177" s="101">
        <v>251.0558355350089</v>
      </c>
      <c r="G177" s="101">
        <v>281.47916293839074</v>
      </c>
      <c r="H177" s="101">
        <v>258.97115893710145</v>
      </c>
      <c r="I177" s="101">
        <v>268.3642619739764</v>
      </c>
      <c r="J177" s="101">
        <v>263.41771391601418</v>
      </c>
      <c r="K177" s="101">
        <v>276.75383474368982</v>
      </c>
      <c r="L177" s="101">
        <v>243.53335711940591</v>
      </c>
      <c r="M177" s="101">
        <v>140.60237692365519</v>
      </c>
      <c r="N177" s="101">
        <v>143.72504915383149</v>
      </c>
      <c r="O177" s="101">
        <v>135.28439969570516</v>
      </c>
      <c r="P177" s="101">
        <v>131.21170743240825</v>
      </c>
      <c r="Q177" s="101">
        <v>127.33202530218328</v>
      </c>
      <c r="R177" s="101">
        <v>141.01911588711747</v>
      </c>
      <c r="S177" s="101">
        <v>141.09054404568838</v>
      </c>
      <c r="T177" s="101">
        <v>97.430663481741689</v>
      </c>
      <c r="U177" s="101">
        <v>96.593614717751336</v>
      </c>
      <c r="V177" s="101">
        <v>149.36681856488164</v>
      </c>
      <c r="W177" s="101">
        <v>137.71431857332081</v>
      </c>
      <c r="X177" s="101">
        <v>211.44040006458971</v>
      </c>
      <c r="Y177" s="101">
        <v>171.10810405281839</v>
      </c>
      <c r="DA177" s="131" t="s">
        <v>2402</v>
      </c>
    </row>
    <row r="178" spans="1:105" ht="12" customHeight="1" x14ac:dyDescent="0.25">
      <c r="A178" s="103" t="s">
        <v>52</v>
      </c>
      <c r="B178" s="104">
        <v>708.71630566906674</v>
      </c>
      <c r="C178" s="104">
        <v>684.87588636724468</v>
      </c>
      <c r="D178" s="104">
        <v>672.58007011682662</v>
      </c>
      <c r="E178" s="104">
        <v>711.97410011881152</v>
      </c>
      <c r="F178" s="104">
        <v>705.00374869373672</v>
      </c>
      <c r="G178" s="104">
        <v>671.47428229899424</v>
      </c>
      <c r="H178" s="104">
        <v>692.0295942747731</v>
      </c>
      <c r="I178" s="104">
        <v>705.38508717051775</v>
      </c>
      <c r="J178" s="104">
        <v>712.83738981806459</v>
      </c>
      <c r="K178" s="104">
        <v>713.34877129359495</v>
      </c>
      <c r="L178" s="104">
        <v>776.90156434339713</v>
      </c>
      <c r="M178" s="104">
        <v>725.16359464291111</v>
      </c>
      <c r="N178" s="104">
        <v>704.75886994726466</v>
      </c>
      <c r="O178" s="104">
        <v>722.89275490687476</v>
      </c>
      <c r="P178" s="104">
        <v>673.11759996063563</v>
      </c>
      <c r="Q178" s="104">
        <v>647.90035736849813</v>
      </c>
      <c r="R178" s="104">
        <v>661.57064313146191</v>
      </c>
      <c r="S178" s="104">
        <v>689.60522810259886</v>
      </c>
      <c r="T178" s="104">
        <v>715.14616548038612</v>
      </c>
      <c r="U178" s="104">
        <v>716.24857820684167</v>
      </c>
      <c r="V178" s="104">
        <v>811.8069634241923</v>
      </c>
      <c r="W178" s="104">
        <v>715.53705831396667</v>
      </c>
      <c r="X178" s="104">
        <v>633.05345755588951</v>
      </c>
      <c r="Y178" s="104">
        <v>654.63846733566129</v>
      </c>
      <c r="DA178" s="132" t="s">
        <v>2403</v>
      </c>
    </row>
    <row r="179" spans="1:105" ht="12" customHeight="1" x14ac:dyDescent="0.25">
      <c r="A179" s="106" t="s">
        <v>122</v>
      </c>
      <c r="B179" s="101">
        <v>1289.3797900183497</v>
      </c>
      <c r="C179" s="101">
        <v>1321.0994138610395</v>
      </c>
      <c r="D179" s="101">
        <v>1337.2337838754959</v>
      </c>
      <c r="E179" s="101">
        <v>1227.3041764571929</v>
      </c>
      <c r="F179" s="101">
        <v>1217.0468882828529</v>
      </c>
      <c r="G179" s="101">
        <v>1304.8905090869541</v>
      </c>
      <c r="H179" s="101">
        <v>1251.1847874995422</v>
      </c>
      <c r="I179" s="101">
        <v>1287.7284381901495</v>
      </c>
      <c r="J179" s="101">
        <v>1287.4378539036368</v>
      </c>
      <c r="K179" s="101">
        <v>1305.9395843177022</v>
      </c>
      <c r="L179" s="101">
        <v>1284.4023686498629</v>
      </c>
      <c r="M179" s="101">
        <v>1210.4180964127058</v>
      </c>
      <c r="N179" s="101">
        <v>1144.2046091901504</v>
      </c>
      <c r="O179" s="101">
        <v>1126.5630047557424</v>
      </c>
      <c r="P179" s="101">
        <v>1066.4008872153627</v>
      </c>
      <c r="Q179" s="101">
        <v>1039.5721640501681</v>
      </c>
      <c r="R179" s="101">
        <v>1063.5264226104655</v>
      </c>
      <c r="S179" s="101">
        <v>1064.6175699739674</v>
      </c>
      <c r="T179" s="101">
        <v>1075.5125881878953</v>
      </c>
      <c r="U179" s="101">
        <v>1057.432631383133</v>
      </c>
      <c r="V179" s="101">
        <v>996.90639648303249</v>
      </c>
      <c r="W179" s="101">
        <v>1074.2520883106442</v>
      </c>
      <c r="X179" s="101">
        <v>1017.7226471735969</v>
      </c>
      <c r="Y179" s="101">
        <v>1008.0083815600357</v>
      </c>
      <c r="DA179" s="131" t="s">
        <v>2404</v>
      </c>
    </row>
    <row r="180" spans="1:105" ht="12" customHeight="1" x14ac:dyDescent="0.25">
      <c r="A180" s="107" t="s">
        <v>121</v>
      </c>
      <c r="B180" s="104">
        <v>900.69857237788597</v>
      </c>
      <c r="C180" s="104">
        <v>937.88006297155118</v>
      </c>
      <c r="D180" s="104">
        <v>960.4195124786919</v>
      </c>
      <c r="E180" s="104">
        <v>860.33078430178489</v>
      </c>
      <c r="F180" s="104">
        <v>858.1588910659417</v>
      </c>
      <c r="G180" s="104">
        <v>948.79457312180477</v>
      </c>
      <c r="H180" s="104">
        <v>900.74846288725792</v>
      </c>
      <c r="I180" s="104">
        <v>932.12213196391042</v>
      </c>
      <c r="J180" s="104">
        <v>929.93010068195827</v>
      </c>
      <c r="K180" s="104">
        <v>950.30446646956909</v>
      </c>
      <c r="L180" s="104">
        <v>911.19291650466664</v>
      </c>
      <c r="M180" s="104">
        <v>848.12705745808159</v>
      </c>
      <c r="N180" s="104">
        <v>802.43478501457878</v>
      </c>
      <c r="O180" s="104">
        <v>785.99908269402306</v>
      </c>
      <c r="P180" s="104">
        <v>747.90268081199872</v>
      </c>
      <c r="Q180" s="104">
        <v>734.50090797990163</v>
      </c>
      <c r="R180" s="104">
        <v>758.43873429452344</v>
      </c>
      <c r="S180" s="104">
        <v>772.35963495032968</v>
      </c>
      <c r="T180" s="104">
        <v>781.3927796349775</v>
      </c>
      <c r="U180" s="104">
        <v>783.18427975917552</v>
      </c>
      <c r="V180" s="104">
        <v>733.52491592756451</v>
      </c>
      <c r="W180" s="104">
        <v>800.89092090908059</v>
      </c>
      <c r="X180" s="104">
        <v>810.56502048960351</v>
      </c>
      <c r="Y180" s="104">
        <v>823.09585353474506</v>
      </c>
      <c r="DA180" s="132" t="s">
        <v>2405</v>
      </c>
    </row>
    <row r="181" spans="1:105" ht="12" customHeight="1" x14ac:dyDescent="0.25">
      <c r="A181" s="108" t="s">
        <v>53</v>
      </c>
      <c r="B181" s="98">
        <v>212.9760668143077</v>
      </c>
      <c r="C181" s="98">
        <v>250.13858265990118</v>
      </c>
      <c r="D181" s="98">
        <v>272.46803224418687</v>
      </c>
      <c r="E181" s="98">
        <v>179.96924143932225</v>
      </c>
      <c r="F181" s="98">
        <v>181.40895011400582</v>
      </c>
      <c r="G181" s="98">
        <v>266.75558164222753</v>
      </c>
      <c r="H181" s="98">
        <v>218.03825698553328</v>
      </c>
      <c r="I181" s="98">
        <v>233.05928277623264</v>
      </c>
      <c r="J181" s="98">
        <v>224.8521863632586</v>
      </c>
      <c r="K181" s="98">
        <v>245.18948956620713</v>
      </c>
      <c r="L181" s="98">
        <v>168.22382319794366</v>
      </c>
      <c r="M181" s="98">
        <v>119.6628089175062</v>
      </c>
      <c r="N181" s="98">
        <v>109.37791939054743</v>
      </c>
      <c r="O181" s="98">
        <v>91.041323907977926</v>
      </c>
      <c r="P181" s="98">
        <v>93.262496823417862</v>
      </c>
      <c r="Q181" s="98">
        <v>96.830963475068671</v>
      </c>
      <c r="R181" s="98">
        <v>109.44872017384183</v>
      </c>
      <c r="S181" s="98">
        <v>105.50877310914551</v>
      </c>
      <c r="T181" s="98">
        <v>76.702057787154047</v>
      </c>
      <c r="U181" s="98">
        <v>77.552872302720331</v>
      </c>
      <c r="V181" s="98">
        <v>28.318281303351611</v>
      </c>
      <c r="W181" s="98">
        <v>73.783929201950485</v>
      </c>
      <c r="X181" s="98">
        <v>138.80609510224301</v>
      </c>
      <c r="Y181" s="98">
        <v>136.08330620397902</v>
      </c>
      <c r="DA181" s="63" t="s">
        <v>2406</v>
      </c>
    </row>
    <row r="182" spans="1:105" ht="12" customHeight="1" x14ac:dyDescent="0.25">
      <c r="A182" s="108" t="s">
        <v>52</v>
      </c>
      <c r="B182" s="98">
        <v>687.72250556357824</v>
      </c>
      <c r="C182" s="98">
        <v>687.74148031164998</v>
      </c>
      <c r="D182" s="98">
        <v>687.95148023450508</v>
      </c>
      <c r="E182" s="98">
        <v>680.36154286246244</v>
      </c>
      <c r="F182" s="98">
        <v>676.74994095193586</v>
      </c>
      <c r="G182" s="98">
        <v>682.03899147957736</v>
      </c>
      <c r="H182" s="98">
        <v>682.71020590172463</v>
      </c>
      <c r="I182" s="98">
        <v>699.06284918767778</v>
      </c>
      <c r="J182" s="98">
        <v>705.07791431869964</v>
      </c>
      <c r="K182" s="98">
        <v>705.11497690336205</v>
      </c>
      <c r="L182" s="98">
        <v>742.96909330672304</v>
      </c>
      <c r="M182" s="98">
        <v>728.46424854057534</v>
      </c>
      <c r="N182" s="98">
        <v>693.05686562403127</v>
      </c>
      <c r="O182" s="98">
        <v>694.95775878604525</v>
      </c>
      <c r="P182" s="98">
        <v>654.64018398858093</v>
      </c>
      <c r="Q182" s="98">
        <v>637.66994450483287</v>
      </c>
      <c r="R182" s="98">
        <v>648.99001412068174</v>
      </c>
      <c r="S182" s="98">
        <v>666.85086184118416</v>
      </c>
      <c r="T182" s="98">
        <v>704.69072184782351</v>
      </c>
      <c r="U182" s="98">
        <v>705.63140745645512</v>
      </c>
      <c r="V182" s="98">
        <v>705.20663462421282</v>
      </c>
      <c r="W182" s="98">
        <v>727.10699170713019</v>
      </c>
      <c r="X182" s="98">
        <v>671.75892538736036</v>
      </c>
      <c r="Y182" s="98">
        <v>687.0125473307661</v>
      </c>
      <c r="DA182" s="63" t="s">
        <v>2407</v>
      </c>
    </row>
    <row r="183" spans="1:105" ht="12" customHeight="1" x14ac:dyDescent="0.25">
      <c r="A183" s="121" t="s">
        <v>54</v>
      </c>
      <c r="B183" s="122">
        <v>2278.8659538846678</v>
      </c>
      <c r="C183" s="122">
        <v>2303.853138010345</v>
      </c>
      <c r="D183" s="122">
        <v>2379.6035283181991</v>
      </c>
      <c r="E183" s="122">
        <v>2467.9282320089874</v>
      </c>
      <c r="F183" s="122">
        <v>2478.1197189295913</v>
      </c>
      <c r="G183" s="122">
        <v>2404.9492629994566</v>
      </c>
      <c r="H183" s="122">
        <v>2283.8685105212917</v>
      </c>
      <c r="I183" s="122">
        <v>2331.5222446292837</v>
      </c>
      <c r="J183" s="122">
        <v>1997.8072104169644</v>
      </c>
      <c r="K183" s="122">
        <v>1958.514267122873</v>
      </c>
      <c r="L183" s="122">
        <v>2251.9924485918286</v>
      </c>
      <c r="M183" s="122">
        <v>1909.2763960886678</v>
      </c>
      <c r="N183" s="122">
        <v>1576.4956615052081</v>
      </c>
      <c r="O183" s="122">
        <v>1384.4685560929368</v>
      </c>
      <c r="P183" s="122">
        <v>1253.5731895950612</v>
      </c>
      <c r="Q183" s="122">
        <v>1234.0660585165638</v>
      </c>
      <c r="R183" s="122">
        <v>1499.9818661036134</v>
      </c>
      <c r="S183" s="122">
        <v>1468.6968688205138</v>
      </c>
      <c r="T183" s="122">
        <v>1610.9613763342577</v>
      </c>
      <c r="U183" s="122">
        <v>1609.7281625397038</v>
      </c>
      <c r="V183" s="122">
        <v>1741.9229061441954</v>
      </c>
      <c r="W183" s="122">
        <v>1668.9137767965574</v>
      </c>
      <c r="X183" s="122">
        <v>1508.8089563164583</v>
      </c>
      <c r="Y183" s="122">
        <v>1723.1008037430486</v>
      </c>
      <c r="DA183" s="130" t="s">
        <v>2408</v>
      </c>
    </row>
    <row r="184" spans="1:105" ht="12" customHeight="1" x14ac:dyDescent="0.25">
      <c r="A184" s="97" t="s">
        <v>50</v>
      </c>
      <c r="B184" s="98">
        <v>2673.601421477882</v>
      </c>
      <c r="C184" s="98">
        <v>2553.4538023143377</v>
      </c>
      <c r="D184" s="98">
        <v>2542.6968329427928</v>
      </c>
      <c r="E184" s="98">
        <v>2959.9184124279686</v>
      </c>
      <c r="F184" s="98">
        <v>2944.7312599963934</v>
      </c>
      <c r="G184" s="98">
        <v>2699.9149731661018</v>
      </c>
      <c r="H184" s="98">
        <v>2642.4276672712958</v>
      </c>
      <c r="I184" s="98">
        <v>2645.1351790124959</v>
      </c>
      <c r="J184" s="98">
        <v>2383.2349196338446</v>
      </c>
      <c r="K184" s="98">
        <v>2365.8918671079473</v>
      </c>
      <c r="L184" s="98">
        <v>2406.867934222762</v>
      </c>
      <c r="M184" s="98">
        <v>2178.9034319543489</v>
      </c>
      <c r="N184" s="98">
        <v>1865.2924010295717</v>
      </c>
      <c r="O184" s="98">
        <v>1734.9199546316227</v>
      </c>
      <c r="P184" s="98">
        <v>1564.696900109833</v>
      </c>
      <c r="Q184" s="98">
        <v>1519.1145843852282</v>
      </c>
      <c r="R184" s="98">
        <v>1637.3789902528565</v>
      </c>
      <c r="S184" s="98">
        <v>1767.9437995498436</v>
      </c>
      <c r="T184" s="98">
        <v>1834.502460956099</v>
      </c>
      <c r="U184" s="98">
        <v>1916.7311436513412</v>
      </c>
      <c r="V184" s="98">
        <v>2245.1501943927706</v>
      </c>
      <c r="W184" s="98">
        <v>2117.1690587214084</v>
      </c>
      <c r="X184" s="98">
        <v>2127.6828103339931</v>
      </c>
      <c r="Y184" s="98">
        <v>2200.1174677084628</v>
      </c>
      <c r="DA184" s="63" t="s">
        <v>2409</v>
      </c>
    </row>
    <row r="185" spans="1:105" ht="12" customHeight="1" x14ac:dyDescent="0.25">
      <c r="A185" s="109" t="s">
        <v>120</v>
      </c>
      <c r="B185" s="33">
        <v>1915.3221172456863</v>
      </c>
      <c r="C185" s="33">
        <v>2072.7932118179419</v>
      </c>
      <c r="D185" s="33">
        <v>2226.9294486929275</v>
      </c>
      <c r="E185" s="33">
        <v>1988.373755747629</v>
      </c>
      <c r="F185" s="33">
        <v>2036.5909110612999</v>
      </c>
      <c r="G185" s="33">
        <v>2154.793211470293</v>
      </c>
      <c r="H185" s="33">
        <v>2014.563687582445</v>
      </c>
      <c r="I185" s="33">
        <v>2119.2525839840227</v>
      </c>
      <c r="J185" s="33">
        <v>1757.9381460229783</v>
      </c>
      <c r="K185" s="33">
        <v>1716.469584296214</v>
      </c>
      <c r="L185" s="33">
        <v>2156.0524239461429</v>
      </c>
      <c r="M185" s="33">
        <v>1724.176418441285</v>
      </c>
      <c r="N185" s="33">
        <v>1354.9151307051816</v>
      </c>
      <c r="O185" s="33">
        <v>1080.0823984272595</v>
      </c>
      <c r="P185" s="33">
        <v>964.37195861080136</v>
      </c>
      <c r="Q185" s="33">
        <v>959.83750165358731</v>
      </c>
      <c r="R185" s="33">
        <v>1364.3541338107154</v>
      </c>
      <c r="S185" s="33">
        <v>1179.4311132508155</v>
      </c>
      <c r="T185" s="33">
        <v>1420.5806107853709</v>
      </c>
      <c r="U185" s="33">
        <v>1408.2723921112315</v>
      </c>
      <c r="V185" s="33">
        <v>1497.9237753605494</v>
      </c>
      <c r="W185" s="33">
        <v>1552.9856866435784</v>
      </c>
      <c r="X185" s="33">
        <v>1402.0782315120596</v>
      </c>
      <c r="Y185" s="33">
        <v>1656.2333903344486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3717.7474156993767</v>
      </c>
      <c r="C187" s="117">
        <f t="shared" si="83"/>
        <v>3871.6111540068168</v>
      </c>
      <c r="D187" s="117">
        <f t="shared" si="83"/>
        <v>4173.5858685138319</v>
      </c>
      <c r="E187" s="117">
        <f t="shared" si="83"/>
        <v>4556.2606027825768</v>
      </c>
      <c r="F187" s="117">
        <f t="shared" si="83"/>
        <v>4611.5672765867275</v>
      </c>
      <c r="G187" s="117">
        <f t="shared" si="83"/>
        <v>4733.2259323161243</v>
      </c>
      <c r="H187" s="117">
        <f t="shared" si="83"/>
        <v>4607.780827467639</v>
      </c>
      <c r="I187" s="117">
        <f t="shared" si="83"/>
        <v>4817.5547851265028</v>
      </c>
      <c r="J187" s="117">
        <f t="shared" si="83"/>
        <v>4469.0480544259062</v>
      </c>
      <c r="K187" s="117">
        <f t="shared" si="83"/>
        <v>4852.7577797257618</v>
      </c>
      <c r="L187" s="117">
        <f t="shared" si="83"/>
        <v>4520.2641045829241</v>
      </c>
      <c r="M187" s="117">
        <f t="shared" si="83"/>
        <v>4337.9918036774907</v>
      </c>
      <c r="N187" s="117">
        <f t="shared" si="83"/>
        <v>4187.3661975381801</v>
      </c>
      <c r="O187" s="117">
        <f t="shared" si="83"/>
        <v>4658.5870903187915</v>
      </c>
      <c r="P187" s="117">
        <f t="shared" si="83"/>
        <v>2731.5048183297413</v>
      </c>
      <c r="Q187" s="117">
        <f t="shared" si="83"/>
        <v>3383.4257962086035</v>
      </c>
      <c r="R187" s="117">
        <f t="shared" ref="R187:V187" si="84">R188+R190+R192+R201</f>
        <v>4384.2917673590582</v>
      </c>
      <c r="S187" s="117">
        <f t="shared" si="84"/>
        <v>4574.4148775463627</v>
      </c>
      <c r="T187" s="117">
        <f t="shared" si="84"/>
        <v>4648.2956736853739</v>
      </c>
      <c r="U187" s="117">
        <f t="shared" si="84"/>
        <v>3872.7839053018452</v>
      </c>
      <c r="V187" s="117">
        <f t="shared" si="84"/>
        <v>4128.4079267812285</v>
      </c>
      <c r="W187" s="117">
        <f t="shared" ref="W187:Y187" si="85">W188+W190+W192+W201</f>
        <v>3426.971581898556</v>
      </c>
      <c r="X187" s="117">
        <f t="shared" si="85"/>
        <v>2895.3167067299273</v>
      </c>
      <c r="Y187" s="117">
        <f t="shared" si="85"/>
        <v>6480.8978632516801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1300.1032033090285</v>
      </c>
      <c r="C188" s="122">
        <f t="shared" si="86"/>
        <v>1422.1847495848249</v>
      </c>
      <c r="D188" s="122">
        <f t="shared" si="86"/>
        <v>1696.6706001949749</v>
      </c>
      <c r="E188" s="122">
        <f t="shared" si="86"/>
        <v>1892.5919345901191</v>
      </c>
      <c r="F188" s="122">
        <f t="shared" si="86"/>
        <v>2002.6760616352678</v>
      </c>
      <c r="G188" s="122">
        <f t="shared" si="86"/>
        <v>2097.3383657493837</v>
      </c>
      <c r="H188" s="122">
        <f t="shared" si="86"/>
        <v>1976.725618886768</v>
      </c>
      <c r="I188" s="122">
        <f t="shared" si="86"/>
        <v>2280.030566248653</v>
      </c>
      <c r="J188" s="122">
        <f t="shared" si="86"/>
        <v>2152.1460631974242</v>
      </c>
      <c r="K188" s="122">
        <f t="shared" si="86"/>
        <v>2469.9354370766496</v>
      </c>
      <c r="L188" s="122">
        <f t="shared" si="86"/>
        <v>1789.6930279415442</v>
      </c>
      <c r="M188" s="122">
        <f t="shared" si="86"/>
        <v>1975.8310502781922</v>
      </c>
      <c r="N188" s="122">
        <f t="shared" si="86"/>
        <v>2069.0480464496623</v>
      </c>
      <c r="O188" s="122">
        <f t="shared" si="86"/>
        <v>2690.9718066820969</v>
      </c>
      <c r="P188" s="122">
        <f t="shared" si="86"/>
        <v>903.20667300908735</v>
      </c>
      <c r="Q188" s="122">
        <f t="shared" si="86"/>
        <v>1585.1563352998369</v>
      </c>
      <c r="R188" s="122">
        <f t="shared" si="86"/>
        <v>2345.5636547846884</v>
      </c>
      <c r="S188" s="122">
        <f t="shared" si="86"/>
        <v>2597.0574355624544</v>
      </c>
      <c r="T188" s="122">
        <f t="shared" si="86"/>
        <v>2542.9562148734162</v>
      </c>
      <c r="U188" s="122">
        <f t="shared" si="86"/>
        <v>1777.2130508934192</v>
      </c>
      <c r="V188" s="122">
        <f t="shared" si="86"/>
        <v>1885.8540479989329</v>
      </c>
      <c r="W188" s="122">
        <f t="shared" si="86"/>
        <v>1222.7522640159007</v>
      </c>
      <c r="X188" s="122">
        <f t="shared" si="86"/>
        <v>680.99229980353437</v>
      </c>
      <c r="Y188" s="122">
        <f t="shared" si="86"/>
        <v>3990.8325614902337</v>
      </c>
      <c r="DA188" s="130" t="s">
        <v>2563</v>
      </c>
    </row>
    <row r="189" spans="1:105" ht="12" customHeight="1" x14ac:dyDescent="0.25">
      <c r="A189" s="97" t="s">
        <v>53</v>
      </c>
      <c r="B189" s="98">
        <v>1300.1032033090285</v>
      </c>
      <c r="C189" s="98">
        <v>1422.1847495848249</v>
      </c>
      <c r="D189" s="98">
        <v>1696.6706001949749</v>
      </c>
      <c r="E189" s="98">
        <v>1892.5919345901191</v>
      </c>
      <c r="F189" s="98">
        <v>2002.6760616352678</v>
      </c>
      <c r="G189" s="98">
        <v>2097.3383657493837</v>
      </c>
      <c r="H189" s="98">
        <v>1976.725618886768</v>
      </c>
      <c r="I189" s="98">
        <v>2280.030566248653</v>
      </c>
      <c r="J189" s="98">
        <v>2152.1460631974242</v>
      </c>
      <c r="K189" s="98">
        <v>2469.9354370766496</v>
      </c>
      <c r="L189" s="98">
        <v>1789.6930279415442</v>
      </c>
      <c r="M189" s="98">
        <v>1975.8310502781922</v>
      </c>
      <c r="N189" s="98">
        <v>2069.0480464496623</v>
      </c>
      <c r="O189" s="98">
        <v>2690.9718066820969</v>
      </c>
      <c r="P189" s="98">
        <v>903.20667300908735</v>
      </c>
      <c r="Q189" s="98">
        <v>1585.1563352998369</v>
      </c>
      <c r="R189" s="98">
        <v>2345.5636547846884</v>
      </c>
      <c r="S189" s="98">
        <v>2597.0574355624544</v>
      </c>
      <c r="T189" s="98">
        <v>2542.9562148734162</v>
      </c>
      <c r="U189" s="98">
        <v>1777.2130508934192</v>
      </c>
      <c r="V189" s="98">
        <v>1885.8540479989329</v>
      </c>
      <c r="W189" s="98">
        <v>1222.7522640159007</v>
      </c>
      <c r="X189" s="98">
        <v>680.99229980353437</v>
      </c>
      <c r="Y189" s="98">
        <v>3990.8325614902337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128.23377591503274</v>
      </c>
      <c r="C190" s="122">
        <f t="shared" si="87"/>
        <v>145.99072907124764</v>
      </c>
      <c r="D190" s="122">
        <f t="shared" si="87"/>
        <v>121.04889372341221</v>
      </c>
      <c r="E190" s="122">
        <f t="shared" si="87"/>
        <v>261.90485231965482</v>
      </c>
      <c r="F190" s="122">
        <f t="shared" si="87"/>
        <v>198.03660141704981</v>
      </c>
      <c r="G190" s="122">
        <f t="shared" si="87"/>
        <v>249.5528992394332</v>
      </c>
      <c r="H190" s="122">
        <f t="shared" si="87"/>
        <v>304.32533566504162</v>
      </c>
      <c r="I190" s="122">
        <f t="shared" si="87"/>
        <v>140.96834293039362</v>
      </c>
      <c r="J190" s="122">
        <f t="shared" si="87"/>
        <v>133.97557927395167</v>
      </c>
      <c r="K190" s="122">
        <f t="shared" si="87"/>
        <v>211.56259108855187</v>
      </c>
      <c r="L190" s="122">
        <f t="shared" si="87"/>
        <v>309.70192368471413</v>
      </c>
      <c r="M190" s="122">
        <f t="shared" si="87"/>
        <v>290.97844980717673</v>
      </c>
      <c r="N190" s="122">
        <f t="shared" si="87"/>
        <v>302.33256422889207</v>
      </c>
      <c r="O190" s="122">
        <f t="shared" si="87"/>
        <v>285.00827167147696</v>
      </c>
      <c r="P190" s="122">
        <f t="shared" si="87"/>
        <v>282.86724212498581</v>
      </c>
      <c r="Q190" s="122">
        <f t="shared" si="87"/>
        <v>288.5560982823817</v>
      </c>
      <c r="R190" s="122">
        <f t="shared" si="87"/>
        <v>316.62573753587156</v>
      </c>
      <c r="S190" s="122">
        <f t="shared" si="87"/>
        <v>253.24248468031806</v>
      </c>
      <c r="T190" s="122">
        <f t="shared" si="87"/>
        <v>251.18788472959832</v>
      </c>
      <c r="U190" s="122">
        <f t="shared" si="87"/>
        <v>203.18310284279517</v>
      </c>
      <c r="V190" s="122">
        <f t="shared" si="87"/>
        <v>142.57254641473213</v>
      </c>
      <c r="W190" s="122">
        <f t="shared" si="87"/>
        <v>108.7715442487313</v>
      </c>
      <c r="X190" s="122">
        <f t="shared" si="87"/>
        <v>225.16757112760808</v>
      </c>
      <c r="Y190" s="122">
        <f t="shared" si="87"/>
        <v>285.85504640093495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128.23377591503274</v>
      </c>
      <c r="C191" s="98">
        <f>RES_hhdet_tesh!C165</f>
        <v>145.99072907124764</v>
      </c>
      <c r="D191" s="98">
        <f>RES_hhdet_tesh!D165</f>
        <v>121.04889372341221</v>
      </c>
      <c r="E191" s="98">
        <f>RES_hhdet_tesh!E165</f>
        <v>261.90485231965482</v>
      </c>
      <c r="F191" s="98">
        <f>RES_hhdet_tesh!F165</f>
        <v>198.03660141704981</v>
      </c>
      <c r="G191" s="98">
        <f>RES_hhdet_tesh!G165</f>
        <v>249.5528992394332</v>
      </c>
      <c r="H191" s="98">
        <f>RES_hhdet_tesh!H165</f>
        <v>304.32533566504162</v>
      </c>
      <c r="I191" s="98">
        <f>RES_hhdet_tesh!I165</f>
        <v>140.96834293039362</v>
      </c>
      <c r="J191" s="98">
        <f>RES_hhdet_tesh!J165</f>
        <v>133.97557927395167</v>
      </c>
      <c r="K191" s="98">
        <f>RES_hhdet_tesh!K165</f>
        <v>211.56259108855187</v>
      </c>
      <c r="L191" s="98">
        <f>RES_hhdet_tesh!L165</f>
        <v>309.70192368471413</v>
      </c>
      <c r="M191" s="98">
        <f>RES_hhdet_tesh!M165</f>
        <v>290.97844980717673</v>
      </c>
      <c r="N191" s="98">
        <f>RES_hhdet_tesh!N165</f>
        <v>302.33256422889207</v>
      </c>
      <c r="O191" s="98">
        <f>RES_hhdet_tesh!O165</f>
        <v>285.00827167147696</v>
      </c>
      <c r="P191" s="98">
        <f>RES_hhdet_tesh!P165</f>
        <v>282.86724212498581</v>
      </c>
      <c r="Q191" s="98">
        <f>RES_hhdet_tesh!Q165</f>
        <v>288.5560982823817</v>
      </c>
      <c r="R191" s="98">
        <f>RES_hhdet_tesh!R165</f>
        <v>316.62573753587156</v>
      </c>
      <c r="S191" s="98">
        <f>RES_hhdet_tesh!S165</f>
        <v>253.24248468031806</v>
      </c>
      <c r="T191" s="98">
        <f>RES_hhdet_tesh!T165</f>
        <v>251.18788472959832</v>
      </c>
      <c r="U191" s="98">
        <f>RES_hhdet_tesh!U165</f>
        <v>203.18310284279517</v>
      </c>
      <c r="V191" s="98">
        <f>RES_hhdet_tesh!V165</f>
        <v>142.57254641473213</v>
      </c>
      <c r="W191" s="98">
        <f>RES_hhdet_tesh!W165</f>
        <v>108.7715442487313</v>
      </c>
      <c r="X191" s="98">
        <f>RES_hhdet_tesh!X165</f>
        <v>225.16757112760808</v>
      </c>
      <c r="Y191" s="98">
        <f>RES_hhdet_tesh!Y165</f>
        <v>285.85504640093495</v>
      </c>
      <c r="DA191" s="63" t="s">
        <v>2566</v>
      </c>
    </row>
    <row r="192" spans="1:105" ht="12" customHeight="1" x14ac:dyDescent="0.25">
      <c r="A192" s="121" t="s">
        <v>55</v>
      </c>
      <c r="B192" s="122">
        <v>860.74717585907217</v>
      </c>
      <c r="C192" s="122">
        <v>844.61161194534736</v>
      </c>
      <c r="D192" s="122">
        <v>838.77387092735194</v>
      </c>
      <c r="E192" s="122">
        <v>855.33544026450534</v>
      </c>
      <c r="F192" s="122">
        <v>847.42534220531195</v>
      </c>
      <c r="G192" s="122">
        <v>838.05047495541328</v>
      </c>
      <c r="H192" s="122">
        <v>843.58924401092793</v>
      </c>
      <c r="I192" s="122">
        <v>863.63964120986827</v>
      </c>
      <c r="J192" s="122">
        <v>868.05392685980667</v>
      </c>
      <c r="K192" s="122">
        <v>877.60960167941573</v>
      </c>
      <c r="L192" s="122">
        <v>914.16860100840449</v>
      </c>
      <c r="M192" s="122">
        <v>810.40712674602889</v>
      </c>
      <c r="N192" s="122">
        <v>787.4380336549126</v>
      </c>
      <c r="O192" s="122">
        <v>795.34457926499113</v>
      </c>
      <c r="P192" s="122">
        <v>745.87767293202023</v>
      </c>
      <c r="Q192" s="122">
        <v>721.54815476213457</v>
      </c>
      <c r="R192" s="122">
        <v>743.73640412412396</v>
      </c>
      <c r="S192" s="122">
        <v>770.20242183775986</v>
      </c>
      <c r="T192" s="122">
        <v>774.2627468736008</v>
      </c>
      <c r="U192" s="122">
        <v>777.72880149362095</v>
      </c>
      <c r="V192" s="122">
        <v>862.86338742839291</v>
      </c>
      <c r="W192" s="122">
        <v>800.33000708837494</v>
      </c>
      <c r="X192" s="122">
        <v>778.02670350659514</v>
      </c>
      <c r="Y192" s="122">
        <v>778.7713491678968</v>
      </c>
      <c r="DA192" s="130" t="s">
        <v>2567</v>
      </c>
    </row>
    <row r="193" spans="1:105" ht="12" customHeight="1" x14ac:dyDescent="0.25">
      <c r="A193" s="97" t="s">
        <v>124</v>
      </c>
      <c r="B193" s="98">
        <v>863.09923284746606</v>
      </c>
      <c r="C193" s="98">
        <v>844.35850101712481</v>
      </c>
      <c r="D193" s="98">
        <v>836.97949437920875</v>
      </c>
      <c r="E193" s="98">
        <v>859.3575906032047</v>
      </c>
      <c r="F193" s="98">
        <v>851.28571669302755</v>
      </c>
      <c r="G193" s="98">
        <v>836.43884954961038</v>
      </c>
      <c r="H193" s="98">
        <v>845.1517680226566</v>
      </c>
      <c r="I193" s="98">
        <v>864.72401319401354</v>
      </c>
      <c r="J193" s="98">
        <v>869.70818157263568</v>
      </c>
      <c r="K193" s="98">
        <v>878.9355671817749</v>
      </c>
      <c r="L193" s="98">
        <v>924.29543530946637</v>
      </c>
      <c r="M193" s="98">
        <v>810.84357779305788</v>
      </c>
      <c r="N193" s="98">
        <v>792.62409383411159</v>
      </c>
      <c r="O193" s="98">
        <v>805.95864010713638</v>
      </c>
      <c r="P193" s="98">
        <v>753.97751793527959</v>
      </c>
      <c r="Q193" s="98">
        <v>727.17055183388095</v>
      </c>
      <c r="R193" s="98">
        <v>750.34432643232981</v>
      </c>
      <c r="S193" s="98">
        <v>780.83459051804198</v>
      </c>
      <c r="T193" s="98">
        <v>780.34400617943959</v>
      </c>
      <c r="U193" s="98">
        <v>784.0240522747323</v>
      </c>
      <c r="V193" s="98">
        <v>919.92728655772908</v>
      </c>
      <c r="W193" s="98">
        <v>808.40827933157595</v>
      </c>
      <c r="X193" s="98">
        <v>777.40550285125232</v>
      </c>
      <c r="Y193" s="98">
        <v>766.52444900774231</v>
      </c>
      <c r="DA193" s="63" t="s">
        <v>2568</v>
      </c>
    </row>
    <row r="194" spans="1:105" ht="12" customHeight="1" x14ac:dyDescent="0.25">
      <c r="A194" s="97" t="s">
        <v>123</v>
      </c>
      <c r="B194" s="98">
        <v>863.09923284746606</v>
      </c>
      <c r="C194" s="98">
        <v>844.33959144507071</v>
      </c>
      <c r="D194" s="98">
        <v>836.95694787937907</v>
      </c>
      <c r="E194" s="98">
        <v>859.32684063465865</v>
      </c>
      <c r="F194" s="98">
        <v>851.25510708707043</v>
      </c>
      <c r="G194" s="98">
        <v>836.38404178644657</v>
      </c>
      <c r="H194" s="98">
        <v>845.11253120446793</v>
      </c>
      <c r="I194" s="98">
        <v>864.68701679347316</v>
      </c>
      <c r="J194" s="98">
        <v>869.7519827120434</v>
      </c>
      <c r="K194" s="98">
        <v>878.94934992122853</v>
      </c>
      <c r="L194" s="98">
        <v>924.25502594923296</v>
      </c>
      <c r="M194" s="98">
        <v>810.98700639436913</v>
      </c>
      <c r="N194" s="98">
        <v>792.93052573747968</v>
      </c>
      <c r="O194" s="98">
        <v>806.24441220204142</v>
      </c>
      <c r="P194" s="98">
        <v>754.09473287993194</v>
      </c>
      <c r="Q194" s="98">
        <v>726.85790756644883</v>
      </c>
      <c r="R194" s="98">
        <v>749.6679859238676</v>
      </c>
      <c r="S194" s="98">
        <v>780.54833196411403</v>
      </c>
      <c r="T194" s="98">
        <v>780.31761668263243</v>
      </c>
      <c r="U194" s="98">
        <v>784.0774874932157</v>
      </c>
      <c r="V194" s="98">
        <v>920.61272941890115</v>
      </c>
      <c r="W194" s="98">
        <v>817.29026525843392</v>
      </c>
      <c r="X194" s="98">
        <v>789.05452968775603</v>
      </c>
      <c r="Y194" s="98">
        <v>781.66450723247146</v>
      </c>
      <c r="DA194" s="63" t="s">
        <v>2569</v>
      </c>
    </row>
    <row r="195" spans="1:105" ht="12" customHeight="1" x14ac:dyDescent="0.25">
      <c r="A195" s="100" t="s">
        <v>50</v>
      </c>
      <c r="B195" s="101">
        <v>154.38292717839929</v>
      </c>
      <c r="C195" s="101">
        <v>159.46370507782609</v>
      </c>
      <c r="D195" s="101">
        <v>164.37687776255245</v>
      </c>
      <c r="E195" s="101">
        <v>147.35274051584722</v>
      </c>
      <c r="F195" s="101">
        <v>146.25135839333376</v>
      </c>
      <c r="G195" s="101">
        <v>164.90975948745248</v>
      </c>
      <c r="H195" s="101">
        <v>153.08293692969477</v>
      </c>
      <c r="I195" s="101">
        <v>159.30192962295553</v>
      </c>
      <c r="J195" s="101">
        <v>156.91459289397861</v>
      </c>
      <c r="K195" s="101">
        <v>165.60057862763344</v>
      </c>
      <c r="L195" s="101">
        <v>147.3534616058358</v>
      </c>
      <c r="M195" s="101">
        <v>85.823411751457996</v>
      </c>
      <c r="N195" s="101">
        <v>88.171655790215027</v>
      </c>
      <c r="O195" s="101">
        <v>83.351657295166476</v>
      </c>
      <c r="P195" s="101">
        <v>80.977132919296281</v>
      </c>
      <c r="Q195" s="101">
        <v>78.95755019795061</v>
      </c>
      <c r="R195" s="101">
        <v>88.097342792405669</v>
      </c>
      <c r="S195" s="101">
        <v>90.943103861515027</v>
      </c>
      <c r="T195" s="101">
        <v>65.171451202246246</v>
      </c>
      <c r="U195" s="101">
        <v>67.828909286373872</v>
      </c>
      <c r="V195" s="101">
        <v>108.80576599470892</v>
      </c>
      <c r="W195" s="101">
        <v>101.75320694446745</v>
      </c>
      <c r="X195" s="101">
        <v>156.00107213186661</v>
      </c>
      <c r="Y195" s="101">
        <v>127.0260398968101</v>
      </c>
      <c r="DA195" s="131" t="s">
        <v>2570</v>
      </c>
    </row>
    <row r="196" spans="1:105" ht="12" customHeight="1" x14ac:dyDescent="0.25">
      <c r="A196" s="103" t="s">
        <v>52</v>
      </c>
      <c r="B196" s="104">
        <v>708.71630566906674</v>
      </c>
      <c r="C196" s="104">
        <v>684.87588636724468</v>
      </c>
      <c r="D196" s="104">
        <v>672.58007011682662</v>
      </c>
      <c r="E196" s="104">
        <v>711.97410011881152</v>
      </c>
      <c r="F196" s="104">
        <v>705.00374869373672</v>
      </c>
      <c r="G196" s="104">
        <v>671.47428229899424</v>
      </c>
      <c r="H196" s="104">
        <v>692.0295942747731</v>
      </c>
      <c r="I196" s="104">
        <v>705.38508717051775</v>
      </c>
      <c r="J196" s="104">
        <v>712.83738981806459</v>
      </c>
      <c r="K196" s="104">
        <v>713.34877129359495</v>
      </c>
      <c r="L196" s="104">
        <v>776.90156434339713</v>
      </c>
      <c r="M196" s="104">
        <v>725.16359464291111</v>
      </c>
      <c r="N196" s="104">
        <v>704.75886994726466</v>
      </c>
      <c r="O196" s="104">
        <v>722.89275490687476</v>
      </c>
      <c r="P196" s="104">
        <v>673.11759996063563</v>
      </c>
      <c r="Q196" s="104">
        <v>647.90035736849813</v>
      </c>
      <c r="R196" s="104">
        <v>661.57064313146191</v>
      </c>
      <c r="S196" s="104">
        <v>689.60522810259886</v>
      </c>
      <c r="T196" s="104">
        <v>715.14616548038612</v>
      </c>
      <c r="U196" s="104">
        <v>716.24857820684167</v>
      </c>
      <c r="V196" s="104">
        <v>811.8069634241923</v>
      </c>
      <c r="W196" s="104">
        <v>715.53705831396667</v>
      </c>
      <c r="X196" s="104">
        <v>633.05345755588951</v>
      </c>
      <c r="Y196" s="104">
        <v>654.63846733566129</v>
      </c>
      <c r="DA196" s="132" t="s">
        <v>2571</v>
      </c>
    </row>
    <row r="197" spans="1:105" ht="12" customHeight="1" x14ac:dyDescent="0.25">
      <c r="A197" s="106" t="s">
        <v>122</v>
      </c>
      <c r="B197" s="101">
        <v>823.79453052706583</v>
      </c>
      <c r="C197" s="101">
        <v>848.24496647666501</v>
      </c>
      <c r="D197" s="101">
        <v>863.92392009278683</v>
      </c>
      <c r="E197" s="101">
        <v>797.26754232208179</v>
      </c>
      <c r="F197" s="101">
        <v>795.32997686197257</v>
      </c>
      <c r="G197" s="101">
        <v>857.2161837764346</v>
      </c>
      <c r="H197" s="101">
        <v>826.91129006511164</v>
      </c>
      <c r="I197" s="101">
        <v>853.63289619489944</v>
      </c>
      <c r="J197" s="101">
        <v>854.22227085217753</v>
      </c>
      <c r="K197" s="101">
        <v>868.11193552763291</v>
      </c>
      <c r="L197" s="101">
        <v>854.46069787117324</v>
      </c>
      <c r="M197" s="101">
        <v>807.2549735571821</v>
      </c>
      <c r="N197" s="101">
        <v>764.70028032034247</v>
      </c>
      <c r="O197" s="101">
        <v>755.49449444155971</v>
      </c>
      <c r="P197" s="101">
        <v>716.45991129019785</v>
      </c>
      <c r="Q197" s="101">
        <v>702.83436891731014</v>
      </c>
      <c r="R197" s="101">
        <v>723.25457403553094</v>
      </c>
      <c r="S197" s="101">
        <v>738.98102248281168</v>
      </c>
      <c r="T197" s="101">
        <v>760.14341901344051</v>
      </c>
      <c r="U197" s="101">
        <v>762.09764109739422</v>
      </c>
      <c r="V197" s="101">
        <v>732.2165575686563</v>
      </c>
      <c r="W197" s="101">
        <v>794.7917097966739</v>
      </c>
      <c r="X197" s="101">
        <v>779.45144877782593</v>
      </c>
      <c r="Y197" s="101">
        <v>791.4659865018948</v>
      </c>
      <c r="DA197" s="131" t="s">
        <v>2572</v>
      </c>
    </row>
    <row r="198" spans="1:105" ht="12" customHeight="1" x14ac:dyDescent="0.25">
      <c r="A198" s="107" t="s">
        <v>121</v>
      </c>
      <c r="B198" s="104">
        <v>823.79453052706606</v>
      </c>
      <c r="C198" s="104">
        <v>848.47703559181889</v>
      </c>
      <c r="D198" s="104">
        <v>864.07500159031861</v>
      </c>
      <c r="E198" s="104">
        <v>797.23696872651885</v>
      </c>
      <c r="F198" s="104">
        <v>795.25293121200275</v>
      </c>
      <c r="G198" s="104">
        <v>857.39947602455743</v>
      </c>
      <c r="H198" s="104">
        <v>826.76237350359975</v>
      </c>
      <c r="I198" s="104">
        <v>853.48301760835079</v>
      </c>
      <c r="J198" s="104">
        <v>854.31793928267405</v>
      </c>
      <c r="K198" s="104">
        <v>868.26222192051114</v>
      </c>
      <c r="L198" s="104">
        <v>855.24347757960061</v>
      </c>
      <c r="M198" s="104">
        <v>808.61173742461926</v>
      </c>
      <c r="N198" s="104">
        <v>766.49432144519085</v>
      </c>
      <c r="O198" s="104">
        <v>756.21880178726224</v>
      </c>
      <c r="P198" s="104">
        <v>717.44883495135582</v>
      </c>
      <c r="Q198" s="104">
        <v>703.20526851051272</v>
      </c>
      <c r="R198" s="104">
        <v>723.50852317820045</v>
      </c>
      <c r="S198" s="104">
        <v>739.71766897197824</v>
      </c>
      <c r="T198" s="104">
        <v>758.5788330544151</v>
      </c>
      <c r="U198" s="104">
        <v>761.45901891689891</v>
      </c>
      <c r="V198" s="104">
        <v>725.91394532866786</v>
      </c>
      <c r="W198" s="104">
        <v>782.81099615731864</v>
      </c>
      <c r="X198" s="104">
        <v>778.57939395926076</v>
      </c>
      <c r="Y198" s="104">
        <v>793.22034204250701</v>
      </c>
      <c r="DA198" s="132" t="s">
        <v>2573</v>
      </c>
    </row>
    <row r="199" spans="1:105" ht="12" customHeight="1" x14ac:dyDescent="0.25">
      <c r="A199" s="108" t="s">
        <v>53</v>
      </c>
      <c r="B199" s="98">
        <v>136.07202496348785</v>
      </c>
      <c r="C199" s="98">
        <v>160.73555528016911</v>
      </c>
      <c r="D199" s="98">
        <v>176.12352135581358</v>
      </c>
      <c r="E199" s="98">
        <v>116.87542586405648</v>
      </c>
      <c r="F199" s="98">
        <v>118.50299026006682</v>
      </c>
      <c r="G199" s="98">
        <v>175.36048454498021</v>
      </c>
      <c r="H199" s="98">
        <v>144.05216760187511</v>
      </c>
      <c r="I199" s="98">
        <v>154.42016842067318</v>
      </c>
      <c r="J199" s="98">
        <v>149.24002496397446</v>
      </c>
      <c r="K199" s="98">
        <v>163.1472450171492</v>
      </c>
      <c r="L199" s="98">
        <v>112.27438427287747</v>
      </c>
      <c r="M199" s="98">
        <v>80.147488884043753</v>
      </c>
      <c r="N199" s="98">
        <v>73.437455821159602</v>
      </c>
      <c r="O199" s="98">
        <v>61.261043001216947</v>
      </c>
      <c r="P199" s="98">
        <v>62.80865096277487</v>
      </c>
      <c r="Q199" s="98">
        <v>65.535324005679755</v>
      </c>
      <c r="R199" s="98">
        <v>74.518509057518656</v>
      </c>
      <c r="S199" s="98">
        <v>72.866807130794299</v>
      </c>
      <c r="T199" s="98">
        <v>53.888111206591546</v>
      </c>
      <c r="U199" s="98">
        <v>55.827611460443734</v>
      </c>
      <c r="V199" s="98">
        <v>20.707310704455054</v>
      </c>
      <c r="W199" s="98">
        <v>55.704004450188421</v>
      </c>
      <c r="X199" s="98">
        <v>106.82046857190042</v>
      </c>
      <c r="Y199" s="98">
        <v>106.20779471174096</v>
      </c>
      <c r="DA199" s="63" t="s">
        <v>2574</v>
      </c>
    </row>
    <row r="200" spans="1:105" ht="12" customHeight="1" x14ac:dyDescent="0.25">
      <c r="A200" s="108" t="s">
        <v>52</v>
      </c>
      <c r="B200" s="98">
        <v>687.72250556357824</v>
      </c>
      <c r="C200" s="98">
        <v>687.74148031164998</v>
      </c>
      <c r="D200" s="98">
        <v>687.95148023450508</v>
      </c>
      <c r="E200" s="98">
        <v>680.36154286246244</v>
      </c>
      <c r="F200" s="98">
        <v>676.74994095193586</v>
      </c>
      <c r="G200" s="98">
        <v>682.03899147957736</v>
      </c>
      <c r="H200" s="98">
        <v>682.71020590172463</v>
      </c>
      <c r="I200" s="98">
        <v>699.06284918767778</v>
      </c>
      <c r="J200" s="98">
        <v>705.07791431869964</v>
      </c>
      <c r="K200" s="98">
        <v>705.11497690336205</v>
      </c>
      <c r="L200" s="98">
        <v>742.96909330672304</v>
      </c>
      <c r="M200" s="98">
        <v>728.46424854057534</v>
      </c>
      <c r="N200" s="98">
        <v>693.05686562403127</v>
      </c>
      <c r="O200" s="98">
        <v>694.95775878604525</v>
      </c>
      <c r="P200" s="98">
        <v>654.64018398858093</v>
      </c>
      <c r="Q200" s="98">
        <v>637.66994450483287</v>
      </c>
      <c r="R200" s="98">
        <v>648.99001412068174</v>
      </c>
      <c r="S200" s="98">
        <v>666.85086184118416</v>
      </c>
      <c r="T200" s="98">
        <v>704.69072184782351</v>
      </c>
      <c r="U200" s="98">
        <v>705.63140745645512</v>
      </c>
      <c r="V200" s="98">
        <v>705.20663462421282</v>
      </c>
      <c r="W200" s="98">
        <v>727.10699170713019</v>
      </c>
      <c r="X200" s="98">
        <v>671.75892538736036</v>
      </c>
      <c r="Y200" s="98">
        <v>687.0125473307661</v>
      </c>
      <c r="DA200" s="63" t="s">
        <v>2575</v>
      </c>
    </row>
    <row r="201" spans="1:105" ht="12" customHeight="1" x14ac:dyDescent="0.25">
      <c r="A201" s="121" t="s">
        <v>54</v>
      </c>
      <c r="B201" s="122">
        <v>1428.6632606162436</v>
      </c>
      <c r="C201" s="122">
        <v>1458.8240634053971</v>
      </c>
      <c r="D201" s="122">
        <v>1517.0925036680931</v>
      </c>
      <c r="E201" s="122">
        <v>1546.4283756082971</v>
      </c>
      <c r="F201" s="122">
        <v>1563.4292713290974</v>
      </c>
      <c r="G201" s="122">
        <v>1548.2841923718936</v>
      </c>
      <c r="H201" s="122">
        <v>1483.1406289049014</v>
      </c>
      <c r="I201" s="122">
        <v>1532.916234737588</v>
      </c>
      <c r="J201" s="122">
        <v>1314.8724850947237</v>
      </c>
      <c r="K201" s="122">
        <v>1293.6501498811447</v>
      </c>
      <c r="L201" s="122">
        <v>1506.7005519482616</v>
      </c>
      <c r="M201" s="122">
        <v>1260.7751768460921</v>
      </c>
      <c r="N201" s="122">
        <v>1028.5475532047139</v>
      </c>
      <c r="O201" s="122">
        <v>887.26243270022678</v>
      </c>
      <c r="P201" s="122">
        <v>799.55323026364795</v>
      </c>
      <c r="Q201" s="122">
        <v>788.16520786425053</v>
      </c>
      <c r="R201" s="122">
        <v>978.36597091437466</v>
      </c>
      <c r="S201" s="122">
        <v>953.91253546582993</v>
      </c>
      <c r="T201" s="122">
        <v>1079.8888272087581</v>
      </c>
      <c r="U201" s="122">
        <v>1114.6589500720104</v>
      </c>
      <c r="V201" s="122">
        <v>1237.1179449391709</v>
      </c>
      <c r="W201" s="122">
        <v>1295.1177665455489</v>
      </c>
      <c r="X201" s="122">
        <v>1211.13013229219</v>
      </c>
      <c r="Y201" s="122">
        <v>1425.4389061926147</v>
      </c>
      <c r="DA201" s="130" t="s">
        <v>2576</v>
      </c>
    </row>
    <row r="202" spans="1:105" ht="12" customHeight="1" x14ac:dyDescent="0.25">
      <c r="A202" s="97" t="s">
        <v>50</v>
      </c>
      <c r="B202" s="98">
        <v>1479.8883873049797</v>
      </c>
      <c r="C202" s="98">
        <v>1415.7103963706952</v>
      </c>
      <c r="D202" s="98">
        <v>1412.5616730850877</v>
      </c>
      <c r="E202" s="98">
        <v>1648.4455954620851</v>
      </c>
      <c r="F202" s="98">
        <v>1643.4311299176443</v>
      </c>
      <c r="G202" s="98">
        <v>1509.9186752199382</v>
      </c>
      <c r="H202" s="98">
        <v>1481.4475119262956</v>
      </c>
      <c r="I202" s="98">
        <v>1485.0595156330355</v>
      </c>
      <c r="J202" s="98">
        <v>1338.773852465074</v>
      </c>
      <c r="K202" s="98">
        <v>1330.6780418697138</v>
      </c>
      <c r="L202" s="98">
        <v>1355.8163051025269</v>
      </c>
      <c r="M202" s="98">
        <v>1229.3353392053557</v>
      </c>
      <c r="N202" s="98">
        <v>1053.3327658893563</v>
      </c>
      <c r="O202" s="98">
        <v>980.28914567107142</v>
      </c>
      <c r="P202" s="98">
        <v>884.30566591806792</v>
      </c>
      <c r="Q202" s="98">
        <v>858.81964461944415</v>
      </c>
      <c r="R202" s="98">
        <v>926.07410000044695</v>
      </c>
      <c r="S202" s="98">
        <v>1002.9244704098377</v>
      </c>
      <c r="T202" s="98">
        <v>1044.4694401643369</v>
      </c>
      <c r="U202" s="98">
        <v>1100.6580290852146</v>
      </c>
      <c r="V202" s="98">
        <v>1300.2218519581734</v>
      </c>
      <c r="W202" s="98">
        <v>1249.8724007655778</v>
      </c>
      <c r="X202" s="98">
        <v>1263.44081842995</v>
      </c>
      <c r="Y202" s="98">
        <v>1315.1992733302563</v>
      </c>
      <c r="DA202" s="63" t="s">
        <v>2577</v>
      </c>
    </row>
    <row r="203" spans="1:105" ht="12" customHeight="1" x14ac:dyDescent="0.25">
      <c r="A203" s="109" t="s">
        <v>120</v>
      </c>
      <c r="B203" s="33">
        <v>1381.485895981931</v>
      </c>
      <c r="C203" s="33">
        <v>1498.7351780280298</v>
      </c>
      <c r="D203" s="33">
        <v>1614.9453762213855</v>
      </c>
      <c r="E203" s="33">
        <v>1446.9897762546261</v>
      </c>
      <c r="F203" s="33">
        <v>1487.7279177597231</v>
      </c>
      <c r="G203" s="33">
        <v>1580.8214194285076</v>
      </c>
      <c r="H203" s="33">
        <v>1484.4122867598312</v>
      </c>
      <c r="I203" s="33">
        <v>1565.3081689028611</v>
      </c>
      <c r="J203" s="33">
        <v>1299.9975851024226</v>
      </c>
      <c r="K203" s="33">
        <v>1271.6499113495186</v>
      </c>
      <c r="L203" s="33">
        <v>1600.1681417482462</v>
      </c>
      <c r="M203" s="33">
        <v>1282.3587440349429</v>
      </c>
      <c r="N203" s="33">
        <v>1009.530993004971</v>
      </c>
      <c r="O203" s="33">
        <v>806.46365763602216</v>
      </c>
      <c r="P203" s="33">
        <v>720.77264269731131</v>
      </c>
      <c r="Q203" s="33">
        <v>720.19269627767778</v>
      </c>
      <c r="R203" s="33">
        <v>1029.9844302767794</v>
      </c>
      <c r="S203" s="33">
        <v>906.53535983713562</v>
      </c>
      <c r="T203" s="33">
        <v>1110.0540652105174</v>
      </c>
      <c r="U203" s="33">
        <v>1123.8463733142539</v>
      </c>
      <c r="V203" s="33">
        <v>1206.5208393742539</v>
      </c>
      <c r="W203" s="33">
        <v>1306.8191542472655</v>
      </c>
      <c r="X203" s="33">
        <v>1202.108653342555</v>
      </c>
      <c r="Y203" s="33">
        <v>1440.8921170790877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612.34696532820692</v>
      </c>
      <c r="C205" s="117">
        <f t="shared" si="88"/>
        <v>590.70412013266832</v>
      </c>
      <c r="D205" s="117">
        <f t="shared" si="88"/>
        <v>585.46955128108675</v>
      </c>
      <c r="E205" s="117">
        <f t="shared" si="88"/>
        <v>643.45403233305819</v>
      </c>
      <c r="F205" s="117">
        <f t="shared" si="88"/>
        <v>630.33681132459799</v>
      </c>
      <c r="G205" s="117">
        <f t="shared" si="88"/>
        <v>576.79038411574152</v>
      </c>
      <c r="H205" s="117">
        <f t="shared" si="88"/>
        <v>550.64253847858845</v>
      </c>
      <c r="I205" s="117">
        <f t="shared" si="88"/>
        <v>537.46497406663229</v>
      </c>
      <c r="J205" s="117">
        <f t="shared" si="88"/>
        <v>499.89902388787266</v>
      </c>
      <c r="K205" s="117">
        <f t="shared" si="88"/>
        <v>488.90200781909834</v>
      </c>
      <c r="L205" s="117">
        <f t="shared" si="88"/>
        <v>501.19320483044919</v>
      </c>
      <c r="M205" s="117">
        <f t="shared" si="88"/>
        <v>445.39178251504597</v>
      </c>
      <c r="N205" s="117">
        <f t="shared" si="88"/>
        <v>414.25310040041779</v>
      </c>
      <c r="O205" s="117">
        <f t="shared" si="88"/>
        <v>409.79915548341768</v>
      </c>
      <c r="P205" s="117">
        <f t="shared" si="88"/>
        <v>379.95572624860995</v>
      </c>
      <c r="Q205" s="117">
        <f t="shared" si="88"/>
        <v>364.80351029194532</v>
      </c>
      <c r="R205" s="117">
        <f t="shared" ref="R205:V205" si="89">R206+R208+R210+R219</f>
        <v>381.30672813383467</v>
      </c>
      <c r="S205" s="117">
        <f t="shared" si="89"/>
        <v>389.38013026920504</v>
      </c>
      <c r="T205" s="117">
        <f t="shared" si="89"/>
        <v>372.979445123983</v>
      </c>
      <c r="U205" s="117">
        <f t="shared" si="89"/>
        <v>347.15220014318402</v>
      </c>
      <c r="V205" s="117">
        <f t="shared" si="89"/>
        <v>361.52770209381117</v>
      </c>
      <c r="W205" s="117">
        <f t="shared" ref="W205:Y205" si="90">W206+W208+W210+W219</f>
        <v>259.19459495197498</v>
      </c>
      <c r="X205" s="117">
        <f t="shared" si="90"/>
        <v>196.61377704452877</v>
      </c>
      <c r="Y205" s="117">
        <f t="shared" si="90"/>
        <v>182.32445256153471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321.17060925844021</v>
      </c>
      <c r="C210" s="122">
        <v>311.86995923656826</v>
      </c>
      <c r="D210" s="122">
        <v>306.19942385397144</v>
      </c>
      <c r="E210" s="122">
        <v>311.56967613625369</v>
      </c>
      <c r="F210" s="122">
        <v>305.11205315509977</v>
      </c>
      <c r="G210" s="122">
        <v>295.34155838694164</v>
      </c>
      <c r="H210" s="122">
        <v>293.18030603476018</v>
      </c>
      <c r="I210" s="122">
        <v>294.92749470697805</v>
      </c>
      <c r="J210" s="122">
        <v>292.22280553062541</v>
      </c>
      <c r="K210" s="122">
        <v>288.59547574713548</v>
      </c>
      <c r="L210" s="122">
        <v>292.05683888606052</v>
      </c>
      <c r="M210" s="122">
        <v>243.91479225352026</v>
      </c>
      <c r="N210" s="122">
        <v>230.29494143063485</v>
      </c>
      <c r="O210" s="122">
        <v>226.60879317005654</v>
      </c>
      <c r="P210" s="122">
        <v>208.72731299586175</v>
      </c>
      <c r="Q210" s="122">
        <v>195.60051467494696</v>
      </c>
      <c r="R210" s="122">
        <v>196.53846069406174</v>
      </c>
      <c r="S210" s="122">
        <v>191.98269335886246</v>
      </c>
      <c r="T210" s="122">
        <v>181.30912202564701</v>
      </c>
      <c r="U210" s="122">
        <v>174.64110015403156</v>
      </c>
      <c r="V210" s="122">
        <v>194.98971152835855</v>
      </c>
      <c r="W210" s="122">
        <v>160.37210384666912</v>
      </c>
      <c r="X210" s="122">
        <v>125.52055638983572</v>
      </c>
      <c r="Y210" s="122">
        <v>120.87954313373156</v>
      </c>
      <c r="DA210" s="130" t="s">
        <v>2735</v>
      </c>
    </row>
    <row r="211" spans="1:105" ht="12" customHeight="1" x14ac:dyDescent="0.25">
      <c r="A211" s="97" t="s">
        <v>124</v>
      </c>
      <c r="B211" s="98">
        <v>346.19059718618962</v>
      </c>
      <c r="C211" s="98">
        <v>336.87032267769803</v>
      </c>
      <c r="D211" s="98">
        <v>331.81689985673376</v>
      </c>
      <c r="E211" s="98">
        <v>338.0604297906516</v>
      </c>
      <c r="F211" s="98">
        <v>332.43198108999286</v>
      </c>
      <c r="G211" s="98">
        <v>324.07866816127233</v>
      </c>
      <c r="H211" s="98">
        <v>324.58684047276006</v>
      </c>
      <c r="I211" s="98">
        <v>330.48481688684444</v>
      </c>
      <c r="J211" s="98">
        <v>331.66778416144535</v>
      </c>
      <c r="K211" s="98">
        <v>333.82312425390472</v>
      </c>
      <c r="L211" s="98">
        <v>349.40734768983953</v>
      </c>
      <c r="M211" s="98">
        <v>304.46650718559721</v>
      </c>
      <c r="N211" s="98">
        <v>295.84419237474003</v>
      </c>
      <c r="O211" s="98">
        <v>298.77226256265578</v>
      </c>
      <c r="P211" s="98">
        <v>278.65740399607972</v>
      </c>
      <c r="Q211" s="98">
        <v>266.42836225646283</v>
      </c>
      <c r="R211" s="98">
        <v>271.93513350209565</v>
      </c>
      <c r="S211" s="98">
        <v>273.02281334851756</v>
      </c>
      <c r="T211" s="98">
        <v>264.57909137142656</v>
      </c>
      <c r="U211" s="98">
        <v>253.37059303732877</v>
      </c>
      <c r="V211" s="98">
        <v>289.08002900194919</v>
      </c>
      <c r="W211" s="98">
        <v>242.72094244189947</v>
      </c>
      <c r="X211" s="98">
        <v>230.90163840439578</v>
      </c>
      <c r="Y211" s="98">
        <v>225.20768506715052</v>
      </c>
      <c r="DA211" s="63" t="s">
        <v>2736</v>
      </c>
    </row>
    <row r="212" spans="1:105" ht="12" customHeight="1" x14ac:dyDescent="0.25">
      <c r="A212" s="97" t="s">
        <v>123</v>
      </c>
      <c r="B212" s="98">
        <v>61.923259483058146</v>
      </c>
      <c r="C212" s="98">
        <v>63.73767286205419</v>
      </c>
      <c r="D212" s="98">
        <v>65.366909388754351</v>
      </c>
      <c r="E212" s="98">
        <v>57.823530312656793</v>
      </c>
      <c r="F212" s="98">
        <v>57.029843600132637</v>
      </c>
      <c r="G212" s="98">
        <v>63.940806653084849</v>
      </c>
      <c r="H212" s="98">
        <v>58.827888464151968</v>
      </c>
      <c r="I212" s="98">
        <v>60.961625750008487</v>
      </c>
      <c r="J212" s="98">
        <v>59.837967893161789</v>
      </c>
      <c r="K212" s="98">
        <v>62.867401100376604</v>
      </c>
      <c r="L212" s="98">
        <v>55.321037403244254</v>
      </c>
      <c r="M212" s="98">
        <v>31.939235941977515</v>
      </c>
      <c r="N212" s="98">
        <v>32.648582165784369</v>
      </c>
      <c r="O212" s="98">
        <v>30.731204234876387</v>
      </c>
      <c r="P212" s="98">
        <v>29.806051460345866</v>
      </c>
      <c r="Q212" s="98">
        <v>28.92474286764396</v>
      </c>
      <c r="R212" s="98">
        <v>32.033902364917601</v>
      </c>
      <c r="S212" s="98">
        <v>32.05012798541857</v>
      </c>
      <c r="T212" s="98">
        <v>22.132349516512448</v>
      </c>
      <c r="U212" s="98">
        <v>21.942205519284396</v>
      </c>
      <c r="V212" s="98">
        <v>33.930166505198528</v>
      </c>
      <c r="W212" s="98">
        <v>31.283184607115558</v>
      </c>
      <c r="X212" s="98">
        <v>48.0308012786722</v>
      </c>
      <c r="Y212" s="98">
        <v>38.868916916638234</v>
      </c>
      <c r="DA212" s="63" t="s">
        <v>2737</v>
      </c>
    </row>
    <row r="213" spans="1:105" ht="12" customHeight="1" x14ac:dyDescent="0.25">
      <c r="A213" s="100" t="s">
        <v>50</v>
      </c>
      <c r="B213" s="101">
        <v>61.923259483058146</v>
      </c>
      <c r="C213" s="101">
        <v>63.73767286205419</v>
      </c>
      <c r="D213" s="101">
        <v>65.366909388754351</v>
      </c>
      <c r="E213" s="101">
        <v>57.823530312656793</v>
      </c>
      <c r="F213" s="101">
        <v>57.029843600132637</v>
      </c>
      <c r="G213" s="101">
        <v>63.940806653084849</v>
      </c>
      <c r="H213" s="101">
        <v>58.827888464151968</v>
      </c>
      <c r="I213" s="101">
        <v>60.961625750008487</v>
      </c>
      <c r="J213" s="101">
        <v>59.837967893161789</v>
      </c>
      <c r="K213" s="101">
        <v>62.867401100376604</v>
      </c>
      <c r="L213" s="101">
        <v>55.321037403244254</v>
      </c>
      <c r="M213" s="101">
        <v>31.939235941977515</v>
      </c>
      <c r="N213" s="101">
        <v>32.648582165784369</v>
      </c>
      <c r="O213" s="101">
        <v>30.731204234876387</v>
      </c>
      <c r="P213" s="101">
        <v>29.806051460345866</v>
      </c>
      <c r="Q213" s="101">
        <v>28.92474286764396</v>
      </c>
      <c r="R213" s="101">
        <v>32.033902364917601</v>
      </c>
      <c r="S213" s="101">
        <v>32.05012798541857</v>
      </c>
      <c r="T213" s="101">
        <v>22.132349516512448</v>
      </c>
      <c r="U213" s="101">
        <v>21.942205519284396</v>
      </c>
      <c r="V213" s="101">
        <v>33.930166505198528</v>
      </c>
      <c r="W213" s="101">
        <v>31.283184607115558</v>
      </c>
      <c r="X213" s="101">
        <v>48.0308012786722</v>
      </c>
      <c r="Y213" s="101">
        <v>38.868916916638234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291.17635606976671</v>
      </c>
      <c r="C219" s="122">
        <v>278.83416089610012</v>
      </c>
      <c r="D219" s="122">
        <v>279.27012742711531</v>
      </c>
      <c r="E219" s="122">
        <v>331.88435619680456</v>
      </c>
      <c r="F219" s="122">
        <v>325.22475816949822</v>
      </c>
      <c r="G219" s="122">
        <v>281.44882572879982</v>
      </c>
      <c r="H219" s="122">
        <v>257.46223244382827</v>
      </c>
      <c r="I219" s="122">
        <v>242.5374793596543</v>
      </c>
      <c r="J219" s="122">
        <v>207.67621835724728</v>
      </c>
      <c r="K219" s="122">
        <v>200.30653207196286</v>
      </c>
      <c r="L219" s="122">
        <v>209.13636594438864</v>
      </c>
      <c r="M219" s="122">
        <v>201.47699026152569</v>
      </c>
      <c r="N219" s="122">
        <v>183.95815896978291</v>
      </c>
      <c r="O219" s="122">
        <v>183.19036231336113</v>
      </c>
      <c r="P219" s="122">
        <v>171.2284132527482</v>
      </c>
      <c r="Q219" s="122">
        <v>169.20299561699835</v>
      </c>
      <c r="R219" s="122">
        <v>184.76826743977293</v>
      </c>
      <c r="S219" s="122">
        <v>197.39743691034258</v>
      </c>
      <c r="T219" s="122">
        <v>191.67032309833598</v>
      </c>
      <c r="U219" s="122">
        <v>172.51109998915246</v>
      </c>
      <c r="V219" s="122">
        <v>166.53799056545259</v>
      </c>
      <c r="W219" s="122">
        <v>98.822491105305858</v>
      </c>
      <c r="X219" s="122">
        <v>71.09322065469307</v>
      </c>
      <c r="Y219" s="122">
        <v>61.444909427803168</v>
      </c>
      <c r="DA219" s="130" t="s">
        <v>2744</v>
      </c>
    </row>
    <row r="220" spans="1:105" ht="12" customHeight="1" x14ac:dyDescent="0.25">
      <c r="A220" s="97" t="s">
        <v>50</v>
      </c>
      <c r="B220" s="98">
        <v>607.33529890291572</v>
      </c>
      <c r="C220" s="98">
        <v>580.04256573372516</v>
      </c>
      <c r="D220" s="98">
        <v>577.59901257128479</v>
      </c>
      <c r="E220" s="98">
        <v>672.37506656713742</v>
      </c>
      <c r="F220" s="98">
        <v>668.92515302078084</v>
      </c>
      <c r="G220" s="98">
        <v>613.31268530441184</v>
      </c>
      <c r="H220" s="98">
        <v>600.25386889734773</v>
      </c>
      <c r="I220" s="98">
        <v>600.86890726447859</v>
      </c>
      <c r="J220" s="98">
        <v>541.37564434402418</v>
      </c>
      <c r="K220" s="98">
        <v>537.43599653224135</v>
      </c>
      <c r="L220" s="98">
        <v>546.74411993804267</v>
      </c>
      <c r="M220" s="98">
        <v>494.95970360274998</v>
      </c>
      <c r="N220" s="98">
        <v>423.71982181787757</v>
      </c>
      <c r="O220" s="98">
        <v>394.10441689411948</v>
      </c>
      <c r="P220" s="98">
        <v>355.43654782894976</v>
      </c>
      <c r="Q220" s="98">
        <v>345.08206898894849</v>
      </c>
      <c r="R220" s="98">
        <v>371.94701142583892</v>
      </c>
      <c r="S220" s="98">
        <v>401.60611350574254</v>
      </c>
      <c r="T220" s="98">
        <v>416.72557903078757</v>
      </c>
      <c r="U220" s="98">
        <v>435.40464659183874</v>
      </c>
      <c r="V220" s="98">
        <v>510.00831815826183</v>
      </c>
      <c r="W220" s="98">
        <v>480.93612337915516</v>
      </c>
      <c r="X220" s="98">
        <v>483.32442719546998</v>
      </c>
      <c r="Y220" s="98">
        <v>499.77868396465448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56.555478940969422</v>
      </c>
      <c r="C223" s="118">
        <f t="shared" si="93"/>
        <v>58.038379348716695</v>
      </c>
      <c r="D223" s="118">
        <f t="shared" si="93"/>
        <v>62.113043185697478</v>
      </c>
      <c r="E223" s="118">
        <f t="shared" si="93"/>
        <v>66.237742192120578</v>
      </c>
      <c r="F223" s="118">
        <f t="shared" si="93"/>
        <v>66.976057840758017</v>
      </c>
      <c r="G223" s="118">
        <f t="shared" si="93"/>
        <v>67.141502321922886</v>
      </c>
      <c r="H223" s="118">
        <f t="shared" si="93"/>
        <v>64.053931920758757</v>
      </c>
      <c r="I223" s="118">
        <f t="shared" si="93"/>
        <v>67.896318148085157</v>
      </c>
      <c r="J223" s="118">
        <f t="shared" si="93"/>
        <v>62.507171688597765</v>
      </c>
      <c r="K223" s="118">
        <f t="shared" si="93"/>
        <v>66.243327197893649</v>
      </c>
      <c r="L223" s="118">
        <f t="shared" si="93"/>
        <v>60.14209892588427</v>
      </c>
      <c r="M223" s="118">
        <f t="shared" si="93"/>
        <v>56.831023960215006</v>
      </c>
      <c r="N223" s="118">
        <f t="shared" si="93"/>
        <v>53.904424539066092</v>
      </c>
      <c r="O223" s="118">
        <f t="shared" si="93"/>
        <v>59.550464441439509</v>
      </c>
      <c r="P223" s="118">
        <f t="shared" si="93"/>
        <v>34.345320201082188</v>
      </c>
      <c r="Q223" s="118">
        <f t="shared" si="93"/>
        <v>42.136242660571071</v>
      </c>
      <c r="R223" s="118">
        <f t="shared" ref="R223:V223" si="94">R224+R226+R228+R237</f>
        <v>54.176262967300566</v>
      </c>
      <c r="S223" s="118">
        <f t="shared" si="94"/>
        <v>56.432644301356092</v>
      </c>
      <c r="T223" s="118">
        <f t="shared" si="94"/>
        <v>56.359317299102329</v>
      </c>
      <c r="U223" s="118">
        <f t="shared" si="94"/>
        <v>46.028067902063093</v>
      </c>
      <c r="V223" s="118">
        <f t="shared" si="94"/>
        <v>48.875272739936996</v>
      </c>
      <c r="W223" s="118">
        <f t="shared" ref="W223:Y223" si="95">W224+W226+W228+W237</f>
        <v>37.487494288208175</v>
      </c>
      <c r="X223" s="118">
        <f t="shared" si="95"/>
        <v>29.257871759284399</v>
      </c>
      <c r="Y223" s="118">
        <f t="shared" si="95"/>
        <v>64.347054061974234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18.917114512536198</v>
      </c>
      <c r="C224" s="123">
        <f t="shared" si="96"/>
        <v>20.563219475850367</v>
      </c>
      <c r="D224" s="123">
        <f t="shared" si="96"/>
        <v>24.352074166555639</v>
      </c>
      <c r="E224" s="123">
        <f t="shared" si="96"/>
        <v>26.911872504711706</v>
      </c>
      <c r="F224" s="123">
        <f t="shared" si="96"/>
        <v>28.23910271765282</v>
      </c>
      <c r="G224" s="123">
        <f t="shared" si="96"/>
        <v>29.337783075581239</v>
      </c>
      <c r="H224" s="123">
        <f t="shared" si="96"/>
        <v>27.425453376041304</v>
      </c>
      <c r="I224" s="123">
        <f t="shared" si="96"/>
        <v>31.35097529175583</v>
      </c>
      <c r="J224" s="123">
        <f t="shared" si="96"/>
        <v>29.337612396903783</v>
      </c>
      <c r="K224" s="123">
        <f t="shared" si="96"/>
        <v>33.306979052678173</v>
      </c>
      <c r="L224" s="123">
        <f t="shared" si="96"/>
        <v>23.882736291174499</v>
      </c>
      <c r="M224" s="123">
        <f t="shared" si="96"/>
        <v>25.994012749817013</v>
      </c>
      <c r="N224" s="123">
        <f t="shared" si="96"/>
        <v>26.86733312842032</v>
      </c>
      <c r="O224" s="123">
        <f t="shared" si="96"/>
        <v>34.53849909552855</v>
      </c>
      <c r="P224" s="123">
        <f t="shared" si="96"/>
        <v>11.510342992630665</v>
      </c>
      <c r="Q224" s="123">
        <f t="shared" si="96"/>
        <v>20.087266440732215</v>
      </c>
      <c r="R224" s="123">
        <f t="shared" si="96"/>
        <v>29.566470288380167</v>
      </c>
      <c r="S224" s="123">
        <f t="shared" si="96"/>
        <v>32.4845567712537</v>
      </c>
      <c r="T224" s="123">
        <f t="shared" si="96"/>
        <v>31.542649761064531</v>
      </c>
      <c r="U224" s="123">
        <f t="shared" si="96"/>
        <v>21.829751292889998</v>
      </c>
      <c r="V224" s="123">
        <f t="shared" si="96"/>
        <v>22.968507027594551</v>
      </c>
      <c r="W224" s="123">
        <f t="shared" si="96"/>
        <v>13.639176049503549</v>
      </c>
      <c r="X224" s="123">
        <f t="shared" si="96"/>
        <v>7.2108758867423202</v>
      </c>
      <c r="Y224" s="123">
        <f t="shared" si="96"/>
        <v>40.457444327044357</v>
      </c>
      <c r="DA224" s="130" t="s">
        <v>2899</v>
      </c>
    </row>
    <row r="225" spans="1:105" ht="12" customHeight="1" x14ac:dyDescent="0.25">
      <c r="A225" s="97" t="s">
        <v>53</v>
      </c>
      <c r="B225" s="99">
        <v>18.917114512536198</v>
      </c>
      <c r="C225" s="99">
        <v>20.563219475850367</v>
      </c>
      <c r="D225" s="99">
        <v>24.352074166555639</v>
      </c>
      <c r="E225" s="99">
        <v>26.911872504711706</v>
      </c>
      <c r="F225" s="99">
        <v>28.23910271765282</v>
      </c>
      <c r="G225" s="99">
        <v>29.337783075581239</v>
      </c>
      <c r="H225" s="99">
        <v>27.425453376041304</v>
      </c>
      <c r="I225" s="99">
        <v>31.35097529175583</v>
      </c>
      <c r="J225" s="99">
        <v>29.337612396903783</v>
      </c>
      <c r="K225" s="99">
        <v>33.306979052678173</v>
      </c>
      <c r="L225" s="99">
        <v>23.882736291174499</v>
      </c>
      <c r="M225" s="99">
        <v>25.994012749817013</v>
      </c>
      <c r="N225" s="99">
        <v>26.86733312842032</v>
      </c>
      <c r="O225" s="99">
        <v>34.53849909552855</v>
      </c>
      <c r="P225" s="99">
        <v>11.510342992630665</v>
      </c>
      <c r="Q225" s="99">
        <v>20.087266440732215</v>
      </c>
      <c r="R225" s="99">
        <v>29.566470288380167</v>
      </c>
      <c r="S225" s="99">
        <v>32.4845567712537</v>
      </c>
      <c r="T225" s="99">
        <v>31.542649761064531</v>
      </c>
      <c r="U225" s="99">
        <v>21.829751292889998</v>
      </c>
      <c r="V225" s="99">
        <v>22.968507027594551</v>
      </c>
      <c r="W225" s="99">
        <v>13.639176049503549</v>
      </c>
      <c r="X225" s="99">
        <v>7.2108758867423202</v>
      </c>
      <c r="Y225" s="99">
        <v>40.457444327044357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0.70877823341804491</v>
      </c>
      <c r="C226" s="123">
        <f t="shared" si="97"/>
        <v>0.75548298388625035</v>
      </c>
      <c r="D226" s="123">
        <f t="shared" si="97"/>
        <v>0.5882900787949219</v>
      </c>
      <c r="E226" s="123">
        <f t="shared" si="97"/>
        <v>1.207310042754012</v>
      </c>
      <c r="F226" s="123">
        <f t="shared" si="97"/>
        <v>0.86760651794207411</v>
      </c>
      <c r="G226" s="123">
        <f t="shared" si="97"/>
        <v>1.0366956569489407</v>
      </c>
      <c r="H226" s="123">
        <f t="shared" si="97"/>
        <v>1.1940188184093419</v>
      </c>
      <c r="I226" s="123">
        <f t="shared" si="97"/>
        <v>0.53341508544773053</v>
      </c>
      <c r="J226" s="123">
        <f t="shared" si="97"/>
        <v>0.4930207406689589</v>
      </c>
      <c r="K226" s="123">
        <f t="shared" si="97"/>
        <v>0.74399217347703106</v>
      </c>
      <c r="L226" s="123">
        <f t="shared" si="97"/>
        <v>1.0432771616676213</v>
      </c>
      <c r="M226" s="123">
        <f t="shared" si="97"/>
        <v>0.92907730061320737</v>
      </c>
      <c r="N226" s="123">
        <f t="shared" si="97"/>
        <v>0.92170558984128304</v>
      </c>
      <c r="O226" s="123">
        <f t="shared" si="97"/>
        <v>0.84891416725198054</v>
      </c>
      <c r="P226" s="123">
        <f t="shared" si="97"/>
        <v>0.82494712037940165</v>
      </c>
      <c r="Q226" s="123">
        <f t="shared" si="97"/>
        <v>0.82293835607059529</v>
      </c>
      <c r="R226" s="123">
        <f t="shared" si="97"/>
        <v>0.87623214212015577</v>
      </c>
      <c r="S226" s="123">
        <f t="shared" si="97"/>
        <v>0.67355795527248008</v>
      </c>
      <c r="T226" s="123">
        <f t="shared" si="97"/>
        <v>0.64679303244762965</v>
      </c>
      <c r="U226" s="123">
        <f t="shared" si="97"/>
        <v>0.49757996827684675</v>
      </c>
      <c r="V226" s="123">
        <f t="shared" si="97"/>
        <v>0.3269311968335048</v>
      </c>
      <c r="W226" s="123">
        <f t="shared" si="97"/>
        <v>0.24451688884155232</v>
      </c>
      <c r="X226" s="123">
        <f t="shared" si="97"/>
        <v>0.49513927324132911</v>
      </c>
      <c r="Y226" s="123">
        <f t="shared" si="97"/>
        <v>0.61829339546657291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0.70877823341804491</v>
      </c>
      <c r="C227" s="99">
        <f>RES_hhdet_fecs!C165</f>
        <v>0.75548298388625035</v>
      </c>
      <c r="D227" s="99">
        <f>RES_hhdet_fecs!D165</f>
        <v>0.5882900787949219</v>
      </c>
      <c r="E227" s="99">
        <f>RES_hhdet_fecs!E165</f>
        <v>1.207310042754012</v>
      </c>
      <c r="F227" s="99">
        <f>RES_hhdet_fecs!F165</f>
        <v>0.86760651794207411</v>
      </c>
      <c r="G227" s="99">
        <f>RES_hhdet_fecs!G165</f>
        <v>1.0366956569489407</v>
      </c>
      <c r="H227" s="99">
        <f>RES_hhdet_fecs!H165</f>
        <v>1.1940188184093419</v>
      </c>
      <c r="I227" s="99">
        <f>RES_hhdet_fecs!I165</f>
        <v>0.53341508544773053</v>
      </c>
      <c r="J227" s="99">
        <f>RES_hhdet_fecs!J165</f>
        <v>0.4930207406689589</v>
      </c>
      <c r="K227" s="99">
        <f>RES_hhdet_fecs!K165</f>
        <v>0.74399217347703106</v>
      </c>
      <c r="L227" s="99">
        <f>RES_hhdet_fecs!L165</f>
        <v>1.0432771616676213</v>
      </c>
      <c r="M227" s="99">
        <f>RES_hhdet_fecs!M165</f>
        <v>0.92907730061320737</v>
      </c>
      <c r="N227" s="99">
        <f>RES_hhdet_fecs!N165</f>
        <v>0.92170558984128304</v>
      </c>
      <c r="O227" s="99">
        <f>RES_hhdet_fecs!O165</f>
        <v>0.84891416725198054</v>
      </c>
      <c r="P227" s="99">
        <f>RES_hhdet_fecs!P165</f>
        <v>0.82494712037940165</v>
      </c>
      <c r="Q227" s="99">
        <f>RES_hhdet_fecs!Q165</f>
        <v>0.82293835607059529</v>
      </c>
      <c r="R227" s="99">
        <f>RES_hhdet_fecs!R165</f>
        <v>0.87623214212015577</v>
      </c>
      <c r="S227" s="99">
        <f>RES_hhdet_fecs!S165</f>
        <v>0.67355795527248008</v>
      </c>
      <c r="T227" s="99">
        <f>RES_hhdet_fecs!T165</f>
        <v>0.64679303244762965</v>
      </c>
      <c r="U227" s="99">
        <f>RES_hhdet_fecs!U165</f>
        <v>0.49757996827684675</v>
      </c>
      <c r="V227" s="99">
        <f>RES_hhdet_fecs!V165</f>
        <v>0.3269311968335048</v>
      </c>
      <c r="W227" s="99">
        <f>RES_hhdet_fecs!W165</f>
        <v>0.24451688884155232</v>
      </c>
      <c r="X227" s="99">
        <f>RES_hhdet_fecs!X165</f>
        <v>0.49513927324132911</v>
      </c>
      <c r="Y227" s="99">
        <f>RES_hhdet_fecs!Y165</f>
        <v>0.61829339546657291</v>
      </c>
      <c r="DA227" s="63" t="s">
        <v>2902</v>
      </c>
    </row>
    <row r="228" spans="1:105" ht="12" customHeight="1" x14ac:dyDescent="0.25">
      <c r="A228" s="121" t="s">
        <v>55</v>
      </c>
      <c r="B228" s="123">
        <v>14.576126521222188</v>
      </c>
      <c r="C228" s="123">
        <v>14.177783285256231</v>
      </c>
      <c r="D228" s="123">
        <v>13.945344059512157</v>
      </c>
      <c r="E228" s="123">
        <v>14.087313458499901</v>
      </c>
      <c r="F228" s="123">
        <v>13.80557154239386</v>
      </c>
      <c r="G228" s="123">
        <v>13.475384866435935</v>
      </c>
      <c r="H228" s="123">
        <v>13.388908312678163</v>
      </c>
      <c r="I228" s="123">
        <v>13.570261018102389</v>
      </c>
      <c r="J228" s="123">
        <v>13.512317194848755</v>
      </c>
      <c r="K228" s="123">
        <v>13.483059275274501</v>
      </c>
      <c r="L228" s="123">
        <v>13.781015823322901</v>
      </c>
      <c r="M228" s="123">
        <v>11.853501967872528</v>
      </c>
      <c r="N228" s="123">
        <v>11.298697272823206</v>
      </c>
      <c r="O228" s="123">
        <v>11.211104645673279</v>
      </c>
      <c r="P228" s="123">
        <v>10.365766998896476</v>
      </c>
      <c r="Q228" s="123">
        <v>9.8275120037539914</v>
      </c>
      <c r="R228" s="123">
        <v>9.9519289933560948</v>
      </c>
      <c r="S228" s="123">
        <v>9.8654846896343322</v>
      </c>
      <c r="T228" s="123">
        <v>9.5571112906535944</v>
      </c>
      <c r="U228" s="123">
        <v>9.197899715379668</v>
      </c>
      <c r="V228" s="123">
        <v>9.9775937217238866</v>
      </c>
      <c r="W228" s="123">
        <v>8.7444416194367989</v>
      </c>
      <c r="X228" s="123">
        <v>8.2027694093611796</v>
      </c>
      <c r="Y228" s="123">
        <v>8.1252543566239002</v>
      </c>
      <c r="DA228" s="130" t="s">
        <v>2903</v>
      </c>
    </row>
    <row r="229" spans="1:105" ht="12" customHeight="1" x14ac:dyDescent="0.25">
      <c r="A229" s="97" t="s">
        <v>124</v>
      </c>
      <c r="B229" s="99">
        <v>14.948904821233693</v>
      </c>
      <c r="C229" s="99">
        <v>14.50996942011602</v>
      </c>
      <c r="D229" s="99">
        <v>14.258092196564553</v>
      </c>
      <c r="E229" s="99">
        <v>14.491263239917959</v>
      </c>
      <c r="F229" s="99">
        <v>14.210601131449556</v>
      </c>
      <c r="G229" s="99">
        <v>13.816966734380186</v>
      </c>
      <c r="H229" s="99">
        <v>13.792688180819416</v>
      </c>
      <c r="I229" s="99">
        <v>14.003454919526362</v>
      </c>
      <c r="J229" s="99">
        <v>14.005835834736407</v>
      </c>
      <c r="K229" s="99">
        <v>14.038324595106046</v>
      </c>
      <c r="L229" s="99">
        <v>14.640575300432218</v>
      </c>
      <c r="M229" s="99">
        <v>12.674262277123347</v>
      </c>
      <c r="N229" s="99">
        <v>12.240229485110854</v>
      </c>
      <c r="O229" s="99">
        <v>12.30439777041755</v>
      </c>
      <c r="P229" s="99">
        <v>11.394651339238763</v>
      </c>
      <c r="Q229" s="99">
        <v>10.833252762770254</v>
      </c>
      <c r="R229" s="99">
        <v>10.998870462068471</v>
      </c>
      <c r="S229" s="99">
        <v>10.973186311095567</v>
      </c>
      <c r="T229" s="99">
        <v>10.565033527140926</v>
      </c>
      <c r="U229" s="99">
        <v>10.049044499358958</v>
      </c>
      <c r="V229" s="99">
        <v>11.398410031948131</v>
      </c>
      <c r="W229" s="99">
        <v>9.5135276914733407</v>
      </c>
      <c r="X229" s="99">
        <v>8.9931631202547688</v>
      </c>
      <c r="Y229" s="99">
        <v>8.7144582021891548</v>
      </c>
      <c r="DA229" s="63" t="s">
        <v>2904</v>
      </c>
    </row>
    <row r="230" spans="1:105" ht="12" customHeight="1" x14ac:dyDescent="0.25">
      <c r="A230" s="97" t="s">
        <v>123</v>
      </c>
      <c r="B230" s="99">
        <v>9.6257349692314431</v>
      </c>
      <c r="C230" s="99">
        <v>9.4464853936437692</v>
      </c>
      <c r="D230" s="99">
        <v>9.3738614241370293</v>
      </c>
      <c r="E230" s="99">
        <v>9.4114461063795449</v>
      </c>
      <c r="F230" s="99">
        <v>9.2838148689369575</v>
      </c>
      <c r="G230" s="99">
        <v>9.2292372682255461</v>
      </c>
      <c r="H230" s="99">
        <v>9.1797473903380986</v>
      </c>
      <c r="I230" s="99">
        <v>9.3726570460883512</v>
      </c>
      <c r="J230" s="99">
        <v>9.3648520290163049</v>
      </c>
      <c r="K230" s="99">
        <v>9.4582529865898319</v>
      </c>
      <c r="L230" s="99">
        <v>9.7127739607822505</v>
      </c>
      <c r="M230" s="99">
        <v>8.1868255655878368</v>
      </c>
      <c r="N230" s="99">
        <v>7.9744729238824812</v>
      </c>
      <c r="O230" s="99">
        <v>8.0283980256004295</v>
      </c>
      <c r="P230" s="99">
        <v>7.4713005537749657</v>
      </c>
      <c r="Q230" s="99">
        <v>7.1604808352110085</v>
      </c>
      <c r="R230" s="99">
        <v>7.3740867068399858</v>
      </c>
      <c r="S230" s="99">
        <v>7.5841633022776165</v>
      </c>
      <c r="T230" s="99">
        <v>7.3707495226154034</v>
      </c>
      <c r="U230" s="99">
        <v>7.3232972153296076</v>
      </c>
      <c r="V230" s="99">
        <v>8.6091438021569893</v>
      </c>
      <c r="W230" s="99">
        <v>7.5970186872004524</v>
      </c>
      <c r="X230" s="99">
        <v>7.4716034058189535</v>
      </c>
      <c r="Y230" s="99">
        <v>7.2583151985065575</v>
      </c>
      <c r="DA230" s="63" t="s">
        <v>2905</v>
      </c>
    </row>
    <row r="231" spans="1:105" ht="12" customHeight="1" x14ac:dyDescent="0.25">
      <c r="A231" s="100" t="s">
        <v>50</v>
      </c>
      <c r="B231" s="102">
        <v>2.673916968735397</v>
      </c>
      <c r="C231" s="102">
        <v>2.7453640819010374</v>
      </c>
      <c r="D231" s="102">
        <v>2.808800338595614</v>
      </c>
      <c r="E231" s="102">
        <v>2.4786574392660752</v>
      </c>
      <c r="F231" s="102">
        <v>2.4378772383245657</v>
      </c>
      <c r="G231" s="102">
        <v>2.7260911787488142</v>
      </c>
      <c r="H231" s="102">
        <v>2.4997770111082662</v>
      </c>
      <c r="I231" s="102">
        <v>2.5830940920459069</v>
      </c>
      <c r="J231" s="102">
        <v>2.5268681343735846</v>
      </c>
      <c r="K231" s="102">
        <v>2.6437742594085445</v>
      </c>
      <c r="L231" s="102">
        <v>2.3180159752083451</v>
      </c>
      <c r="M231" s="102">
        <v>1.3295592247615771</v>
      </c>
      <c r="N231" s="102">
        <v>1.3507993341525515</v>
      </c>
      <c r="O231" s="102">
        <v>1.2656093227213876</v>
      </c>
      <c r="P231" s="102">
        <v>1.2188068908975684</v>
      </c>
      <c r="Q231" s="102">
        <v>1.1761099604016432</v>
      </c>
      <c r="R231" s="102">
        <v>1.2956646607914764</v>
      </c>
      <c r="S231" s="102">
        <v>1.2881415342736071</v>
      </c>
      <c r="T231" s="102">
        <v>0.8837773743356645</v>
      </c>
      <c r="U231" s="102">
        <v>0.87025963445127541</v>
      </c>
      <c r="V231" s="102">
        <v>1.3378646446583742</v>
      </c>
      <c r="W231" s="102">
        <v>1.2261547769348609</v>
      </c>
      <c r="X231" s="102">
        <v>1.8707049186854856</v>
      </c>
      <c r="Y231" s="102">
        <v>1.5040408222899224</v>
      </c>
      <c r="DA231" s="131" t="s">
        <v>2906</v>
      </c>
    </row>
    <row r="232" spans="1:105" ht="12" customHeight="1" x14ac:dyDescent="0.25">
      <c r="A232" s="103" t="s">
        <v>52</v>
      </c>
      <c r="B232" s="105">
        <v>6.951818000496047</v>
      </c>
      <c r="C232" s="105">
        <v>6.7011213117427335</v>
      </c>
      <c r="D232" s="105">
        <v>6.565061085541414</v>
      </c>
      <c r="E232" s="105">
        <v>6.9327886671134715</v>
      </c>
      <c r="F232" s="105">
        <v>6.8459376306123918</v>
      </c>
      <c r="G232" s="105">
        <v>6.503146089476731</v>
      </c>
      <c r="H232" s="105">
        <v>6.6799703792298315</v>
      </c>
      <c r="I232" s="105">
        <v>6.7895629540424443</v>
      </c>
      <c r="J232" s="105">
        <v>6.8379838946427203</v>
      </c>
      <c r="K232" s="105">
        <v>6.8144787271812852</v>
      </c>
      <c r="L232" s="105">
        <v>7.3947579855739063</v>
      </c>
      <c r="M232" s="105">
        <v>6.8572663408262589</v>
      </c>
      <c r="N232" s="105">
        <v>6.6236735897299308</v>
      </c>
      <c r="O232" s="105">
        <v>6.7627887028790425</v>
      </c>
      <c r="P232" s="105">
        <v>6.2524936628773968</v>
      </c>
      <c r="Q232" s="105">
        <v>5.9843708748093647</v>
      </c>
      <c r="R232" s="105">
        <v>6.0784220460485097</v>
      </c>
      <c r="S232" s="105">
        <v>6.2960217680040094</v>
      </c>
      <c r="T232" s="105">
        <v>6.4869721482797393</v>
      </c>
      <c r="U232" s="105">
        <v>6.4530375808783322</v>
      </c>
      <c r="V232" s="105">
        <v>7.2712791574986131</v>
      </c>
      <c r="W232" s="105">
        <v>6.3708639102655935</v>
      </c>
      <c r="X232" s="105">
        <v>5.6008984871334677</v>
      </c>
      <c r="Y232" s="105">
        <v>5.7542743762166344</v>
      </c>
      <c r="DA232" s="132" t="s">
        <v>2907</v>
      </c>
    </row>
    <row r="233" spans="1:105" ht="12" customHeight="1" x14ac:dyDescent="0.25">
      <c r="A233" s="106" t="s">
        <v>122</v>
      </c>
      <c r="B233" s="102">
        <v>12.647562306702275</v>
      </c>
      <c r="C233" s="102">
        <v>12.926206942564136</v>
      </c>
      <c r="D233" s="102">
        <v>13.052752923926823</v>
      </c>
      <c r="E233" s="102">
        <v>11.950772484874898</v>
      </c>
      <c r="F233" s="102">
        <v>11.818131614410404</v>
      </c>
      <c r="G233" s="102">
        <v>12.637704577917885</v>
      </c>
      <c r="H233" s="102">
        <v>12.077340894934885</v>
      </c>
      <c r="I233" s="102">
        <v>12.39480881836284</v>
      </c>
      <c r="J233" s="102">
        <v>12.349912386881588</v>
      </c>
      <c r="K233" s="102">
        <v>12.475380731614443</v>
      </c>
      <c r="L233" s="102">
        <v>12.225287099647909</v>
      </c>
      <c r="M233" s="102">
        <v>11.445912801159094</v>
      </c>
      <c r="N233" s="102">
        <v>10.75380271795254</v>
      </c>
      <c r="O233" s="102">
        <v>10.539194797470435</v>
      </c>
      <c r="P233" s="102">
        <v>9.905646189894334</v>
      </c>
      <c r="Q233" s="102">
        <v>9.6020712290887413</v>
      </c>
      <c r="R233" s="102">
        <v>9.7715376594574384</v>
      </c>
      <c r="S233" s="102">
        <v>9.7198442268166598</v>
      </c>
      <c r="T233" s="102">
        <v>9.7557961455510078</v>
      </c>
      <c r="U233" s="102">
        <v>9.5269334099702121</v>
      </c>
      <c r="V233" s="102">
        <v>8.9291974931439775</v>
      </c>
      <c r="W233" s="102">
        <v>9.5647231410657785</v>
      </c>
      <c r="X233" s="102">
        <v>9.004233634365427</v>
      </c>
      <c r="Y233" s="102">
        <v>8.8603971358872524</v>
      </c>
      <c r="DA233" s="131" t="s">
        <v>2908</v>
      </c>
    </row>
    <row r="234" spans="1:105" ht="12" customHeight="1" x14ac:dyDescent="0.25">
      <c r="A234" s="107" t="s">
        <v>121</v>
      </c>
      <c r="B234" s="105">
        <v>8.834977406885665</v>
      </c>
      <c r="C234" s="105">
        <v>9.1766233896388236</v>
      </c>
      <c r="D234" s="105">
        <v>9.3746648872205007</v>
      </c>
      <c r="E234" s="105">
        <v>8.3773995576256599</v>
      </c>
      <c r="F234" s="105">
        <v>8.3331503644884428</v>
      </c>
      <c r="G234" s="105">
        <v>9.1889591017372183</v>
      </c>
      <c r="H234" s="105">
        <v>8.6946759228256667</v>
      </c>
      <c r="I234" s="105">
        <v>8.9719814196969931</v>
      </c>
      <c r="J234" s="105">
        <v>8.9204735083125524</v>
      </c>
      <c r="K234" s="105">
        <v>9.0780692863028207</v>
      </c>
      <c r="L234" s="105">
        <v>8.6729791841981481</v>
      </c>
      <c r="M234" s="105">
        <v>8.0200290897327591</v>
      </c>
      <c r="N234" s="105">
        <v>7.5416803102873944</v>
      </c>
      <c r="O234" s="105">
        <v>7.3531594843569765</v>
      </c>
      <c r="P234" s="105">
        <v>6.9471616438190127</v>
      </c>
      <c r="Q234" s="105">
        <v>6.7842621033406356</v>
      </c>
      <c r="R234" s="105">
        <v>6.9684330327772352</v>
      </c>
      <c r="S234" s="105">
        <v>7.0515606265842061</v>
      </c>
      <c r="T234" s="105">
        <v>7.0878841879185162</v>
      </c>
      <c r="U234" s="105">
        <v>7.0560944116521442</v>
      </c>
      <c r="V234" s="105">
        <v>6.5701141687584048</v>
      </c>
      <c r="W234" s="105">
        <v>7.1308215343896242</v>
      </c>
      <c r="X234" s="105">
        <v>7.1714202691685349</v>
      </c>
      <c r="Y234" s="105">
        <v>7.2350153794684191</v>
      </c>
      <c r="DA234" s="132" t="s">
        <v>2909</v>
      </c>
    </row>
    <row r="235" spans="1:105" ht="12" customHeight="1" x14ac:dyDescent="0.25">
      <c r="A235" s="108" t="s">
        <v>53</v>
      </c>
      <c r="B235" s="99">
        <v>2.0890881769071385</v>
      </c>
      <c r="C235" s="99">
        <v>2.4474638697566391</v>
      </c>
      <c r="D235" s="99">
        <v>2.6595633070567297</v>
      </c>
      <c r="E235" s="99">
        <v>1.7524355412245078</v>
      </c>
      <c r="F235" s="99">
        <v>1.7615712830129406</v>
      </c>
      <c r="G235" s="99">
        <v>2.5834950992662034</v>
      </c>
      <c r="H235" s="99">
        <v>2.1046630234486177</v>
      </c>
      <c r="I235" s="99">
        <v>2.2432720810422997</v>
      </c>
      <c r="J235" s="99">
        <v>2.156923375497442</v>
      </c>
      <c r="K235" s="99">
        <v>2.3422463569222081</v>
      </c>
      <c r="L235" s="99">
        <v>1.6011995818390699</v>
      </c>
      <c r="M235" s="99">
        <v>1.1315512222353137</v>
      </c>
      <c r="N235" s="99">
        <v>1.0279879641968743</v>
      </c>
      <c r="O235" s="99">
        <v>0.85170757714861911</v>
      </c>
      <c r="P235" s="99">
        <v>0.86630207025732942</v>
      </c>
      <c r="Q235" s="99">
        <v>0.8943850562970922</v>
      </c>
      <c r="R235" s="99">
        <v>1.0056001131904464</v>
      </c>
      <c r="S235" s="99">
        <v>0.9632837819955512</v>
      </c>
      <c r="T235" s="99">
        <v>0.69575163315988975</v>
      </c>
      <c r="U235" s="99">
        <v>0.6987121715863146</v>
      </c>
      <c r="V235" s="99">
        <v>0.25364420101635582</v>
      </c>
      <c r="W235" s="99">
        <v>0.65694343325547178</v>
      </c>
      <c r="X235" s="99">
        <v>1.2280777220056815</v>
      </c>
      <c r="Y235" s="99">
        <v>1.1961727289070072</v>
      </c>
      <c r="DA235" s="63" t="s">
        <v>2910</v>
      </c>
    </row>
    <row r="236" spans="1:105" ht="12" customHeight="1" x14ac:dyDescent="0.25">
      <c r="A236" s="108" t="s">
        <v>52</v>
      </c>
      <c r="B236" s="99">
        <v>6.7458892299785251</v>
      </c>
      <c r="C236" s="99">
        <v>6.7291595198821836</v>
      </c>
      <c r="D236" s="99">
        <v>6.7151015801637719</v>
      </c>
      <c r="E236" s="99">
        <v>6.6249640164011501</v>
      </c>
      <c r="F236" s="99">
        <v>6.5715790814755017</v>
      </c>
      <c r="G236" s="99">
        <v>6.605464002471015</v>
      </c>
      <c r="H236" s="99">
        <v>6.5900128993770482</v>
      </c>
      <c r="I236" s="99">
        <v>6.728709338654693</v>
      </c>
      <c r="J236" s="99">
        <v>6.7635501328151113</v>
      </c>
      <c r="K236" s="99">
        <v>6.735822929380614</v>
      </c>
      <c r="L236" s="99">
        <v>7.0717796023590784</v>
      </c>
      <c r="M236" s="99">
        <v>6.8884778674974445</v>
      </c>
      <c r="N236" s="99">
        <v>6.5136923460905187</v>
      </c>
      <c r="O236" s="99">
        <v>6.5014519072083585</v>
      </c>
      <c r="P236" s="99">
        <v>6.0808595735616846</v>
      </c>
      <c r="Q236" s="99">
        <v>5.8898770470435426</v>
      </c>
      <c r="R236" s="99">
        <v>5.9628329195867904</v>
      </c>
      <c r="S236" s="99">
        <v>6.0882768445886546</v>
      </c>
      <c r="T236" s="99">
        <v>6.3921325547586267</v>
      </c>
      <c r="U236" s="99">
        <v>6.3573822400658289</v>
      </c>
      <c r="V236" s="99">
        <v>6.3164699677420488</v>
      </c>
      <c r="W236" s="99">
        <v>6.4738781011341526</v>
      </c>
      <c r="X236" s="99">
        <v>5.9433425471628523</v>
      </c>
      <c r="Y236" s="99">
        <v>6.0388426505614126</v>
      </c>
      <c r="DA236" s="63" t="s">
        <v>2911</v>
      </c>
    </row>
    <row r="237" spans="1:105" ht="12" customHeight="1" x14ac:dyDescent="0.25">
      <c r="A237" s="121" t="s">
        <v>54</v>
      </c>
      <c r="B237" s="123">
        <v>22.353459673792987</v>
      </c>
      <c r="C237" s="123">
        <v>22.54189360372385</v>
      </c>
      <c r="D237" s="123">
        <v>23.227334880834761</v>
      </c>
      <c r="E237" s="123">
        <v>24.031246186154952</v>
      </c>
      <c r="F237" s="123">
        <v>24.063777062769269</v>
      </c>
      <c r="G237" s="123">
        <v>23.291638722956773</v>
      </c>
      <c r="H237" s="123">
        <v>22.045551413629948</v>
      </c>
      <c r="I237" s="123">
        <v>22.441666752779206</v>
      </c>
      <c r="J237" s="123">
        <v>19.16422135617627</v>
      </c>
      <c r="K237" s="123">
        <v>18.709296696463937</v>
      </c>
      <c r="L237" s="123">
        <v>21.435069649719249</v>
      </c>
      <c r="M237" s="123">
        <v>18.054431941912256</v>
      </c>
      <c r="N237" s="123">
        <v>14.816688547981279</v>
      </c>
      <c r="O237" s="123">
        <v>12.951946532985692</v>
      </c>
      <c r="P237" s="123">
        <v>11.644263089175642</v>
      </c>
      <c r="Q237" s="123">
        <v>11.398525860014271</v>
      </c>
      <c r="R237" s="123">
        <v>13.781631543444149</v>
      </c>
      <c r="S237" s="123">
        <v>13.409044885195581</v>
      </c>
      <c r="T237" s="123">
        <v>14.612763214936567</v>
      </c>
      <c r="U237" s="123">
        <v>14.502836925516581</v>
      </c>
      <c r="V237" s="123">
        <v>15.60224079378505</v>
      </c>
      <c r="W237" s="123">
        <v>14.859359730426279</v>
      </c>
      <c r="X237" s="123">
        <v>13.349087189939571</v>
      </c>
      <c r="Y237" s="123">
        <v>15.146061982839401</v>
      </c>
      <c r="DA237" s="130" t="s">
        <v>2912</v>
      </c>
    </row>
    <row r="238" spans="1:105" ht="12" customHeight="1" x14ac:dyDescent="0.25">
      <c r="A238" s="97" t="s">
        <v>50</v>
      </c>
      <c r="B238" s="99">
        <v>26.225430880181591</v>
      </c>
      <c r="C238" s="99">
        <v>24.984094248083732</v>
      </c>
      <c r="D238" s="99">
        <v>24.819290329822845</v>
      </c>
      <c r="E238" s="99">
        <v>28.821959705889213</v>
      </c>
      <c r="F238" s="99">
        <v>28.594807591026711</v>
      </c>
      <c r="G238" s="99">
        <v>26.148345457922694</v>
      </c>
      <c r="H238" s="99">
        <v>25.506623839010423</v>
      </c>
      <c r="I238" s="99">
        <v>25.460294166264731</v>
      </c>
      <c r="J238" s="99">
        <v>22.861485985977364</v>
      </c>
      <c r="K238" s="99">
        <v>22.600893767549241</v>
      </c>
      <c r="L238" s="99">
        <v>22.909216165445358</v>
      </c>
      <c r="M238" s="99">
        <v>20.604069584062422</v>
      </c>
      <c r="N238" s="99">
        <v>17.530943618698981</v>
      </c>
      <c r="O238" s="99">
        <v>16.23048092533951</v>
      </c>
      <c r="P238" s="99">
        <v>14.534246991659064</v>
      </c>
      <c r="Q238" s="99">
        <v>14.031393826076485</v>
      </c>
      <c r="R238" s="99">
        <v>15.044017831534727</v>
      </c>
      <c r="S238" s="99">
        <v>16.141137266606496</v>
      </c>
      <c r="T238" s="99">
        <v>16.640467284305448</v>
      </c>
      <c r="U238" s="99">
        <v>17.268778575990567</v>
      </c>
      <c r="V238" s="99">
        <v>20.109600618702473</v>
      </c>
      <c r="W238" s="99">
        <v>18.850450569145483</v>
      </c>
      <c r="X238" s="99">
        <v>18.824532575035267</v>
      </c>
      <c r="Y238" s="99">
        <v>19.339040097394811</v>
      </c>
      <c r="DA238" s="63" t="s">
        <v>2913</v>
      </c>
    </row>
    <row r="239" spans="1:105" ht="12" customHeight="1" x14ac:dyDescent="0.25">
      <c r="A239" s="109" t="s">
        <v>120</v>
      </c>
      <c r="B239" s="110">
        <v>18.787448045020927</v>
      </c>
      <c r="C239" s="110">
        <v>20.281103544505218</v>
      </c>
      <c r="D239" s="110">
        <v>21.737081595832397</v>
      </c>
      <c r="E239" s="110">
        <v>19.361624302811897</v>
      </c>
      <c r="F239" s="110">
        <v>19.776312370013347</v>
      </c>
      <c r="G239" s="110">
        <v>20.868908037440455</v>
      </c>
      <c r="H239" s="110">
        <v>19.446026400396264</v>
      </c>
      <c r="I239" s="110">
        <v>20.398501607389861</v>
      </c>
      <c r="J239" s="110">
        <v>16.863246656227208</v>
      </c>
      <c r="K239" s="110">
        <v>16.39709205194124</v>
      </c>
      <c r="L239" s="110">
        <v>20.5218866984345</v>
      </c>
      <c r="M239" s="110">
        <v>16.304096078686641</v>
      </c>
      <c r="N239" s="110">
        <v>12.734164762266744</v>
      </c>
      <c r="O239" s="110">
        <v>10.104360560652379</v>
      </c>
      <c r="P239" s="110">
        <v>8.9579139814845448</v>
      </c>
      <c r="Q239" s="110">
        <v>8.8655971927154802</v>
      </c>
      <c r="R239" s="110">
        <v>12.535502189634691</v>
      </c>
      <c r="S239" s="110">
        <v>10.768079562447204</v>
      </c>
      <c r="T239" s="110">
        <v>12.885850895055473</v>
      </c>
      <c r="U239" s="110">
        <v>12.687822282535594</v>
      </c>
      <c r="V239" s="110">
        <v>13.416763366206197</v>
      </c>
      <c r="W239" s="110">
        <v>13.827181065240275</v>
      </c>
      <c r="X239" s="110">
        <v>12.40479417968484</v>
      </c>
      <c r="Y239" s="110">
        <v>14.558297189323683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36.467488047078874</v>
      </c>
      <c r="C241" s="118">
        <f t="shared" si="98"/>
        <v>37.881514784394341</v>
      </c>
      <c r="D241" s="118">
        <f t="shared" si="98"/>
        <v>40.738415231046609</v>
      </c>
      <c r="E241" s="118">
        <f t="shared" si="98"/>
        <v>44.366209200749608</v>
      </c>
      <c r="F241" s="118">
        <f t="shared" si="98"/>
        <v>44.780615724924942</v>
      </c>
      <c r="G241" s="118">
        <f t="shared" si="98"/>
        <v>45.840712777507903</v>
      </c>
      <c r="H241" s="118">
        <f t="shared" si="98"/>
        <v>44.477634621570381</v>
      </c>
      <c r="I241" s="118">
        <f t="shared" si="98"/>
        <v>46.370545809763925</v>
      </c>
      <c r="J241" s="118">
        <f t="shared" si="98"/>
        <v>42.869915435199445</v>
      </c>
      <c r="K241" s="118">
        <f t="shared" si="98"/>
        <v>46.357428496213643</v>
      </c>
      <c r="L241" s="118">
        <f t="shared" si="98"/>
        <v>43.025089172677951</v>
      </c>
      <c r="M241" s="118">
        <f t="shared" si="98"/>
        <v>41.020764696255753</v>
      </c>
      <c r="N241" s="118">
        <f t="shared" si="98"/>
        <v>39.354945465584407</v>
      </c>
      <c r="O241" s="118">
        <f t="shared" si="98"/>
        <v>43.581900540481492</v>
      </c>
      <c r="P241" s="118">
        <f t="shared" si="98"/>
        <v>25.372559813804539</v>
      </c>
      <c r="Q241" s="118">
        <f t="shared" si="98"/>
        <v>31.251217199735915</v>
      </c>
      <c r="R241" s="118">
        <f t="shared" ref="R241:V241" si="99">R242+R244+R246+R255</f>
        <v>40.282282794293671</v>
      </c>
      <c r="S241" s="118">
        <f t="shared" si="99"/>
        <v>41.763917196736166</v>
      </c>
      <c r="T241" s="118">
        <f t="shared" si="99"/>
        <v>42.163918409478249</v>
      </c>
      <c r="U241" s="118">
        <f t="shared" si="99"/>
        <v>34.891825050599238</v>
      </c>
      <c r="V241" s="118">
        <f t="shared" si="99"/>
        <v>36.977764252030354</v>
      </c>
      <c r="W241" s="118">
        <f t="shared" ref="W241:Y241" si="100">W242+W244+W246+W255</f>
        <v>30.512423247606861</v>
      </c>
      <c r="X241" s="118">
        <f t="shared" si="100"/>
        <v>25.616122570603341</v>
      </c>
      <c r="Y241" s="118">
        <f t="shared" si="100"/>
        <v>56.967114476431504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12.752748566626861</v>
      </c>
      <c r="C242" s="123">
        <f t="shared" si="101"/>
        <v>13.915269502667325</v>
      </c>
      <c r="D242" s="123">
        <f t="shared" si="101"/>
        <v>16.561219440218373</v>
      </c>
      <c r="E242" s="123">
        <f t="shared" si="101"/>
        <v>18.428956774420818</v>
      </c>
      <c r="F242" s="123">
        <f t="shared" si="101"/>
        <v>19.44698228580824</v>
      </c>
      <c r="G242" s="123">
        <f t="shared" si="101"/>
        <v>20.312464901610799</v>
      </c>
      <c r="H242" s="123">
        <f t="shared" si="101"/>
        <v>19.080785982666342</v>
      </c>
      <c r="I242" s="123">
        <f t="shared" si="101"/>
        <v>21.946042450063992</v>
      </c>
      <c r="J242" s="123">
        <f t="shared" si="101"/>
        <v>20.644736554600101</v>
      </c>
      <c r="K242" s="123">
        <f t="shared" si="101"/>
        <v>23.594801268036004</v>
      </c>
      <c r="L242" s="123">
        <f t="shared" si="101"/>
        <v>17.034779459199264</v>
      </c>
      <c r="M242" s="123">
        <f t="shared" si="101"/>
        <v>18.683783709390173</v>
      </c>
      <c r="N242" s="123">
        <f t="shared" si="101"/>
        <v>19.445940286181035</v>
      </c>
      <c r="O242" s="123">
        <f t="shared" si="101"/>
        <v>25.174513937880143</v>
      </c>
      <c r="P242" s="123">
        <f t="shared" si="101"/>
        <v>8.3897583417639847</v>
      </c>
      <c r="Q242" s="123">
        <f t="shared" si="101"/>
        <v>14.641392456575797</v>
      </c>
      <c r="R242" s="123">
        <f t="shared" si="101"/>
        <v>21.550723233679321</v>
      </c>
      <c r="S242" s="123">
        <f t="shared" si="101"/>
        <v>23.710855835659611</v>
      </c>
      <c r="T242" s="123">
        <f t="shared" si="101"/>
        <v>23.066733678279295</v>
      </c>
      <c r="U242" s="123">
        <f t="shared" si="101"/>
        <v>16.011791095424368</v>
      </c>
      <c r="V242" s="123">
        <f t="shared" si="101"/>
        <v>16.89141858978342</v>
      </c>
      <c r="W242" s="123">
        <f t="shared" si="101"/>
        <v>10.886910998530452</v>
      </c>
      <c r="X242" s="123">
        <f t="shared" si="101"/>
        <v>6.0250342150329708</v>
      </c>
      <c r="Y242" s="123">
        <f t="shared" si="101"/>
        <v>35.079431921893828</v>
      </c>
      <c r="DA242" s="130" t="s">
        <v>3067</v>
      </c>
    </row>
    <row r="243" spans="1:105" ht="12" customHeight="1" x14ac:dyDescent="0.25">
      <c r="A243" s="97" t="s">
        <v>53</v>
      </c>
      <c r="B243" s="99">
        <v>12.752748566626861</v>
      </c>
      <c r="C243" s="99">
        <v>13.915269502667325</v>
      </c>
      <c r="D243" s="99">
        <v>16.561219440218373</v>
      </c>
      <c r="E243" s="99">
        <v>18.428956774420818</v>
      </c>
      <c r="F243" s="99">
        <v>19.44698228580824</v>
      </c>
      <c r="G243" s="99">
        <v>20.312464901610799</v>
      </c>
      <c r="H243" s="99">
        <v>19.080785982666342</v>
      </c>
      <c r="I243" s="99">
        <v>21.946042450063992</v>
      </c>
      <c r="J243" s="99">
        <v>20.644736554600101</v>
      </c>
      <c r="K243" s="99">
        <v>23.594801268036004</v>
      </c>
      <c r="L243" s="99">
        <v>17.034779459199264</v>
      </c>
      <c r="M243" s="99">
        <v>18.683783709390173</v>
      </c>
      <c r="N243" s="99">
        <v>19.445940286181035</v>
      </c>
      <c r="O243" s="99">
        <v>25.174513937880143</v>
      </c>
      <c r="P243" s="99">
        <v>8.3897583417639847</v>
      </c>
      <c r="Q243" s="99">
        <v>14.641392456575797</v>
      </c>
      <c r="R243" s="99">
        <v>21.550723233679321</v>
      </c>
      <c r="S243" s="99">
        <v>23.710855835659611</v>
      </c>
      <c r="T243" s="99">
        <v>23.066733678279295</v>
      </c>
      <c r="U243" s="99">
        <v>16.011791095424368</v>
      </c>
      <c r="V243" s="99">
        <v>16.89141858978342</v>
      </c>
      <c r="W243" s="99">
        <v>10.886910998530452</v>
      </c>
      <c r="X243" s="99">
        <v>6.0250342150329708</v>
      </c>
      <c r="Y243" s="99">
        <v>35.079431921893828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1.2578486829594195</v>
      </c>
      <c r="C244" s="123">
        <f t="shared" si="102"/>
        <v>1.4284363128702875</v>
      </c>
      <c r="D244" s="123">
        <f t="shared" si="102"/>
        <v>1.1815595152758158</v>
      </c>
      <c r="E244" s="123">
        <f t="shared" si="102"/>
        <v>2.5502767470343768</v>
      </c>
      <c r="F244" s="123">
        <f t="shared" si="102"/>
        <v>1.9230340610125227</v>
      </c>
      <c r="G244" s="123">
        <f t="shared" si="102"/>
        <v>2.4168892295473867</v>
      </c>
      <c r="H244" s="123">
        <f t="shared" si="102"/>
        <v>2.9375683420332011</v>
      </c>
      <c r="I244" s="123">
        <f t="shared" si="102"/>
        <v>1.3568665630459831</v>
      </c>
      <c r="J244" s="123">
        <f t="shared" si="102"/>
        <v>1.2851778911099625</v>
      </c>
      <c r="K244" s="123">
        <f t="shared" si="102"/>
        <v>2.0210152935792047</v>
      </c>
      <c r="L244" s="123">
        <f t="shared" si="102"/>
        <v>2.9478261834247834</v>
      </c>
      <c r="M244" s="123">
        <f t="shared" si="102"/>
        <v>2.7515401276467837</v>
      </c>
      <c r="N244" s="123">
        <f t="shared" si="102"/>
        <v>2.8414714683166546</v>
      </c>
      <c r="O244" s="123">
        <f t="shared" si="102"/>
        <v>2.666302445008244</v>
      </c>
      <c r="P244" s="123">
        <f t="shared" si="102"/>
        <v>2.6275135859254166</v>
      </c>
      <c r="Q244" s="123">
        <f t="shared" si="102"/>
        <v>2.6652658710104218</v>
      </c>
      <c r="R244" s="123">
        <f t="shared" si="102"/>
        <v>2.9091146703164292</v>
      </c>
      <c r="S244" s="123">
        <f t="shared" si="102"/>
        <v>2.3120767232546098</v>
      </c>
      <c r="T244" s="123">
        <f t="shared" si="102"/>
        <v>2.2784836036024245</v>
      </c>
      <c r="U244" s="123">
        <f t="shared" si="102"/>
        <v>1.8305770347587129</v>
      </c>
      <c r="V244" s="123">
        <f t="shared" si="102"/>
        <v>1.2770089835201968</v>
      </c>
      <c r="W244" s="123">
        <f t="shared" si="102"/>
        <v>0.96845956148093082</v>
      </c>
      <c r="X244" s="123">
        <f t="shared" si="102"/>
        <v>1.9921551543991007</v>
      </c>
      <c r="Y244" s="123">
        <f t="shared" si="102"/>
        <v>2.5126668396247971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1.2578486829594195</v>
      </c>
      <c r="C245" s="99">
        <f>RES_hhdet_tess!C165</f>
        <v>1.4284363128702875</v>
      </c>
      <c r="D245" s="99">
        <f>RES_hhdet_tess!D165</f>
        <v>1.1815595152758158</v>
      </c>
      <c r="E245" s="99">
        <f>RES_hhdet_tess!E165</f>
        <v>2.5502767470343768</v>
      </c>
      <c r="F245" s="99">
        <f>RES_hhdet_tess!F165</f>
        <v>1.9230340610125227</v>
      </c>
      <c r="G245" s="99">
        <f>RES_hhdet_tess!G165</f>
        <v>2.4168892295473867</v>
      </c>
      <c r="H245" s="99">
        <f>RES_hhdet_tess!H165</f>
        <v>2.9375683420332011</v>
      </c>
      <c r="I245" s="99">
        <f>RES_hhdet_tess!I165</f>
        <v>1.3568665630459831</v>
      </c>
      <c r="J245" s="99">
        <f>RES_hhdet_tess!J165</f>
        <v>1.2851778911099625</v>
      </c>
      <c r="K245" s="99">
        <f>RES_hhdet_tess!K165</f>
        <v>2.0210152935792047</v>
      </c>
      <c r="L245" s="99">
        <f>RES_hhdet_tess!L165</f>
        <v>2.9478261834247834</v>
      </c>
      <c r="M245" s="99">
        <f>RES_hhdet_tess!M165</f>
        <v>2.7515401276467837</v>
      </c>
      <c r="N245" s="99">
        <f>RES_hhdet_tess!N165</f>
        <v>2.8414714683166546</v>
      </c>
      <c r="O245" s="99">
        <f>RES_hhdet_tess!O165</f>
        <v>2.666302445008244</v>
      </c>
      <c r="P245" s="99">
        <f>RES_hhdet_tess!P165</f>
        <v>2.6275135859254166</v>
      </c>
      <c r="Q245" s="99">
        <f>RES_hhdet_tess!Q165</f>
        <v>2.6652658710104218</v>
      </c>
      <c r="R245" s="99">
        <f>RES_hhdet_tess!R165</f>
        <v>2.9091146703164292</v>
      </c>
      <c r="S245" s="99">
        <f>RES_hhdet_tess!S165</f>
        <v>2.3120767232546098</v>
      </c>
      <c r="T245" s="99">
        <f>RES_hhdet_tess!T165</f>
        <v>2.2784836036024245</v>
      </c>
      <c r="U245" s="99">
        <f>RES_hhdet_tess!U165</f>
        <v>1.8305770347587129</v>
      </c>
      <c r="V245" s="99">
        <f>RES_hhdet_tess!V165</f>
        <v>1.2770089835201968</v>
      </c>
      <c r="W245" s="99">
        <f>RES_hhdet_tess!W165</f>
        <v>0.96845956148093082</v>
      </c>
      <c r="X245" s="99">
        <f>RES_hhdet_tess!X165</f>
        <v>1.9921551543991007</v>
      </c>
      <c r="Y245" s="99">
        <f>RES_hhdet_tess!Y165</f>
        <v>2.5126668396247971</v>
      </c>
      <c r="DA245" s="63" t="s">
        <v>3070</v>
      </c>
    </row>
    <row r="246" spans="1:105" ht="12" customHeight="1" x14ac:dyDescent="0.25">
      <c r="A246" s="121" t="s">
        <v>55</v>
      </c>
      <c r="B246" s="123">
        <v>8.4430930446340469</v>
      </c>
      <c r="C246" s="123">
        <v>8.2640446037217092</v>
      </c>
      <c r="D246" s="123">
        <v>8.1872805101667723</v>
      </c>
      <c r="E246" s="123">
        <v>8.3287578099494368</v>
      </c>
      <c r="F246" s="123">
        <v>8.2289222576292218</v>
      </c>
      <c r="G246" s="123">
        <v>8.1164160901752176</v>
      </c>
      <c r="H246" s="123">
        <v>8.1429337832515092</v>
      </c>
      <c r="I246" s="123">
        <v>8.3128149719212132</v>
      </c>
      <c r="J246" s="123">
        <v>8.3269183916737148</v>
      </c>
      <c r="K246" s="123">
        <v>8.3836297223438105</v>
      </c>
      <c r="L246" s="123">
        <v>8.701302549417731</v>
      </c>
      <c r="M246" s="123">
        <v>7.6633432147648817</v>
      </c>
      <c r="N246" s="123">
        <v>7.4007333990123358</v>
      </c>
      <c r="O246" s="123">
        <v>7.4405882463744897</v>
      </c>
      <c r="P246" s="123">
        <v>6.9283516335955655</v>
      </c>
      <c r="Q246" s="123">
        <v>6.6646232140832993</v>
      </c>
      <c r="R246" s="123">
        <v>6.8333500015637689</v>
      </c>
      <c r="S246" s="123">
        <v>7.0318655022413514</v>
      </c>
      <c r="T246" s="123">
        <v>7.0232088443706644</v>
      </c>
      <c r="U246" s="123">
        <v>7.006943310567344</v>
      </c>
      <c r="V246" s="123">
        <v>7.7285867791926259</v>
      </c>
      <c r="W246" s="123">
        <v>7.1258273757005925</v>
      </c>
      <c r="X246" s="123">
        <v>6.8835396673191855</v>
      </c>
      <c r="Y246" s="123">
        <v>6.8454028338526429</v>
      </c>
      <c r="DA246" s="130" t="s">
        <v>3071</v>
      </c>
    </row>
    <row r="247" spans="1:105" ht="12" customHeight="1" x14ac:dyDescent="0.25">
      <c r="A247" s="97" t="s">
        <v>124</v>
      </c>
      <c r="B247" s="99">
        <v>8.4661644372058209</v>
      </c>
      <c r="C247" s="99">
        <v>8.2615680571398986</v>
      </c>
      <c r="D247" s="99">
        <v>8.1697655819486688</v>
      </c>
      <c r="E247" s="99">
        <v>8.3679231648140426</v>
      </c>
      <c r="F247" s="99">
        <v>8.2664084171321672</v>
      </c>
      <c r="G247" s="99">
        <v>8.1008076957337138</v>
      </c>
      <c r="H247" s="99">
        <v>8.1580163956159719</v>
      </c>
      <c r="I247" s="99">
        <v>8.3232524081328094</v>
      </c>
      <c r="J247" s="99">
        <v>8.3427870417270587</v>
      </c>
      <c r="K247" s="99">
        <v>8.3962964066817083</v>
      </c>
      <c r="L247" s="99">
        <v>8.7976924812357353</v>
      </c>
      <c r="M247" s="99">
        <v>7.6674703677222551</v>
      </c>
      <c r="N247" s="99">
        <v>7.4494745661100712</v>
      </c>
      <c r="O247" s="99">
        <v>7.5398846499802747</v>
      </c>
      <c r="P247" s="99">
        <v>7.0035899419626766</v>
      </c>
      <c r="Q247" s="99">
        <v>6.7165548250171634</v>
      </c>
      <c r="R247" s="99">
        <v>6.8940627025485872</v>
      </c>
      <c r="S247" s="99">
        <v>7.1289360619242128</v>
      </c>
      <c r="T247" s="99">
        <v>7.0783709380063673</v>
      </c>
      <c r="U247" s="99">
        <v>7.0636603374594156</v>
      </c>
      <c r="V247" s="99">
        <v>8.2397027945500039</v>
      </c>
      <c r="W247" s="99">
        <v>7.1977531725458022</v>
      </c>
      <c r="X247" s="99">
        <v>6.8780436357136576</v>
      </c>
      <c r="Y247" s="99">
        <v>6.7377525393832736</v>
      </c>
      <c r="DA247" s="63" t="s">
        <v>3072</v>
      </c>
    </row>
    <row r="248" spans="1:105" ht="12" customHeight="1" x14ac:dyDescent="0.25">
      <c r="A248" s="97" t="s">
        <v>123</v>
      </c>
      <c r="B248" s="99">
        <v>8.4661644372058209</v>
      </c>
      <c r="C248" s="99">
        <v>8.261383037724249</v>
      </c>
      <c r="D248" s="99">
        <v>8.1695455053284665</v>
      </c>
      <c r="E248" s="99">
        <v>8.3676237395492556</v>
      </c>
      <c r="F248" s="99">
        <v>8.2661111826087073</v>
      </c>
      <c r="G248" s="99">
        <v>8.1002768892678709</v>
      </c>
      <c r="H248" s="99">
        <v>8.1576376534560353</v>
      </c>
      <c r="I248" s="99">
        <v>8.3228963056363003</v>
      </c>
      <c r="J248" s="99">
        <v>8.3432072097627348</v>
      </c>
      <c r="K248" s="99">
        <v>8.3964280704464596</v>
      </c>
      <c r="L248" s="99">
        <v>8.7973078540796159</v>
      </c>
      <c r="M248" s="99">
        <v>7.6688266521901314</v>
      </c>
      <c r="N248" s="99">
        <v>7.4523545652018761</v>
      </c>
      <c r="O248" s="99">
        <v>7.5425580981258031</v>
      </c>
      <c r="P248" s="99">
        <v>7.0046787349145712</v>
      </c>
      <c r="Q248" s="99">
        <v>6.7136670673135006</v>
      </c>
      <c r="R248" s="99">
        <v>6.8878485769673592</v>
      </c>
      <c r="S248" s="99">
        <v>7.1263225520299116</v>
      </c>
      <c r="T248" s="99">
        <v>7.0781315632616533</v>
      </c>
      <c r="U248" s="99">
        <v>7.0641417617630831</v>
      </c>
      <c r="V248" s="99">
        <v>8.2458422422446542</v>
      </c>
      <c r="W248" s="99">
        <v>7.2768349237079866</v>
      </c>
      <c r="X248" s="99">
        <v>6.9811076281876119</v>
      </c>
      <c r="Y248" s="99">
        <v>6.8708337031767188</v>
      </c>
      <c r="DA248" s="63" t="s">
        <v>3073</v>
      </c>
    </row>
    <row r="249" spans="1:105" ht="12" customHeight="1" x14ac:dyDescent="0.25">
      <c r="A249" s="100" t="s">
        <v>50</v>
      </c>
      <c r="B249" s="102">
        <v>1.5143464367097745</v>
      </c>
      <c r="C249" s="102">
        <v>1.5602617259815168</v>
      </c>
      <c r="D249" s="102">
        <v>1.6044844197870516</v>
      </c>
      <c r="E249" s="102">
        <v>1.4348350724357848</v>
      </c>
      <c r="F249" s="102">
        <v>1.4201735519963172</v>
      </c>
      <c r="G249" s="102">
        <v>1.5971307997911406</v>
      </c>
      <c r="H249" s="102">
        <v>1.4776672742262036</v>
      </c>
      <c r="I249" s="102">
        <v>1.5333333515938576</v>
      </c>
      <c r="J249" s="102">
        <v>1.5052233151200138</v>
      </c>
      <c r="K249" s="102">
        <v>1.5819493432651719</v>
      </c>
      <c r="L249" s="102">
        <v>1.4025498685057103</v>
      </c>
      <c r="M249" s="102">
        <v>0.81156031136387219</v>
      </c>
      <c r="N249" s="102">
        <v>0.82868097547194575</v>
      </c>
      <c r="O249" s="102">
        <v>0.77976939524675914</v>
      </c>
      <c r="P249" s="102">
        <v>0.75218507203717433</v>
      </c>
      <c r="Q249" s="102">
        <v>0.72929619250413491</v>
      </c>
      <c r="R249" s="102">
        <v>0.80942653091884953</v>
      </c>
      <c r="S249" s="102">
        <v>0.83030078402590102</v>
      </c>
      <c r="T249" s="102">
        <v>0.59115941498191316</v>
      </c>
      <c r="U249" s="102">
        <v>0.61110418088474883</v>
      </c>
      <c r="V249" s="102">
        <v>0.97456308474604225</v>
      </c>
      <c r="W249" s="102">
        <v>0.90597101344239439</v>
      </c>
      <c r="X249" s="102">
        <v>1.3802091410541446</v>
      </c>
      <c r="Y249" s="102">
        <v>1.1165593269600831</v>
      </c>
      <c r="DA249" s="131" t="s">
        <v>3074</v>
      </c>
    </row>
    <row r="250" spans="1:105" ht="12" customHeight="1" x14ac:dyDescent="0.25">
      <c r="A250" s="103" t="s">
        <v>52</v>
      </c>
      <c r="B250" s="105">
        <v>6.951818000496047</v>
      </c>
      <c r="C250" s="105">
        <v>6.7011213117427335</v>
      </c>
      <c r="D250" s="105">
        <v>6.565061085541414</v>
      </c>
      <c r="E250" s="105">
        <v>6.9327886671134715</v>
      </c>
      <c r="F250" s="105">
        <v>6.8459376306123918</v>
      </c>
      <c r="G250" s="105">
        <v>6.503146089476731</v>
      </c>
      <c r="H250" s="105">
        <v>6.6799703792298315</v>
      </c>
      <c r="I250" s="105">
        <v>6.7895629540424443</v>
      </c>
      <c r="J250" s="105">
        <v>6.8379838946427203</v>
      </c>
      <c r="K250" s="105">
        <v>6.8144787271812852</v>
      </c>
      <c r="L250" s="105">
        <v>7.3947579855739063</v>
      </c>
      <c r="M250" s="105">
        <v>6.8572663408262589</v>
      </c>
      <c r="N250" s="105">
        <v>6.6236735897299308</v>
      </c>
      <c r="O250" s="105">
        <v>6.7627887028790425</v>
      </c>
      <c r="P250" s="105">
        <v>6.2524936628773968</v>
      </c>
      <c r="Q250" s="105">
        <v>5.9843708748093647</v>
      </c>
      <c r="R250" s="105">
        <v>6.0784220460485097</v>
      </c>
      <c r="S250" s="105">
        <v>6.2960217680040094</v>
      </c>
      <c r="T250" s="105">
        <v>6.4869721482797393</v>
      </c>
      <c r="U250" s="105">
        <v>6.4530375808783322</v>
      </c>
      <c r="V250" s="105">
        <v>7.2712791574986131</v>
      </c>
      <c r="W250" s="105">
        <v>6.3708639102655935</v>
      </c>
      <c r="X250" s="105">
        <v>5.6008984871334677</v>
      </c>
      <c r="Y250" s="105">
        <v>5.7542743762166344</v>
      </c>
      <c r="DA250" s="132" t="s">
        <v>3075</v>
      </c>
    </row>
    <row r="251" spans="1:105" ht="12" customHeight="1" x14ac:dyDescent="0.25">
      <c r="A251" s="106" t="s">
        <v>122</v>
      </c>
      <c r="B251" s="102">
        <v>8.0806235163755264</v>
      </c>
      <c r="C251" s="102">
        <v>8.299594912861771</v>
      </c>
      <c r="D251" s="102">
        <v>8.4327704026144765</v>
      </c>
      <c r="E251" s="102">
        <v>7.7633264765467818</v>
      </c>
      <c r="F251" s="102">
        <v>7.7230503063874449</v>
      </c>
      <c r="G251" s="102">
        <v>8.3020336300529038</v>
      </c>
      <c r="H251" s="102">
        <v>7.9819461040165418</v>
      </c>
      <c r="I251" s="102">
        <v>8.2164967671846885</v>
      </c>
      <c r="J251" s="102">
        <v>8.1942364611698366</v>
      </c>
      <c r="K251" s="102">
        <v>8.2929004093433463</v>
      </c>
      <c r="L251" s="102">
        <v>8.1329866728767026</v>
      </c>
      <c r="M251" s="102">
        <v>7.6335359352452148</v>
      </c>
      <c r="N251" s="102">
        <v>7.1870327097776547</v>
      </c>
      <c r="O251" s="102">
        <v>7.0677837029296038</v>
      </c>
      <c r="P251" s="102">
        <v>6.6550942291653605</v>
      </c>
      <c r="Q251" s="102">
        <v>6.4917721981924537</v>
      </c>
      <c r="R251" s="102">
        <v>6.6451657028097744</v>
      </c>
      <c r="S251" s="102">
        <v>6.7468174748255052</v>
      </c>
      <c r="T251" s="102">
        <v>6.8951347652489998</v>
      </c>
      <c r="U251" s="102">
        <v>6.8661144579333655</v>
      </c>
      <c r="V251" s="102">
        <v>6.5583953251240263</v>
      </c>
      <c r="W251" s="102">
        <v>7.0765165287918945</v>
      </c>
      <c r="X251" s="102">
        <v>6.8961450066297019</v>
      </c>
      <c r="Y251" s="102">
        <v>6.9569887396178363</v>
      </c>
      <c r="DA251" s="131" t="s">
        <v>3076</v>
      </c>
    </row>
    <row r="252" spans="1:105" ht="12" customHeight="1" x14ac:dyDescent="0.25">
      <c r="A252" s="107" t="s">
        <v>121</v>
      </c>
      <c r="B252" s="105">
        <v>8.0806235163755282</v>
      </c>
      <c r="C252" s="105">
        <v>8.3018655772614238</v>
      </c>
      <c r="D252" s="105">
        <v>8.434245110689039</v>
      </c>
      <c r="E252" s="105">
        <v>7.7630287686992681</v>
      </c>
      <c r="F252" s="105">
        <v>7.7223021547423212</v>
      </c>
      <c r="G252" s="105">
        <v>8.303808793001112</v>
      </c>
      <c r="H252" s="105">
        <v>7.9805086536125334</v>
      </c>
      <c r="I252" s="105">
        <v>8.2150541366026939</v>
      </c>
      <c r="J252" s="105">
        <v>8.1951541728335418</v>
      </c>
      <c r="K252" s="105">
        <v>8.2943360653204294</v>
      </c>
      <c r="L252" s="105">
        <v>8.1404373806182058</v>
      </c>
      <c r="M252" s="105">
        <v>7.6463657177513369</v>
      </c>
      <c r="N252" s="105">
        <v>7.2038939985450261</v>
      </c>
      <c r="O252" s="105">
        <v>7.074559725377858</v>
      </c>
      <c r="P252" s="105">
        <v>6.6642802004203405</v>
      </c>
      <c r="Q252" s="105">
        <v>6.4951980347393805</v>
      </c>
      <c r="R252" s="105">
        <v>6.6474989533604196</v>
      </c>
      <c r="S252" s="105">
        <v>6.7535429782615477</v>
      </c>
      <c r="T252" s="105">
        <v>6.8809426657458586</v>
      </c>
      <c r="U252" s="105">
        <v>6.860360794950835</v>
      </c>
      <c r="V252" s="105">
        <v>6.5019434158855027</v>
      </c>
      <c r="W252" s="105">
        <v>6.9698449102400239</v>
      </c>
      <c r="X252" s="105">
        <v>6.8884295594495271</v>
      </c>
      <c r="Y252" s="105">
        <v>6.9724095308450984</v>
      </c>
      <c r="DA252" s="132" t="s">
        <v>3077</v>
      </c>
    </row>
    <row r="253" spans="1:105" ht="12" customHeight="1" x14ac:dyDescent="0.25">
      <c r="A253" s="108" t="s">
        <v>53</v>
      </c>
      <c r="B253" s="99">
        <v>1.3347342863970033</v>
      </c>
      <c r="C253" s="99">
        <v>1.5727060573792424</v>
      </c>
      <c r="D253" s="99">
        <v>1.7191435305252685</v>
      </c>
      <c r="E253" s="99">
        <v>1.1380647522981191</v>
      </c>
      <c r="F253" s="99">
        <v>1.1507230732668194</v>
      </c>
      <c r="G253" s="99">
        <v>1.6983447905300972</v>
      </c>
      <c r="H253" s="99">
        <v>1.3904957542354845</v>
      </c>
      <c r="I253" s="99">
        <v>1.4863447979480027</v>
      </c>
      <c r="J253" s="99">
        <v>1.4316040400184316</v>
      </c>
      <c r="K253" s="99">
        <v>1.5585131359398174</v>
      </c>
      <c r="L253" s="99">
        <v>1.0686577782591258</v>
      </c>
      <c r="M253" s="99">
        <v>0.75788785025389105</v>
      </c>
      <c r="N253" s="99">
        <v>0.69020165245450749</v>
      </c>
      <c r="O253" s="99">
        <v>0.57310781816949874</v>
      </c>
      <c r="P253" s="99">
        <v>0.58342062685865614</v>
      </c>
      <c r="Q253" s="99">
        <v>0.60532098769583675</v>
      </c>
      <c r="R253" s="99">
        <v>0.684666033773629</v>
      </c>
      <c r="S253" s="99">
        <v>0.66526613367289489</v>
      </c>
      <c r="T253" s="99">
        <v>0.48881011098723165</v>
      </c>
      <c r="U253" s="99">
        <v>0.50297855488500587</v>
      </c>
      <c r="V253" s="99">
        <v>0.18547344814345421</v>
      </c>
      <c r="W253" s="99">
        <v>0.49596680910587077</v>
      </c>
      <c r="X253" s="99">
        <v>0.94508701228667524</v>
      </c>
      <c r="Y253" s="99">
        <v>0.93356688028368695</v>
      </c>
      <c r="DA253" s="63" t="s">
        <v>3078</v>
      </c>
    </row>
    <row r="254" spans="1:105" ht="12" customHeight="1" x14ac:dyDescent="0.25">
      <c r="A254" s="108" t="s">
        <v>52</v>
      </c>
      <c r="B254" s="99">
        <v>6.7458892299785251</v>
      </c>
      <c r="C254" s="99">
        <v>6.7291595198821836</v>
      </c>
      <c r="D254" s="99">
        <v>6.7151015801637719</v>
      </c>
      <c r="E254" s="99">
        <v>6.6249640164011501</v>
      </c>
      <c r="F254" s="99">
        <v>6.5715790814755017</v>
      </c>
      <c r="G254" s="99">
        <v>6.605464002471015</v>
      </c>
      <c r="H254" s="99">
        <v>6.5900128993770482</v>
      </c>
      <c r="I254" s="99">
        <v>6.728709338654693</v>
      </c>
      <c r="J254" s="99">
        <v>6.7635501328151113</v>
      </c>
      <c r="K254" s="99">
        <v>6.735822929380614</v>
      </c>
      <c r="L254" s="99">
        <v>7.0717796023590784</v>
      </c>
      <c r="M254" s="99">
        <v>6.8884778674974445</v>
      </c>
      <c r="N254" s="99">
        <v>6.5136923460905187</v>
      </c>
      <c r="O254" s="99">
        <v>6.5014519072083585</v>
      </c>
      <c r="P254" s="99">
        <v>6.0808595735616846</v>
      </c>
      <c r="Q254" s="99">
        <v>5.8898770470435426</v>
      </c>
      <c r="R254" s="99">
        <v>5.9628329195867904</v>
      </c>
      <c r="S254" s="99">
        <v>6.0882768445886546</v>
      </c>
      <c r="T254" s="99">
        <v>6.3921325547586267</v>
      </c>
      <c r="U254" s="99">
        <v>6.3573822400658289</v>
      </c>
      <c r="V254" s="99">
        <v>6.3164699677420488</v>
      </c>
      <c r="W254" s="99">
        <v>6.4738781011341526</v>
      </c>
      <c r="X254" s="99">
        <v>5.9433425471628523</v>
      </c>
      <c r="Y254" s="99">
        <v>6.0388426505614126</v>
      </c>
      <c r="DA254" s="63" t="s">
        <v>3079</v>
      </c>
    </row>
    <row r="255" spans="1:105" ht="12" customHeight="1" x14ac:dyDescent="0.25">
      <c r="A255" s="121" t="s">
        <v>54</v>
      </c>
      <c r="B255" s="123">
        <v>14.013797752858546</v>
      </c>
      <c r="C255" s="123">
        <v>14.273764365135021</v>
      </c>
      <c r="D255" s="123">
        <v>14.808355765385649</v>
      </c>
      <c r="E255" s="123">
        <v>15.058217869344976</v>
      </c>
      <c r="F255" s="123">
        <v>15.181677120474957</v>
      </c>
      <c r="G255" s="123">
        <v>14.9949425561745</v>
      </c>
      <c r="H255" s="123">
        <v>14.316346513619328</v>
      </c>
      <c r="I255" s="123">
        <v>14.754821824732735</v>
      </c>
      <c r="J255" s="123">
        <v>12.613082597815664</v>
      </c>
      <c r="K255" s="123">
        <v>12.35798221225463</v>
      </c>
      <c r="L255" s="123">
        <v>14.341180980636176</v>
      </c>
      <c r="M255" s="123">
        <v>11.922097644453912</v>
      </c>
      <c r="N255" s="123">
        <v>9.6668003120743791</v>
      </c>
      <c r="O255" s="123">
        <v>8.3004959112186096</v>
      </c>
      <c r="P255" s="123">
        <v>7.426936252519571</v>
      </c>
      <c r="Q255" s="123">
        <v>7.2799356580663952</v>
      </c>
      <c r="R255" s="123">
        <v>8.9890948887341526</v>
      </c>
      <c r="S255" s="123">
        <v>8.7091191355805915</v>
      </c>
      <c r="T255" s="123">
        <v>9.79549228322586</v>
      </c>
      <c r="U255" s="123">
        <v>10.042513609848811</v>
      </c>
      <c r="V255" s="123">
        <v>11.08074989953411</v>
      </c>
      <c r="W255" s="123">
        <v>11.531225311894884</v>
      </c>
      <c r="X255" s="123">
        <v>10.715393533852085</v>
      </c>
      <c r="Y255" s="123">
        <v>12.529612881060233</v>
      </c>
      <c r="DA255" s="130" t="s">
        <v>3080</v>
      </c>
    </row>
    <row r="256" spans="1:105" ht="12" customHeight="1" x14ac:dyDescent="0.25">
      <c r="A256" s="97" t="s">
        <v>50</v>
      </c>
      <c r="B256" s="99">
        <v>14.516266448645446</v>
      </c>
      <c r="C256" s="99">
        <v>13.851921636044247</v>
      </c>
      <c r="D256" s="99">
        <v>13.788029236857067</v>
      </c>
      <c r="E256" s="99">
        <v>16.051602074661911</v>
      </c>
      <c r="F256" s="99">
        <v>15.958535024060639</v>
      </c>
      <c r="G256" s="99">
        <v>14.623377226846824</v>
      </c>
      <c r="H256" s="99">
        <v>14.300003323444765</v>
      </c>
      <c r="I256" s="99">
        <v>14.294185197953952</v>
      </c>
      <c r="J256" s="99">
        <v>12.842359523342967</v>
      </c>
      <c r="K256" s="99">
        <v>12.711702289196655</v>
      </c>
      <c r="L256" s="99">
        <v>12.905024148846572</v>
      </c>
      <c r="M256" s="99">
        <v>11.624797363513819</v>
      </c>
      <c r="N256" s="99">
        <v>9.8997440403134984</v>
      </c>
      <c r="O256" s="99">
        <v>9.1707771517966048</v>
      </c>
      <c r="P256" s="99">
        <v>8.2141895747825373</v>
      </c>
      <c r="Q256" s="99">
        <v>7.9325396405848947</v>
      </c>
      <c r="R256" s="99">
        <v>8.5086442153369344</v>
      </c>
      <c r="S256" s="99">
        <v>9.1565928447757869</v>
      </c>
      <c r="T256" s="99">
        <v>9.4742089031884937</v>
      </c>
      <c r="U256" s="99">
        <v>9.9163723901051117</v>
      </c>
      <c r="V256" s="99">
        <v>11.645965701488549</v>
      </c>
      <c r="W256" s="99">
        <v>11.128378157292442</v>
      </c>
      <c r="X256" s="99">
        <v>11.178208860666768</v>
      </c>
      <c r="Y256" s="99">
        <v>11.560606129585391</v>
      </c>
      <c r="DA256" s="63" t="s">
        <v>3081</v>
      </c>
    </row>
    <row r="257" spans="1:105" ht="12" customHeight="1" x14ac:dyDescent="0.25">
      <c r="A257" s="109" t="s">
        <v>120</v>
      </c>
      <c r="B257" s="110">
        <v>13.551033667910394</v>
      </c>
      <c r="C257" s="110">
        <v>14.664271938984276</v>
      </c>
      <c r="D257" s="110">
        <v>15.763498675874324</v>
      </c>
      <c r="E257" s="110">
        <v>14.089942766981386</v>
      </c>
      <c r="F257" s="110">
        <v>14.446579263124404</v>
      </c>
      <c r="G257" s="110">
        <v>15.310061610579949</v>
      </c>
      <c r="H257" s="110">
        <v>14.328621475374899</v>
      </c>
      <c r="I257" s="110">
        <v>15.066604821309124</v>
      </c>
      <c r="J257" s="110">
        <v>12.47039321586877</v>
      </c>
      <c r="K257" s="110">
        <v>12.147818315575011</v>
      </c>
      <c r="L257" s="110">
        <v>15.230830632262156</v>
      </c>
      <c r="M257" s="110">
        <v>12.126195409278894</v>
      </c>
      <c r="N257" s="110">
        <v>9.4880732425279231</v>
      </c>
      <c r="O257" s="110">
        <v>7.5446091776725526</v>
      </c>
      <c r="P257" s="110">
        <v>6.6951545778982506</v>
      </c>
      <c r="Q257" s="110">
        <v>6.6521034397319747</v>
      </c>
      <c r="R257" s="110">
        <v>9.4633583474123704</v>
      </c>
      <c r="S257" s="110">
        <v>8.2765706035958111</v>
      </c>
      <c r="T257" s="110">
        <v>10.069116149519258</v>
      </c>
      <c r="U257" s="110">
        <v>10.125287648440356</v>
      </c>
      <c r="V257" s="110">
        <v>10.806694482424177</v>
      </c>
      <c r="W257" s="110">
        <v>11.635409920843792</v>
      </c>
      <c r="X257" s="110">
        <v>10.635576597071109</v>
      </c>
      <c r="Y257" s="110">
        <v>12.665446657825919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6.0065284544271762</v>
      </c>
      <c r="C259" s="118">
        <f t="shared" si="103"/>
        <v>5.7797040998939444</v>
      </c>
      <c r="D259" s="118">
        <f t="shared" si="103"/>
        <v>5.7147744018302813</v>
      </c>
      <c r="E259" s="118">
        <f t="shared" si="103"/>
        <v>6.265580197963196</v>
      </c>
      <c r="F259" s="118">
        <f t="shared" si="103"/>
        <v>6.120884469909238</v>
      </c>
      <c r="G259" s="118">
        <f t="shared" si="103"/>
        <v>5.5861441454876761</v>
      </c>
      <c r="H259" s="118">
        <f t="shared" si="103"/>
        <v>5.315200212551054</v>
      </c>
      <c r="I259" s="118">
        <f t="shared" si="103"/>
        <v>5.1732767581689103</v>
      </c>
      <c r="J259" s="118">
        <f t="shared" si="103"/>
        <v>4.7953453664451198</v>
      </c>
      <c r="K259" s="118">
        <f t="shared" si="103"/>
        <v>4.6703835010718251</v>
      </c>
      <c r="L259" s="118">
        <f t="shared" si="103"/>
        <v>4.7704916862507041</v>
      </c>
      <c r="M259" s="118">
        <f t="shared" si="103"/>
        <v>4.2116980241196256</v>
      </c>
      <c r="N259" s="118">
        <f t="shared" si="103"/>
        <v>3.8933562067708434</v>
      </c>
      <c r="O259" s="118">
        <f t="shared" si="103"/>
        <v>3.8337430833839905</v>
      </c>
      <c r="P259" s="118">
        <f t="shared" si="103"/>
        <v>3.5293547081258065</v>
      </c>
      <c r="Q259" s="118">
        <f t="shared" si="103"/>
        <v>3.3695297080653877</v>
      </c>
      <c r="R259" s="118">
        <f t="shared" ref="R259:V259" si="104">R260+R262+R264+R273</f>
        <v>3.5033949082513374</v>
      </c>
      <c r="S259" s="118">
        <f t="shared" si="104"/>
        <v>3.5549988258476675</v>
      </c>
      <c r="T259" s="118">
        <f t="shared" si="104"/>
        <v>3.3832346297694968</v>
      </c>
      <c r="U259" s="118">
        <f t="shared" si="104"/>
        <v>3.1276658159894195</v>
      </c>
      <c r="V259" s="118">
        <f t="shared" si="104"/>
        <v>3.2381698649208186</v>
      </c>
      <c r="W259" s="118">
        <f t="shared" ref="W259:Y259" si="105">W260+W262+W264+W273</f>
        <v>2.3077679507004425</v>
      </c>
      <c r="X259" s="118">
        <f t="shared" si="105"/>
        <v>1.7395273546880152</v>
      </c>
      <c r="Y259" s="118">
        <f t="shared" si="105"/>
        <v>1.6026325642037516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3.1503714600799233</v>
      </c>
      <c r="C264" s="123">
        <v>3.0514703056896191</v>
      </c>
      <c r="D264" s="123">
        <v>2.9888157726852302</v>
      </c>
      <c r="E264" s="123">
        <v>3.0338838440515938</v>
      </c>
      <c r="F264" s="123">
        <v>2.9627900420644422</v>
      </c>
      <c r="G264" s="123">
        <v>2.8603467788938728</v>
      </c>
      <c r="H264" s="123">
        <v>2.8299884517772953</v>
      </c>
      <c r="I264" s="123">
        <v>2.8387739245003147</v>
      </c>
      <c r="J264" s="123">
        <v>2.8031846623193077</v>
      </c>
      <c r="K264" s="123">
        <v>2.7568950972934485</v>
      </c>
      <c r="L264" s="123">
        <v>2.7798755218358222</v>
      </c>
      <c r="M264" s="123">
        <v>2.3064984333270604</v>
      </c>
      <c r="N264" s="123">
        <v>2.1644261412653649</v>
      </c>
      <c r="O264" s="123">
        <v>2.1199650653864062</v>
      </c>
      <c r="P264" s="123">
        <v>1.9388383275855119</v>
      </c>
      <c r="Q264" s="123">
        <v>1.8066759954767515</v>
      </c>
      <c r="R264" s="123">
        <v>1.8057689300186095</v>
      </c>
      <c r="S264" s="123">
        <v>1.7527813989942713</v>
      </c>
      <c r="T264" s="123">
        <v>1.6446249474320678</v>
      </c>
      <c r="U264" s="123">
        <v>1.5734280203128752</v>
      </c>
      <c r="V264" s="123">
        <v>1.746504636252999</v>
      </c>
      <c r="W264" s="123">
        <v>1.4278908922167943</v>
      </c>
      <c r="X264" s="123">
        <v>1.1105347992288863</v>
      </c>
      <c r="Y264" s="123">
        <v>1.0625315993026641</v>
      </c>
      <c r="DA264" s="130" t="s">
        <v>3239</v>
      </c>
    </row>
    <row r="265" spans="1:105" ht="12" customHeight="1" x14ac:dyDescent="0.25">
      <c r="A265" s="97" t="s">
        <v>124</v>
      </c>
      <c r="B265" s="99">
        <v>3.3957932191914462</v>
      </c>
      <c r="C265" s="99">
        <v>3.2960846534735553</v>
      </c>
      <c r="D265" s="99">
        <v>3.2388682233716044</v>
      </c>
      <c r="E265" s="99">
        <v>3.2918353575797643</v>
      </c>
      <c r="F265" s="99">
        <v>3.2280801530200818</v>
      </c>
      <c r="G265" s="99">
        <v>3.1386621633818037</v>
      </c>
      <c r="H265" s="99">
        <v>3.1331470471549392</v>
      </c>
      <c r="I265" s="99">
        <v>3.1810248195196089</v>
      </c>
      <c r="J265" s="99">
        <v>3.181565668218723</v>
      </c>
      <c r="K265" s="99">
        <v>3.1889458150242898</v>
      </c>
      <c r="L265" s="99">
        <v>3.3257530852461832</v>
      </c>
      <c r="M265" s="99">
        <v>2.8790854188713397</v>
      </c>
      <c r="N265" s="99">
        <v>2.780490529837782</v>
      </c>
      <c r="O265" s="99">
        <v>2.7950669975280511</v>
      </c>
      <c r="P265" s="99">
        <v>2.5884089982214786</v>
      </c>
      <c r="Q265" s="99">
        <v>2.4608816975908914</v>
      </c>
      <c r="R265" s="99">
        <v>2.4985034141634741</v>
      </c>
      <c r="S265" s="99">
        <v>2.4926690024284697</v>
      </c>
      <c r="T265" s="99">
        <v>2.3999530160253331</v>
      </c>
      <c r="U265" s="99">
        <v>2.2827409484743808</v>
      </c>
      <c r="V265" s="99">
        <v>2.5892628228573376</v>
      </c>
      <c r="W265" s="99">
        <v>2.1610929503950844</v>
      </c>
      <c r="X265" s="99">
        <v>2.0428869343970741</v>
      </c>
      <c r="Y265" s="99">
        <v>1.9795763252092895</v>
      </c>
      <c r="DA265" s="63" t="s">
        <v>3240</v>
      </c>
    </row>
    <row r="266" spans="1:105" ht="12" customHeight="1" x14ac:dyDescent="0.25">
      <c r="A266" s="97" t="s">
        <v>123</v>
      </c>
      <c r="B266" s="99">
        <v>0.6074069786179328</v>
      </c>
      <c r="C266" s="99">
        <v>0.62363690484463985</v>
      </c>
      <c r="D266" s="99">
        <v>0.63804708491537965</v>
      </c>
      <c r="E266" s="99">
        <v>0.56305182390368169</v>
      </c>
      <c r="F266" s="99">
        <v>0.5537881934578085</v>
      </c>
      <c r="G266" s="99">
        <v>0.61925887216458075</v>
      </c>
      <c r="H266" s="99">
        <v>0.56784934584335378</v>
      </c>
      <c r="I266" s="99">
        <v>0.58677565394914832</v>
      </c>
      <c r="J266" s="99">
        <v>0.57400336540430352</v>
      </c>
      <c r="K266" s="99">
        <v>0.60055976076724527</v>
      </c>
      <c r="L266" s="99">
        <v>0.52656050892832784</v>
      </c>
      <c r="M266" s="99">
        <v>0.30202267349683987</v>
      </c>
      <c r="N266" s="99">
        <v>0.3068475767460937</v>
      </c>
      <c r="O266" s="99">
        <v>0.28749581374939043</v>
      </c>
      <c r="P266" s="99">
        <v>0.27686417333629171</v>
      </c>
      <c r="Q266" s="99">
        <v>0.26716513860483732</v>
      </c>
      <c r="R266" s="99">
        <v>0.29432318434539173</v>
      </c>
      <c r="S266" s="99">
        <v>0.29261423092559258</v>
      </c>
      <c r="T266" s="99">
        <v>0.2007588683540896</v>
      </c>
      <c r="U266" s="99">
        <v>0.19768817856195176</v>
      </c>
      <c r="V266" s="99">
        <v>0.30390933268059639</v>
      </c>
      <c r="W266" s="99">
        <v>0.27853331912852303</v>
      </c>
      <c r="X266" s="99">
        <v>0.42494932932859492</v>
      </c>
      <c r="Y266" s="99">
        <v>0.34165791319137889</v>
      </c>
      <c r="DA266" s="63" t="s">
        <v>3241</v>
      </c>
    </row>
    <row r="267" spans="1:105" ht="12" customHeight="1" x14ac:dyDescent="0.25">
      <c r="A267" s="100" t="s">
        <v>50</v>
      </c>
      <c r="B267" s="102">
        <v>0.6074069786179328</v>
      </c>
      <c r="C267" s="102">
        <v>0.62363690484463985</v>
      </c>
      <c r="D267" s="102">
        <v>0.63804708491537965</v>
      </c>
      <c r="E267" s="102">
        <v>0.56305182390368169</v>
      </c>
      <c r="F267" s="102">
        <v>0.5537881934578085</v>
      </c>
      <c r="G267" s="102">
        <v>0.61925887216458075</v>
      </c>
      <c r="H267" s="102">
        <v>0.56784934584335378</v>
      </c>
      <c r="I267" s="102">
        <v>0.58677565394914832</v>
      </c>
      <c r="J267" s="102">
        <v>0.57400336540430352</v>
      </c>
      <c r="K267" s="102">
        <v>0.60055976076724527</v>
      </c>
      <c r="L267" s="102">
        <v>0.52656050892832784</v>
      </c>
      <c r="M267" s="102">
        <v>0.30202267349683987</v>
      </c>
      <c r="N267" s="102">
        <v>0.3068475767460937</v>
      </c>
      <c r="O267" s="102">
        <v>0.28749581374939043</v>
      </c>
      <c r="P267" s="102">
        <v>0.27686417333629171</v>
      </c>
      <c r="Q267" s="102">
        <v>0.26716513860483732</v>
      </c>
      <c r="R267" s="102">
        <v>0.29432318434539173</v>
      </c>
      <c r="S267" s="102">
        <v>0.29261423092559258</v>
      </c>
      <c r="T267" s="102">
        <v>0.2007588683540896</v>
      </c>
      <c r="U267" s="102">
        <v>0.19768817856195176</v>
      </c>
      <c r="V267" s="102">
        <v>0.30390933268059639</v>
      </c>
      <c r="W267" s="102">
        <v>0.27853331912852303</v>
      </c>
      <c r="X267" s="102">
        <v>0.42494932932859492</v>
      </c>
      <c r="Y267" s="102">
        <v>0.34165791319137889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2.8561569943472529</v>
      </c>
      <c r="C273" s="123">
        <v>2.7282337942043258</v>
      </c>
      <c r="D273" s="123">
        <v>2.7259586291450506</v>
      </c>
      <c r="E273" s="123">
        <v>3.2316963539116021</v>
      </c>
      <c r="F273" s="123">
        <v>3.1580944278447958</v>
      </c>
      <c r="G273" s="123">
        <v>2.7257973665938033</v>
      </c>
      <c r="H273" s="123">
        <v>2.4852117607737587</v>
      </c>
      <c r="I273" s="123">
        <v>2.3345028336685951</v>
      </c>
      <c r="J273" s="123">
        <v>1.9921607041258123</v>
      </c>
      <c r="K273" s="123">
        <v>1.9134884037783761</v>
      </c>
      <c r="L273" s="123">
        <v>1.9906161644148817</v>
      </c>
      <c r="M273" s="123">
        <v>1.9051995907925654</v>
      </c>
      <c r="N273" s="123">
        <v>1.7289300655054785</v>
      </c>
      <c r="O273" s="123">
        <v>1.7137780179975846</v>
      </c>
      <c r="P273" s="123">
        <v>1.5905163805402946</v>
      </c>
      <c r="Q273" s="123">
        <v>1.5628537125886364</v>
      </c>
      <c r="R273" s="123">
        <v>1.6976259782327277</v>
      </c>
      <c r="S273" s="123">
        <v>1.8022174268533961</v>
      </c>
      <c r="T273" s="123">
        <v>1.7386096823374289</v>
      </c>
      <c r="U273" s="123">
        <v>1.5542377956765443</v>
      </c>
      <c r="V273" s="123">
        <v>1.4916652286678196</v>
      </c>
      <c r="W273" s="123">
        <v>0.87987705848364828</v>
      </c>
      <c r="X273" s="123">
        <v>0.62899255545912902</v>
      </c>
      <c r="Y273" s="123">
        <v>0.5401009649010875</v>
      </c>
      <c r="DA273" s="130" t="s">
        <v>3248</v>
      </c>
    </row>
    <row r="274" spans="1:105" ht="12" customHeight="1" x14ac:dyDescent="0.25">
      <c r="A274" s="97" t="s">
        <v>50</v>
      </c>
      <c r="B274" s="99">
        <v>5.9573688787420505</v>
      </c>
      <c r="C274" s="99">
        <v>5.6753868493947017</v>
      </c>
      <c r="D274" s="99">
        <v>5.6379499913225581</v>
      </c>
      <c r="E274" s="99">
        <v>6.5471963667897946</v>
      </c>
      <c r="F274" s="99">
        <v>6.4955964923776293</v>
      </c>
      <c r="G274" s="99">
        <v>5.9398581542217208</v>
      </c>
      <c r="H274" s="99">
        <v>5.7940846712696086</v>
      </c>
      <c r="I274" s="99">
        <v>5.7835604228086961</v>
      </c>
      <c r="J274" s="99">
        <v>5.1932151565746185</v>
      </c>
      <c r="K274" s="99">
        <v>5.1340190282364864</v>
      </c>
      <c r="L274" s="99">
        <v>5.204057544142568</v>
      </c>
      <c r="M274" s="99">
        <v>4.6804204467156207</v>
      </c>
      <c r="N274" s="99">
        <v>3.9823291524236613</v>
      </c>
      <c r="O274" s="99">
        <v>3.6869160470001234</v>
      </c>
      <c r="P274" s="99">
        <v>3.3015995466252739</v>
      </c>
      <c r="Q274" s="99">
        <v>3.1873714215315347</v>
      </c>
      <c r="R274" s="99">
        <v>3.4173990906114291</v>
      </c>
      <c r="S274" s="99">
        <v>3.6666207414823324</v>
      </c>
      <c r="T274" s="99">
        <v>3.7800485483028265</v>
      </c>
      <c r="U274" s="99">
        <v>3.9227757413220177</v>
      </c>
      <c r="V274" s="99">
        <v>4.5680968765444536</v>
      </c>
      <c r="W274" s="99">
        <v>4.2820683512870881</v>
      </c>
      <c r="X274" s="99">
        <v>4.2761808197450124</v>
      </c>
      <c r="Y274" s="99">
        <v>4.3930563485242056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2.0857741553800002</v>
      </c>
      <c r="D279" s="117">
        <f t="shared" si="108"/>
        <v>2.6763116633453219</v>
      </c>
      <c r="E279" s="117">
        <f t="shared" si="108"/>
        <v>3.9979568661284621</v>
      </c>
      <c r="F279" s="117">
        <f t="shared" si="108"/>
        <v>2.905945534869117</v>
      </c>
      <c r="G279" s="117">
        <f t="shared" si="108"/>
        <v>2.2700492134458452</v>
      </c>
      <c r="H279" s="117">
        <f t="shared" si="108"/>
        <v>1.6783467593816703</v>
      </c>
      <c r="I279" s="117">
        <f t="shared" si="108"/>
        <v>1.9396803106886926</v>
      </c>
      <c r="J279" s="117">
        <f t="shared" si="108"/>
        <v>1.2201242613645067</v>
      </c>
      <c r="K279" s="117">
        <f t="shared" si="108"/>
        <v>2.1380720856317454</v>
      </c>
      <c r="L279" s="117">
        <f t="shared" si="108"/>
        <v>1.2977196126154664</v>
      </c>
      <c r="M279" s="117">
        <f t="shared" si="108"/>
        <v>1.5762818709763085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:Y279" si="110">W280+W282+W284+W293</f>
        <v>0.40979256909770106</v>
      </c>
      <c r="X279" s="117">
        <f t="shared" si="110"/>
        <v>0.51140567407943682</v>
      </c>
      <c r="Y279" s="117">
        <f t="shared" si="110"/>
        <v>2.9372479456926155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0.7405815401403496</v>
      </c>
      <c r="D280" s="122">
        <f t="shared" si="111"/>
        <v>1.0438231678556094</v>
      </c>
      <c r="E280" s="122">
        <f t="shared" si="111"/>
        <v>1.5873808082854113</v>
      </c>
      <c r="F280" s="122">
        <f t="shared" si="111"/>
        <v>1.2122276214643841</v>
      </c>
      <c r="G280" s="122">
        <f t="shared" si="111"/>
        <v>0.97754938590716944</v>
      </c>
      <c r="H280" s="122">
        <f t="shared" si="111"/>
        <v>0.70431829461798023</v>
      </c>
      <c r="I280" s="122">
        <f t="shared" si="111"/>
        <v>0.88655226193551495</v>
      </c>
      <c r="J280" s="122">
        <f t="shared" si="111"/>
        <v>0.56933550540399791</v>
      </c>
      <c r="K280" s="122">
        <f t="shared" si="111"/>
        <v>1.0530037966239365</v>
      </c>
      <c r="L280" s="122">
        <f t="shared" si="111"/>
        <v>0.49890722378934693</v>
      </c>
      <c r="M280" s="122">
        <f t="shared" si="111"/>
        <v>0.69109853786227604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0.1272611371035027</v>
      </c>
      <c r="X280" s="122">
        <f t="shared" si="111"/>
        <v>0.10698955270817079</v>
      </c>
      <c r="Y280" s="122">
        <f t="shared" si="111"/>
        <v>1.6764151486982917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0.7405815401403496</v>
      </c>
      <c r="D281" s="98">
        <v>1.0438231678556094</v>
      </c>
      <c r="E281" s="98">
        <v>1.5873808082854113</v>
      </c>
      <c r="F281" s="98">
        <v>1.2122276214643841</v>
      </c>
      <c r="G281" s="98">
        <v>0.97754938590716944</v>
      </c>
      <c r="H281" s="98">
        <v>0.70431829461798023</v>
      </c>
      <c r="I281" s="98">
        <v>0.88655226193551495</v>
      </c>
      <c r="J281" s="98">
        <v>0.56933550540399791</v>
      </c>
      <c r="K281" s="98">
        <v>1.0530037966239365</v>
      </c>
      <c r="L281" s="98">
        <v>0.49890722378934693</v>
      </c>
      <c r="M281" s="98">
        <v>0.69109853786227604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0.1272611371035027</v>
      </c>
      <c r="X281" s="98">
        <v>0.10698955270817079</v>
      </c>
      <c r="Y281" s="98">
        <v>1.6764151486982917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3.7169741127828254E-2</v>
      </c>
      <c r="D282" s="122">
        <f t="shared" si="112"/>
        <v>3.7039680763474962E-2</v>
      </c>
      <c r="E282" s="122">
        <f t="shared" si="112"/>
        <v>0.11614196951295938</v>
      </c>
      <c r="F282" s="122">
        <f t="shared" si="112"/>
        <v>7.2215966247206595E-2</v>
      </c>
      <c r="G282" s="122">
        <f t="shared" si="112"/>
        <v>6.8366248543503802E-2</v>
      </c>
      <c r="H282" s="122">
        <f t="shared" si="112"/>
        <v>5.4965964678427209E-2</v>
      </c>
      <c r="I282" s="122">
        <f t="shared" si="112"/>
        <v>1.8695967410167241E-2</v>
      </c>
      <c r="J282" s="122">
        <f t="shared" si="112"/>
        <v>9.3822305547784854E-3</v>
      </c>
      <c r="K282" s="122">
        <f t="shared" si="112"/>
        <v>2.0512211551591435E-2</v>
      </c>
      <c r="L282" s="122">
        <f t="shared" si="112"/>
        <v>3.3474403981993944E-2</v>
      </c>
      <c r="M282" s="122">
        <f t="shared" si="112"/>
        <v>4.6765488713998556E-2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4.3570929669099505E-3</v>
      </c>
      <c r="X282" s="122">
        <f t="shared" si="112"/>
        <v>7.5080406368818768E-3</v>
      </c>
      <c r="Y282" s="122">
        <f t="shared" si="112"/>
        <v>2.6775994755844395E-2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3.7169741127828254E-2</v>
      </c>
      <c r="D283" s="98">
        <v>3.7039680763474962E-2</v>
      </c>
      <c r="E283" s="98">
        <v>0.11614196951295938</v>
      </c>
      <c r="F283" s="98">
        <v>7.2215966247206595E-2</v>
      </c>
      <c r="G283" s="98">
        <v>6.8366248543503802E-2</v>
      </c>
      <c r="H283" s="98">
        <v>5.4965964678427209E-2</v>
      </c>
      <c r="I283" s="98">
        <v>1.8695967410167241E-2</v>
      </c>
      <c r="J283" s="98">
        <v>9.3822305547784854E-3</v>
      </c>
      <c r="K283" s="98">
        <v>2.0512211551591435E-2</v>
      </c>
      <c r="L283" s="98">
        <v>3.3474403981993944E-2</v>
      </c>
      <c r="M283" s="98">
        <v>4.6765488713998556E-2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4.3570929669099505E-3</v>
      </c>
      <c r="X283" s="98">
        <v>7.5080406368818768E-3</v>
      </c>
      <c r="Y283" s="98">
        <v>2.6775994755844395E-2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0.4969029894245407</v>
      </c>
      <c r="D284" s="122">
        <v>0.58899645827281766</v>
      </c>
      <c r="E284" s="122">
        <v>0.82865446015180433</v>
      </c>
      <c r="F284" s="122">
        <v>0.58911621923962587</v>
      </c>
      <c r="G284" s="122">
        <v>0.45036285203717108</v>
      </c>
      <c r="H284" s="122">
        <v>0.34967099636941912</v>
      </c>
      <c r="I284" s="122">
        <v>0.38811619613171328</v>
      </c>
      <c r="J284" s="122">
        <v>0.26107988635987806</v>
      </c>
      <c r="K284" s="122">
        <v>0.42918034008581657</v>
      </c>
      <c r="L284" s="122">
        <v>0.27970455998024729</v>
      </c>
      <c r="M284" s="122">
        <v>0.30669338664676959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0.10061896711165572</v>
      </c>
      <c r="X284" s="122">
        <v>0.14656546283340965</v>
      </c>
      <c r="Y284" s="122">
        <v>0.41878372031800726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0.46479156108166431</v>
      </c>
      <c r="D285" s="98">
        <v>0.54706771546182342</v>
      </c>
      <c r="E285" s="98">
        <v>0.78102893884400348</v>
      </c>
      <c r="F285" s="98">
        <v>0.54859049913328561</v>
      </c>
      <c r="G285" s="98">
        <v>0.41110848251670273</v>
      </c>
      <c r="H285" s="98">
        <v>0.3172795754010086</v>
      </c>
      <c r="I285" s="98">
        <v>0.33713538336817839</v>
      </c>
      <c r="J285" s="98">
        <v>0.22166633481911577</v>
      </c>
      <c r="K285" s="98">
        <v>0.36316791323693859</v>
      </c>
      <c r="L285" s="98">
        <v>0.223518804491983</v>
      </c>
      <c r="M285" s="98">
        <v>0.23588096429502223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7.1605300151268078E-2</v>
      </c>
      <c r="X285" s="98">
        <v>6.958428634907747E-2</v>
      </c>
      <c r="Y285" s="98">
        <v>0.23862388753367822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3.1176675402114296E-3</v>
      </c>
      <c r="D286" s="98">
        <v>4.154979636344102E-3</v>
      </c>
      <c r="E286" s="98">
        <v>1.7005833491275778E-2</v>
      </c>
      <c r="F286" s="98">
        <v>5.0313760052515897E-3</v>
      </c>
      <c r="G286" s="98">
        <v>1.5331741563502776E-3</v>
      </c>
      <c r="H286" s="98">
        <v>3.2994128754336976E-3</v>
      </c>
      <c r="I286" s="98">
        <v>1.7257132966472764E-3</v>
      </c>
      <c r="J286" s="98">
        <v>4.7651138271136134E-3</v>
      </c>
      <c r="K286" s="98">
        <v>5.0672343676104493E-3</v>
      </c>
      <c r="L286" s="98">
        <v>1.3262354481746825E-2</v>
      </c>
      <c r="M286" s="98">
        <v>8.2552592670897262E-3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8.8429495890329931E-4</v>
      </c>
      <c r="D287" s="101">
        <v>1.2173294726772798E-3</v>
      </c>
      <c r="E287" s="101">
        <v>4.4065890056619933E-3</v>
      </c>
      <c r="F287" s="101">
        <v>1.3027361738132638E-3</v>
      </c>
      <c r="G287" s="101">
        <v>4.4742571501659042E-4</v>
      </c>
      <c r="H287" s="101">
        <v>8.9050509775091282E-4</v>
      </c>
      <c r="I287" s="101">
        <v>4.713171633729976E-4</v>
      </c>
      <c r="J287" s="101">
        <v>1.2725319537716568E-3</v>
      </c>
      <c r="K287" s="101">
        <v>1.4003969753406164E-3</v>
      </c>
      <c r="L287" s="101">
        <v>3.1370098890108164E-3</v>
      </c>
      <c r="M287" s="101">
        <v>1.3213863003476531E-3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2.2333725813081301E-3</v>
      </c>
      <c r="D288" s="104">
        <v>2.9376501636668227E-3</v>
      </c>
      <c r="E288" s="104">
        <v>1.2599244485613786E-2</v>
      </c>
      <c r="F288" s="104">
        <v>3.7286398314383263E-3</v>
      </c>
      <c r="G288" s="104">
        <v>1.0857484413336871E-3</v>
      </c>
      <c r="H288" s="104">
        <v>2.4089077776827846E-3</v>
      </c>
      <c r="I288" s="104">
        <v>1.2543961332742788E-3</v>
      </c>
      <c r="J288" s="104">
        <v>3.4925818733419567E-3</v>
      </c>
      <c r="K288" s="104">
        <v>3.666837392269833E-3</v>
      </c>
      <c r="L288" s="104">
        <v>1.0125344592736009E-2</v>
      </c>
      <c r="M288" s="104">
        <v>6.9338729667420725E-3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1.0280973364204764E-2</v>
      </c>
      <c r="D289" s="101">
        <v>1.5034464609647072E-2</v>
      </c>
      <c r="E289" s="101">
        <v>1.4132774601120827E-2</v>
      </c>
      <c r="F289" s="101">
        <v>1.4762765277519775E-2</v>
      </c>
      <c r="G289" s="101">
        <v>1.0894405612787903E-2</v>
      </c>
      <c r="H289" s="101">
        <v>1.5114881614079879E-2</v>
      </c>
      <c r="I289" s="101">
        <v>2.3466063835613758E-2</v>
      </c>
      <c r="J289" s="101">
        <v>7.5718371216100672E-3</v>
      </c>
      <c r="K289" s="101">
        <v>1.6621440744074251E-2</v>
      </c>
      <c r="L289" s="101">
        <v>2.1393096819927773E-4</v>
      </c>
      <c r="M289" s="101">
        <v>8.4149643052672633E-3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X289" s="101">
        <v>5.3703489131997663E-3</v>
      </c>
      <c r="Y289" s="101">
        <v>3.9143293096648067E-2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1.8712787438460249E-2</v>
      </c>
      <c r="D290" s="104">
        <v>2.2739298565003035E-2</v>
      </c>
      <c r="E290" s="104">
        <v>1.6486913215404134E-2</v>
      </c>
      <c r="F290" s="104">
        <v>2.0731578823568901E-2</v>
      </c>
      <c r="G290" s="104">
        <v>2.6826789751330127E-2</v>
      </c>
      <c r="H290" s="104">
        <v>1.3977126478896981E-2</v>
      </c>
      <c r="I290" s="104">
        <v>2.578903563127383E-2</v>
      </c>
      <c r="J290" s="104">
        <v>2.7076600592038577E-2</v>
      </c>
      <c r="K290" s="104">
        <v>4.4323751737193259E-2</v>
      </c>
      <c r="L290" s="104">
        <v>4.2709470038318209E-2</v>
      </c>
      <c r="M290" s="104">
        <v>5.4142198779390388E-2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2.9013666960387641E-2</v>
      </c>
      <c r="X290" s="104">
        <v>7.1610827571132435E-2</v>
      </c>
      <c r="Y290" s="104">
        <v>0.14101653968768096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4.9018729635550316E-3</v>
      </c>
      <c r="D291" s="98">
        <v>6.3587403708354846E-3</v>
      </c>
      <c r="E291" s="98">
        <v>3.4024382759836242E-3</v>
      </c>
      <c r="F291" s="98">
        <v>4.3379675788513096E-3</v>
      </c>
      <c r="G291" s="98">
        <v>7.496694812949004E-3</v>
      </c>
      <c r="H291" s="98">
        <v>3.3695045248551066E-3</v>
      </c>
      <c r="I291" s="98">
        <v>6.4256937995200393E-3</v>
      </c>
      <c r="J291" s="98">
        <v>6.5208670597088287E-3</v>
      </c>
      <c r="K291" s="98">
        <v>1.1389495672186178E-2</v>
      </c>
      <c r="L291" s="98">
        <v>7.8490667610990154E-3</v>
      </c>
      <c r="M291" s="98">
        <v>7.5866914427168905E-3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2.6384276571957245E-3</v>
      </c>
      <c r="X291" s="98">
        <v>1.2158910399265871E-2</v>
      </c>
      <c r="Y291" s="98">
        <v>2.3117729827775258E-2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1.3810914474905216E-2</v>
      </c>
      <c r="D292" s="98">
        <v>1.638055819416755E-2</v>
      </c>
      <c r="E292" s="98">
        <v>1.3084474939420511E-2</v>
      </c>
      <c r="F292" s="98">
        <v>1.6393611244717592E-2</v>
      </c>
      <c r="G292" s="98">
        <v>1.9330094938381122E-2</v>
      </c>
      <c r="H292" s="98">
        <v>1.0607621954041874E-2</v>
      </c>
      <c r="I292" s="98">
        <v>1.936334183175379E-2</v>
      </c>
      <c r="J292" s="98">
        <v>2.0555733532329749E-2</v>
      </c>
      <c r="K292" s="98">
        <v>3.2934256065007078E-2</v>
      </c>
      <c r="L292" s="98">
        <v>3.4860403277219197E-2</v>
      </c>
      <c r="M292" s="98">
        <v>4.6555507336673498E-2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2.6375239303191918E-2</v>
      </c>
      <c r="X292" s="98">
        <v>5.9451917171866563E-2</v>
      </c>
      <c r="Y292" s="98">
        <v>0.11789880985990571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0.81111988468728169</v>
      </c>
      <c r="D293" s="122">
        <v>1.0064523564534198</v>
      </c>
      <c r="E293" s="122">
        <v>1.4657796281782871</v>
      </c>
      <c r="F293" s="122">
        <v>1.0323857279179001</v>
      </c>
      <c r="G293" s="122">
        <v>0.77377072695800075</v>
      </c>
      <c r="H293" s="122">
        <v>0.56939150371584379</v>
      </c>
      <c r="I293" s="122">
        <v>0.64631588521129701</v>
      </c>
      <c r="J293" s="122">
        <v>0.38032663904585218</v>
      </c>
      <c r="K293" s="122">
        <v>0.63537573737040121</v>
      </c>
      <c r="L293" s="122">
        <v>0.48563342486387823</v>
      </c>
      <c r="M293" s="122">
        <v>0.53172445775326427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0.1775553719156327</v>
      </c>
      <c r="X293" s="122">
        <v>0.25034261790097456</v>
      </c>
      <c r="Y293" s="122">
        <v>0.81527308192047221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0.43931575192903555</v>
      </c>
      <c r="D294" s="98">
        <v>0.53475624982776848</v>
      </c>
      <c r="E294" s="98">
        <v>0.92533938063170662</v>
      </c>
      <c r="F294" s="98">
        <v>0.54556708984578839</v>
      </c>
      <c r="G294" s="98">
        <v>0.28453218792044283</v>
      </c>
      <c r="H294" s="98">
        <v>0.21050702396426638</v>
      </c>
      <c r="I294" s="98">
        <v>0.21192565954526804</v>
      </c>
      <c r="J294" s="98">
        <v>0.13410093152106337</v>
      </c>
      <c r="K294" s="98">
        <v>0.3106746942912551</v>
      </c>
      <c r="L294" s="98">
        <v>0.27701259964008179</v>
      </c>
      <c r="M294" s="98">
        <v>0.34608188361290837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3.5654138804877798E-2</v>
      </c>
      <c r="X294" s="98">
        <v>3.4207462472669189E-2</v>
      </c>
      <c r="Y294" s="98">
        <v>0.11284799308667533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0.37180413275824614</v>
      </c>
      <c r="D295" s="33">
        <v>0.47169610662565126</v>
      </c>
      <c r="E295" s="33">
        <v>0.54044024754658049</v>
      </c>
      <c r="F295" s="33">
        <v>0.48681863807211162</v>
      </c>
      <c r="G295" s="33">
        <v>0.48923853903755787</v>
      </c>
      <c r="H295" s="33">
        <v>0.35888447975157739</v>
      </c>
      <c r="I295" s="33">
        <v>0.43439022566602897</v>
      </c>
      <c r="J295" s="33">
        <v>0.24622570752478881</v>
      </c>
      <c r="K295" s="33">
        <v>0.32470104307914616</v>
      </c>
      <c r="L295" s="33">
        <v>0.20862082522379644</v>
      </c>
      <c r="M295" s="33">
        <v>0.18564257414035584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0.14190123311075489</v>
      </c>
      <c r="X295" s="33">
        <v>0.21613515542830536</v>
      </c>
      <c r="Y295" s="33">
        <v>0.70242508883379684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1.4319657337828893</v>
      </c>
      <c r="D297" s="117">
        <f t="shared" si="113"/>
        <v>1.8395967141757787</v>
      </c>
      <c r="E297" s="117">
        <f t="shared" si="113"/>
        <v>2.8493636948239534</v>
      </c>
      <c r="F297" s="117">
        <f t="shared" si="113"/>
        <v>2.087254985088649</v>
      </c>
      <c r="G297" s="117">
        <f t="shared" si="113"/>
        <v>1.6921629884668339</v>
      </c>
      <c r="H297" s="117">
        <f t="shared" si="113"/>
        <v>1.2661083635961075</v>
      </c>
      <c r="I297" s="117">
        <f t="shared" si="113"/>
        <v>1.3887519704042832</v>
      </c>
      <c r="J297" s="117">
        <f t="shared" si="113"/>
        <v>0.87395490164974654</v>
      </c>
      <c r="K297" s="117">
        <f t="shared" si="113"/>
        <v>1.5360847506050592</v>
      </c>
      <c r="L297" s="117">
        <f t="shared" si="113"/>
        <v>0.97873399062935185</v>
      </c>
      <c r="M297" s="117">
        <f t="shared" si="113"/>
        <v>1.2162610347710952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:Y297" si="115">W298+W300+W302+W311</f>
        <v>0.35415198697380079</v>
      </c>
      <c r="X297" s="117">
        <f t="shared" si="115"/>
        <v>0.4593328441951865</v>
      </c>
      <c r="Y297" s="117">
        <f t="shared" si="115"/>
        <v>2.6316462986327389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0.52870320684237426</v>
      </c>
      <c r="D298" s="122">
        <f t="shared" si="116"/>
        <v>0.74852280759424838</v>
      </c>
      <c r="E298" s="122">
        <f t="shared" si="116"/>
        <v>1.1433634140295097</v>
      </c>
      <c r="F298" s="122">
        <f t="shared" si="116"/>
        <v>0.87700686213243784</v>
      </c>
      <c r="G298" s="122">
        <f t="shared" si="116"/>
        <v>0.71032952479956812</v>
      </c>
      <c r="H298" s="122">
        <f t="shared" si="116"/>
        <v>0.514019746219605</v>
      </c>
      <c r="I298" s="122">
        <f t="shared" si="116"/>
        <v>0.64981742527122577</v>
      </c>
      <c r="J298" s="122">
        <f t="shared" si="116"/>
        <v>0.41909662241837814</v>
      </c>
      <c r="K298" s="122">
        <f t="shared" si="116"/>
        <v>0.77842055139596866</v>
      </c>
      <c r="L298" s="122">
        <f t="shared" si="116"/>
        <v>0.37035787780732049</v>
      </c>
      <c r="M298" s="122">
        <f t="shared" si="116"/>
        <v>0.51476142160521354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0.10930613891508788</v>
      </c>
      <c r="X298" s="122">
        <f t="shared" si="116"/>
        <v>9.341731514936788E-2</v>
      </c>
      <c r="Y298" s="122">
        <f t="shared" si="116"/>
        <v>1.4862566794575309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0.52870320684237426</v>
      </c>
      <c r="D299" s="98">
        <v>0.74852280759424838</v>
      </c>
      <c r="E299" s="98">
        <v>1.1433634140295097</v>
      </c>
      <c r="F299" s="98">
        <v>0.87700686213243784</v>
      </c>
      <c r="G299" s="98">
        <v>0.71032952479956812</v>
      </c>
      <c r="H299" s="98">
        <v>0.514019746219605</v>
      </c>
      <c r="I299" s="98">
        <v>0.64981742527122577</v>
      </c>
      <c r="J299" s="98">
        <v>0.41909662241837814</v>
      </c>
      <c r="K299" s="98">
        <v>0.77842055139596866</v>
      </c>
      <c r="L299" s="98">
        <v>0.37035787780732049</v>
      </c>
      <c r="M299" s="98">
        <v>0.51476142160521354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0.10930613891508788</v>
      </c>
      <c r="X299" s="98">
        <v>9.341731514936788E-2</v>
      </c>
      <c r="Y299" s="98">
        <v>1.4862566794575309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8.4673437573298843E-2</v>
      </c>
      <c r="D300" s="122">
        <f t="shared" si="117"/>
        <v>8.790810620991768E-2</v>
      </c>
      <c r="E300" s="122">
        <f t="shared" si="117"/>
        <v>0.28688314212758553</v>
      </c>
      <c r="F300" s="122">
        <f t="shared" si="117"/>
        <v>0.18542478599263115</v>
      </c>
      <c r="G300" s="122">
        <f t="shared" si="117"/>
        <v>0.18229995465969168</v>
      </c>
      <c r="H300" s="122">
        <f t="shared" si="117"/>
        <v>0.15207160914417897</v>
      </c>
      <c r="I300" s="122">
        <f t="shared" si="117"/>
        <v>5.3622892349603303E-2</v>
      </c>
      <c r="J300" s="122">
        <f t="shared" si="117"/>
        <v>2.7879842008651234E-2</v>
      </c>
      <c r="K300" s="122">
        <f t="shared" si="117"/>
        <v>6.3121946637499815E-2</v>
      </c>
      <c r="L300" s="122">
        <f t="shared" si="117"/>
        <v>0.10662914754650718</v>
      </c>
      <c r="M300" s="122">
        <f t="shared" si="117"/>
        <v>0.15475992587351795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1.7408158796381835E-2</v>
      </c>
      <c r="X300" s="122">
        <f t="shared" si="117"/>
        <v>3.0323354892803064E-2</v>
      </c>
      <c r="Y300" s="122">
        <f t="shared" si="117"/>
        <v>0.10945302939400606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8.4673437573298843E-2</v>
      </c>
      <c r="D301" s="98">
        <v>8.790810620991768E-2</v>
      </c>
      <c r="E301" s="98">
        <v>0.28688314212758553</v>
      </c>
      <c r="F301" s="98">
        <v>0.18542478599263115</v>
      </c>
      <c r="G301" s="98">
        <v>0.18229995465969168</v>
      </c>
      <c r="H301" s="98">
        <v>0.15207160914417897</v>
      </c>
      <c r="I301" s="98">
        <v>5.3622892349603303E-2</v>
      </c>
      <c r="J301" s="98">
        <v>2.7879842008651234E-2</v>
      </c>
      <c r="K301" s="98">
        <v>6.3121946637499815E-2</v>
      </c>
      <c r="L301" s="98">
        <v>0.10662914754650718</v>
      </c>
      <c r="M301" s="98">
        <v>0.15475992587351795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1.7408158796381835E-2</v>
      </c>
      <c r="X301" s="98">
        <v>3.0323354892803064E-2</v>
      </c>
      <c r="Y301" s="98">
        <v>0.10945302939400606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0.29988252250959413</v>
      </c>
      <c r="D302" s="122">
        <v>0.35679363769528349</v>
      </c>
      <c r="E302" s="122">
        <v>0.50204679775364247</v>
      </c>
      <c r="F302" s="122">
        <v>0.35926025160409969</v>
      </c>
      <c r="G302" s="122">
        <v>0.27788384391985077</v>
      </c>
      <c r="H302" s="122">
        <v>0.21568536769817204</v>
      </c>
      <c r="I302" s="122">
        <v>0.24343641462282284</v>
      </c>
      <c r="J302" s="122">
        <v>0.16814176800066871</v>
      </c>
      <c r="K302" s="122">
        <v>0.27694689643870579</v>
      </c>
      <c r="L302" s="122">
        <v>0.18915436248143935</v>
      </c>
      <c r="M302" s="122">
        <v>0.21160378869662033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8.3684407514470135E-2</v>
      </c>
      <c r="X302" s="122">
        <v>0.12704308085006033</v>
      </c>
      <c r="Y302" s="122">
        <v>0.3524423346988384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0.27332052114334487</v>
      </c>
      <c r="D303" s="98">
        <v>0.32264857984421452</v>
      </c>
      <c r="E303" s="98">
        <v>0.46217144001783728</v>
      </c>
      <c r="F303" s="98">
        <v>0.3257247251014464</v>
      </c>
      <c r="G303" s="98">
        <v>0.24500880165437511</v>
      </c>
      <c r="H303" s="98">
        <v>0.18985760496970375</v>
      </c>
      <c r="I303" s="98">
        <v>0.20263784090556144</v>
      </c>
      <c r="J303" s="98">
        <v>0.13392156097070351</v>
      </c>
      <c r="K303" s="98">
        <v>0.22075364859058791</v>
      </c>
      <c r="L303" s="98">
        <v>0.13683661972475664</v>
      </c>
      <c r="M303" s="98">
        <v>0.14649026258408759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5.5288548874266576E-2</v>
      </c>
      <c r="X303" s="98">
        <v>5.3961792947998917E-2</v>
      </c>
      <c r="Y303" s="98">
        <v>0.18545587824561449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2.7533819344241956E-3</v>
      </c>
      <c r="D304" s="98">
        <v>3.6556044761969684E-3</v>
      </c>
      <c r="E304" s="98">
        <v>1.5206829793948114E-2</v>
      </c>
      <c r="F304" s="98">
        <v>4.5021373359803059E-3</v>
      </c>
      <c r="G304" s="98">
        <v>1.3524012663848292E-3</v>
      </c>
      <c r="H304" s="98">
        <v>2.9417790312408314E-3</v>
      </c>
      <c r="I304" s="98">
        <v>1.5376849753218581E-3</v>
      </c>
      <c r="J304" s="98">
        <v>4.2613926436976136E-3</v>
      </c>
      <c r="K304" s="98">
        <v>4.5180765312847742E-3</v>
      </c>
      <c r="L304" s="98">
        <v>1.2045799698206881E-2</v>
      </c>
      <c r="M304" s="98">
        <v>7.7544997040096065E-3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5.2000935311606546E-4</v>
      </c>
      <c r="D305" s="101">
        <v>7.1795431253014578E-4</v>
      </c>
      <c r="E305" s="101">
        <v>2.6075853083343272E-3</v>
      </c>
      <c r="F305" s="101">
        <v>7.7349750454197964E-4</v>
      </c>
      <c r="G305" s="101">
        <v>2.6665282505114192E-4</v>
      </c>
      <c r="H305" s="101">
        <v>5.328712535580466E-4</v>
      </c>
      <c r="I305" s="101">
        <v>2.8328884204757937E-4</v>
      </c>
      <c r="J305" s="101">
        <v>7.6881077035565707E-4</v>
      </c>
      <c r="K305" s="101">
        <v>8.5123913901494165E-4</v>
      </c>
      <c r="L305" s="101">
        <v>1.9204551054708705E-3</v>
      </c>
      <c r="M305" s="101">
        <v>8.2062673726753389E-4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2.2333725813081301E-3</v>
      </c>
      <c r="D306" s="104">
        <v>2.9376501636668227E-3</v>
      </c>
      <c r="E306" s="104">
        <v>1.2599244485613786E-2</v>
      </c>
      <c r="F306" s="104">
        <v>3.7286398314383263E-3</v>
      </c>
      <c r="G306" s="104">
        <v>1.0857484413336871E-3</v>
      </c>
      <c r="H306" s="104">
        <v>2.4089077776827846E-3</v>
      </c>
      <c r="I306" s="104">
        <v>1.2543961332742788E-3</v>
      </c>
      <c r="J306" s="104">
        <v>3.4925818733419567E-3</v>
      </c>
      <c r="K306" s="104">
        <v>3.666837392269833E-3</v>
      </c>
      <c r="L306" s="104">
        <v>1.0125344592736009E-2</v>
      </c>
      <c r="M306" s="104">
        <v>6.9338729667420725E-3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6.7698859717324729E-3</v>
      </c>
      <c r="D307" s="101">
        <v>9.9152831690736548E-3</v>
      </c>
      <c r="E307" s="101">
        <v>9.3363457403265043E-3</v>
      </c>
      <c r="F307" s="101">
        <v>9.7691578655613523E-3</v>
      </c>
      <c r="G307" s="101">
        <v>7.2225445548698437E-3</v>
      </c>
      <c r="H307" s="101">
        <v>1.0040148629668854E-2</v>
      </c>
      <c r="I307" s="101">
        <v>1.5620262671263556E-2</v>
      </c>
      <c r="J307" s="101">
        <v>5.0521600220436967E-3</v>
      </c>
      <c r="K307" s="101">
        <v>1.1120692565176664E-2</v>
      </c>
      <c r="L307" s="101">
        <v>1.4358133087976062E-4</v>
      </c>
      <c r="M307" s="101">
        <v>5.6813637783916082E-3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X307" s="101">
        <v>4.1755601297111073E-3</v>
      </c>
      <c r="Y307" s="101">
        <v>3.0861236256258147E-2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1.7038733460092596E-2</v>
      </c>
      <c r="D308" s="104">
        <v>2.057417020579836E-2</v>
      </c>
      <c r="E308" s="104">
        <v>1.5332182201530547E-2</v>
      </c>
      <c r="F308" s="104">
        <v>1.9264231301111608E-2</v>
      </c>
      <c r="G308" s="104">
        <v>2.4300096444220959E-2</v>
      </c>
      <c r="H308" s="104">
        <v>1.2845835067558637E-2</v>
      </c>
      <c r="I308" s="104">
        <v>2.3640626070675973E-2</v>
      </c>
      <c r="J308" s="104">
        <v>2.4906654364223884E-2</v>
      </c>
      <c r="K308" s="104">
        <v>4.0554478751656436E-2</v>
      </c>
      <c r="L308" s="104">
        <v>4.0128361727596061E-2</v>
      </c>
      <c r="M308" s="104">
        <v>5.1677662630131557E-2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2.8395858640203556E-2</v>
      </c>
      <c r="X308" s="104">
        <v>6.8905727772350309E-2</v>
      </c>
      <c r="Y308" s="104">
        <v>0.13612522019696577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3.2278189851873786E-3</v>
      </c>
      <c r="D309" s="98">
        <v>4.1936120116308085E-3</v>
      </c>
      <c r="E309" s="98">
        <v>2.2477072621100366E-3</v>
      </c>
      <c r="F309" s="98">
        <v>2.870620056394014E-3</v>
      </c>
      <c r="G309" s="98">
        <v>4.9700015058398352E-3</v>
      </c>
      <c r="H309" s="98">
        <v>2.238213113516763E-3</v>
      </c>
      <c r="I309" s="98">
        <v>4.2772842389221834E-3</v>
      </c>
      <c r="J309" s="98">
        <v>4.3509208318941355E-3</v>
      </c>
      <c r="K309" s="98">
        <v>7.6202226866493592E-3</v>
      </c>
      <c r="L309" s="98">
        <v>5.2679584503768622E-3</v>
      </c>
      <c r="M309" s="98">
        <v>5.1221552934580571E-3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2.0206193370116378E-3</v>
      </c>
      <c r="X309" s="98">
        <v>9.4538106004837478E-3</v>
      </c>
      <c r="Y309" s="98">
        <v>1.8226410337060062E-2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1.3810914474905216E-2</v>
      </c>
      <c r="D310" s="98">
        <v>1.638055819416755E-2</v>
      </c>
      <c r="E310" s="98">
        <v>1.3084474939420511E-2</v>
      </c>
      <c r="F310" s="98">
        <v>1.6393611244717592E-2</v>
      </c>
      <c r="G310" s="98">
        <v>1.9330094938381122E-2</v>
      </c>
      <c r="H310" s="98">
        <v>1.0607621954041874E-2</v>
      </c>
      <c r="I310" s="98">
        <v>1.936334183175379E-2</v>
      </c>
      <c r="J310" s="98">
        <v>2.0555733532329749E-2</v>
      </c>
      <c r="K310" s="98">
        <v>3.2934256065007078E-2</v>
      </c>
      <c r="L310" s="98">
        <v>3.4860403277219197E-2</v>
      </c>
      <c r="M310" s="98">
        <v>4.6555507336673498E-2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2.6375239303191918E-2</v>
      </c>
      <c r="X310" s="98">
        <v>5.9451917171866563E-2</v>
      </c>
      <c r="Y310" s="98">
        <v>0.11789880985990571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0.51870656685762206</v>
      </c>
      <c r="D311" s="122">
        <v>0.64637216267632924</v>
      </c>
      <c r="E311" s="122">
        <v>0.91707034091321593</v>
      </c>
      <c r="F311" s="122">
        <v>0.66556308535948028</v>
      </c>
      <c r="G311" s="122">
        <v>0.52164966508772348</v>
      </c>
      <c r="H311" s="122">
        <v>0.38433164053415148</v>
      </c>
      <c r="I311" s="122">
        <v>0.44187523816063135</v>
      </c>
      <c r="J311" s="122">
        <v>0.25883666922204851</v>
      </c>
      <c r="K311" s="122">
        <v>0.41759535613288501</v>
      </c>
      <c r="L311" s="122">
        <v>0.31259260279408485</v>
      </c>
      <c r="M311" s="122">
        <v>0.33513589859574333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0.14375328174786092</v>
      </c>
      <c r="X311" s="122">
        <v>0.20854909330295524</v>
      </c>
      <c r="Y311" s="122">
        <v>0.68349425508236339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0.24589294932663835</v>
      </c>
      <c r="D312" s="98">
        <v>0.29963797484960525</v>
      </c>
      <c r="E312" s="98">
        <v>0.51905483839915345</v>
      </c>
      <c r="F312" s="98">
        <v>0.30635930263641048</v>
      </c>
      <c r="G312" s="98">
        <v>0.15995011245666069</v>
      </c>
      <c r="H312" s="98">
        <v>0.11846484833116552</v>
      </c>
      <c r="I312" s="98">
        <v>0.11939214506594052</v>
      </c>
      <c r="J312" s="98">
        <v>7.5629786850348518E-2</v>
      </c>
      <c r="K312" s="98">
        <v>0.17540235925935271</v>
      </c>
      <c r="L312" s="98">
        <v>0.15656588974657715</v>
      </c>
      <c r="M312" s="98">
        <v>0.19576346072298587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2.1386466702695596E-2</v>
      </c>
      <c r="X312" s="98">
        <v>2.0532271253934711E-2</v>
      </c>
      <c r="Y312" s="98">
        <v>6.7738982349511936E-2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0.27281361753098365</v>
      </c>
      <c r="D313" s="33">
        <v>0.34673418782672405</v>
      </c>
      <c r="E313" s="33">
        <v>0.39801550251406254</v>
      </c>
      <c r="F313" s="33">
        <v>0.35920378272306985</v>
      </c>
      <c r="G313" s="33">
        <v>0.36169955263106279</v>
      </c>
      <c r="H313" s="33">
        <v>0.26586679220298592</v>
      </c>
      <c r="I313" s="33">
        <v>0.32248309309469081</v>
      </c>
      <c r="J313" s="33">
        <v>0.18320688237169999</v>
      </c>
      <c r="K313" s="33">
        <v>0.24219299687353227</v>
      </c>
      <c r="L313" s="33">
        <v>0.1560267130475077</v>
      </c>
      <c r="M313" s="33">
        <v>0.13937243787275744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0.12236681504516533</v>
      </c>
      <c r="X313" s="33">
        <v>0.18801682204902054</v>
      </c>
      <c r="Y313" s="33">
        <v>0.61575527273285147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0.6865392066007282</v>
      </c>
      <c r="D315" s="154">
        <f t="shared" si="118"/>
        <v>0.68736266383726374</v>
      </c>
      <c r="E315" s="154">
        <f t="shared" si="118"/>
        <v>0.71270496161786201</v>
      </c>
      <c r="F315" s="154">
        <f t="shared" si="118"/>
        <v>0.71827051128219388</v>
      </c>
      <c r="G315" s="154">
        <f t="shared" si="118"/>
        <v>0.74543008955219836</v>
      </c>
      <c r="H315" s="154">
        <f t="shared" si="118"/>
        <v>0.75437829311420834</v>
      </c>
      <c r="I315" s="154">
        <f t="shared" si="118"/>
        <v>0.71596951453881608</v>
      </c>
      <c r="J315" s="154">
        <f t="shared" si="118"/>
        <v>0.71628352072302282</v>
      </c>
      <c r="K315" s="154">
        <f t="shared" si="118"/>
        <v>0.71844385459584992</v>
      </c>
      <c r="L315" s="154">
        <f t="shared" si="118"/>
        <v>0.75419526769482925</v>
      </c>
      <c r="M315" s="154">
        <f t="shared" si="118"/>
        <v>0.77160123272735115</v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>
        <f t="shared" ref="W315:Y315" si="120">IF(W297=0,"",W297/W279)</f>
        <v>0.86422256936866348</v>
      </c>
      <c r="X315" s="154">
        <f t="shared" si="120"/>
        <v>0.89817705879391196</v>
      </c>
      <c r="Y315" s="154">
        <f t="shared" si="120"/>
        <v>0.89595646921533056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0.71390276179740897</v>
      </c>
      <c r="D316" s="155">
        <f t="shared" si="121"/>
        <v>0.71709733089368499</v>
      </c>
      <c r="E316" s="155">
        <f t="shared" si="121"/>
        <v>0.72028300207591578</v>
      </c>
      <c r="F316" s="155">
        <f t="shared" si="121"/>
        <v>0.72346714973628801</v>
      </c>
      <c r="G316" s="155">
        <f t="shared" si="121"/>
        <v>0.72664310881887539</v>
      </c>
      <c r="H316" s="155">
        <f t="shared" si="121"/>
        <v>0.72981172027968899</v>
      </c>
      <c r="I316" s="155">
        <f t="shared" si="121"/>
        <v>0.73297136916953853</v>
      </c>
      <c r="J316" s="155">
        <f t="shared" si="121"/>
        <v>0.73611538089652262</v>
      </c>
      <c r="K316" s="155">
        <f t="shared" si="121"/>
        <v>0.73923812420399959</v>
      </c>
      <c r="L316" s="155">
        <f t="shared" si="121"/>
        <v>0.74233817460958695</v>
      </c>
      <c r="M316" s="155">
        <f t="shared" si="121"/>
        <v>0.74484518980098979</v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>
        <f t="shared" ref="W316:Y316" si="123">IF(W298=0,"",W298/W280)</f>
        <v>0.85891216598346243</v>
      </c>
      <c r="X316" s="155">
        <f t="shared" si="123"/>
        <v>0.87314427235878711</v>
      </c>
      <c r="Y316" s="155">
        <f t="shared" si="123"/>
        <v>0.88656839006232102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0.71390276179740897</v>
      </c>
      <c r="D317" s="156">
        <f t="shared" si="124"/>
        <v>0.71709733089368499</v>
      </c>
      <c r="E317" s="156">
        <f t="shared" si="124"/>
        <v>0.72028300207591578</v>
      </c>
      <c r="F317" s="156">
        <f t="shared" si="124"/>
        <v>0.72346714973628801</v>
      </c>
      <c r="G317" s="156">
        <f t="shared" si="124"/>
        <v>0.72664310881887539</v>
      </c>
      <c r="H317" s="156">
        <f t="shared" si="124"/>
        <v>0.72981172027968899</v>
      </c>
      <c r="I317" s="156">
        <f t="shared" si="124"/>
        <v>0.73297136916953853</v>
      </c>
      <c r="J317" s="156">
        <f t="shared" si="124"/>
        <v>0.73611538089652262</v>
      </c>
      <c r="K317" s="156">
        <f t="shared" si="124"/>
        <v>0.73923812420399959</v>
      </c>
      <c r="L317" s="156">
        <f t="shared" si="124"/>
        <v>0.74233817460958695</v>
      </c>
      <c r="M317" s="156">
        <f t="shared" si="124"/>
        <v>0.74484518980098979</v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>
        <f t="shared" ref="W317:Y317" si="126">IF(W299=0,"",W299/W281)</f>
        <v>0.85891216598346243</v>
      </c>
      <c r="X317" s="156">
        <f t="shared" si="126"/>
        <v>0.87314427235878711</v>
      </c>
      <c r="Y317" s="156">
        <f t="shared" si="126"/>
        <v>0.88656839006232102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2.2780206427078262</v>
      </c>
      <c r="D318" s="155">
        <f t="shared" si="127"/>
        <v>2.3733494565267517</v>
      </c>
      <c r="E318" s="155">
        <f t="shared" si="127"/>
        <v>2.4701074325726364</v>
      </c>
      <c r="F318" s="155">
        <f t="shared" si="127"/>
        <v>2.5676425260017015</v>
      </c>
      <c r="G318" s="155">
        <f t="shared" si="127"/>
        <v>2.6665197892742047</v>
      </c>
      <c r="H318" s="155">
        <f t="shared" si="127"/>
        <v>2.766650417833262</v>
      </c>
      <c r="I318" s="155">
        <f t="shared" si="127"/>
        <v>2.8681528574147013</v>
      </c>
      <c r="J318" s="155">
        <f t="shared" si="127"/>
        <v>2.9715579729014108</v>
      </c>
      <c r="K318" s="155">
        <f t="shared" si="127"/>
        <v>3.0772862535440511</v>
      </c>
      <c r="L318" s="155">
        <f t="shared" si="127"/>
        <v>3.1853934607428278</v>
      </c>
      <c r="M318" s="155">
        <f t="shared" si="127"/>
        <v>3.3092763516270676</v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>
        <f t="shared" ref="W318:Y318" si="129">IF(W300=0,"",W300/W282)</f>
        <v>3.9953608813464676</v>
      </c>
      <c r="X318" s="155">
        <f t="shared" si="129"/>
        <v>4.0387840662242995</v>
      </c>
      <c r="Y318" s="155">
        <f t="shared" si="129"/>
        <v>4.0877297143224061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2.2780206427078262</v>
      </c>
      <c r="D319" s="156">
        <f t="shared" si="130"/>
        <v>2.3733494565267517</v>
      </c>
      <c r="E319" s="156">
        <f t="shared" si="130"/>
        <v>2.4701074325726364</v>
      </c>
      <c r="F319" s="156">
        <f t="shared" si="130"/>
        <v>2.5676425260017015</v>
      </c>
      <c r="G319" s="156">
        <f t="shared" si="130"/>
        <v>2.6665197892742047</v>
      </c>
      <c r="H319" s="156">
        <f t="shared" si="130"/>
        <v>2.766650417833262</v>
      </c>
      <c r="I319" s="156">
        <f t="shared" si="130"/>
        <v>2.8681528574147013</v>
      </c>
      <c r="J319" s="156">
        <f t="shared" si="130"/>
        <v>2.9715579729014108</v>
      </c>
      <c r="K319" s="156">
        <f t="shared" si="130"/>
        <v>3.0772862535440511</v>
      </c>
      <c r="L319" s="156">
        <f t="shared" si="130"/>
        <v>3.1853934607428278</v>
      </c>
      <c r="M319" s="156">
        <f t="shared" si="130"/>
        <v>3.3092763516270676</v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>
        <f t="shared" ref="W319:Y319" si="132">IF(W301=0,"",W301/W283)</f>
        <v>3.9953608813464676</v>
      </c>
      <c r="X319" s="156">
        <f t="shared" si="132"/>
        <v>4.0387840662242995</v>
      </c>
      <c r="Y319" s="156">
        <f t="shared" si="132"/>
        <v>4.0877297143224061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0.60350315633416829</v>
      </c>
      <c r="D320" s="155">
        <f t="shared" si="133"/>
        <v>0.60576533641908592</v>
      </c>
      <c r="E320" s="155">
        <f t="shared" si="133"/>
        <v>0.60585783567938634</v>
      </c>
      <c r="F320" s="155">
        <f t="shared" si="133"/>
        <v>0.6098291642144873</v>
      </c>
      <c r="G320" s="155">
        <f t="shared" si="133"/>
        <v>0.61702212485526087</v>
      </c>
      <c r="H320" s="155">
        <f t="shared" si="133"/>
        <v>0.61682372841213728</v>
      </c>
      <c r="I320" s="155">
        <f t="shared" si="133"/>
        <v>0.62722560163453966</v>
      </c>
      <c r="J320" s="155">
        <f t="shared" si="133"/>
        <v>0.64402421168859603</v>
      </c>
      <c r="K320" s="155">
        <f t="shared" si="133"/>
        <v>0.64529259747389411</v>
      </c>
      <c r="L320" s="155">
        <f t="shared" si="133"/>
        <v>0.67626485065097763</v>
      </c>
      <c r="M320" s="155">
        <f t="shared" si="133"/>
        <v>0.68995223865173338</v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>
        <f t="shared" ref="W320:Y320" si="135">IF(W302=0,"",W302/W284)</f>
        <v>0.83169614951032544</v>
      </c>
      <c r="X320" s="155">
        <f t="shared" si="135"/>
        <v>0.86680093928036106</v>
      </c>
      <c r="Y320" s="155">
        <f t="shared" si="135"/>
        <v>0.84158556696331954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0.58804966361108735</v>
      </c>
      <c r="D321" s="156">
        <f t="shared" si="136"/>
        <v>0.58977814030177445</v>
      </c>
      <c r="E321" s="156">
        <f t="shared" si="136"/>
        <v>0.59174688290282129</v>
      </c>
      <c r="F321" s="156">
        <f t="shared" si="136"/>
        <v>0.59374838903709903</v>
      </c>
      <c r="G321" s="156">
        <f t="shared" si="136"/>
        <v>0.5959711659426068</v>
      </c>
      <c r="H321" s="156">
        <f t="shared" si="136"/>
        <v>0.59839214273324515</v>
      </c>
      <c r="I321" s="156">
        <f t="shared" si="136"/>
        <v>0.60105776759796514</v>
      </c>
      <c r="J321" s="156">
        <f t="shared" si="136"/>
        <v>0.6041583223721646</v>
      </c>
      <c r="K321" s="156">
        <f t="shared" si="136"/>
        <v>0.60785559666600686</v>
      </c>
      <c r="L321" s="156">
        <f t="shared" si="136"/>
        <v>0.61219287583324822</v>
      </c>
      <c r="M321" s="156">
        <f t="shared" si="136"/>
        <v>0.62103469443540416</v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>
        <f t="shared" ref="W321:Y321" si="138">IF(W303=0,"",W303/W285)</f>
        <v>0.77212928033913775</v>
      </c>
      <c r="X321" s="156">
        <f t="shared" si="138"/>
        <v>0.77548819969631444</v>
      </c>
      <c r="Y321" s="156">
        <f t="shared" si="138"/>
        <v>0.77718907424739758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0.88315444123252174</v>
      </c>
      <c r="D322" s="156">
        <f t="shared" si="139"/>
        <v>0.87981285015718502</v>
      </c>
      <c r="E322" s="156">
        <f t="shared" si="139"/>
        <v>0.89421255369514363</v>
      </c>
      <c r="F322" s="156">
        <f t="shared" si="139"/>
        <v>0.89481233986112718</v>
      </c>
      <c r="G322" s="156">
        <f t="shared" si="139"/>
        <v>0.88209239686391638</v>
      </c>
      <c r="H322" s="156">
        <f t="shared" si="139"/>
        <v>0.89160682288182669</v>
      </c>
      <c r="I322" s="156">
        <f t="shared" si="139"/>
        <v>0.891043128837959</v>
      </c>
      <c r="J322" s="156">
        <f t="shared" si="139"/>
        <v>0.89428978998364861</v>
      </c>
      <c r="K322" s="156">
        <f t="shared" si="139"/>
        <v>0.89162572786530869</v>
      </c>
      <c r="L322" s="156">
        <f t="shared" si="139"/>
        <v>0.90827007487891331</v>
      </c>
      <c r="M322" s="156">
        <f t="shared" si="139"/>
        <v>0.93934054075364548</v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0.58804966361108735</v>
      </c>
      <c r="D323" s="157">
        <f t="shared" si="142"/>
        <v>0.58977814030177445</v>
      </c>
      <c r="E323" s="157">
        <f t="shared" si="142"/>
        <v>0.59174688290282129</v>
      </c>
      <c r="F323" s="157">
        <f t="shared" si="142"/>
        <v>0.59374838903709903</v>
      </c>
      <c r="G323" s="157">
        <f t="shared" si="142"/>
        <v>0.5959711659426068</v>
      </c>
      <c r="H323" s="157">
        <f t="shared" si="142"/>
        <v>0.59839214273324515</v>
      </c>
      <c r="I323" s="157">
        <f t="shared" si="142"/>
        <v>0.60105776759796514</v>
      </c>
      <c r="J323" s="157">
        <f t="shared" si="142"/>
        <v>0.6041583223721646</v>
      </c>
      <c r="K323" s="157">
        <f t="shared" si="142"/>
        <v>0.60785559666600686</v>
      </c>
      <c r="L323" s="157">
        <f t="shared" si="142"/>
        <v>0.61219287583324822</v>
      </c>
      <c r="M323" s="157">
        <f t="shared" si="142"/>
        <v>0.62103469443540416</v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0.65848687005679496</v>
      </c>
      <c r="D325" s="157">
        <f t="shared" si="148"/>
        <v>0.65950357571837825</v>
      </c>
      <c r="E325" s="157">
        <f t="shared" si="148"/>
        <v>0.66061661661157933</v>
      </c>
      <c r="F325" s="157">
        <f t="shared" si="148"/>
        <v>0.66174308687529471</v>
      </c>
      <c r="G325" s="157">
        <f t="shared" si="148"/>
        <v>0.66295902792456962</v>
      </c>
      <c r="H325" s="157">
        <f t="shared" si="148"/>
        <v>0.66425585631555406</v>
      </c>
      <c r="I325" s="157">
        <f t="shared" si="148"/>
        <v>0.66565329322752209</v>
      </c>
      <c r="J325" s="157">
        <f t="shared" si="148"/>
        <v>0.66723041461428201</v>
      </c>
      <c r="K325" s="157">
        <f t="shared" si="148"/>
        <v>0.66905707732594288</v>
      </c>
      <c r="L325" s="157">
        <f t="shared" si="148"/>
        <v>0.67115729942386804</v>
      </c>
      <c r="M325" s="157">
        <f t="shared" si="148"/>
        <v>0.67515007459216614</v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:Y325" si="150">IF(W307=0,"",W307/W289)</f>
        <v/>
      </c>
      <c r="X325" s="157">
        <f t="shared" si="150"/>
        <v>0.77752119968369449</v>
      </c>
      <c r="Y325" s="157">
        <f t="shared" si="150"/>
        <v>0.78841696277467432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0.91053957173013245</v>
      </c>
      <c r="D326" s="158">
        <f t="shared" si="151"/>
        <v>0.90478473410182847</v>
      </c>
      <c r="E326" s="158">
        <f t="shared" si="151"/>
        <v>0.92996075136765488</v>
      </c>
      <c r="F326" s="158">
        <f t="shared" si="151"/>
        <v>0.92922162200260772</v>
      </c>
      <c r="G326" s="158">
        <f t="shared" si="151"/>
        <v>0.90581454842229536</v>
      </c>
      <c r="H326" s="158">
        <f t="shared" si="151"/>
        <v>0.91906123100149406</v>
      </c>
      <c r="I326" s="158">
        <f t="shared" si="151"/>
        <v>0.91669290812904514</v>
      </c>
      <c r="J326" s="158">
        <f t="shared" si="151"/>
        <v>0.91985898597430549</v>
      </c>
      <c r="K326" s="158">
        <f t="shared" si="151"/>
        <v>0.91496042555499824</v>
      </c>
      <c r="L326" s="158">
        <f t="shared" si="151"/>
        <v>0.93956590169799759</v>
      </c>
      <c r="M326" s="158">
        <f t="shared" si="151"/>
        <v>0.9544803091706543</v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>
        <f t="shared" ref="W326:Y326" si="153">IF(W308=0,"",W308/W290)</f>
        <v>0.97870629999897707</v>
      </c>
      <c r="X326" s="158">
        <f t="shared" si="153"/>
        <v>0.96222498900609554</v>
      </c>
      <c r="Y326" s="158">
        <f t="shared" si="153"/>
        <v>0.96531385962562732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0.65848687005679496</v>
      </c>
      <c r="D327" s="156">
        <f t="shared" si="154"/>
        <v>0.65950357571837825</v>
      </c>
      <c r="E327" s="156">
        <f t="shared" si="154"/>
        <v>0.66061661661157922</v>
      </c>
      <c r="F327" s="156">
        <f t="shared" si="154"/>
        <v>0.66174308687529471</v>
      </c>
      <c r="G327" s="156">
        <f t="shared" si="154"/>
        <v>0.66295902792456962</v>
      </c>
      <c r="H327" s="156">
        <f t="shared" si="154"/>
        <v>0.66425585631555406</v>
      </c>
      <c r="I327" s="156">
        <f t="shared" si="154"/>
        <v>0.66565329322752209</v>
      </c>
      <c r="J327" s="156">
        <f t="shared" si="154"/>
        <v>0.66723041461428201</v>
      </c>
      <c r="K327" s="156">
        <f t="shared" si="154"/>
        <v>0.66905707732594288</v>
      </c>
      <c r="L327" s="156">
        <f t="shared" si="154"/>
        <v>0.67115729942386804</v>
      </c>
      <c r="M327" s="156">
        <f t="shared" si="154"/>
        <v>0.67515007459216614</v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>
        <f t="shared" ref="W327:Y327" si="156">IF(W309=0,"",W309/W291)</f>
        <v>0.76584223618974279</v>
      </c>
      <c r="X327" s="156">
        <f t="shared" si="156"/>
        <v>0.77752119968369449</v>
      </c>
      <c r="Y327" s="156">
        <f t="shared" si="156"/>
        <v>0.78841696277467421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0.63949432956831487</v>
      </c>
      <c r="D329" s="155">
        <f t="shared" si="160"/>
        <v>0.64222827690924522</v>
      </c>
      <c r="E329" s="155">
        <f t="shared" si="160"/>
        <v>0.62565362710967487</v>
      </c>
      <c r="F329" s="155">
        <f t="shared" si="160"/>
        <v>0.6446845082813939</v>
      </c>
      <c r="G329" s="155">
        <f t="shared" si="160"/>
        <v>0.67416567584371534</v>
      </c>
      <c r="H329" s="155">
        <f t="shared" si="160"/>
        <v>0.67498660943482058</v>
      </c>
      <c r="I329" s="155">
        <f t="shared" si="160"/>
        <v>0.68368308480638873</v>
      </c>
      <c r="J329" s="155">
        <f t="shared" si="160"/>
        <v>0.68056413263979432</v>
      </c>
      <c r="K329" s="155">
        <f t="shared" si="160"/>
        <v>0.65724158410764422</v>
      </c>
      <c r="L329" s="155">
        <f t="shared" si="160"/>
        <v>0.64368016448147847</v>
      </c>
      <c r="M329" s="155">
        <f t="shared" si="160"/>
        <v>0.63028114225141818</v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>
        <f t="shared" ref="W329:Y329" si="162">IF(W311=0,"",W311/W293)</f>
        <v>0.80962507750070667</v>
      </c>
      <c r="X329" s="155">
        <f t="shared" si="162"/>
        <v>0.83305469540727117</v>
      </c>
      <c r="Y329" s="155">
        <f t="shared" si="162"/>
        <v>0.83836234783112407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0.55971803480053328</v>
      </c>
      <c r="D330" s="156">
        <f t="shared" si="163"/>
        <v>0.56032627004567237</v>
      </c>
      <c r="E330" s="156">
        <f t="shared" si="163"/>
        <v>0.56093456007979192</v>
      </c>
      <c r="F330" s="156">
        <f t="shared" si="163"/>
        <v>0.56154285758513567</v>
      </c>
      <c r="G330" s="156">
        <f t="shared" si="163"/>
        <v>0.56215120554790743</v>
      </c>
      <c r="H330" s="156">
        <f t="shared" si="163"/>
        <v>0.5627595987071432</v>
      </c>
      <c r="I330" s="156">
        <f t="shared" si="163"/>
        <v>0.56336804765464443</v>
      </c>
      <c r="J330" s="156">
        <f t="shared" si="163"/>
        <v>0.5639765957812849</v>
      </c>
      <c r="K330" s="156">
        <f t="shared" si="163"/>
        <v>0.5645852799807195</v>
      </c>
      <c r="L330" s="156">
        <f t="shared" si="163"/>
        <v>0.5651941101235135</v>
      </c>
      <c r="M330" s="156">
        <f t="shared" si="163"/>
        <v>0.56565648186874395</v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>
        <f t="shared" ref="W330:Y330" si="165">IF(W312=0,"",W312/W294)</f>
        <v>0.59983125156201333</v>
      </c>
      <c r="X330" s="156">
        <f t="shared" si="165"/>
        <v>0.60022783830690229</v>
      </c>
      <c r="Y330" s="156">
        <f t="shared" si="165"/>
        <v>0.60026749698139115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0.73375628051012565</v>
      </c>
      <c r="D331" s="159">
        <f t="shared" si="166"/>
        <v>0.73507960518720195</v>
      </c>
      <c r="E331" s="159">
        <f t="shared" si="166"/>
        <v>0.73646532492892769</v>
      </c>
      <c r="F331" s="159">
        <f t="shared" si="166"/>
        <v>0.73785955308856033</v>
      </c>
      <c r="G331" s="159">
        <f t="shared" si="166"/>
        <v>0.73931124343271704</v>
      </c>
      <c r="H331" s="159">
        <f t="shared" si="166"/>
        <v>0.7408144046435805</v>
      </c>
      <c r="I331" s="159">
        <f t="shared" si="166"/>
        <v>0.74238109893067572</v>
      </c>
      <c r="J331" s="159">
        <f t="shared" si="166"/>
        <v>0.74406074090884933</v>
      </c>
      <c r="K331" s="159">
        <f t="shared" si="166"/>
        <v>0.7458953459983112</v>
      </c>
      <c r="L331" s="159">
        <f t="shared" si="166"/>
        <v>0.74789615504651186</v>
      </c>
      <c r="M331" s="159">
        <f t="shared" si="166"/>
        <v>0.75075686985133228</v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>
        <f t="shared" ref="W331:Y331" si="168">IF(W313=0,"",W313/W295)</f>
        <v>0.86233792591257608</v>
      </c>
      <c r="X331" s="159">
        <f t="shared" si="168"/>
        <v>0.86990393430645752</v>
      </c>
      <c r="Y331" s="159">
        <f t="shared" si="168"/>
        <v>0.87661343895782651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2.3908709033399425</v>
      </c>
      <c r="D333" s="117">
        <f t="shared" si="169"/>
        <v>2.8612551718266324</v>
      </c>
      <c r="E333" s="117">
        <f t="shared" si="169"/>
        <v>4.5196462760896097</v>
      </c>
      <c r="F333" s="117">
        <f t="shared" si="169"/>
        <v>2.894064645579919</v>
      </c>
      <c r="G333" s="117">
        <f t="shared" si="169"/>
        <v>1.8389748154519898</v>
      </c>
      <c r="H333" s="117">
        <f t="shared" si="169"/>
        <v>1.396696604909418</v>
      </c>
      <c r="I333" s="117">
        <f t="shared" si="169"/>
        <v>1.4517934957420353</v>
      </c>
      <c r="J333" s="117">
        <f t="shared" si="169"/>
        <v>0.94325301755067859</v>
      </c>
      <c r="K333" s="117">
        <f t="shared" si="169"/>
        <v>1.7839047765021561</v>
      </c>
      <c r="L333" s="117">
        <f t="shared" si="169"/>
        <v>1.3306268758845905</v>
      </c>
      <c r="M333" s="117">
        <f t="shared" si="169"/>
        <v>1.5409615864552118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:Y333" si="171">W334+W336+W338+W347</f>
        <v>0.28336557980262433</v>
      </c>
      <c r="X333" s="117">
        <f t="shared" si="171"/>
        <v>0.27420439049310696</v>
      </c>
      <c r="Y333" s="117">
        <f t="shared" si="171"/>
        <v>0.92854329843199812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1.2302554463385795</v>
      </c>
      <c r="D338" s="122">
        <v>1.4484982502891455</v>
      </c>
      <c r="E338" s="122">
        <v>2.0750191863086185</v>
      </c>
      <c r="F338" s="122">
        <v>1.4527468814753539</v>
      </c>
      <c r="G338" s="122">
        <v>1.087277536524859</v>
      </c>
      <c r="H338" s="122">
        <v>0.84056424510332239</v>
      </c>
      <c r="I338" s="122">
        <v>0.89191328401865022</v>
      </c>
      <c r="J338" s="122">
        <v>0.58897568231238162</v>
      </c>
      <c r="K338" s="122">
        <v>0.9631423733551624</v>
      </c>
      <c r="L338" s="122">
        <v>0.59879537766336777</v>
      </c>
      <c r="M338" s="122">
        <v>0.62665796372927041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0.18917195159487074</v>
      </c>
      <c r="X338" s="122">
        <v>0.18383269424446641</v>
      </c>
      <c r="Y338" s="122">
        <v>0.63041348065770864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1.2279192533080656</v>
      </c>
      <c r="D339" s="98">
        <v>1.4452822231013001</v>
      </c>
      <c r="E339" s="98">
        <v>2.0633775474869589</v>
      </c>
      <c r="F339" s="98">
        <v>1.4493052208176529</v>
      </c>
      <c r="G339" s="98">
        <v>1.0860954955931876</v>
      </c>
      <c r="H339" s="98">
        <v>0.83821164568832307</v>
      </c>
      <c r="I339" s="98">
        <v>0.89066812496719627</v>
      </c>
      <c r="J339" s="98">
        <v>0.5856138173016453</v>
      </c>
      <c r="K339" s="98">
        <v>0.95944270547760169</v>
      </c>
      <c r="L339" s="98">
        <v>0.59050780283827886</v>
      </c>
      <c r="M339" s="98">
        <v>0.62316703184686195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0.18917195159487074</v>
      </c>
      <c r="X339" s="98">
        <v>0.18383269424446641</v>
      </c>
      <c r="Y339" s="98">
        <v>0.63041348065770864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2.336193030513827E-3</v>
      </c>
      <c r="D340" s="98">
        <v>3.2160271878455037E-3</v>
      </c>
      <c r="E340" s="98">
        <v>1.1641638821659457E-2</v>
      </c>
      <c r="F340" s="98">
        <v>3.4416606577009866E-3</v>
      </c>
      <c r="G340" s="98">
        <v>1.1820409316714519E-3</v>
      </c>
      <c r="H340" s="98">
        <v>2.3525994149992827E-3</v>
      </c>
      <c r="I340" s="98">
        <v>1.245159051453952E-3</v>
      </c>
      <c r="J340" s="98">
        <v>3.3618650107362907E-3</v>
      </c>
      <c r="K340" s="98">
        <v>3.6996678775606949E-3</v>
      </c>
      <c r="L340" s="98">
        <v>8.287574825088918E-3</v>
      </c>
      <c r="M340" s="98">
        <v>3.4909318824084953E-3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2.336193030513827E-3</v>
      </c>
      <c r="D341" s="101">
        <v>3.2160271878455037E-3</v>
      </c>
      <c r="E341" s="101">
        <v>1.1641638821659457E-2</v>
      </c>
      <c r="F341" s="101">
        <v>3.4416606577009866E-3</v>
      </c>
      <c r="G341" s="101">
        <v>1.1820409316714519E-3</v>
      </c>
      <c r="H341" s="101">
        <v>2.3525994149992827E-3</v>
      </c>
      <c r="I341" s="101">
        <v>1.245159051453952E-3</v>
      </c>
      <c r="J341" s="101">
        <v>3.3618650107362907E-3</v>
      </c>
      <c r="K341" s="101">
        <v>3.6996678775606949E-3</v>
      </c>
      <c r="L341" s="101">
        <v>8.287574825088918E-3</v>
      </c>
      <c r="M341" s="101">
        <v>3.4909318824084953E-3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1.1606154570013629</v>
      </c>
      <c r="D347" s="122">
        <v>1.4127569215374869</v>
      </c>
      <c r="E347" s="122">
        <v>2.4446270897809916</v>
      </c>
      <c r="F347" s="122">
        <v>1.4413177641045651</v>
      </c>
      <c r="G347" s="122">
        <v>0.75169727892713079</v>
      </c>
      <c r="H347" s="122">
        <v>0.55613235980609566</v>
      </c>
      <c r="I347" s="122">
        <v>0.55988021172338498</v>
      </c>
      <c r="J347" s="122">
        <v>0.35427733523829696</v>
      </c>
      <c r="K347" s="122">
        <v>0.82076240314699367</v>
      </c>
      <c r="L347" s="122">
        <v>0.73183149822122273</v>
      </c>
      <c r="M347" s="122">
        <v>0.91430362272594123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9.4193628207753566E-2</v>
      </c>
      <c r="X347" s="122">
        <v>9.037169624864054E-2</v>
      </c>
      <c r="Y347" s="122">
        <v>0.29812981777428949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1.1606154570013629</v>
      </c>
      <c r="D348" s="98">
        <v>1.4127569215374869</v>
      </c>
      <c r="E348" s="98">
        <v>2.4446270897809916</v>
      </c>
      <c r="F348" s="98">
        <v>1.4413177641045651</v>
      </c>
      <c r="G348" s="98">
        <v>0.75169727892713079</v>
      </c>
      <c r="H348" s="98">
        <v>0.55613235980609566</v>
      </c>
      <c r="I348" s="98">
        <v>0.55988021172338498</v>
      </c>
      <c r="J348" s="98">
        <v>0.35427733523829696</v>
      </c>
      <c r="K348" s="98">
        <v>0.82076240314699367</v>
      </c>
      <c r="L348" s="98">
        <v>0.73183149822122273</v>
      </c>
      <c r="M348" s="98">
        <v>0.91430362272594123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9.4193628207753566E-2</v>
      </c>
      <c r="X348" s="98">
        <v>9.037169624864054E-2</v>
      </c>
      <c r="Y348" s="98">
        <v>0.29812981777428949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5863.561379518831</v>
      </c>
      <c r="D351" s="117">
        <f t="shared" si="174"/>
        <v>6270.246705218794</v>
      </c>
      <c r="E351" s="117">
        <f t="shared" si="174"/>
        <v>6776.8894261877304</v>
      </c>
      <c r="F351" s="117">
        <f t="shared" si="174"/>
        <v>6791.8300985787428</v>
      </c>
      <c r="G351" s="117">
        <f t="shared" si="174"/>
        <v>6781.5752253725095</v>
      </c>
      <c r="H351" s="117">
        <f t="shared" si="174"/>
        <v>6478.3182248950634</v>
      </c>
      <c r="I351" s="117">
        <f t="shared" si="174"/>
        <v>6772.2852036353925</v>
      </c>
      <c r="J351" s="117">
        <f t="shared" si="174"/>
        <v>6180.33325769565</v>
      </c>
      <c r="K351" s="117">
        <f t="shared" si="174"/>
        <v>6634.4125816161159</v>
      </c>
      <c r="L351" s="117">
        <f t="shared" si="174"/>
        <v>6093.0476765110507</v>
      </c>
      <c r="M351" s="117">
        <f t="shared" si="174"/>
        <v>5883.2343258839755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:Y351" si="176">W352+W354+W356+W365</f>
        <v>3700.2232753154221</v>
      </c>
      <c r="X351" s="117">
        <f t="shared" si="176"/>
        <v>2961.9760904102841</v>
      </c>
      <c r="Y351" s="117">
        <f t="shared" si="176"/>
        <v>6133.9905922796042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2081.9345689708161</v>
      </c>
      <c r="D352" s="122">
        <f t="shared" si="177"/>
        <v>2445.5405806125577</v>
      </c>
      <c r="E352" s="122">
        <f t="shared" si="177"/>
        <v>2690.7504445939853</v>
      </c>
      <c r="F352" s="122">
        <f t="shared" si="177"/>
        <v>2833.2410043470231</v>
      </c>
      <c r="G352" s="122">
        <f t="shared" si="177"/>
        <v>2920.344042666422</v>
      </c>
      <c r="H352" s="122">
        <f t="shared" si="177"/>
        <v>2718.6265404603751</v>
      </c>
      <c r="I352" s="122">
        <f t="shared" si="177"/>
        <v>3095.3475852026536</v>
      </c>
      <c r="J352" s="122">
        <f t="shared" si="177"/>
        <v>2883.8727908747801</v>
      </c>
      <c r="K352" s="122">
        <f t="shared" si="177"/>
        <v>3267.4584190865476</v>
      </c>
      <c r="L352" s="122">
        <f t="shared" si="177"/>
        <v>2342.4671024102158</v>
      </c>
      <c r="M352" s="122">
        <f t="shared" si="177"/>
        <v>2579.4210511355168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1149.1048326970003</v>
      </c>
      <c r="X352" s="122">
        <f t="shared" si="177"/>
        <v>619.66558665140747</v>
      </c>
      <c r="Y352" s="122">
        <f t="shared" si="177"/>
        <v>3500.9352090790321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2081.9345689708161</v>
      </c>
      <c r="D353" s="98">
        <v>2445.5405806125577</v>
      </c>
      <c r="E353" s="98">
        <v>2690.7504445939853</v>
      </c>
      <c r="F353" s="98">
        <v>2833.2410043470231</v>
      </c>
      <c r="G353" s="98">
        <v>2920.344042666422</v>
      </c>
      <c r="H353" s="98">
        <v>2718.6265404603751</v>
      </c>
      <c r="I353" s="98">
        <v>3095.3475852026536</v>
      </c>
      <c r="J353" s="98">
        <v>2883.8727908747801</v>
      </c>
      <c r="K353" s="98">
        <v>3267.4584190865476</v>
      </c>
      <c r="L353" s="98">
        <v>2342.4671024102158</v>
      </c>
      <c r="M353" s="98">
        <v>2579.4210511355168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1149.1048326970003</v>
      </c>
      <c r="X353" s="98">
        <v>619.66558665140747</v>
      </c>
      <c r="Y353" s="98">
        <v>3500.9352090790321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104.49216565546111</v>
      </c>
      <c r="D354" s="122">
        <f t="shared" si="178"/>
        <v>86.779107026433081</v>
      </c>
      <c r="E354" s="122">
        <f t="shared" si="178"/>
        <v>196.87087967289281</v>
      </c>
      <c r="F354" s="122">
        <f t="shared" si="178"/>
        <v>168.78450310591091</v>
      </c>
      <c r="G354" s="122">
        <f t="shared" si="178"/>
        <v>204.23824057563556</v>
      </c>
      <c r="H354" s="122">
        <f t="shared" si="178"/>
        <v>212.16533993033804</v>
      </c>
      <c r="I354" s="122">
        <f t="shared" si="178"/>
        <v>65.275923440481847</v>
      </c>
      <c r="J354" s="122">
        <f t="shared" si="178"/>
        <v>47.524103376338765</v>
      </c>
      <c r="K354" s="122">
        <f t="shared" si="178"/>
        <v>63.649151639543327</v>
      </c>
      <c r="L354" s="122">
        <f t="shared" si="178"/>
        <v>157.16888102970915</v>
      </c>
      <c r="M354" s="122">
        <f t="shared" si="178"/>
        <v>174.54513278042467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39.342384476058008</v>
      </c>
      <c r="X354" s="122">
        <f t="shared" si="178"/>
        <v>43.485315043294925</v>
      </c>
      <c r="Y354" s="122">
        <f t="shared" si="178"/>
        <v>55.917546958245701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104.49216565546111</v>
      </c>
      <c r="D355" s="98">
        <f>RES_hhdet_in_fech!D165</f>
        <v>86.779107026433081</v>
      </c>
      <c r="E355" s="98">
        <f>RES_hhdet_in_fech!E165</f>
        <v>196.87087967289281</v>
      </c>
      <c r="F355" s="98">
        <f>RES_hhdet_in_fech!F165</f>
        <v>168.78450310591091</v>
      </c>
      <c r="G355" s="98">
        <f>RES_hhdet_in_fech!G165</f>
        <v>204.23824057563556</v>
      </c>
      <c r="H355" s="98">
        <f>RES_hhdet_in_fech!H165</f>
        <v>212.16533993033804</v>
      </c>
      <c r="I355" s="98">
        <f>RES_hhdet_in_fech!I165</f>
        <v>65.275923440481847</v>
      </c>
      <c r="J355" s="98">
        <f>RES_hhdet_in_fech!J165</f>
        <v>47.524103376338765</v>
      </c>
      <c r="K355" s="98">
        <f>RES_hhdet_in_fech!K165</f>
        <v>63.649151639543327</v>
      </c>
      <c r="L355" s="98">
        <f>RES_hhdet_in_fech!L165</f>
        <v>157.16888102970915</v>
      </c>
      <c r="M355" s="98">
        <f>RES_hhdet_in_fech!M165</f>
        <v>174.54513278042467</v>
      </c>
      <c r="N355" s="98">
        <f>RES_hhdet_in_fech!N165</f>
        <v>0</v>
      </c>
      <c r="O355" s="98">
        <f>RES_hhdet_in_fech!O165</f>
        <v>0</v>
      </c>
      <c r="P355" s="98">
        <f>RES_hhdet_in_fech!P165</f>
        <v>0</v>
      </c>
      <c r="Q355" s="98">
        <f>RES_hhdet_in_fech!Q165</f>
        <v>0</v>
      </c>
      <c r="R355" s="98">
        <f>RES_hhdet_in_fech!R165</f>
        <v>0</v>
      </c>
      <c r="S355" s="98">
        <f>RES_hhdet_in_fech!S165</f>
        <v>0</v>
      </c>
      <c r="T355" s="98">
        <f>RES_hhdet_in_fech!T165</f>
        <v>0</v>
      </c>
      <c r="U355" s="98">
        <f>RES_hhdet_in_fech!U165</f>
        <v>0</v>
      </c>
      <c r="V355" s="98">
        <f>RES_hhdet_in_fech!V165</f>
        <v>0</v>
      </c>
      <c r="W355" s="98">
        <f>RES_hhdet_in_fech!W165</f>
        <v>39.342384476058008</v>
      </c>
      <c r="X355" s="98">
        <f>RES_hhdet_in_fech!X165</f>
        <v>43.485315043294925</v>
      </c>
      <c r="Y355" s="98">
        <f>RES_hhdet_in_fech!Y165</f>
        <v>55.917546958245701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1396.9015632118462</v>
      </c>
      <c r="D356" s="122">
        <v>1379.9413395876047</v>
      </c>
      <c r="E356" s="122">
        <v>1404.6423803476875</v>
      </c>
      <c r="F356" s="122">
        <v>1376.8934143402028</v>
      </c>
      <c r="G356" s="122">
        <v>1345.4199766741074</v>
      </c>
      <c r="H356" s="122">
        <v>1349.7091562483718</v>
      </c>
      <c r="I356" s="122">
        <v>1355.0859684814848</v>
      </c>
      <c r="J356" s="122">
        <v>1322.4560445842255</v>
      </c>
      <c r="K356" s="122">
        <v>1331.74155688315</v>
      </c>
      <c r="L356" s="122">
        <v>1313.2676756440355</v>
      </c>
      <c r="M356" s="122">
        <v>1144.6868057451638</v>
      </c>
      <c r="N356" s="122">
        <v>0</v>
      </c>
      <c r="O356" s="122">
        <v>0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908.53927601595956</v>
      </c>
      <c r="X356" s="122">
        <v>848.88263583294531</v>
      </c>
      <c r="Y356" s="122">
        <v>874.56539186540203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1433.0662394962237</v>
      </c>
      <c r="D357" s="98">
        <v>1413.5519952946026</v>
      </c>
      <c r="E357" s="98">
        <v>1443.6374060323842</v>
      </c>
      <c r="F357" s="98">
        <v>1422.2263720285582</v>
      </c>
      <c r="G357" s="98">
        <v>1389.0736931055353</v>
      </c>
      <c r="H357" s="98">
        <v>1394.5432584707974</v>
      </c>
      <c r="I357" s="98">
        <v>1417.0164468998607</v>
      </c>
      <c r="J357" s="98">
        <v>1414.1412363940296</v>
      </c>
      <c r="K357" s="98">
        <v>1416.8543545607502</v>
      </c>
      <c r="L357" s="98">
        <v>1475.3255937807958</v>
      </c>
      <c r="M357" s="98">
        <v>1272.400563428158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989.03757809886906</v>
      </c>
      <c r="X357" s="98">
        <v>946.50906460791941</v>
      </c>
      <c r="Y357" s="98">
        <v>931.58637529932116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954.17035506997183</v>
      </c>
      <c r="D358" s="98">
        <v>947.49829746435103</v>
      </c>
      <c r="E358" s="98">
        <v>955.44851934075984</v>
      </c>
      <c r="F358" s="98">
        <v>943.78875711412888</v>
      </c>
      <c r="G358" s="98">
        <v>938.46397043966999</v>
      </c>
      <c r="H358" s="98">
        <v>935.90662783643666</v>
      </c>
      <c r="I358" s="98">
        <v>955.71645904799175</v>
      </c>
      <c r="J358" s="98">
        <v>955.48747947122968</v>
      </c>
      <c r="K358" s="98">
        <v>966.09730648048401</v>
      </c>
      <c r="L358" s="98">
        <v>995.10440401751976</v>
      </c>
      <c r="M358" s="98">
        <v>842.181274353101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270.64079926435187</v>
      </c>
      <c r="D359" s="101">
        <v>277.59885818111303</v>
      </c>
      <c r="E359" s="101">
        <v>247.57792336158931</v>
      </c>
      <c r="F359" s="101">
        <v>244.36809195884288</v>
      </c>
      <c r="G359" s="101">
        <v>273.87163503383931</v>
      </c>
      <c r="H359" s="101">
        <v>252.59937284983212</v>
      </c>
      <c r="I359" s="101">
        <v>261.01993381085532</v>
      </c>
      <c r="J359" s="101">
        <v>255.1645969373167</v>
      </c>
      <c r="K359" s="101">
        <v>266.99371841330111</v>
      </c>
      <c r="L359" s="101">
        <v>235.37693554319867</v>
      </c>
      <c r="M359" s="101">
        <v>134.80458485125618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683.52955580561979</v>
      </c>
      <c r="D360" s="104">
        <v>669.89943928323817</v>
      </c>
      <c r="E360" s="104">
        <v>707.87059597917062</v>
      </c>
      <c r="F360" s="104">
        <v>699.42066515528609</v>
      </c>
      <c r="G360" s="104">
        <v>664.59233540583068</v>
      </c>
      <c r="H360" s="104">
        <v>683.30725498660445</v>
      </c>
      <c r="I360" s="104">
        <v>694.69652523713637</v>
      </c>
      <c r="J360" s="104">
        <v>700.322882533913</v>
      </c>
      <c r="K360" s="104">
        <v>699.10358806718284</v>
      </c>
      <c r="L360" s="104">
        <v>759.7274684743212</v>
      </c>
      <c r="M360" s="104">
        <v>707.37668950184479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1285.6744110290474</v>
      </c>
      <c r="D361" s="101">
        <v>1304.8568911208615</v>
      </c>
      <c r="E361" s="101">
        <v>1199.7384570148556</v>
      </c>
      <c r="F361" s="101">
        <v>1192.298334566354</v>
      </c>
      <c r="G361" s="101">
        <v>1279.8175482497304</v>
      </c>
      <c r="H361" s="101">
        <v>1229.2732389632797</v>
      </c>
      <c r="I361" s="101">
        <v>1263.4737148527222</v>
      </c>
      <c r="J361" s="101">
        <v>1258.006653204644</v>
      </c>
      <c r="K361" s="101">
        <v>1271.7589200893653</v>
      </c>
      <c r="L361" s="101">
        <v>1244.0085800787999</v>
      </c>
      <c r="M361" s="101">
        <v>1165.0718436935508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X361" s="101">
        <v>946.32057364414061</v>
      </c>
      <c r="Y361" s="101">
        <v>950.38935013364721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930.04152952689185</v>
      </c>
      <c r="D362" s="104">
        <v>951.28792198196163</v>
      </c>
      <c r="E362" s="104">
        <v>852.19022531177825</v>
      </c>
      <c r="F362" s="104">
        <v>848.97275252854331</v>
      </c>
      <c r="G362" s="104">
        <v>936.92361804195014</v>
      </c>
      <c r="H362" s="104">
        <v>888.27311994301579</v>
      </c>
      <c r="I362" s="104">
        <v>917.20637428658927</v>
      </c>
      <c r="J362" s="104">
        <v>912.75613010263385</v>
      </c>
      <c r="K362" s="104">
        <v>930.47875939270318</v>
      </c>
      <c r="L362" s="104">
        <v>890.16332714272539</v>
      </c>
      <c r="M362" s="104">
        <v>826.34353255158828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756.56714517782132</v>
      </c>
      <c r="X362" s="104">
        <v>766.17656361754382</v>
      </c>
      <c r="Y362" s="104">
        <v>776.89358435231145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243.62727592369666</v>
      </c>
      <c r="D363" s="98">
        <v>266.01492990221828</v>
      </c>
      <c r="E363" s="98">
        <v>175.86825399862019</v>
      </c>
      <c r="F363" s="98">
        <v>177.64282726070681</v>
      </c>
      <c r="G363" s="98">
        <v>261.82150352731804</v>
      </c>
      <c r="H363" s="98">
        <v>214.13845696210322</v>
      </c>
      <c r="I363" s="98">
        <v>228.53461433766989</v>
      </c>
      <c r="J363" s="98">
        <v>219.81937363598169</v>
      </c>
      <c r="K363" s="98">
        <v>239.09717449011779</v>
      </c>
      <c r="L363" s="98">
        <v>163.59255632899919</v>
      </c>
      <c r="M363" s="98">
        <v>115.79162923726697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68.800254827771923</v>
      </c>
      <c r="X363" s="98">
        <v>130.09027409702119</v>
      </c>
      <c r="Y363" s="98">
        <v>127.36106011228151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686.41425360319511</v>
      </c>
      <c r="D364" s="98">
        <v>685.27299207974329</v>
      </c>
      <c r="E364" s="98">
        <v>676.32197131315786</v>
      </c>
      <c r="F364" s="98">
        <v>671.32992526783653</v>
      </c>
      <c r="G364" s="98">
        <v>675.10211451463204</v>
      </c>
      <c r="H364" s="98">
        <v>674.13466298091259</v>
      </c>
      <c r="I364" s="98">
        <v>688.6717599489192</v>
      </c>
      <c r="J364" s="98">
        <v>692.93675646665213</v>
      </c>
      <c r="K364" s="98">
        <v>691.38158490258536</v>
      </c>
      <c r="L364" s="98">
        <v>726.57077081372631</v>
      </c>
      <c r="M364" s="98">
        <v>710.55190331432118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687.76689035004927</v>
      </c>
      <c r="X364" s="98">
        <v>636.08628952052254</v>
      </c>
      <c r="Y364" s="98">
        <v>649.53252424002994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2280.2330816807075</v>
      </c>
      <c r="D365" s="122">
        <v>2357.9856779921984</v>
      </c>
      <c r="E365" s="122">
        <v>2484.6257215731644</v>
      </c>
      <c r="F365" s="122">
        <v>2412.9111767856061</v>
      </c>
      <c r="G365" s="122">
        <v>2311.5729654563447</v>
      </c>
      <c r="H365" s="122">
        <v>2197.8171882559786</v>
      </c>
      <c r="I365" s="122">
        <v>2256.5757265107727</v>
      </c>
      <c r="J365" s="122">
        <v>1926.4803188603055</v>
      </c>
      <c r="K365" s="122">
        <v>1971.5634540068745</v>
      </c>
      <c r="L365" s="122">
        <v>2280.1440174270906</v>
      </c>
      <c r="M365" s="122">
        <v>1984.5813362228703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1603.236782126404</v>
      </c>
      <c r="X365" s="122">
        <v>1449.9425528826364</v>
      </c>
      <c r="Y365" s="122">
        <v>1702.5724443769245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2529.3278192745961</v>
      </c>
      <c r="D366" s="98">
        <v>2520.9627829335009</v>
      </c>
      <c r="E366" s="98">
        <v>2938.7484972000952</v>
      </c>
      <c r="F366" s="98">
        <v>2926.635265178284</v>
      </c>
      <c r="G366" s="98">
        <v>2685.9653778528814</v>
      </c>
      <c r="H366" s="98">
        <v>2632.4695577466855</v>
      </c>
      <c r="I366" s="98">
        <v>2636.0378828999651</v>
      </c>
      <c r="J366" s="98">
        <v>2373.8110100303911</v>
      </c>
      <c r="K366" s="98">
        <v>2356.9123904809503</v>
      </c>
      <c r="L366" s="98">
        <v>2398.8507325496284</v>
      </c>
      <c r="M366" s="98">
        <v>2173.2895822992032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2083.7067050287878</v>
      </c>
      <c r="X366" s="98">
        <v>2104.9353891912315</v>
      </c>
      <c r="Y366" s="98">
        <v>2191.0219692788551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2042.5517543591884</v>
      </c>
      <c r="D367" s="33">
        <v>2196.9666480001297</v>
      </c>
      <c r="E367" s="33">
        <v>1964.7765173387718</v>
      </c>
      <c r="F367" s="33">
        <v>2016.2751997074993</v>
      </c>
      <c r="G367" s="33">
        <v>2138.2353284505066</v>
      </c>
      <c r="H367" s="33">
        <v>2003.7573209365553</v>
      </c>
      <c r="I367" s="33">
        <v>2108.4967965341889</v>
      </c>
      <c r="J367" s="33">
        <v>1747.1659417408748</v>
      </c>
      <c r="K367" s="33">
        <v>1704.8637160318149</v>
      </c>
      <c r="L367" s="33">
        <v>2139.5592569248261</v>
      </c>
      <c r="M367" s="33">
        <v>1708.0879250414073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1515.4374114582913</v>
      </c>
      <c r="X367" s="33">
        <v>1381.886672694443</v>
      </c>
      <c r="Y367" s="33">
        <v>1643.702974474257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4025.5647773495293</v>
      </c>
      <c r="D369" s="117">
        <f t="shared" si="179"/>
        <v>4309.9334782160167</v>
      </c>
      <c r="E369" s="117">
        <f t="shared" si="179"/>
        <v>4829.9227183796211</v>
      </c>
      <c r="F369" s="117">
        <f t="shared" si="179"/>
        <v>4878.3712774479482</v>
      </c>
      <c r="G369" s="117">
        <f t="shared" si="179"/>
        <v>5055.1902275543998</v>
      </c>
      <c r="H369" s="117">
        <f t="shared" si="179"/>
        <v>4887.1026447470067</v>
      </c>
      <c r="I369" s="117">
        <f t="shared" si="179"/>
        <v>4848.7497495652397</v>
      </c>
      <c r="J369" s="117">
        <f t="shared" si="179"/>
        <v>4426.87086506383</v>
      </c>
      <c r="K369" s="117">
        <f t="shared" si="179"/>
        <v>4766.452948115485</v>
      </c>
      <c r="L369" s="117">
        <f t="shared" si="179"/>
        <v>4595.3477234636102</v>
      </c>
      <c r="M369" s="117">
        <f t="shared" si="179"/>
        <v>4539.5108582759422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:Y369" si="181">W370+W372+W374+W383</f>
        <v>3197.8164662308254</v>
      </c>
      <c r="X369" s="117">
        <f t="shared" si="181"/>
        <v>2660.378973102599</v>
      </c>
      <c r="Y369" s="117">
        <f t="shared" si="181"/>
        <v>5495.7885532588889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1486.2988386697637</v>
      </c>
      <c r="D370" s="122">
        <f t="shared" si="182"/>
        <v>1753.690622949458</v>
      </c>
      <c r="E370" s="122">
        <f t="shared" si="182"/>
        <v>1938.1018080692609</v>
      </c>
      <c r="F370" s="122">
        <f t="shared" si="182"/>
        <v>2049.7567939309188</v>
      </c>
      <c r="G370" s="122">
        <f t="shared" si="182"/>
        <v>2122.0478739838113</v>
      </c>
      <c r="H370" s="122">
        <f t="shared" si="182"/>
        <v>1984.0855122914061</v>
      </c>
      <c r="I370" s="122">
        <f t="shared" si="182"/>
        <v>2268.8011575816136</v>
      </c>
      <c r="J370" s="122">
        <f t="shared" si="182"/>
        <v>2122.863117911907</v>
      </c>
      <c r="K370" s="122">
        <f t="shared" si="182"/>
        <v>2415.4298326401054</v>
      </c>
      <c r="L370" s="122">
        <f t="shared" si="182"/>
        <v>1738.9027528862082</v>
      </c>
      <c r="M370" s="122">
        <f t="shared" si="182"/>
        <v>1921.2693624097026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986.98012079384466</v>
      </c>
      <c r="X370" s="122">
        <f t="shared" si="182"/>
        <v>541.05745776252411</v>
      </c>
      <c r="Y370" s="122">
        <f t="shared" si="182"/>
        <v>3103.8184920256926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1486.2988386697637</v>
      </c>
      <c r="D371" s="98">
        <v>1753.690622949458</v>
      </c>
      <c r="E371" s="98">
        <v>1938.1018080692609</v>
      </c>
      <c r="F371" s="98">
        <v>2049.7567939309188</v>
      </c>
      <c r="G371" s="98">
        <v>2122.0478739838113</v>
      </c>
      <c r="H371" s="98">
        <v>1984.0855122914061</v>
      </c>
      <c r="I371" s="98">
        <v>2268.8011575816136</v>
      </c>
      <c r="J371" s="98">
        <v>2122.863117911907</v>
      </c>
      <c r="K371" s="98">
        <v>2415.4298326401054</v>
      </c>
      <c r="L371" s="98">
        <v>1738.9027528862082</v>
      </c>
      <c r="M371" s="98">
        <v>1921.2693624097026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986.98012079384466</v>
      </c>
      <c r="X371" s="98">
        <v>541.05745776252411</v>
      </c>
      <c r="Y371" s="98">
        <v>3103.8184920256926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238.03531036438616</v>
      </c>
      <c r="D372" s="122">
        <f t="shared" si="183"/>
        <v>205.95714649906176</v>
      </c>
      <c r="E372" s="122">
        <f t="shared" si="183"/>
        <v>486.29222313712575</v>
      </c>
      <c r="F372" s="122">
        <f t="shared" si="183"/>
        <v>433.37826790480307</v>
      </c>
      <c r="G372" s="122">
        <f t="shared" si="183"/>
        <v>544.60531022147813</v>
      </c>
      <c r="H372" s="122">
        <f t="shared" si="183"/>
        <v>586.98732636800582</v>
      </c>
      <c r="I372" s="122">
        <f t="shared" si="183"/>
        <v>187.22132633620129</v>
      </c>
      <c r="J372" s="122">
        <f t="shared" si="183"/>
        <v>141.22062829295029</v>
      </c>
      <c r="K372" s="122">
        <f t="shared" si="183"/>
        <v>195.86665939010749</v>
      </c>
      <c r="L372" s="122">
        <f t="shared" si="183"/>
        <v>500.64472586430298</v>
      </c>
      <c r="M372" s="122">
        <f t="shared" si="183"/>
        <v>577.61808020186572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157.18702391453476</v>
      </c>
      <c r="X372" s="122">
        <f t="shared" si="183"/>
        <v>175.62779751160338</v>
      </c>
      <c r="Y372" s="122">
        <f t="shared" si="183"/>
        <v>228.57581825323945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238.03531036438616</v>
      </c>
      <c r="D373" s="98">
        <f>RES_hhdet_in_tesh!D165</f>
        <v>205.95714649906176</v>
      </c>
      <c r="E373" s="98">
        <f>RES_hhdet_in_tesh!E165</f>
        <v>486.29222313712575</v>
      </c>
      <c r="F373" s="98">
        <f>RES_hhdet_in_tesh!F165</f>
        <v>433.37826790480307</v>
      </c>
      <c r="G373" s="98">
        <f>RES_hhdet_in_tesh!G165</f>
        <v>544.60531022147813</v>
      </c>
      <c r="H373" s="98">
        <f>RES_hhdet_in_tesh!H165</f>
        <v>586.98732636800582</v>
      </c>
      <c r="I373" s="98">
        <f>RES_hhdet_in_tesh!I165</f>
        <v>187.22132633620129</v>
      </c>
      <c r="J373" s="98">
        <f>RES_hhdet_in_tesh!J165</f>
        <v>141.22062829295029</v>
      </c>
      <c r="K373" s="98">
        <f>RES_hhdet_in_tesh!K165</f>
        <v>195.86665939010749</v>
      </c>
      <c r="L373" s="98">
        <f>RES_hhdet_in_tesh!L165</f>
        <v>500.64472586430298</v>
      </c>
      <c r="M373" s="98">
        <f>RES_hhdet_in_tesh!M165</f>
        <v>577.61808020186572</v>
      </c>
      <c r="N373" s="98">
        <f>RES_hhdet_in_tesh!N165</f>
        <v>0</v>
      </c>
      <c r="O373" s="98">
        <f>RES_hhdet_in_tesh!O165</f>
        <v>0</v>
      </c>
      <c r="P373" s="98">
        <f>RES_hhdet_in_tesh!P165</f>
        <v>0</v>
      </c>
      <c r="Q373" s="98">
        <f>RES_hhdet_in_tesh!Q165</f>
        <v>0</v>
      </c>
      <c r="R373" s="98">
        <f>RES_hhdet_in_tesh!R165</f>
        <v>0</v>
      </c>
      <c r="S373" s="98">
        <f>RES_hhdet_in_tesh!S165</f>
        <v>0</v>
      </c>
      <c r="T373" s="98">
        <f>RES_hhdet_in_tesh!T165</f>
        <v>0</v>
      </c>
      <c r="U373" s="98">
        <f>RES_hhdet_in_tesh!U165</f>
        <v>0</v>
      </c>
      <c r="V373" s="98">
        <f>RES_hhdet_in_tesh!V165</f>
        <v>0</v>
      </c>
      <c r="W373" s="98">
        <f>RES_hhdet_in_tesh!W165</f>
        <v>157.18702391453476</v>
      </c>
      <c r="X373" s="98">
        <f>RES_hhdet_in_tesh!X165</f>
        <v>175.62779751160338</v>
      </c>
      <c r="Y373" s="98">
        <f>RES_hhdet_in_tesh!Y165</f>
        <v>228.57581825323945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843.03450248648289</v>
      </c>
      <c r="D374" s="122">
        <v>835.92062981388949</v>
      </c>
      <c r="E374" s="122">
        <v>851.01359246099139</v>
      </c>
      <c r="F374" s="122">
        <v>839.66976007951757</v>
      </c>
      <c r="G374" s="122">
        <v>830.15389283017316</v>
      </c>
      <c r="H374" s="122">
        <v>832.53263402912091</v>
      </c>
      <c r="I374" s="122">
        <v>849.94461184732211</v>
      </c>
      <c r="J374" s="122">
        <v>851.6937116061747</v>
      </c>
      <c r="K374" s="122">
        <v>859.36296840505565</v>
      </c>
      <c r="L374" s="122">
        <v>888.11676853417021</v>
      </c>
      <c r="M374" s="122">
        <v>789.77922417897764</v>
      </c>
      <c r="N374" s="122">
        <v>0</v>
      </c>
      <c r="O374" s="122">
        <v>0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755.62861754137236</v>
      </c>
      <c r="X374" s="122">
        <v>735.81226607878568</v>
      </c>
      <c r="Y374" s="122">
        <v>736.02161115954232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842.71412006816036</v>
      </c>
      <c r="D375" s="98">
        <v>833.68206700471342</v>
      </c>
      <c r="E375" s="98">
        <v>854.26793506157776</v>
      </c>
      <c r="F375" s="98">
        <v>844.44461723803431</v>
      </c>
      <c r="G375" s="98">
        <v>827.84786846030875</v>
      </c>
      <c r="H375" s="98">
        <v>834.4837285705421</v>
      </c>
      <c r="I375" s="98">
        <v>851.70874222323073</v>
      </c>
      <c r="J375" s="98">
        <v>854.36519697711572</v>
      </c>
      <c r="K375" s="98">
        <v>861.24284908035474</v>
      </c>
      <c r="L375" s="98">
        <v>903.18381804705996</v>
      </c>
      <c r="M375" s="98">
        <v>790.20489510804214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763.66487340584365</v>
      </c>
      <c r="X375" s="98">
        <v>734.00661050903784</v>
      </c>
      <c r="Y375" s="98">
        <v>724.01875260036809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842.67978677245776</v>
      </c>
      <c r="D376" s="98">
        <v>833.621177611191</v>
      </c>
      <c r="E376" s="98">
        <v>854.37406040394467</v>
      </c>
      <c r="F376" s="98">
        <v>844.51382608791869</v>
      </c>
      <c r="G376" s="98">
        <v>827.81193305555598</v>
      </c>
      <c r="H376" s="98">
        <v>834.46073495928943</v>
      </c>
      <c r="I376" s="98">
        <v>851.58458395205764</v>
      </c>
      <c r="J376" s="98">
        <v>854.48269734833184</v>
      </c>
      <c r="K376" s="98">
        <v>861.39721407937577</v>
      </c>
      <c r="L376" s="98">
        <v>903.82355154932907</v>
      </c>
      <c r="M376" s="98">
        <v>791.09501366343613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159.15023096683794</v>
      </c>
      <c r="D377" s="101">
        <v>163.72173832795283</v>
      </c>
      <c r="E377" s="101">
        <v>146.50346442477402</v>
      </c>
      <c r="F377" s="101">
        <v>145.09316093263263</v>
      </c>
      <c r="G377" s="101">
        <v>163.2195976497253</v>
      </c>
      <c r="H377" s="101">
        <v>151.15347997268495</v>
      </c>
      <c r="I377" s="101">
        <v>156.88805871492133</v>
      </c>
      <c r="J377" s="101">
        <v>154.15981481441881</v>
      </c>
      <c r="K377" s="101">
        <v>162.29362601219299</v>
      </c>
      <c r="L377" s="101">
        <v>144.0960830750079</v>
      </c>
      <c r="M377" s="101">
        <v>83.718324161591397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683.52955580561979</v>
      </c>
      <c r="D378" s="104">
        <v>669.89943928323817</v>
      </c>
      <c r="E378" s="104">
        <v>707.87059597917062</v>
      </c>
      <c r="F378" s="104">
        <v>699.42066515528609</v>
      </c>
      <c r="G378" s="104">
        <v>664.59233540583068</v>
      </c>
      <c r="H378" s="104">
        <v>683.30725498660445</v>
      </c>
      <c r="I378" s="104">
        <v>694.69652523713637</v>
      </c>
      <c r="J378" s="104">
        <v>700.322882533913</v>
      </c>
      <c r="K378" s="104">
        <v>699.10358806718284</v>
      </c>
      <c r="L378" s="104">
        <v>759.7274684743212</v>
      </c>
      <c r="M378" s="104">
        <v>707.37668950184479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846.59971883063065</v>
      </c>
      <c r="D379" s="101">
        <v>860.55778549497461</v>
      </c>
      <c r="E379" s="101">
        <v>792.5671602919507</v>
      </c>
      <c r="F379" s="101">
        <v>788.99518039221198</v>
      </c>
      <c r="G379" s="101">
        <v>848.46659770844735</v>
      </c>
      <c r="H379" s="101">
        <v>816.55194799334811</v>
      </c>
      <c r="I379" s="101">
        <v>841.03543919812569</v>
      </c>
      <c r="J379" s="101">
        <v>839.38030080525994</v>
      </c>
      <c r="K379" s="101">
        <v>850.8793061381881</v>
      </c>
      <c r="L379" s="101">
        <v>834.92543906580806</v>
      </c>
      <c r="M379" s="101">
        <v>786.59834217493335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X379" s="101">
        <v>735.78430770515422</v>
      </c>
      <c r="Y379" s="101">
        <v>749.30308488576668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846.83961598665337</v>
      </c>
      <c r="D380" s="104">
        <v>860.71078954473001</v>
      </c>
      <c r="E380" s="104">
        <v>792.50346223911231</v>
      </c>
      <c r="F380" s="104">
        <v>788.88383814059148</v>
      </c>
      <c r="G380" s="104">
        <v>848.67904398285214</v>
      </c>
      <c r="H380" s="104">
        <v>816.37738708036591</v>
      </c>
      <c r="I380" s="104">
        <v>840.7965785992709</v>
      </c>
      <c r="J380" s="104">
        <v>839.60692827803996</v>
      </c>
      <c r="K380" s="104">
        <v>851.35124166383457</v>
      </c>
      <c r="L380" s="104">
        <v>836.36710912534431</v>
      </c>
      <c r="M380" s="104">
        <v>788.72863043101063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740.45703135777433</v>
      </c>
      <c r="X380" s="104">
        <v>737.23423550361929</v>
      </c>
      <c r="Y380" s="104">
        <v>749.94614442951774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160.42536238345818</v>
      </c>
      <c r="D381" s="98">
        <v>175.43779746498669</v>
      </c>
      <c r="E381" s="98">
        <v>116.18149092595434</v>
      </c>
      <c r="F381" s="98">
        <v>117.55391287275486</v>
      </c>
      <c r="G381" s="98">
        <v>173.57692946822007</v>
      </c>
      <c r="H381" s="98">
        <v>142.24272409945331</v>
      </c>
      <c r="I381" s="98">
        <v>152.12481865035167</v>
      </c>
      <c r="J381" s="98">
        <v>146.67017181138783</v>
      </c>
      <c r="K381" s="98">
        <v>159.96965676124918</v>
      </c>
      <c r="L381" s="98">
        <v>109.7963383116181</v>
      </c>
      <c r="M381" s="98">
        <v>78.17672711668925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52.690141007724996</v>
      </c>
      <c r="X381" s="98">
        <v>101.14794598309658</v>
      </c>
      <c r="Y381" s="98">
        <v>100.41362018948769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686.41425360319511</v>
      </c>
      <c r="D382" s="98">
        <v>685.27299207974329</v>
      </c>
      <c r="E382" s="98">
        <v>676.32197131315786</v>
      </c>
      <c r="F382" s="98">
        <v>671.32992526783653</v>
      </c>
      <c r="G382" s="98">
        <v>675.10211451463204</v>
      </c>
      <c r="H382" s="98">
        <v>674.13466298091259</v>
      </c>
      <c r="I382" s="98">
        <v>688.6717599489192</v>
      </c>
      <c r="J382" s="98">
        <v>692.93675646665213</v>
      </c>
      <c r="K382" s="98">
        <v>691.38158490258536</v>
      </c>
      <c r="L382" s="98">
        <v>726.57077081372631</v>
      </c>
      <c r="M382" s="98">
        <v>710.55190331432118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687.76689035004927</v>
      </c>
      <c r="X382" s="98">
        <v>636.08628952052254</v>
      </c>
      <c r="Y382" s="98">
        <v>649.53252424002994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1458.1961258288966</v>
      </c>
      <c r="D383" s="122">
        <v>1514.3650789536077</v>
      </c>
      <c r="E383" s="122">
        <v>1554.5150947122434</v>
      </c>
      <c r="F383" s="122">
        <v>1555.5664555327082</v>
      </c>
      <c r="G383" s="122">
        <v>1558.3831505189376</v>
      </c>
      <c r="H383" s="122">
        <v>1483.4971720584738</v>
      </c>
      <c r="I383" s="122">
        <v>1542.7826538001027</v>
      </c>
      <c r="J383" s="122">
        <v>1311.093407252798</v>
      </c>
      <c r="K383" s="122">
        <v>1295.7934876802167</v>
      </c>
      <c r="L383" s="122">
        <v>1467.6834761789289</v>
      </c>
      <c r="M383" s="122">
        <v>1250.8441914853963</v>
      </c>
      <c r="N383" s="122">
        <v>0</v>
      </c>
      <c r="O383" s="122">
        <v>0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1298.0207039810737</v>
      </c>
      <c r="X383" s="122">
        <v>1207.881451749686</v>
      </c>
      <c r="Y383" s="122">
        <v>1427.3726318204142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1415.710396370695</v>
      </c>
      <c r="D384" s="98">
        <v>1412.5616730850868</v>
      </c>
      <c r="E384" s="98">
        <v>1648.4455954620848</v>
      </c>
      <c r="F384" s="98">
        <v>1643.4311299176447</v>
      </c>
      <c r="G384" s="98">
        <v>1509.918675219938</v>
      </c>
      <c r="H384" s="98">
        <v>1481.4475119262956</v>
      </c>
      <c r="I384" s="98">
        <v>1485.0595156330357</v>
      </c>
      <c r="J384" s="98">
        <v>1338.7738524650733</v>
      </c>
      <c r="K384" s="98">
        <v>1330.6780418697142</v>
      </c>
      <c r="L384" s="98">
        <v>1355.816305102526</v>
      </c>
      <c r="M384" s="98">
        <v>1229.3353392053593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1249.8724007655767</v>
      </c>
      <c r="X384" s="98">
        <v>1263.4408184299509</v>
      </c>
      <c r="Y384" s="98">
        <v>1315.1992733302568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1498.7351780280303</v>
      </c>
      <c r="D385" s="33">
        <v>1614.9453762213859</v>
      </c>
      <c r="E385" s="33">
        <v>1446.9897762546254</v>
      </c>
      <c r="F385" s="33">
        <v>1487.7279177597229</v>
      </c>
      <c r="G385" s="33">
        <v>1580.8214194285083</v>
      </c>
      <c r="H385" s="33">
        <v>1484.4122867598303</v>
      </c>
      <c r="I385" s="33">
        <v>1565.3081689028606</v>
      </c>
      <c r="J385" s="33">
        <v>1299.9975851024228</v>
      </c>
      <c r="K385" s="33">
        <v>1271.649911349517</v>
      </c>
      <c r="L385" s="33">
        <v>1600.1681417482491</v>
      </c>
      <c r="M385" s="33">
        <v>1282.3587440349438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1306.8191542472662</v>
      </c>
      <c r="X385" s="33">
        <v>1202.1086533425555</v>
      </c>
      <c r="Y385" s="33">
        <v>1440.892117079087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577.92383450324928</v>
      </c>
      <c r="D387" s="117">
        <f t="shared" si="184"/>
        <v>576.40112244694444</v>
      </c>
      <c r="E387" s="117">
        <f t="shared" si="184"/>
        <v>658.74453812703837</v>
      </c>
      <c r="F387" s="117">
        <f t="shared" si="184"/>
        <v>581.60463134644669</v>
      </c>
      <c r="G387" s="117">
        <f t="shared" si="184"/>
        <v>472.37986525866677</v>
      </c>
      <c r="H387" s="117">
        <f t="shared" si="184"/>
        <v>463.55678888463922</v>
      </c>
      <c r="I387" s="117">
        <f t="shared" si="184"/>
        <v>435.84313891985448</v>
      </c>
      <c r="J387" s="117">
        <f t="shared" si="184"/>
        <v>410.82448499594011</v>
      </c>
      <c r="K387" s="117">
        <f t="shared" si="184"/>
        <v>475.96178668680795</v>
      </c>
      <c r="L387" s="117">
        <f t="shared" si="184"/>
        <v>537.19292526628601</v>
      </c>
      <c r="M387" s="117">
        <f t="shared" si="184"/>
        <v>494.53195970963145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:Y387" si="186">W388+W390+W392+W401</f>
        <v>220.00433214489465</v>
      </c>
      <c r="X387" s="117">
        <f t="shared" si="186"/>
        <v>136.55597136110904</v>
      </c>
      <c r="Y387" s="117">
        <f t="shared" si="186"/>
        <v>166.73429671969797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297.37864305984516</v>
      </c>
      <c r="D392" s="122">
        <v>291.80061448210017</v>
      </c>
      <c r="E392" s="122">
        <v>302.43684394528765</v>
      </c>
      <c r="F392" s="122">
        <v>291.95073984633319</v>
      </c>
      <c r="G392" s="122">
        <v>279.29040239528871</v>
      </c>
      <c r="H392" s="122">
        <v>278.97917195596494</v>
      </c>
      <c r="I392" s="122">
        <v>267.7614181983339</v>
      </c>
      <c r="J392" s="122">
        <v>256.5225097179362</v>
      </c>
      <c r="K392" s="122">
        <v>256.97501957181493</v>
      </c>
      <c r="L392" s="122">
        <v>241.74217911318846</v>
      </c>
      <c r="M392" s="122">
        <v>201.10974445740385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146.87263322583132</v>
      </c>
      <c r="X392" s="122">
        <v>91.550146536088846</v>
      </c>
      <c r="Y392" s="122">
        <v>113.20048135351205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325.53532696396229</v>
      </c>
      <c r="D393" s="98">
        <v>321.10247125112198</v>
      </c>
      <c r="E393" s="98">
        <v>327.9366731543164</v>
      </c>
      <c r="F393" s="98">
        <v>323.07294267000736</v>
      </c>
      <c r="G393" s="98">
        <v>315.54198012585346</v>
      </c>
      <c r="H393" s="98">
        <v>316.78444659422638</v>
      </c>
      <c r="I393" s="98">
        <v>321.88945607777242</v>
      </c>
      <c r="J393" s="98">
        <v>321.23632325926786</v>
      </c>
      <c r="K393" s="98">
        <v>321.85263518202004</v>
      </c>
      <c r="L393" s="98">
        <v>335.13496188324564</v>
      </c>
      <c r="M393" s="98">
        <v>289.03851198834042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224.66977624093911</v>
      </c>
      <c r="X393" s="98">
        <v>215.00899911633496</v>
      </c>
      <c r="Y393" s="98">
        <v>211.61916101299383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61.478763960890184</v>
      </c>
      <c r="D394" s="98">
        <v>63.059356624421639</v>
      </c>
      <c r="E394" s="98">
        <v>56.239801070818629</v>
      </c>
      <c r="F394" s="98">
        <v>55.51065576937075</v>
      </c>
      <c r="G394" s="98">
        <v>62.212680614286946</v>
      </c>
      <c r="H394" s="98">
        <v>57.38047353656787</v>
      </c>
      <c r="I394" s="98">
        <v>59.293288164473907</v>
      </c>
      <c r="J394" s="98">
        <v>57.963189840280869</v>
      </c>
      <c r="K394" s="98">
        <v>60.650293074765486</v>
      </c>
      <c r="L394" s="98">
        <v>53.468224677993014</v>
      </c>
      <c r="M394" s="98">
        <v>30.622209494811361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61.478763960890184</v>
      </c>
      <c r="D395" s="101">
        <v>63.059356624421639</v>
      </c>
      <c r="E395" s="101">
        <v>56.239801070818629</v>
      </c>
      <c r="F395" s="101">
        <v>55.51065576937075</v>
      </c>
      <c r="G395" s="101">
        <v>62.212680614286946</v>
      </c>
      <c r="H395" s="101">
        <v>57.38047353656787</v>
      </c>
      <c r="I395" s="101">
        <v>59.293288164473907</v>
      </c>
      <c r="J395" s="101">
        <v>57.963189840280869</v>
      </c>
      <c r="K395" s="101">
        <v>60.650293074765486</v>
      </c>
      <c r="L395" s="101">
        <v>53.468224677993014</v>
      </c>
      <c r="M395" s="101">
        <v>30.622209494811361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280.54519144340412</v>
      </c>
      <c r="D401" s="122">
        <v>284.60050796484427</v>
      </c>
      <c r="E401" s="122">
        <v>356.30769418175066</v>
      </c>
      <c r="F401" s="122">
        <v>289.65389150011356</v>
      </c>
      <c r="G401" s="122">
        <v>193.08946286337806</v>
      </c>
      <c r="H401" s="122">
        <v>184.57761692867427</v>
      </c>
      <c r="I401" s="122">
        <v>168.08172072152058</v>
      </c>
      <c r="J401" s="122">
        <v>154.30197527800391</v>
      </c>
      <c r="K401" s="122">
        <v>218.986767114993</v>
      </c>
      <c r="L401" s="122">
        <v>295.45074615309761</v>
      </c>
      <c r="M401" s="122">
        <v>293.4222152522276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73.131698919063339</v>
      </c>
      <c r="X401" s="122">
        <v>45.005824825020191</v>
      </c>
      <c r="Y401" s="122">
        <v>53.533815366185934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574.56210742641724</v>
      </c>
      <c r="D402" s="98">
        <v>572.66190577117425</v>
      </c>
      <c r="E402" s="98">
        <v>667.56610862397361</v>
      </c>
      <c r="F402" s="98">
        <v>664.81446683789909</v>
      </c>
      <c r="G402" s="98">
        <v>610.14389523306068</v>
      </c>
      <c r="H402" s="98">
        <v>597.99178473773725</v>
      </c>
      <c r="I402" s="98">
        <v>598.80236547955622</v>
      </c>
      <c r="J402" s="98">
        <v>539.2349090385037</v>
      </c>
      <c r="K402" s="98">
        <v>535.39621862165279</v>
      </c>
      <c r="L402" s="98">
        <v>544.92293240597382</v>
      </c>
      <c r="M402" s="98">
        <v>493.68446151508704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473.33481511433956</v>
      </c>
      <c r="X402" s="98">
        <v>478.15712300868012</v>
      </c>
      <c r="Y402" s="98">
        <v>497.71255054138476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53.767685912199831</v>
      </c>
      <c r="D405" s="118">
        <f t="shared" si="189"/>
        <v>57.435964703089581</v>
      </c>
      <c r="E405" s="118">
        <f t="shared" si="189"/>
        <v>61.826732552914635</v>
      </c>
      <c r="F405" s="118">
        <f t="shared" si="189"/>
        <v>61.020437839887066</v>
      </c>
      <c r="G405" s="118">
        <f t="shared" si="189"/>
        <v>60.773680260700232</v>
      </c>
      <c r="H405" s="118">
        <f t="shared" si="189"/>
        <v>57.607390421421158</v>
      </c>
      <c r="I405" s="118">
        <f t="shared" si="189"/>
        <v>59.749107039848852</v>
      </c>
      <c r="J405" s="118">
        <f t="shared" si="189"/>
        <v>54.041291718272149</v>
      </c>
      <c r="K405" s="118">
        <f t="shared" si="189"/>
        <v>57.436671720509068</v>
      </c>
      <c r="L405" s="118">
        <f t="shared" si="189"/>
        <v>52.013910652095262</v>
      </c>
      <c r="M405" s="118">
        <f t="shared" si="189"/>
        <v>49.025120480236069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:Y405" si="191">W406+W408+W410+W419</f>
        <v>28.27577976565026</v>
      </c>
      <c r="X405" s="118">
        <f t="shared" si="191"/>
        <v>22.400245703282295</v>
      </c>
      <c r="Y405" s="118">
        <f t="shared" si="191"/>
        <v>46.072791672663953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19.090923885469742</v>
      </c>
      <c r="D406" s="123">
        <f t="shared" si="192"/>
        <v>22.401348634516729</v>
      </c>
      <c r="E406" s="123">
        <f t="shared" si="192"/>
        <v>24.548180978383293</v>
      </c>
      <c r="F406" s="123">
        <f t="shared" si="192"/>
        <v>25.45493689946024</v>
      </c>
      <c r="G406" s="123">
        <f t="shared" si="192"/>
        <v>26.170918879765274</v>
      </c>
      <c r="H406" s="123">
        <f t="shared" si="192"/>
        <v>24.174944034780754</v>
      </c>
      <c r="I406" s="123">
        <f t="shared" si="192"/>
        <v>27.308987827998163</v>
      </c>
      <c r="J406" s="123">
        <f t="shared" si="192"/>
        <v>25.216797261861569</v>
      </c>
      <c r="K406" s="123">
        <f t="shared" si="192"/>
        <v>28.287649323698147</v>
      </c>
      <c r="L406" s="123">
        <f t="shared" si="192"/>
        <v>19.996704611378476</v>
      </c>
      <c r="M406" s="123">
        <f t="shared" si="192"/>
        <v>21.494372108351364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8.7810471853796539</v>
      </c>
      <c r="X406" s="123">
        <f t="shared" si="192"/>
        <v>4.6862840789972022</v>
      </c>
      <c r="Y406" s="123">
        <f t="shared" si="192"/>
        <v>26.29574599452533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19.090923885469742</v>
      </c>
      <c r="D407" s="99">
        <v>22.401348634516729</v>
      </c>
      <c r="E407" s="99">
        <v>24.548180978383293</v>
      </c>
      <c r="F407" s="99">
        <v>25.45493689946024</v>
      </c>
      <c r="G407" s="99">
        <v>26.170918879765274</v>
      </c>
      <c r="H407" s="99">
        <v>24.174944034780754</v>
      </c>
      <c r="I407" s="99">
        <v>27.308987827998163</v>
      </c>
      <c r="J407" s="99">
        <v>25.216797261861569</v>
      </c>
      <c r="K407" s="99">
        <v>28.287649323698147</v>
      </c>
      <c r="L407" s="99">
        <v>19.996704611378476</v>
      </c>
      <c r="M407" s="99">
        <v>21.494372108351364</v>
      </c>
      <c r="N407" s="99">
        <v>0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8.7810471853796539</v>
      </c>
      <c r="X407" s="99">
        <v>4.6862840789972022</v>
      </c>
      <c r="Y407" s="99">
        <v>26.29574599452533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0.95817227442572273</v>
      </c>
      <c r="D408" s="123">
        <f t="shared" si="193"/>
        <v>0.79490360785763103</v>
      </c>
      <c r="E408" s="123">
        <f t="shared" si="193"/>
        <v>1.796087033375156</v>
      </c>
      <c r="F408" s="123">
        <f t="shared" si="193"/>
        <v>1.5164254892456295</v>
      </c>
      <c r="G408" s="123">
        <f t="shared" si="193"/>
        <v>1.8302988785426093</v>
      </c>
      <c r="H408" s="123">
        <f t="shared" si="193"/>
        <v>1.8866457538767321</v>
      </c>
      <c r="I408" s="123">
        <f t="shared" si="193"/>
        <v>0.57590281854590164</v>
      </c>
      <c r="J408" s="123">
        <f t="shared" si="193"/>
        <v>0.41555427953858076</v>
      </c>
      <c r="K408" s="123">
        <f t="shared" si="193"/>
        <v>0.55103528504385169</v>
      </c>
      <c r="L408" s="123">
        <f t="shared" si="193"/>
        <v>1.3416878661041698</v>
      </c>
      <c r="M408" s="123">
        <f t="shared" si="193"/>
        <v>1.4544884139921435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0.30064039819481575</v>
      </c>
      <c r="X408" s="123">
        <f t="shared" si="193"/>
        <v>0.32886212167888135</v>
      </c>
      <c r="Y408" s="123">
        <f t="shared" si="193"/>
        <v>0.42000023526221675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0.95817227442572273</v>
      </c>
      <c r="D409" s="99">
        <f>RES_hhdet_in_fecs!D165</f>
        <v>0.79490360785763103</v>
      </c>
      <c r="E409" s="99">
        <f>RES_hhdet_in_fecs!E165</f>
        <v>1.796087033375156</v>
      </c>
      <c r="F409" s="99">
        <f>RES_hhdet_in_fecs!F165</f>
        <v>1.5164254892456295</v>
      </c>
      <c r="G409" s="99">
        <f>RES_hhdet_in_fecs!G165</f>
        <v>1.8302988785426093</v>
      </c>
      <c r="H409" s="99">
        <f>RES_hhdet_in_fecs!H165</f>
        <v>1.8866457538767321</v>
      </c>
      <c r="I409" s="99">
        <f>RES_hhdet_in_fecs!I165</f>
        <v>0.57590281854590164</v>
      </c>
      <c r="J409" s="99">
        <f>RES_hhdet_in_fecs!J165</f>
        <v>0.41555427953858076</v>
      </c>
      <c r="K409" s="99">
        <f>RES_hhdet_in_fecs!K165</f>
        <v>0.55103528504385169</v>
      </c>
      <c r="L409" s="99">
        <f>RES_hhdet_in_fecs!L165</f>
        <v>1.3416878661041698</v>
      </c>
      <c r="M409" s="99">
        <f>RES_hhdet_in_fecs!M165</f>
        <v>1.4544884139921435</v>
      </c>
      <c r="N409" s="99">
        <f>RES_hhdet_in_fecs!N165</f>
        <v>0</v>
      </c>
      <c r="O409" s="99">
        <f>RES_hhdet_in_fecs!O165</f>
        <v>0</v>
      </c>
      <c r="P409" s="99">
        <f>RES_hhdet_in_fecs!P165</f>
        <v>0</v>
      </c>
      <c r="Q409" s="99">
        <f>RES_hhdet_in_fecs!Q165</f>
        <v>0</v>
      </c>
      <c r="R409" s="99">
        <f>RES_hhdet_in_fecs!R165</f>
        <v>0</v>
      </c>
      <c r="S409" s="99">
        <f>RES_hhdet_in_fecs!S165</f>
        <v>0</v>
      </c>
      <c r="T409" s="99">
        <f>RES_hhdet_in_fecs!T165</f>
        <v>0</v>
      </c>
      <c r="U409" s="99">
        <f>RES_hhdet_in_fecs!U165</f>
        <v>0</v>
      </c>
      <c r="V409" s="99">
        <f>RES_hhdet_in_fecs!V165</f>
        <v>0</v>
      </c>
      <c r="W409" s="99">
        <f>RES_hhdet_in_fecs!W165</f>
        <v>0.30064039819481575</v>
      </c>
      <c r="X409" s="99">
        <f>RES_hhdet_in_fecs!X165</f>
        <v>0.32886212167888135</v>
      </c>
      <c r="Y409" s="99">
        <f>RES_hhdet_in_fecs!Y165</f>
        <v>0.42000023526221675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12.809308138801976</v>
      </c>
      <c r="D410" s="123">
        <v>12.640373784163916</v>
      </c>
      <c r="E410" s="123">
        <v>12.814795007080312</v>
      </c>
      <c r="F410" s="123">
        <v>12.370544872651914</v>
      </c>
      <c r="G410" s="123">
        <v>12.057098942563094</v>
      </c>
      <c r="H410" s="123">
        <v>12.002068996946557</v>
      </c>
      <c r="I410" s="123">
        <v>11.955370180738255</v>
      </c>
      <c r="J410" s="123">
        <v>11.563653594404254</v>
      </c>
      <c r="K410" s="123">
        <v>11.529400934637728</v>
      </c>
      <c r="L410" s="123">
        <v>11.210840809036265</v>
      </c>
      <c r="M410" s="123">
        <v>9.5387002208791429</v>
      </c>
      <c r="N410" s="123">
        <v>0</v>
      </c>
      <c r="O410" s="123">
        <v>0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6.9427314423021445</v>
      </c>
      <c r="X410" s="123">
        <v>6.4197613469843899</v>
      </c>
      <c r="Y410" s="123">
        <v>6.5689160257681207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13.140930992170036</v>
      </c>
      <c r="D411" s="99">
        <v>12.948250096786207</v>
      </c>
      <c r="E411" s="99">
        <v>13.170553360549276</v>
      </c>
      <c r="F411" s="99">
        <v>12.777833760414195</v>
      </c>
      <c r="G411" s="99">
        <v>12.448305545222162</v>
      </c>
      <c r="H411" s="99">
        <v>12.400748953882912</v>
      </c>
      <c r="I411" s="99">
        <v>12.50175750389208</v>
      </c>
      <c r="J411" s="99">
        <v>12.365355701757403</v>
      </c>
      <c r="K411" s="99">
        <v>12.266255292018014</v>
      </c>
      <c r="L411" s="99">
        <v>12.594264429193576</v>
      </c>
      <c r="M411" s="99">
        <v>10.602941760578771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7.557870608738285</v>
      </c>
      <c r="X411" s="99">
        <v>7.1580711526487875</v>
      </c>
      <c r="Y411" s="99">
        <v>6.9972042422560845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8.7495514479195986</v>
      </c>
      <c r="D412" s="99">
        <v>8.6791606977928293</v>
      </c>
      <c r="E412" s="99">
        <v>8.7167218407147526</v>
      </c>
      <c r="F412" s="99">
        <v>8.4793645234910002</v>
      </c>
      <c r="G412" s="99">
        <v>8.4101270545966536</v>
      </c>
      <c r="H412" s="99">
        <v>8.3223973624177194</v>
      </c>
      <c r="I412" s="99">
        <v>8.4318960726507086</v>
      </c>
      <c r="J412" s="99">
        <v>8.3548532835127087</v>
      </c>
      <c r="K412" s="99">
        <v>8.3638774585934197</v>
      </c>
      <c r="L412" s="99">
        <v>8.4948082319473546</v>
      </c>
      <c r="M412" s="99">
        <v>7.0179150029275528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2.4817220368325916</v>
      </c>
      <c r="D413" s="102">
        <v>2.5428278933327908</v>
      </c>
      <c r="E413" s="102">
        <v>2.2586961496719802</v>
      </c>
      <c r="F413" s="102">
        <v>2.1954977891079381</v>
      </c>
      <c r="G413" s="102">
        <v>2.4543246409402588</v>
      </c>
      <c r="H413" s="102">
        <v>2.246198810680085</v>
      </c>
      <c r="I413" s="102">
        <v>2.3028722943368085</v>
      </c>
      <c r="J413" s="102">
        <v>2.2311781330067433</v>
      </c>
      <c r="K413" s="102">
        <v>2.311467724879904</v>
      </c>
      <c r="L413" s="102">
        <v>2.0093187424258478</v>
      </c>
      <c r="M413" s="102">
        <v>1.1233295577816449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6.2678294110870061</v>
      </c>
      <c r="D414" s="105">
        <v>6.1363328044600403</v>
      </c>
      <c r="E414" s="105">
        <v>6.4580256910427725</v>
      </c>
      <c r="F414" s="105">
        <v>6.2838667343830625</v>
      </c>
      <c r="G414" s="105">
        <v>5.9558024136563947</v>
      </c>
      <c r="H414" s="105">
        <v>6.076198551737634</v>
      </c>
      <c r="I414" s="105">
        <v>6.1290237783139006</v>
      </c>
      <c r="J414" s="105">
        <v>6.1236751505059654</v>
      </c>
      <c r="K414" s="105">
        <v>6.0524097337135148</v>
      </c>
      <c r="L414" s="105">
        <v>6.4854894895215072</v>
      </c>
      <c r="M414" s="105">
        <v>5.8945854451459079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11.78937738402851</v>
      </c>
      <c r="D415" s="102">
        <v>11.952594190372587</v>
      </c>
      <c r="E415" s="102">
        <v>10.945421129149345</v>
      </c>
      <c r="F415" s="102">
        <v>10.712071025780178</v>
      </c>
      <c r="G415" s="102">
        <v>11.46919703527878</v>
      </c>
      <c r="H415" s="102">
        <v>10.93111220431128</v>
      </c>
      <c r="I415" s="102">
        <v>11.147112674795006</v>
      </c>
      <c r="J415" s="102">
        <v>11.000103343085334</v>
      </c>
      <c r="K415" s="102">
        <v>11.010108084506316</v>
      </c>
      <c r="L415" s="102">
        <v>10.619603615461916</v>
      </c>
      <c r="M415" s="102">
        <v>9.7085691885347352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X415" s="102">
        <v>7.1566456705474417</v>
      </c>
      <c r="Y415" s="102">
        <v>7.1384345766257846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8.5282949402684327</v>
      </c>
      <c r="D416" s="105">
        <v>8.7138739635165336</v>
      </c>
      <c r="E416" s="105">
        <v>7.7746785923580513</v>
      </c>
      <c r="F416" s="105">
        <v>7.6275007356656994</v>
      </c>
      <c r="G416" s="105">
        <v>8.3963230516921978</v>
      </c>
      <c r="H416" s="105">
        <v>7.8988241461756932</v>
      </c>
      <c r="I416" s="105">
        <v>8.0921373195362456</v>
      </c>
      <c r="J416" s="105">
        <v>7.9812071999672556</v>
      </c>
      <c r="K416" s="105">
        <v>8.0555139416919701</v>
      </c>
      <c r="L416" s="105">
        <v>7.5989682375644847</v>
      </c>
      <c r="M416" s="105">
        <v>6.8859387536495049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5.7814148993890742</v>
      </c>
      <c r="X416" s="105">
        <v>5.7942882566456415</v>
      </c>
      <c r="Y416" s="105">
        <v>5.8352968960767599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2.2340134269362935</v>
      </c>
      <c r="D417" s="99">
        <v>2.4367181775546292</v>
      </c>
      <c r="E417" s="99">
        <v>1.6044764523533697</v>
      </c>
      <c r="F417" s="99">
        <v>1.596012111791798</v>
      </c>
      <c r="G417" s="99">
        <v>2.3463363321861541</v>
      </c>
      <c r="H417" s="99">
        <v>1.9041913759425413</v>
      </c>
      <c r="I417" s="99">
        <v>2.0162675852815664</v>
      </c>
      <c r="J417" s="99">
        <v>1.9221168828069279</v>
      </c>
      <c r="K417" s="99">
        <v>2.0699565713691088</v>
      </c>
      <c r="L417" s="99">
        <v>1.3965242125131092</v>
      </c>
      <c r="M417" s="99">
        <v>0.96489418226714863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0.52574688298096361</v>
      </c>
      <c r="X417" s="99">
        <v>0.98382094062648862</v>
      </c>
      <c r="Y417" s="99">
        <v>0.95661698554742447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6.2942815133321393</v>
      </c>
      <c r="D418" s="99">
        <v>6.277155785961904</v>
      </c>
      <c r="E418" s="99">
        <v>6.1702021400046796</v>
      </c>
      <c r="F418" s="99">
        <v>6.0314886238739014</v>
      </c>
      <c r="G418" s="99">
        <v>6.0499867195060428</v>
      </c>
      <c r="H418" s="99">
        <v>5.9946327702331521</v>
      </c>
      <c r="I418" s="99">
        <v>6.0758697342546784</v>
      </c>
      <c r="J418" s="99">
        <v>6.0590903171603276</v>
      </c>
      <c r="K418" s="99">
        <v>5.9855573703228622</v>
      </c>
      <c r="L418" s="99">
        <v>6.2024440250513768</v>
      </c>
      <c r="M418" s="99">
        <v>5.921044571382355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5.2556680164081104</v>
      </c>
      <c r="X418" s="99">
        <v>4.8104673160191531</v>
      </c>
      <c r="Y418" s="99">
        <v>4.8786799105293355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20.909281613502387</v>
      </c>
      <c r="D419" s="123">
        <v>21.599338676551302</v>
      </c>
      <c r="E419" s="123">
        <v>22.66766953407588</v>
      </c>
      <c r="F419" s="123">
        <v>21.678530578529283</v>
      </c>
      <c r="G419" s="123">
        <v>20.715363559829257</v>
      </c>
      <c r="H419" s="123">
        <v>19.543731635817121</v>
      </c>
      <c r="I419" s="123">
        <v>19.90884621256653</v>
      </c>
      <c r="J419" s="123">
        <v>16.845286582467747</v>
      </c>
      <c r="K419" s="123">
        <v>17.068586177129344</v>
      </c>
      <c r="L419" s="123">
        <v>19.46467736557635</v>
      </c>
      <c r="M419" s="123">
        <v>16.537559737013414</v>
      </c>
      <c r="N419" s="123">
        <v>0</v>
      </c>
      <c r="O419" s="123">
        <v>0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12.251360739773645</v>
      </c>
      <c r="X419" s="123">
        <v>10.96533815562182</v>
      </c>
      <c r="Y419" s="123">
        <v>12.788129417108284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23.193430571183988</v>
      </c>
      <c r="D420" s="99">
        <v>23.092222080808636</v>
      </c>
      <c r="E420" s="99">
        <v>26.810710039706191</v>
      </c>
      <c r="F420" s="99">
        <v>26.294027189549904</v>
      </c>
      <c r="G420" s="99">
        <v>24.070513949946694</v>
      </c>
      <c r="H420" s="99">
        <v>23.408807088675495</v>
      </c>
      <c r="I420" s="99">
        <v>23.256685873468438</v>
      </c>
      <c r="J420" s="99">
        <v>20.756779275189039</v>
      </c>
      <c r="K420" s="99">
        <v>20.404700729823812</v>
      </c>
      <c r="L420" s="99">
        <v>20.478029107101364</v>
      </c>
      <c r="M420" s="99">
        <v>18.110069684272094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15.922939645467833</v>
      </c>
      <c r="X420" s="99">
        <v>15.918788156350884</v>
      </c>
      <c r="Y420" s="99">
        <v>16.456904721677994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18.729791346843506</v>
      </c>
      <c r="D421" s="110">
        <v>20.124391396494083</v>
      </c>
      <c r="E421" s="110">
        <v>17.924995469800105</v>
      </c>
      <c r="F421" s="110">
        <v>18.114999007057524</v>
      </c>
      <c r="G421" s="110">
        <v>19.161983146216063</v>
      </c>
      <c r="H421" s="110">
        <v>17.818085850335457</v>
      </c>
      <c r="I421" s="110">
        <v>18.602406278116078</v>
      </c>
      <c r="J421" s="110">
        <v>15.277348388985201</v>
      </c>
      <c r="K421" s="110">
        <v>14.759663554429295</v>
      </c>
      <c r="L421" s="110">
        <v>18.264561502376974</v>
      </c>
      <c r="M421" s="110">
        <v>14.23353408644136</v>
      </c>
      <c r="N421" s="110">
        <v>0</v>
      </c>
      <c r="O421" s="110">
        <v>0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11.580429424591692</v>
      </c>
      <c r="X421" s="110">
        <v>10.450658633830843</v>
      </c>
      <c r="Y421" s="110">
        <v>12.345957101728553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36.913624426918815</v>
      </c>
      <c r="D423" s="118">
        <f t="shared" si="194"/>
        <v>39.479337698378714</v>
      </c>
      <c r="E423" s="118">
        <f t="shared" si="194"/>
        <v>44.064219051082851</v>
      </c>
      <c r="F423" s="118">
        <f t="shared" si="194"/>
        <v>43.829181085919018</v>
      </c>
      <c r="G423" s="118">
        <f t="shared" si="194"/>
        <v>45.302529919150452</v>
      </c>
      <c r="H423" s="118">
        <f t="shared" si="194"/>
        <v>43.4577648568755</v>
      </c>
      <c r="I423" s="118">
        <f t="shared" si="194"/>
        <v>42.778539161448336</v>
      </c>
      <c r="J423" s="118">
        <f t="shared" si="194"/>
        <v>38.708886696383921</v>
      </c>
      <c r="K423" s="118">
        <f t="shared" si="194"/>
        <v>41.265023826038977</v>
      </c>
      <c r="L423" s="118">
        <f t="shared" si="194"/>
        <v>39.228645268111919</v>
      </c>
      <c r="M423" s="118">
        <f t="shared" si="194"/>
        <v>37.827843397157054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:Y423" si="196">W424+W426+W428+W437</f>
        <v>24.436567039972733</v>
      </c>
      <c r="X423" s="118">
        <f t="shared" si="196"/>
        <v>20.119386802035052</v>
      </c>
      <c r="Y423" s="118">
        <f t="shared" si="196"/>
        <v>41.279215753933471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13.629063287100969</v>
      </c>
      <c r="D424" s="123">
        <f t="shared" si="197"/>
        <v>16.063947314230845</v>
      </c>
      <c r="E424" s="123">
        <f t="shared" si="197"/>
        <v>17.681637490612808</v>
      </c>
      <c r="F424" s="123">
        <f t="shared" si="197"/>
        <v>18.415810645369564</v>
      </c>
      <c r="G424" s="123">
        <f t="shared" si="197"/>
        <v>19.016917855439239</v>
      </c>
      <c r="H424" s="123">
        <f t="shared" si="197"/>
        <v>17.643157493688552</v>
      </c>
      <c r="I424" s="123">
        <f t="shared" si="197"/>
        <v>20.016706198922073</v>
      </c>
      <c r="J424" s="123">
        <f t="shared" si="197"/>
        <v>18.562472321405622</v>
      </c>
      <c r="K424" s="123">
        <f t="shared" si="197"/>
        <v>20.911308824191156</v>
      </c>
      <c r="L424" s="123">
        <f t="shared" si="197"/>
        <v>14.844317199417809</v>
      </c>
      <c r="M424" s="123">
        <f t="shared" si="197"/>
        <v>16.009979672698073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7.5421482575974235</v>
      </c>
      <c r="X424" s="123">
        <f t="shared" si="197"/>
        <v>4.091802102222581</v>
      </c>
      <c r="Y424" s="123">
        <f t="shared" si="197"/>
        <v>23.312977191854046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13.629063287100969</v>
      </c>
      <c r="D425" s="99">
        <v>16.063947314230845</v>
      </c>
      <c r="E425" s="99">
        <v>17.681637490612808</v>
      </c>
      <c r="F425" s="99">
        <v>18.415810645369564</v>
      </c>
      <c r="G425" s="99">
        <v>19.016917855439239</v>
      </c>
      <c r="H425" s="99">
        <v>17.643157493688552</v>
      </c>
      <c r="I425" s="99">
        <v>20.016706198922073</v>
      </c>
      <c r="J425" s="99">
        <v>18.562472321405622</v>
      </c>
      <c r="K425" s="99">
        <v>20.911308824191156</v>
      </c>
      <c r="L425" s="99">
        <v>14.844317199417809</v>
      </c>
      <c r="M425" s="99">
        <v>16.009979672698073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7.5421482575974235</v>
      </c>
      <c r="X425" s="99">
        <v>4.091802102222581</v>
      </c>
      <c r="Y425" s="99">
        <v>23.312977191854046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2.1827362204121048</v>
      </c>
      <c r="D426" s="123">
        <f t="shared" si="198"/>
        <v>1.8865840457000627</v>
      </c>
      <c r="E426" s="123">
        <f t="shared" si="198"/>
        <v>4.4365279306873102</v>
      </c>
      <c r="F426" s="123">
        <f t="shared" si="198"/>
        <v>3.8936385737000134</v>
      </c>
      <c r="G426" s="123">
        <f t="shared" si="198"/>
        <v>4.8805281799202529</v>
      </c>
      <c r="H426" s="123">
        <f t="shared" si="198"/>
        <v>5.2196892632664111</v>
      </c>
      <c r="I426" s="123">
        <f t="shared" si="198"/>
        <v>1.6517773146056081</v>
      </c>
      <c r="J426" s="123">
        <f t="shared" si="198"/>
        <v>1.2348436325361711</v>
      </c>
      <c r="K426" s="123">
        <f t="shared" si="198"/>
        <v>1.6956933078831726</v>
      </c>
      <c r="L426" s="123">
        <f t="shared" si="198"/>
        <v>4.2738037550462202</v>
      </c>
      <c r="M426" s="123">
        <f t="shared" si="198"/>
        <v>4.8133041121397593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1.2011668862999925</v>
      </c>
      <c r="X426" s="123">
        <f t="shared" si="198"/>
        <v>1.3282030970213827</v>
      </c>
      <c r="Y426" s="123">
        <f t="shared" si="198"/>
        <v>1.7168474417037647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2.1827362204121048</v>
      </c>
      <c r="D427" s="99">
        <f>RES_hhdet_in_tess!D165</f>
        <v>1.8865840457000627</v>
      </c>
      <c r="E427" s="99">
        <f>RES_hhdet_in_tess!E165</f>
        <v>4.4365279306873102</v>
      </c>
      <c r="F427" s="99">
        <f>RES_hhdet_in_tess!F165</f>
        <v>3.8936385737000134</v>
      </c>
      <c r="G427" s="99">
        <f>RES_hhdet_in_tess!G165</f>
        <v>4.8805281799202529</v>
      </c>
      <c r="H427" s="99">
        <f>RES_hhdet_in_tess!H165</f>
        <v>5.2196892632664111</v>
      </c>
      <c r="I427" s="99">
        <f>RES_hhdet_in_tess!I165</f>
        <v>1.6517773146056081</v>
      </c>
      <c r="J427" s="99">
        <f>RES_hhdet_in_tess!J165</f>
        <v>1.2348436325361711</v>
      </c>
      <c r="K427" s="99">
        <f>RES_hhdet_in_tess!K165</f>
        <v>1.6956933078831726</v>
      </c>
      <c r="L427" s="99">
        <f>RES_hhdet_in_tess!L165</f>
        <v>4.2738037550462202</v>
      </c>
      <c r="M427" s="99">
        <f>RES_hhdet_in_tess!M165</f>
        <v>4.8133041121397593</v>
      </c>
      <c r="N427" s="99">
        <f>RES_hhdet_in_tess!N165</f>
        <v>0</v>
      </c>
      <c r="O427" s="99">
        <f>RES_hhdet_in_tess!O165</f>
        <v>0</v>
      </c>
      <c r="P427" s="99">
        <f>RES_hhdet_in_tess!P165</f>
        <v>0</v>
      </c>
      <c r="Q427" s="99">
        <f>RES_hhdet_in_tess!Q165</f>
        <v>0</v>
      </c>
      <c r="R427" s="99">
        <f>RES_hhdet_in_tess!R165</f>
        <v>0</v>
      </c>
      <c r="S427" s="99">
        <f>RES_hhdet_in_tess!S165</f>
        <v>0</v>
      </c>
      <c r="T427" s="99">
        <f>RES_hhdet_in_tess!T165</f>
        <v>0</v>
      </c>
      <c r="U427" s="99">
        <f>RES_hhdet_in_tess!U165</f>
        <v>0</v>
      </c>
      <c r="V427" s="99">
        <f>RES_hhdet_in_tess!V165</f>
        <v>0</v>
      </c>
      <c r="W427" s="99">
        <f>RES_hhdet_in_tess!W165</f>
        <v>1.2011668862999925</v>
      </c>
      <c r="X427" s="99">
        <f>RES_hhdet_in_tess!X165</f>
        <v>1.3282030970213827</v>
      </c>
      <c r="Y427" s="99">
        <f>RES_hhdet_in_tess!Y165</f>
        <v>1.7168474417037647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7.7304578922239431</v>
      </c>
      <c r="D428" s="123">
        <v>7.6571002778270492</v>
      </c>
      <c r="E428" s="123">
        <v>7.7639439676646846</v>
      </c>
      <c r="F428" s="123">
        <v>7.5439190405671273</v>
      </c>
      <c r="G428" s="123">
        <v>7.4394968091303992</v>
      </c>
      <c r="H428" s="123">
        <v>7.403160947356298</v>
      </c>
      <c r="I428" s="123">
        <v>7.4987142543771874</v>
      </c>
      <c r="J428" s="123">
        <v>7.4472728903762002</v>
      </c>
      <c r="K428" s="123">
        <v>7.4398370764303223</v>
      </c>
      <c r="L428" s="123">
        <v>7.5814975853947946</v>
      </c>
      <c r="M428" s="123">
        <v>6.581247571223348</v>
      </c>
      <c r="N428" s="123">
        <v>0</v>
      </c>
      <c r="O428" s="123">
        <v>0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5.7742430076469624</v>
      </c>
      <c r="X428" s="123">
        <v>5.5646551655218248</v>
      </c>
      <c r="Y428" s="123">
        <v>5.5283049178805017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7.7275200494821021</v>
      </c>
      <c r="D429" s="99">
        <v>7.6365948622448405</v>
      </c>
      <c r="E429" s="99">
        <v>7.7936338972103103</v>
      </c>
      <c r="F429" s="99">
        <v>7.5868182106297857</v>
      </c>
      <c r="G429" s="99">
        <v>7.4188311697958707</v>
      </c>
      <c r="H429" s="99">
        <v>7.4205107380110444</v>
      </c>
      <c r="I429" s="99">
        <v>7.5142784563404819</v>
      </c>
      <c r="J429" s="99">
        <v>7.4706325563088347</v>
      </c>
      <c r="K429" s="99">
        <v>7.4561119293871734</v>
      </c>
      <c r="L429" s="99">
        <v>7.710118959912398</v>
      </c>
      <c r="M429" s="99">
        <v>6.5847946963974229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5.8356531940214138</v>
      </c>
      <c r="X429" s="99">
        <v>5.550999711465729</v>
      </c>
      <c r="Y429" s="99">
        <v>5.4381506873589691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7.7272052200226344</v>
      </c>
      <c r="D430" s="99">
        <v>7.6360371104973321</v>
      </c>
      <c r="E430" s="99">
        <v>7.7946020970357717</v>
      </c>
      <c r="F430" s="99">
        <v>7.5874400098004129</v>
      </c>
      <c r="G430" s="99">
        <v>7.4185091315192304</v>
      </c>
      <c r="H430" s="99">
        <v>7.4203062710653569</v>
      </c>
      <c r="I430" s="99">
        <v>7.5131830586111858</v>
      </c>
      <c r="J430" s="99">
        <v>7.4716599882567785</v>
      </c>
      <c r="K430" s="99">
        <v>7.4574483267946059</v>
      </c>
      <c r="L430" s="99">
        <v>7.7155801089128326</v>
      </c>
      <c r="M430" s="99">
        <v>6.5922120738130889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1.4593758089356279</v>
      </c>
      <c r="D431" s="102">
        <v>1.4997043060372919</v>
      </c>
      <c r="E431" s="102">
        <v>1.3365764059929983</v>
      </c>
      <c r="F431" s="102">
        <v>1.3035732754173506</v>
      </c>
      <c r="G431" s="102">
        <v>1.4627067178628359</v>
      </c>
      <c r="H431" s="102">
        <v>1.3441077193277229</v>
      </c>
      <c r="I431" s="102">
        <v>1.3841592802972862</v>
      </c>
      <c r="J431" s="102">
        <v>1.3479848377508123</v>
      </c>
      <c r="K431" s="102">
        <v>1.4050385930810918</v>
      </c>
      <c r="L431" s="102">
        <v>1.2300906193913257</v>
      </c>
      <c r="M431" s="102">
        <v>0.6976266286671815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6.2678294110870061</v>
      </c>
      <c r="D432" s="105">
        <v>6.1363328044600403</v>
      </c>
      <c r="E432" s="105">
        <v>6.4580256910427725</v>
      </c>
      <c r="F432" s="105">
        <v>6.2838667343830625</v>
      </c>
      <c r="G432" s="105">
        <v>5.9558024136563947</v>
      </c>
      <c r="H432" s="105">
        <v>6.076198551737634</v>
      </c>
      <c r="I432" s="105">
        <v>6.1290237783139006</v>
      </c>
      <c r="J432" s="105">
        <v>6.1236751505059654</v>
      </c>
      <c r="K432" s="105">
        <v>6.0524097337135148</v>
      </c>
      <c r="L432" s="105">
        <v>6.4854894895215072</v>
      </c>
      <c r="M432" s="105">
        <v>5.8945854451459079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7.7631502135272985</v>
      </c>
      <c r="D433" s="102">
        <v>7.8827786076614332</v>
      </c>
      <c r="E433" s="102">
        <v>7.2307270737275324</v>
      </c>
      <c r="F433" s="102">
        <v>7.0886389474271789</v>
      </c>
      <c r="G433" s="102">
        <v>7.6036077175837766</v>
      </c>
      <c r="H433" s="102">
        <v>7.2610552977561929</v>
      </c>
      <c r="I433" s="102">
        <v>7.4201122619555475</v>
      </c>
      <c r="J433" s="102">
        <v>7.3396035144067779</v>
      </c>
      <c r="K433" s="102">
        <v>7.36639073606253</v>
      </c>
      <c r="L433" s="102">
        <v>7.1274244835053651</v>
      </c>
      <c r="M433" s="102">
        <v>6.5547412118224324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X433" s="102">
        <v>5.5644437274751652</v>
      </c>
      <c r="Y433" s="102">
        <v>5.6280629078690199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7.7653500225002743</v>
      </c>
      <c r="D434" s="105">
        <v>7.8841801370771529</v>
      </c>
      <c r="E434" s="105">
        <v>7.2301459453913139</v>
      </c>
      <c r="F434" s="105">
        <v>7.0876386054213647</v>
      </c>
      <c r="G434" s="105">
        <v>7.6055115734762762</v>
      </c>
      <c r="H434" s="105">
        <v>7.2595030432485581</v>
      </c>
      <c r="I434" s="105">
        <v>7.4180048924252571</v>
      </c>
      <c r="J434" s="105">
        <v>7.3415851618127048</v>
      </c>
      <c r="K434" s="105">
        <v>7.3704764641547076</v>
      </c>
      <c r="L434" s="105">
        <v>7.1397314441017183</v>
      </c>
      <c r="M434" s="105">
        <v>6.5724929505135696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5.658307184940039</v>
      </c>
      <c r="X434" s="105">
        <v>5.5754089540490019</v>
      </c>
      <c r="Y434" s="105">
        <v>5.6328929688133016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1.4710685091681344</v>
      </c>
      <c r="D435" s="99">
        <v>1.607024351115248</v>
      </c>
      <c r="E435" s="99">
        <v>1.059943805386633</v>
      </c>
      <c r="F435" s="99">
        <v>1.0561499815474622</v>
      </c>
      <c r="G435" s="99">
        <v>1.5555248539702329</v>
      </c>
      <c r="H435" s="99">
        <v>1.264870273015406</v>
      </c>
      <c r="I435" s="99">
        <v>1.3421351581705785</v>
      </c>
      <c r="J435" s="99">
        <v>1.2824948446523778</v>
      </c>
      <c r="K435" s="99">
        <v>1.3849190938318452</v>
      </c>
      <c r="L435" s="99">
        <v>0.93728741905034219</v>
      </c>
      <c r="M435" s="99">
        <v>0.65144837913121267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0.40263916853192816</v>
      </c>
      <c r="X435" s="99">
        <v>0.76494163802984827</v>
      </c>
      <c r="Y435" s="99">
        <v>0.75421305828396479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6.2942815133321393</v>
      </c>
      <c r="D436" s="99">
        <v>6.277155785961904</v>
      </c>
      <c r="E436" s="99">
        <v>6.1702021400046796</v>
      </c>
      <c r="F436" s="99">
        <v>6.0314886238739014</v>
      </c>
      <c r="G436" s="99">
        <v>6.0499867195060428</v>
      </c>
      <c r="H436" s="99">
        <v>5.9946327702331521</v>
      </c>
      <c r="I436" s="99">
        <v>6.0758697342546784</v>
      </c>
      <c r="J436" s="99">
        <v>6.0590903171603276</v>
      </c>
      <c r="K436" s="99">
        <v>5.9855573703228622</v>
      </c>
      <c r="L436" s="99">
        <v>6.2024440250513768</v>
      </c>
      <c r="M436" s="99">
        <v>5.921044571382355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5.2556680164081104</v>
      </c>
      <c r="X436" s="99">
        <v>4.8104673160191531</v>
      </c>
      <c r="Y436" s="99">
        <v>4.8786799105293355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13.371367027181801</v>
      </c>
      <c r="D437" s="123">
        <v>13.871706060620758</v>
      </c>
      <c r="E437" s="123">
        <v>14.182109662118048</v>
      </c>
      <c r="F437" s="123">
        <v>13.975812826282313</v>
      </c>
      <c r="G437" s="123">
        <v>13.96558707466056</v>
      </c>
      <c r="H437" s="123">
        <v>13.191757152564238</v>
      </c>
      <c r="I437" s="123">
        <v>13.611341393543473</v>
      </c>
      <c r="J437" s="123">
        <v>11.464297852065926</v>
      </c>
      <c r="K437" s="123">
        <v>11.218184617534328</v>
      </c>
      <c r="L437" s="123">
        <v>12.529026728253097</v>
      </c>
      <c r="M437" s="123">
        <v>10.423312041095876</v>
      </c>
      <c r="N437" s="123">
        <v>0</v>
      </c>
      <c r="O437" s="123">
        <v>0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9.9190088884283547</v>
      </c>
      <c r="X437" s="123">
        <v>9.1347264372692667</v>
      </c>
      <c r="Y437" s="123">
        <v>10.721086202495163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12.981781379585708</v>
      </c>
      <c r="D438" s="99">
        <v>12.939178665605821</v>
      </c>
      <c r="E438" s="99">
        <v>15.039053841549451</v>
      </c>
      <c r="F438" s="99">
        <v>14.765223165441105</v>
      </c>
      <c r="G438" s="99">
        <v>13.531268435120259</v>
      </c>
      <c r="H438" s="99">
        <v>13.173530883435953</v>
      </c>
      <c r="I438" s="99">
        <v>13.102073715453264</v>
      </c>
      <c r="J438" s="99">
        <v>11.706337715004638</v>
      </c>
      <c r="K438" s="99">
        <v>11.520193674470368</v>
      </c>
      <c r="L438" s="99">
        <v>11.574061438271565</v>
      </c>
      <c r="M438" s="99">
        <v>10.244078304003146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9.551076816087372</v>
      </c>
      <c r="X438" s="99">
        <v>9.5548998035520096</v>
      </c>
      <c r="Y438" s="99">
        <v>9.878545005342886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13.743102033390631</v>
      </c>
      <c r="D439" s="110">
        <v>14.793029682367596</v>
      </c>
      <c r="E439" s="110">
        <v>13.201137613015892</v>
      </c>
      <c r="F439" s="110">
        <v>13.366325071547177</v>
      </c>
      <c r="G439" s="110">
        <v>14.166669586465767</v>
      </c>
      <c r="H439" s="110">
        <v>13.199894661104469</v>
      </c>
      <c r="I439" s="110">
        <v>13.810074815502716</v>
      </c>
      <c r="J439" s="110">
        <v>11.367275161430944</v>
      </c>
      <c r="K439" s="110">
        <v>11.009164353749702</v>
      </c>
      <c r="L439" s="110">
        <v>13.659995321238281</v>
      </c>
      <c r="M439" s="110">
        <v>10.685923497658957</v>
      </c>
      <c r="N439" s="110">
        <v>0</v>
      </c>
      <c r="O439" s="110">
        <v>0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9.9862434911793674</v>
      </c>
      <c r="X439" s="110">
        <v>9.0910690616631964</v>
      </c>
      <c r="Y439" s="110">
        <v>10.822631912172069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5.2994460539432078</v>
      </c>
      <c r="D441" s="118">
        <f t="shared" si="199"/>
        <v>5.2798806937100746</v>
      </c>
      <c r="E441" s="118">
        <f t="shared" si="199"/>
        <v>6.0098401815572799</v>
      </c>
      <c r="F441" s="118">
        <f t="shared" si="199"/>
        <v>5.2253617566041397</v>
      </c>
      <c r="G441" s="118">
        <f t="shared" si="199"/>
        <v>4.2332735299335909</v>
      </c>
      <c r="H441" s="118">
        <f t="shared" si="199"/>
        <v>4.1221032979142169</v>
      </c>
      <c r="I441" s="118">
        <f t="shared" si="199"/>
        <v>3.8452660478514762</v>
      </c>
      <c r="J441" s="118">
        <f t="shared" si="199"/>
        <v>3.5922797222996987</v>
      </c>
      <c r="K441" s="118">
        <f t="shared" si="199"/>
        <v>4.1205849888186803</v>
      </c>
      <c r="L441" s="118">
        <f t="shared" si="199"/>
        <v>4.585801113202173</v>
      </c>
      <c r="M441" s="118">
        <f t="shared" si="199"/>
        <v>4.120945650494571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:Y441" si="201">W442+W444+W446+W455</f>
        <v>1.6811942362282788</v>
      </c>
      <c r="X441" s="118">
        <f t="shared" si="201"/>
        <v>1.0327184343731535</v>
      </c>
      <c r="Y441" s="118">
        <f t="shared" si="201"/>
        <v>1.2523518583682591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2.7269027203992597</v>
      </c>
      <c r="D446" s="123">
        <v>2.6729171245820922</v>
      </c>
      <c r="E446" s="123">
        <v>2.7591835558798006</v>
      </c>
      <c r="F446" s="123">
        <v>2.622998766831663</v>
      </c>
      <c r="G446" s="123">
        <v>2.5028853991841156</v>
      </c>
      <c r="H446" s="123">
        <v>2.4807768807270016</v>
      </c>
      <c r="I446" s="123">
        <v>2.362349658352533</v>
      </c>
      <c r="J446" s="123">
        <v>2.2430518229269518</v>
      </c>
      <c r="K446" s="123">
        <v>2.2247319801027965</v>
      </c>
      <c r="L446" s="123">
        <v>2.0636562805358163</v>
      </c>
      <c r="M446" s="123">
        <v>1.6758519048605631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1.1223480102942491</v>
      </c>
      <c r="X446" s="123">
        <v>0.69235730268701301</v>
      </c>
      <c r="Y446" s="123">
        <v>0.85025598200459473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2.9850938841813464</v>
      </c>
      <c r="D447" s="99">
        <v>2.9413244919859554</v>
      </c>
      <c r="E447" s="99">
        <v>2.9918229013823736</v>
      </c>
      <c r="F447" s="99">
        <v>2.9026127170156895</v>
      </c>
      <c r="G447" s="99">
        <v>2.827757087652667</v>
      </c>
      <c r="H447" s="99">
        <v>2.8169541323640428</v>
      </c>
      <c r="I447" s="99">
        <v>2.8398992345841254</v>
      </c>
      <c r="J447" s="99">
        <v>2.8089142012112127</v>
      </c>
      <c r="K447" s="99">
        <v>2.7864025521348124</v>
      </c>
      <c r="L447" s="99">
        <v>2.8609131077356134</v>
      </c>
      <c r="M447" s="99">
        <v>2.408564250333074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1.7168458874809891</v>
      </c>
      <c r="X447" s="99">
        <v>1.6260274430356985</v>
      </c>
      <c r="Y447" s="99">
        <v>1.5894849156708923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0.56374797788689157</v>
      </c>
      <c r="D448" s="99">
        <v>0.57762878424947672</v>
      </c>
      <c r="E448" s="99">
        <v>0.51308541735948698</v>
      </c>
      <c r="F448" s="99">
        <v>0.49872927777375919</v>
      </c>
      <c r="G448" s="99">
        <v>0.55752438543598926</v>
      </c>
      <c r="H448" s="99">
        <v>0.51024652183408814</v>
      </c>
      <c r="I448" s="99">
        <v>0.52312047038154952</v>
      </c>
      <c r="J448" s="99">
        <v>0.5068344246938119</v>
      </c>
      <c r="K448" s="99">
        <v>0.52507300838371906</v>
      </c>
      <c r="L448" s="99">
        <v>0.45643684552945568</v>
      </c>
      <c r="M448" s="99">
        <v>0.25517554234567852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0.56374797788689157</v>
      </c>
      <c r="D449" s="102">
        <v>0.57762878424947672</v>
      </c>
      <c r="E449" s="102">
        <v>0.51308541735948698</v>
      </c>
      <c r="F449" s="102">
        <v>0.49872927777375919</v>
      </c>
      <c r="G449" s="102">
        <v>0.55752438543598926</v>
      </c>
      <c r="H449" s="102">
        <v>0.51024652183408814</v>
      </c>
      <c r="I449" s="102">
        <v>0.52312047038154952</v>
      </c>
      <c r="J449" s="102">
        <v>0.5068344246938119</v>
      </c>
      <c r="K449" s="102">
        <v>0.52507300838371906</v>
      </c>
      <c r="L449" s="102">
        <v>0.45643684552945568</v>
      </c>
      <c r="M449" s="102">
        <v>0.25517554234567852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2.572543333543948</v>
      </c>
      <c r="D455" s="123">
        <v>2.6069635691279824</v>
      </c>
      <c r="E455" s="123">
        <v>3.2506566256774798</v>
      </c>
      <c r="F455" s="123">
        <v>2.6023629897724767</v>
      </c>
      <c r="G455" s="123">
        <v>1.7303881307494755</v>
      </c>
      <c r="H455" s="123">
        <v>1.6413264171872153</v>
      </c>
      <c r="I455" s="123">
        <v>1.4829163894989434</v>
      </c>
      <c r="J455" s="123">
        <v>1.3492278993727469</v>
      </c>
      <c r="K455" s="123">
        <v>1.8958530087158836</v>
      </c>
      <c r="L455" s="123">
        <v>2.5221448326663563</v>
      </c>
      <c r="M455" s="123">
        <v>2.4450937456340083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0.55884622593402977</v>
      </c>
      <c r="X455" s="123">
        <v>0.34036113168614046</v>
      </c>
      <c r="Y455" s="123">
        <v>0.40209587636366445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5.2686196885501548</v>
      </c>
      <c r="D456" s="99">
        <v>5.2456291678764915</v>
      </c>
      <c r="E456" s="99">
        <v>6.0903208926196584</v>
      </c>
      <c r="F456" s="99">
        <v>5.9729512163781573</v>
      </c>
      <c r="G456" s="99">
        <v>5.4678579488698924</v>
      </c>
      <c r="H456" s="99">
        <v>5.3175446182635273</v>
      </c>
      <c r="I456" s="99">
        <v>5.2829887630170917</v>
      </c>
      <c r="J456" s="99">
        <v>4.7151099801519427</v>
      </c>
      <c r="K456" s="99">
        <v>4.6351318177867782</v>
      </c>
      <c r="L456" s="99">
        <v>4.6517890919691478</v>
      </c>
      <c r="M456" s="99">
        <v>4.113883429479249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3.6170549698644741</v>
      </c>
      <c r="X456" s="99">
        <v>3.6161119175966667</v>
      </c>
      <c r="Y456" s="99">
        <v>3.7383504765763731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2025-11-06T10:29:52Z</dcterms:created>
  <dcterms:modified xsi:type="dcterms:W3CDTF">2025-11-06T10:29:52Z</dcterms:modified>
</cp:coreProperties>
</file>